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Pesos_Tulumayo\"/>
    </mc:Choice>
  </mc:AlternateContent>
  <xr:revisionPtr revIDLastSave="0" documentId="13_ncr:1_{2D722318-D67A-44B5-8608-33166C4C238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odelo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" l="1"/>
  <c r="I18" i="2"/>
  <c r="I19" i="2"/>
  <c r="I20" i="2"/>
  <c r="I10" i="2"/>
  <c r="I11" i="2"/>
  <c r="I12" i="2"/>
  <c r="I13" i="2"/>
  <c r="I14" i="2"/>
  <c r="I15" i="2"/>
  <c r="I16" i="2"/>
  <c r="I17" i="2"/>
  <c r="I48" i="2"/>
  <c r="I47" i="2"/>
  <c r="I46" i="2"/>
  <c r="I45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21" i="2"/>
  <c r="G38" i="2" s="1"/>
  <c r="F21" i="2"/>
  <c r="F34" i="2" s="1"/>
  <c r="E21" i="2"/>
  <c r="E30" i="2" s="1"/>
  <c r="D21" i="2"/>
  <c r="D39" i="2" s="1"/>
  <c r="E27" i="2"/>
  <c r="G6" i="2"/>
  <c r="F6" i="2"/>
  <c r="E6" i="2"/>
  <c r="D6" i="2"/>
  <c r="CC3" i="1"/>
  <c r="CD3" i="1"/>
  <c r="CE3" i="1"/>
  <c r="CC4" i="1"/>
  <c r="CD4" i="1"/>
  <c r="CE4" i="1"/>
  <c r="CC5" i="1"/>
  <c r="CD5" i="1"/>
  <c r="CE5" i="1"/>
  <c r="CC6" i="1"/>
  <c r="CD6" i="1"/>
  <c r="CE6" i="1"/>
  <c r="CC7" i="1"/>
  <c r="CD7" i="1"/>
  <c r="CE7" i="1"/>
  <c r="CC8" i="1"/>
  <c r="CD8" i="1"/>
  <c r="CE8" i="1"/>
  <c r="CC9" i="1"/>
  <c r="CD9" i="1"/>
  <c r="CE9" i="1"/>
  <c r="CC10" i="1"/>
  <c r="CD10" i="1"/>
  <c r="CE10" i="1"/>
  <c r="CC11" i="1"/>
  <c r="CD11" i="1"/>
  <c r="CE11" i="1"/>
  <c r="CC12" i="1"/>
  <c r="CD12" i="1"/>
  <c r="CE12" i="1"/>
  <c r="CC13" i="1"/>
  <c r="CD13" i="1"/>
  <c r="CE13" i="1"/>
  <c r="CC14" i="1"/>
  <c r="CD14" i="1"/>
  <c r="CE14" i="1"/>
  <c r="CC15" i="1"/>
  <c r="CD15" i="1"/>
  <c r="CE15" i="1"/>
  <c r="CC16" i="1"/>
  <c r="CD16" i="1"/>
  <c r="CE16" i="1"/>
  <c r="CC17" i="1"/>
  <c r="CD17" i="1"/>
  <c r="CE17" i="1"/>
  <c r="CC18" i="1"/>
  <c r="CD18" i="1"/>
  <c r="CE18" i="1"/>
  <c r="CC19" i="1"/>
  <c r="CD19" i="1"/>
  <c r="CE19" i="1"/>
  <c r="CC20" i="1"/>
  <c r="CD20" i="1"/>
  <c r="CE20" i="1"/>
  <c r="CC21" i="1"/>
  <c r="CD21" i="1"/>
  <c r="CE21" i="1"/>
  <c r="CC22" i="1"/>
  <c r="CD22" i="1"/>
  <c r="CE22" i="1"/>
  <c r="CC23" i="1"/>
  <c r="CD23" i="1"/>
  <c r="CE23" i="1"/>
  <c r="CC24" i="1"/>
  <c r="CD24" i="1"/>
  <c r="CE24" i="1"/>
  <c r="CC25" i="1"/>
  <c r="CD25" i="1"/>
  <c r="CE25" i="1"/>
  <c r="CC26" i="1"/>
  <c r="CD26" i="1"/>
  <c r="CE26" i="1"/>
  <c r="CC27" i="1"/>
  <c r="CD27" i="1"/>
  <c r="CE27" i="1"/>
  <c r="CC28" i="1"/>
  <c r="CD28" i="1"/>
  <c r="CE28" i="1"/>
  <c r="CC29" i="1"/>
  <c r="CD29" i="1"/>
  <c r="CE29" i="1"/>
  <c r="CC30" i="1"/>
  <c r="CD30" i="1"/>
  <c r="CE30" i="1"/>
  <c r="CC31" i="1"/>
  <c r="CD31" i="1"/>
  <c r="CE31" i="1"/>
  <c r="CC32" i="1"/>
  <c r="CD32" i="1"/>
  <c r="CE32" i="1"/>
  <c r="CC33" i="1"/>
  <c r="CD33" i="1"/>
  <c r="CE33" i="1"/>
  <c r="CC34" i="1"/>
  <c r="CD34" i="1"/>
  <c r="CE34" i="1"/>
  <c r="CC35" i="1"/>
  <c r="CD35" i="1"/>
  <c r="CE35" i="1"/>
  <c r="CC36" i="1"/>
  <c r="CD36" i="1"/>
  <c r="CE36" i="1"/>
  <c r="CC37" i="1"/>
  <c r="CD37" i="1"/>
  <c r="CE37" i="1"/>
  <c r="CC38" i="1"/>
  <c r="CD38" i="1"/>
  <c r="CE38" i="1"/>
  <c r="CC39" i="1"/>
  <c r="CD39" i="1"/>
  <c r="CE39" i="1"/>
  <c r="CC40" i="1"/>
  <c r="CD40" i="1"/>
  <c r="CE40" i="1"/>
  <c r="CC41" i="1"/>
  <c r="CD41" i="1"/>
  <c r="CE41" i="1"/>
  <c r="CC42" i="1"/>
  <c r="CD42" i="1"/>
  <c r="CE42" i="1"/>
  <c r="CC43" i="1"/>
  <c r="CD43" i="1"/>
  <c r="CE43" i="1"/>
  <c r="CC44" i="1"/>
  <c r="CD44" i="1"/>
  <c r="CE44" i="1"/>
  <c r="CC45" i="1"/>
  <c r="CD45" i="1"/>
  <c r="CE45" i="1"/>
  <c r="CC46" i="1"/>
  <c r="CD46" i="1"/>
  <c r="CE46" i="1"/>
  <c r="CC47" i="1"/>
  <c r="CD47" i="1"/>
  <c r="CE47" i="1"/>
  <c r="CC48" i="1"/>
  <c r="CD48" i="1"/>
  <c r="CE48" i="1"/>
  <c r="CC49" i="1"/>
  <c r="CD49" i="1"/>
  <c r="CE49" i="1"/>
  <c r="CC50" i="1"/>
  <c r="CD50" i="1"/>
  <c r="CE50" i="1"/>
  <c r="CC51" i="1"/>
  <c r="CD51" i="1"/>
  <c r="CE51" i="1"/>
  <c r="CC52" i="1"/>
  <c r="CD52" i="1"/>
  <c r="CE52" i="1"/>
  <c r="CC53" i="1"/>
  <c r="CD53" i="1"/>
  <c r="CE53" i="1"/>
  <c r="CE2" i="1"/>
  <c r="CD2" i="1"/>
  <c r="CC2" i="1"/>
  <c r="BJ2" i="1"/>
  <c r="BI2" i="1"/>
  <c r="BH2" i="1"/>
  <c r="BH32" i="1"/>
  <c r="BI32" i="1"/>
  <c r="BJ32" i="1"/>
  <c r="BK32" i="1"/>
  <c r="BL32" i="1"/>
  <c r="BH33" i="1"/>
  <c r="BP33" i="1" s="1"/>
  <c r="BI33" i="1"/>
  <c r="BJ33" i="1"/>
  <c r="BK33" i="1"/>
  <c r="BL33" i="1"/>
  <c r="BH34" i="1"/>
  <c r="BI34" i="1"/>
  <c r="BJ34" i="1"/>
  <c r="BK34" i="1"/>
  <c r="BL34" i="1"/>
  <c r="BH35" i="1"/>
  <c r="BI35" i="1"/>
  <c r="BJ35" i="1"/>
  <c r="BK35" i="1"/>
  <c r="BL35" i="1"/>
  <c r="BH36" i="1"/>
  <c r="BI36" i="1"/>
  <c r="BJ36" i="1"/>
  <c r="BK36" i="1"/>
  <c r="BL36" i="1"/>
  <c r="BH37" i="1"/>
  <c r="BN37" i="1" s="1"/>
  <c r="BI37" i="1"/>
  <c r="BJ37" i="1"/>
  <c r="BK37" i="1"/>
  <c r="BL37" i="1"/>
  <c r="BH38" i="1"/>
  <c r="BI38" i="1"/>
  <c r="BJ38" i="1"/>
  <c r="BK38" i="1"/>
  <c r="BL38" i="1"/>
  <c r="BH39" i="1"/>
  <c r="BN39" i="1" s="1"/>
  <c r="BI39" i="1"/>
  <c r="BJ39" i="1"/>
  <c r="BK39" i="1"/>
  <c r="BL39" i="1"/>
  <c r="BH40" i="1"/>
  <c r="BI40" i="1"/>
  <c r="BJ40" i="1"/>
  <c r="BK40" i="1"/>
  <c r="BL40" i="1"/>
  <c r="BH41" i="1"/>
  <c r="BI41" i="1"/>
  <c r="BJ41" i="1"/>
  <c r="BK41" i="1"/>
  <c r="BL41" i="1"/>
  <c r="BH42" i="1"/>
  <c r="BP42" i="1" s="1"/>
  <c r="BI42" i="1"/>
  <c r="BJ42" i="1"/>
  <c r="BK42" i="1"/>
  <c r="BL42" i="1"/>
  <c r="BH43" i="1"/>
  <c r="BO43" i="1" s="1"/>
  <c r="BI43" i="1"/>
  <c r="BJ43" i="1"/>
  <c r="BK43" i="1"/>
  <c r="BL43" i="1"/>
  <c r="BH44" i="1"/>
  <c r="BI44" i="1"/>
  <c r="BJ44" i="1"/>
  <c r="BK44" i="1"/>
  <c r="BL44" i="1"/>
  <c r="BH45" i="1"/>
  <c r="BI45" i="1"/>
  <c r="BJ45" i="1"/>
  <c r="BK45" i="1"/>
  <c r="BL45" i="1"/>
  <c r="BH46" i="1"/>
  <c r="BI46" i="1"/>
  <c r="BJ46" i="1"/>
  <c r="BK46" i="1"/>
  <c r="BL46" i="1"/>
  <c r="BH47" i="1"/>
  <c r="BI47" i="1"/>
  <c r="BJ47" i="1"/>
  <c r="BK47" i="1"/>
  <c r="BL47" i="1"/>
  <c r="BH48" i="1"/>
  <c r="BI48" i="1"/>
  <c r="BJ48" i="1"/>
  <c r="BK48" i="1"/>
  <c r="BL48" i="1"/>
  <c r="BP48" i="1" s="1"/>
  <c r="BH49" i="1"/>
  <c r="BP49" i="1" s="1"/>
  <c r="BI49" i="1"/>
  <c r="BJ49" i="1"/>
  <c r="BK49" i="1"/>
  <c r="BL49" i="1"/>
  <c r="BH50" i="1"/>
  <c r="BI50" i="1"/>
  <c r="BJ50" i="1"/>
  <c r="BK50" i="1"/>
  <c r="BL50" i="1"/>
  <c r="BH51" i="1"/>
  <c r="BI51" i="1"/>
  <c r="BJ51" i="1"/>
  <c r="BK51" i="1"/>
  <c r="BL51" i="1"/>
  <c r="BH52" i="1"/>
  <c r="BI52" i="1"/>
  <c r="BJ52" i="1"/>
  <c r="BK52" i="1"/>
  <c r="BL52" i="1"/>
  <c r="BH53" i="1"/>
  <c r="BN53" i="1" s="1"/>
  <c r="BI53" i="1"/>
  <c r="BJ53" i="1"/>
  <c r="BK53" i="1"/>
  <c r="BL53" i="1"/>
  <c r="BH4" i="1"/>
  <c r="BI4" i="1"/>
  <c r="BJ4" i="1"/>
  <c r="BK4" i="1"/>
  <c r="BL4" i="1"/>
  <c r="BM4" i="1"/>
  <c r="BH5" i="1"/>
  <c r="BI5" i="1"/>
  <c r="BJ5" i="1"/>
  <c r="BK5" i="1"/>
  <c r="BL5" i="1"/>
  <c r="BM5" i="1"/>
  <c r="BH6" i="1"/>
  <c r="BI6" i="1"/>
  <c r="BJ6" i="1"/>
  <c r="BK6" i="1"/>
  <c r="BL6" i="1"/>
  <c r="BM6" i="1"/>
  <c r="BH7" i="1"/>
  <c r="BI7" i="1"/>
  <c r="BJ7" i="1"/>
  <c r="BK7" i="1"/>
  <c r="BP7" i="1" s="1"/>
  <c r="BL7" i="1"/>
  <c r="BO7" i="1" s="1"/>
  <c r="BM7" i="1"/>
  <c r="BH8" i="1"/>
  <c r="BO8" i="1" s="1"/>
  <c r="BI8" i="1"/>
  <c r="BJ8" i="1"/>
  <c r="BK8" i="1"/>
  <c r="BL8" i="1"/>
  <c r="BM8" i="1"/>
  <c r="BH9" i="1"/>
  <c r="BI9" i="1"/>
  <c r="BJ9" i="1"/>
  <c r="BK9" i="1"/>
  <c r="BL9" i="1"/>
  <c r="BM9" i="1"/>
  <c r="BH10" i="1"/>
  <c r="BI10" i="1"/>
  <c r="BJ10" i="1"/>
  <c r="BK10" i="1"/>
  <c r="BL10" i="1"/>
  <c r="BN10" i="1" s="1"/>
  <c r="BM10" i="1"/>
  <c r="BH11" i="1"/>
  <c r="BI11" i="1"/>
  <c r="BJ11" i="1"/>
  <c r="BK11" i="1"/>
  <c r="BL11" i="1"/>
  <c r="BM11" i="1"/>
  <c r="BH12" i="1"/>
  <c r="BI12" i="1"/>
  <c r="BP12" i="1" s="1"/>
  <c r="BJ12" i="1"/>
  <c r="BO12" i="1" s="1"/>
  <c r="BK12" i="1"/>
  <c r="BL12" i="1"/>
  <c r="BM12" i="1"/>
  <c r="BH13" i="1"/>
  <c r="BP13" i="1" s="1"/>
  <c r="BI13" i="1"/>
  <c r="BJ13" i="1"/>
  <c r="BK13" i="1"/>
  <c r="BL13" i="1"/>
  <c r="BM13" i="1"/>
  <c r="BH14" i="1"/>
  <c r="BI14" i="1"/>
  <c r="BJ14" i="1"/>
  <c r="BK14" i="1"/>
  <c r="BL14" i="1"/>
  <c r="BM14" i="1"/>
  <c r="BH15" i="1"/>
  <c r="BN15" i="1" s="1"/>
  <c r="BI15" i="1"/>
  <c r="BJ15" i="1"/>
  <c r="BK15" i="1"/>
  <c r="BL15" i="1"/>
  <c r="BM15" i="1"/>
  <c r="BH16" i="1"/>
  <c r="BI16" i="1"/>
  <c r="BJ16" i="1"/>
  <c r="BK16" i="1"/>
  <c r="BL16" i="1"/>
  <c r="BM16" i="1"/>
  <c r="BH17" i="1"/>
  <c r="BI17" i="1"/>
  <c r="BJ17" i="1"/>
  <c r="BK17" i="1"/>
  <c r="BL17" i="1"/>
  <c r="BM17" i="1"/>
  <c r="BH18" i="1"/>
  <c r="BI18" i="1"/>
  <c r="BJ18" i="1"/>
  <c r="BK18" i="1"/>
  <c r="BL18" i="1"/>
  <c r="BP18" i="1" s="1"/>
  <c r="BM18" i="1"/>
  <c r="BH19" i="1"/>
  <c r="BI19" i="1"/>
  <c r="BP19" i="1" s="1"/>
  <c r="BJ19" i="1"/>
  <c r="BK19" i="1"/>
  <c r="BL19" i="1"/>
  <c r="BM19" i="1"/>
  <c r="BH20" i="1"/>
  <c r="BI20" i="1"/>
  <c r="BJ20" i="1"/>
  <c r="BK20" i="1"/>
  <c r="BL20" i="1"/>
  <c r="BM20" i="1"/>
  <c r="BH21" i="1"/>
  <c r="BI21" i="1"/>
  <c r="BJ21" i="1"/>
  <c r="BK21" i="1"/>
  <c r="BL21" i="1"/>
  <c r="BM21" i="1"/>
  <c r="BH22" i="1"/>
  <c r="BI22" i="1"/>
  <c r="BJ22" i="1"/>
  <c r="BK22" i="1"/>
  <c r="BL22" i="1"/>
  <c r="BM22" i="1"/>
  <c r="BH23" i="1"/>
  <c r="BP23" i="1" s="1"/>
  <c r="BI23" i="1"/>
  <c r="BO23" i="1" s="1"/>
  <c r="BJ23" i="1"/>
  <c r="BN23" i="1" s="1"/>
  <c r="BK23" i="1"/>
  <c r="BL23" i="1"/>
  <c r="BM23" i="1"/>
  <c r="BH24" i="1"/>
  <c r="BO24" i="1" s="1"/>
  <c r="BI24" i="1"/>
  <c r="BJ24" i="1"/>
  <c r="BK24" i="1"/>
  <c r="BL24" i="1"/>
  <c r="BM24" i="1"/>
  <c r="BH25" i="1"/>
  <c r="BI25" i="1"/>
  <c r="BJ25" i="1"/>
  <c r="BK25" i="1"/>
  <c r="BL25" i="1"/>
  <c r="BM25" i="1"/>
  <c r="BH26" i="1"/>
  <c r="BI26" i="1"/>
  <c r="BJ26" i="1"/>
  <c r="BK26" i="1"/>
  <c r="BL26" i="1"/>
  <c r="BN26" i="1" s="1"/>
  <c r="BM26" i="1"/>
  <c r="BH27" i="1"/>
  <c r="BI27" i="1"/>
  <c r="BJ27" i="1"/>
  <c r="BK27" i="1"/>
  <c r="BL27" i="1"/>
  <c r="BM27" i="1"/>
  <c r="BH28" i="1"/>
  <c r="BI28" i="1"/>
  <c r="BJ28" i="1"/>
  <c r="BK28" i="1"/>
  <c r="BL28" i="1"/>
  <c r="BM28" i="1"/>
  <c r="BH29" i="1"/>
  <c r="BN29" i="1" s="1"/>
  <c r="BI29" i="1"/>
  <c r="BJ29" i="1"/>
  <c r="BK29" i="1"/>
  <c r="BL29" i="1"/>
  <c r="BM29" i="1"/>
  <c r="BH30" i="1"/>
  <c r="BI30" i="1"/>
  <c r="BJ30" i="1"/>
  <c r="BK30" i="1"/>
  <c r="BL30" i="1"/>
  <c r="BM30" i="1"/>
  <c r="BH31" i="1"/>
  <c r="BI31" i="1"/>
  <c r="BJ31" i="1"/>
  <c r="BK31" i="1"/>
  <c r="BL31" i="1"/>
  <c r="BM31" i="1"/>
  <c r="BP32" i="1"/>
  <c r="BM32" i="1"/>
  <c r="BM3" i="1"/>
  <c r="BM2" i="1" s="1"/>
  <c r="BL3" i="1"/>
  <c r="BL2" i="1" s="1"/>
  <c r="BK3" i="1"/>
  <c r="BK2" i="1" s="1"/>
  <c r="BJ3" i="1"/>
  <c r="BI3" i="1"/>
  <c r="BH3" i="1"/>
  <c r="BO48" i="1"/>
  <c r="BN48" i="1"/>
  <c r="BP45" i="1"/>
  <c r="BO45" i="1"/>
  <c r="BN45" i="1"/>
  <c r="BP43" i="1"/>
  <c r="BP31" i="1"/>
  <c r="BO31" i="1"/>
  <c r="BN31" i="1"/>
  <c r="BP29" i="1"/>
  <c r="BO29" i="1"/>
  <c r="BP20" i="1"/>
  <c r="BO20" i="1"/>
  <c r="BN20" i="1"/>
  <c r="BO18" i="1"/>
  <c r="BN18" i="1"/>
  <c r="BP15" i="1"/>
  <c r="BO15" i="1"/>
  <c r="BN7" i="1"/>
  <c r="BP4" i="1"/>
  <c r="BO4" i="1"/>
  <c r="BN4" i="1"/>
  <c r="Z27" i="1"/>
  <c r="Z28" i="1"/>
  <c r="Z29" i="1"/>
  <c r="Z30" i="1"/>
  <c r="Z31" i="1"/>
  <c r="Z26" i="1"/>
  <c r="Z4" i="1"/>
  <c r="Z5" i="1"/>
  <c r="Z6" i="1"/>
  <c r="Z7" i="1"/>
  <c r="Z8" i="1"/>
  <c r="Z9" i="1"/>
  <c r="Z10" i="1"/>
  <c r="AB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AC25" i="1"/>
  <c r="Z3" i="1"/>
  <c r="Y3" i="1"/>
  <c r="W3" i="1"/>
  <c r="X3" i="1"/>
  <c r="W4" i="1"/>
  <c r="AA4" i="1" s="1"/>
  <c r="X4" i="1"/>
  <c r="Y4" i="1"/>
  <c r="W5" i="1"/>
  <c r="X5" i="1"/>
  <c r="Y5" i="1"/>
  <c r="W6" i="1"/>
  <c r="AA6" i="1" s="1"/>
  <c r="X6" i="1"/>
  <c r="AB6" i="1" s="1"/>
  <c r="Y6" i="1"/>
  <c r="W7" i="1"/>
  <c r="X7" i="1"/>
  <c r="Y7" i="1"/>
  <c r="W8" i="1"/>
  <c r="X8" i="1"/>
  <c r="Y8" i="1"/>
  <c r="W9" i="1"/>
  <c r="X9" i="1"/>
  <c r="Y9" i="1"/>
  <c r="AC9" i="1" s="1"/>
  <c r="W10" i="1"/>
  <c r="AA10" i="1" s="1"/>
  <c r="X10" i="1"/>
  <c r="Y10" i="1"/>
  <c r="W11" i="1"/>
  <c r="X11" i="1"/>
  <c r="AB11" i="1" s="1"/>
  <c r="Y11" i="1"/>
  <c r="AC11" i="1" s="1"/>
  <c r="W12" i="1"/>
  <c r="X12" i="1"/>
  <c r="Y12" i="1"/>
  <c r="W13" i="1"/>
  <c r="X13" i="1"/>
  <c r="Y13" i="1"/>
  <c r="W14" i="1"/>
  <c r="X14" i="1"/>
  <c r="Y14" i="1"/>
  <c r="W15" i="1"/>
  <c r="AA15" i="1" s="1"/>
  <c r="X15" i="1"/>
  <c r="AB15" i="1" s="1"/>
  <c r="Y15" i="1"/>
  <c r="AC15" i="1" s="1"/>
  <c r="W16" i="1"/>
  <c r="X16" i="1"/>
  <c r="Y16" i="1"/>
  <c r="W17" i="1"/>
  <c r="AA17" i="1" s="1"/>
  <c r="X17" i="1"/>
  <c r="Y17" i="1"/>
  <c r="W18" i="1"/>
  <c r="X18" i="1"/>
  <c r="Y18" i="1"/>
  <c r="W19" i="1"/>
  <c r="X19" i="1"/>
  <c r="Y19" i="1"/>
  <c r="W20" i="1"/>
  <c r="X20" i="1"/>
  <c r="AB20" i="1" s="1"/>
  <c r="Y20" i="1"/>
  <c r="W21" i="1"/>
  <c r="X21" i="1"/>
  <c r="Y21" i="1"/>
  <c r="W22" i="1"/>
  <c r="AA22" i="1" s="1"/>
  <c r="X22" i="1"/>
  <c r="AB22" i="1" s="1"/>
  <c r="Y22" i="1"/>
  <c r="W23" i="1"/>
  <c r="X23" i="1"/>
  <c r="Y23" i="1"/>
  <c r="W24" i="1"/>
  <c r="X24" i="1"/>
  <c r="Y24" i="1"/>
  <c r="W25" i="1"/>
  <c r="X25" i="1"/>
  <c r="Y25" i="1"/>
  <c r="W26" i="1"/>
  <c r="AA26" i="1" s="1"/>
  <c r="X26" i="1"/>
  <c r="AB26" i="1" s="1"/>
  <c r="Y26" i="1"/>
  <c r="AC26" i="1" s="1"/>
  <c r="W27" i="1"/>
  <c r="AA27" i="1" s="1"/>
  <c r="X27" i="1"/>
  <c r="AB27" i="1" s="1"/>
  <c r="Y27" i="1"/>
  <c r="AC27" i="1" s="1"/>
  <c r="W28" i="1"/>
  <c r="X28" i="1"/>
  <c r="Y28" i="1"/>
  <c r="W29" i="1"/>
  <c r="X29" i="1"/>
  <c r="Y29" i="1"/>
  <c r="W30" i="1"/>
  <c r="X30" i="1"/>
  <c r="Y30" i="1"/>
  <c r="W31" i="1"/>
  <c r="AA31" i="1" s="1"/>
  <c r="X31" i="1"/>
  <c r="AB31" i="1" s="1"/>
  <c r="Y31" i="1"/>
  <c r="W32" i="1"/>
  <c r="X32" i="1"/>
  <c r="Y32" i="1"/>
  <c r="AC32" i="1" s="1"/>
  <c r="W33" i="1"/>
  <c r="AA33" i="1" s="1"/>
  <c r="X33" i="1"/>
  <c r="Y33" i="1"/>
  <c r="W34" i="1"/>
  <c r="X34" i="1"/>
  <c r="Y34" i="1"/>
  <c r="W35" i="1"/>
  <c r="X35" i="1"/>
  <c r="Y35" i="1"/>
  <c r="W36" i="1"/>
  <c r="X36" i="1"/>
  <c r="AB36" i="1" s="1"/>
  <c r="Y36" i="1"/>
  <c r="AC36" i="1" s="1"/>
  <c r="W37" i="1"/>
  <c r="AA37" i="1" s="1"/>
  <c r="X37" i="1"/>
  <c r="AB37" i="1" s="1"/>
  <c r="Y37" i="1"/>
  <c r="AC37" i="1" s="1"/>
  <c r="W38" i="1"/>
  <c r="AA38" i="1" s="1"/>
  <c r="X38" i="1"/>
  <c r="AB38" i="1" s="1"/>
  <c r="Y38" i="1"/>
  <c r="W39" i="1"/>
  <c r="X39" i="1"/>
  <c r="Y39" i="1"/>
  <c r="W40" i="1"/>
  <c r="X40" i="1"/>
  <c r="Y40" i="1"/>
  <c r="W41" i="1"/>
  <c r="X41" i="1"/>
  <c r="Y41" i="1"/>
  <c r="AC41" i="1" s="1"/>
  <c r="W42" i="1"/>
  <c r="AA42" i="1" s="1"/>
  <c r="X42" i="1"/>
  <c r="Y42" i="1"/>
  <c r="W43" i="1"/>
  <c r="X43" i="1"/>
  <c r="AB43" i="1" s="1"/>
  <c r="Y43" i="1"/>
  <c r="AC43" i="1" s="1"/>
  <c r="W44" i="1"/>
  <c r="X44" i="1"/>
  <c r="Y44" i="1"/>
  <c r="W45" i="1"/>
  <c r="X45" i="1"/>
  <c r="Y45" i="1"/>
  <c r="W46" i="1"/>
  <c r="X46" i="1"/>
  <c r="Y46" i="1"/>
  <c r="W47" i="1"/>
  <c r="AA47" i="1" s="1"/>
  <c r="X47" i="1"/>
  <c r="AB47" i="1" s="1"/>
  <c r="Y47" i="1"/>
  <c r="W48" i="1"/>
  <c r="X48" i="1"/>
  <c r="Y48" i="1"/>
  <c r="AC48" i="1" s="1"/>
  <c r="W49" i="1"/>
  <c r="AA49" i="1" s="1"/>
  <c r="X49" i="1"/>
  <c r="Y49" i="1"/>
  <c r="W50" i="1"/>
  <c r="X50" i="1"/>
  <c r="Y50" i="1"/>
  <c r="W51" i="1"/>
  <c r="X51" i="1"/>
  <c r="Y51" i="1"/>
  <c r="W52" i="1"/>
  <c r="X52" i="1"/>
  <c r="AB52" i="1" s="1"/>
  <c r="Y52" i="1"/>
  <c r="AC52" i="1" s="1"/>
  <c r="W53" i="1"/>
  <c r="AA53" i="1" s="1"/>
  <c r="X53" i="1"/>
  <c r="AB53" i="1" s="1"/>
  <c r="Y53" i="1"/>
  <c r="AC53" i="1" s="1"/>
  <c r="W2" i="1"/>
  <c r="Y2" i="1"/>
  <c r="X2" i="1"/>
  <c r="D29" i="2" l="1"/>
  <c r="E28" i="2"/>
  <c r="E29" i="2"/>
  <c r="E31" i="2"/>
  <c r="E32" i="2"/>
  <c r="E33" i="2"/>
  <c r="E34" i="2"/>
  <c r="E35" i="2"/>
  <c r="G39" i="2"/>
  <c r="I34" i="2"/>
  <c r="I35" i="2"/>
  <c r="F37" i="2"/>
  <c r="F39" i="2"/>
  <c r="F36" i="2"/>
  <c r="D30" i="2"/>
  <c r="F38" i="2"/>
  <c r="D31" i="2"/>
  <c r="D32" i="2"/>
  <c r="E36" i="2"/>
  <c r="D33" i="2"/>
  <c r="E37" i="2"/>
  <c r="G28" i="2"/>
  <c r="G29" i="2"/>
  <c r="D34" i="2"/>
  <c r="E38" i="2"/>
  <c r="I38" i="2" s="1"/>
  <c r="G30" i="2"/>
  <c r="I30" i="2" s="1"/>
  <c r="D35" i="2"/>
  <c r="E39" i="2"/>
  <c r="I39" i="2" s="1"/>
  <c r="G31" i="2"/>
  <c r="D36" i="2"/>
  <c r="F28" i="2"/>
  <c r="G32" i="2"/>
  <c r="D37" i="2"/>
  <c r="F29" i="2"/>
  <c r="G33" i="2"/>
  <c r="D38" i="2"/>
  <c r="F30" i="2"/>
  <c r="G34" i="2"/>
  <c r="F31" i="2"/>
  <c r="G35" i="2"/>
  <c r="F32" i="2"/>
  <c r="G36" i="2"/>
  <c r="F35" i="2"/>
  <c r="F33" i="2"/>
  <c r="G37" i="2"/>
  <c r="G27" i="2"/>
  <c r="F27" i="2"/>
  <c r="D28" i="2"/>
  <c r="BP27" i="1"/>
  <c r="BP11" i="1"/>
  <c r="BP40" i="1"/>
  <c r="AC16" i="1"/>
  <c r="BP16" i="1"/>
  <c r="BP46" i="1"/>
  <c r="BO26" i="1"/>
  <c r="BN21" i="1"/>
  <c r="BO10" i="1"/>
  <c r="BN5" i="1"/>
  <c r="BN33" i="1"/>
  <c r="BP26" i="1"/>
  <c r="BO21" i="1"/>
  <c r="BP10" i="1"/>
  <c r="BO5" i="1"/>
  <c r="BP52" i="1"/>
  <c r="BP36" i="1"/>
  <c r="BN24" i="1"/>
  <c r="BO39" i="1"/>
  <c r="BP53" i="1"/>
  <c r="BN28" i="1"/>
  <c r="BN12" i="1"/>
  <c r="BP38" i="1"/>
  <c r="BN13" i="1"/>
  <c r="BP39" i="1"/>
  <c r="BP3" i="1"/>
  <c r="BP41" i="1"/>
  <c r="BO13" i="1"/>
  <c r="BO28" i="1"/>
  <c r="BP25" i="1"/>
  <c r="BP17" i="1"/>
  <c r="BP9" i="1"/>
  <c r="BO44" i="1"/>
  <c r="BP28" i="1"/>
  <c r="BN43" i="1"/>
  <c r="BN19" i="1"/>
  <c r="BP47" i="1"/>
  <c r="BO33" i="1"/>
  <c r="BN49" i="1"/>
  <c r="BO42" i="1"/>
  <c r="BN8" i="1"/>
  <c r="BO37" i="1"/>
  <c r="BO49" i="1"/>
  <c r="BP37" i="1"/>
  <c r="BO53" i="1"/>
  <c r="BO51" i="1"/>
  <c r="BP35" i="1"/>
  <c r="BN2" i="1"/>
  <c r="BP30" i="1"/>
  <c r="BP24" i="1"/>
  <c r="BP22" i="1"/>
  <c r="BO19" i="1"/>
  <c r="BP14" i="1"/>
  <c r="BP8" i="1"/>
  <c r="BP6" i="1"/>
  <c r="BP50" i="1"/>
  <c r="BP34" i="1"/>
  <c r="BO2" i="1"/>
  <c r="BP2" i="1"/>
  <c r="BN38" i="1"/>
  <c r="BO38" i="1"/>
  <c r="BP44" i="1"/>
  <c r="BO34" i="1"/>
  <c r="BN35" i="1"/>
  <c r="BN51" i="1"/>
  <c r="BO35" i="1"/>
  <c r="BN46" i="1"/>
  <c r="BP51" i="1"/>
  <c r="BO41" i="1"/>
  <c r="BN52" i="1"/>
  <c r="BO36" i="1"/>
  <c r="BO52" i="1"/>
  <c r="BO47" i="1"/>
  <c r="BN44" i="1"/>
  <c r="BN34" i="1"/>
  <c r="BN50" i="1"/>
  <c r="BO50" i="1"/>
  <c r="BN40" i="1"/>
  <c r="BO40" i="1"/>
  <c r="BN41" i="1"/>
  <c r="BO46" i="1"/>
  <c r="BN36" i="1"/>
  <c r="BN47" i="1"/>
  <c r="BN42" i="1"/>
  <c r="BO14" i="1"/>
  <c r="BN14" i="1"/>
  <c r="BN9" i="1"/>
  <c r="BN25" i="1"/>
  <c r="BO9" i="1"/>
  <c r="BO25" i="1"/>
  <c r="BN16" i="1"/>
  <c r="BN32" i="1"/>
  <c r="BP5" i="1"/>
  <c r="BN11" i="1"/>
  <c r="BO16" i="1"/>
  <c r="BP21" i="1"/>
  <c r="BN27" i="1"/>
  <c r="BO32" i="1"/>
  <c r="BN6" i="1"/>
  <c r="BO11" i="1"/>
  <c r="BN22" i="1"/>
  <c r="BN30" i="1"/>
  <c r="BO30" i="1"/>
  <c r="BO27" i="1"/>
  <c r="BO6" i="1"/>
  <c r="BN17" i="1"/>
  <c r="BO22" i="1"/>
  <c r="BO17" i="1"/>
  <c r="BO3" i="1"/>
  <c r="BN3" i="1"/>
  <c r="AC47" i="1"/>
  <c r="AB3" i="1"/>
  <c r="AA3" i="1"/>
  <c r="AB50" i="1"/>
  <c r="AA45" i="1"/>
  <c r="AC39" i="1"/>
  <c r="AB34" i="1"/>
  <c r="AA29" i="1"/>
  <c r="AB18" i="1"/>
  <c r="AC7" i="1"/>
  <c r="AC14" i="1"/>
  <c r="AB14" i="1"/>
  <c r="AC24" i="1"/>
  <c r="AA14" i="1"/>
  <c r="AA50" i="1"/>
  <c r="AC44" i="1"/>
  <c r="AB39" i="1"/>
  <c r="AA34" i="1"/>
  <c r="AC28" i="1"/>
  <c r="AB23" i="1"/>
  <c r="AA18" i="1"/>
  <c r="AC12" i="1"/>
  <c r="AB7" i="1"/>
  <c r="AC49" i="1"/>
  <c r="AB44" i="1"/>
  <c r="AA39" i="1"/>
  <c r="AC33" i="1"/>
  <c r="AB28" i="1"/>
  <c r="AA23" i="1"/>
  <c r="AC17" i="1"/>
  <c r="AB12" i="1"/>
  <c r="AA7" i="1"/>
  <c r="AB49" i="1"/>
  <c r="AA44" i="1"/>
  <c r="AC38" i="1"/>
  <c r="AB33" i="1"/>
  <c r="AA28" i="1"/>
  <c r="AC22" i="1"/>
  <c r="AB17" i="1"/>
  <c r="AA12" i="1"/>
  <c r="AC6" i="1"/>
  <c r="AB48" i="1"/>
  <c r="AA43" i="1"/>
  <c r="AB32" i="1"/>
  <c r="AC21" i="1"/>
  <c r="AB16" i="1"/>
  <c r="AA11" i="1"/>
  <c r="AC5" i="1"/>
  <c r="AA48" i="1"/>
  <c r="AC42" i="1"/>
  <c r="AA32" i="1"/>
  <c r="AB21" i="1"/>
  <c r="AA16" i="1"/>
  <c r="AC10" i="1"/>
  <c r="AB5" i="1"/>
  <c r="AB42" i="1"/>
  <c r="AA21" i="1"/>
  <c r="AA5" i="1"/>
  <c r="AC23" i="1"/>
  <c r="AC4" i="1"/>
  <c r="AA52" i="1"/>
  <c r="AB41" i="1"/>
  <c r="AC31" i="1"/>
  <c r="AA20" i="1"/>
  <c r="AC51" i="1"/>
  <c r="AB46" i="1"/>
  <c r="AA41" i="1"/>
  <c r="AC35" i="1"/>
  <c r="AB30" i="1"/>
  <c r="AA25" i="1"/>
  <c r="AC20" i="1"/>
  <c r="AA9" i="1"/>
  <c r="AB4" i="1"/>
  <c r="AC46" i="1"/>
  <c r="AA36" i="1"/>
  <c r="AB25" i="1"/>
  <c r="AB9" i="1"/>
  <c r="AB51" i="1"/>
  <c r="AA46" i="1"/>
  <c r="AC40" i="1"/>
  <c r="AB35" i="1"/>
  <c r="AA30" i="1"/>
  <c r="AA51" i="1"/>
  <c r="AC45" i="1"/>
  <c r="AB40" i="1"/>
  <c r="AA35" i="1"/>
  <c r="AC29" i="1"/>
  <c r="AB24" i="1"/>
  <c r="AA19" i="1"/>
  <c r="AB8" i="1"/>
  <c r="AC3" i="1"/>
  <c r="AC50" i="1"/>
  <c r="AB45" i="1"/>
  <c r="AA40" i="1"/>
  <c r="AC34" i="1"/>
  <c r="AB29" i="1"/>
  <c r="AA24" i="1"/>
  <c r="AC18" i="1"/>
  <c r="AA8" i="1"/>
  <c r="AC19" i="1"/>
  <c r="AB19" i="1"/>
  <c r="AC13" i="1"/>
  <c r="AC30" i="1"/>
  <c r="AB13" i="1"/>
  <c r="AA13" i="1"/>
  <c r="AC8" i="1"/>
  <c r="I33" i="2" l="1"/>
  <c r="I32" i="2"/>
  <c r="I31" i="2"/>
  <c r="I29" i="2"/>
  <c r="F41" i="2"/>
  <c r="D41" i="2"/>
  <c r="G41" i="2"/>
  <c r="I37" i="2"/>
  <c r="I28" i="2"/>
  <c r="E41" i="2"/>
  <c r="I36" i="2"/>
  <c r="C41" i="2"/>
  <c r="I27" i="2" l="1"/>
</calcChain>
</file>

<file path=xl/sharedStrings.xml><?xml version="1.0" encoding="utf-8"?>
<sst xmlns="http://schemas.openxmlformats.org/spreadsheetml/2006/main" count="416" uniqueCount="63">
  <si>
    <t>FECHA</t>
  </si>
  <si>
    <t>PLANTACION</t>
  </si>
  <si>
    <t>TEA_total</t>
  </si>
  <si>
    <t>RFFProcesado</t>
  </si>
  <si>
    <t>RFFProcesadoPropios</t>
  </si>
  <si>
    <t>RFFProcesadoTerceros</t>
  </si>
  <si>
    <t>CPOObtenido</t>
  </si>
  <si>
    <t>Shanuzi</t>
  </si>
  <si>
    <t>AÑO</t>
  </si>
  <si>
    <t>MES</t>
  </si>
  <si>
    <t>SEMANA</t>
  </si>
  <si>
    <t>Prom</t>
  </si>
  <si>
    <t>Min</t>
  </si>
  <si>
    <t>Max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</si>
  <si>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</si>
  <si>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</si>
  <si>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</si>
  <si>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</si>
  <si>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</si>
  <si>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</si>
  <si>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</si>
  <si>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</si>
  <si>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</si>
  <si>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</si>
  <si>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</si>
  <si>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</si>
  <si>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baja:</t>
  </si>
  <si>
    <t>marzo, abril</t>
  </si>
  <si>
    <t>agosto- setiembre- octubre</t>
  </si>
  <si>
    <t>semana</t>
  </si>
  <si>
    <t>PRECIPITACION_TOTAL_rolling_2_SHIFTED_20</t>
  </si>
  <si>
    <t>Peso_MALFORMADO_terceros</t>
  </si>
  <si>
    <t>Peso_ESCOBAJO_terceros</t>
  </si>
  <si>
    <t>Peso_SMADUROS_terceros</t>
  </si>
  <si>
    <t>Peso_MADUROS_terceros_rolling_2</t>
  </si>
  <si>
    <t>Peso_VERDES_terceros</t>
  </si>
  <si>
    <t>variable</t>
  </si>
  <si>
    <t>CORRELACIONES</t>
  </si>
  <si>
    <t>REGRESION LINEAL</t>
  </si>
  <si>
    <t>b*100</t>
  </si>
  <si>
    <t>RIDGE</t>
  </si>
  <si>
    <t>LASSO</t>
  </si>
  <si>
    <t>RANDOM FOREST</t>
  </si>
  <si>
    <t>pesos</t>
  </si>
  <si>
    <t>Calidad Terceros</t>
  </si>
  <si>
    <t>Perdidas fábrica</t>
  </si>
  <si>
    <t>Precipitación</t>
  </si>
  <si>
    <t>Variable tiempo</t>
  </si>
  <si>
    <t>Pesos ponderados</t>
  </si>
  <si>
    <t>TM ACEITE CASCARA_TN_rolling_2</t>
  </si>
  <si>
    <t>TM ACEITE FIBRA_TN_rolling_2</t>
  </si>
  <si>
    <t>TM ACEITE ESCOBAJO_TN_rolling_2</t>
  </si>
  <si>
    <t>alpha=</t>
  </si>
  <si>
    <t>Peso _ponderado</t>
  </si>
  <si>
    <t>Peso Total del grupo</t>
  </si>
  <si>
    <t>Peso ponderado</t>
  </si>
  <si>
    <t>Pesos</t>
  </si>
  <si>
    <t>Bs</t>
  </si>
  <si>
    <t>R2 (datos training)</t>
  </si>
  <si>
    <t>R2 (datos validation)</t>
  </si>
  <si>
    <t>R2 (Eficiencia media) =</t>
  </si>
  <si>
    <t>TM ACEITE AGUA TD_TN_rolling_2</t>
  </si>
  <si>
    <t>TM ACEITE EN ARENA_TN_rolling_2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</si>
</sst>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5" formatCode="0.0%"/>
    <numFmt numFmtId="166" formatCode="0.0000"/>
    <numFmt numFmtId="167" formatCode="0.0000000"/>
    <numFmt numFmtId="168" formatCode="0.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3" borderId="0" xfId="0" applyFont="1" applyFill="1"/>
    <xf numFmtId="0" fontId="3" fillId="0" borderId="0" xfId="0" applyFont="1"/>
    <xf numFmtId="0" fontId="6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3" fillId="0" borderId="2" xfId="0" applyFont="1" applyBorder="1"/>
    <xf numFmtId="166" fontId="9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8" fontId="3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 vertical="top"/>
    </xf>
    <xf numFmtId="0" fontId="6" fillId="4" borderId="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10" fontId="10" fillId="0" borderId="2" xfId="1" applyNumberFormat="1" applyFont="1" applyBorder="1" applyAlignment="1">
      <alignment horizontal="center"/>
    </xf>
    <xf numFmtId="10" fontId="10" fillId="0" borderId="0" xfId="1" applyNumberFormat="1" applyFont="1" applyBorder="1" applyAlignment="1">
      <alignment horizontal="center"/>
    </xf>
    <xf numFmtId="10" fontId="3" fillId="0" borderId="2" xfId="1" applyNumberFormat="1" applyFont="1" applyBorder="1" applyAlignment="1">
      <alignment horizontal="center"/>
    </xf>
    <xf numFmtId="10" fontId="3" fillId="0" borderId="0" xfId="1" applyNumberFormat="1" applyFont="1"/>
    <xf numFmtId="0" fontId="8" fillId="0" borderId="0" xfId="0" applyFont="1" applyAlignment="1">
      <alignment horizontal="right"/>
    </xf>
    <xf numFmtId="0" fontId="0" fillId="0" borderId="0" xfId="0" applyAlignment="1">
      <alignment horizontal="right" indent="2"/>
    </xf>
    <xf numFmtId="10" fontId="0" fillId="0" borderId="2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center"/>
    </xf>
    <xf numFmtId="10" fontId="0" fillId="0" borderId="0" xfId="1" applyNumberFormat="1" applyFont="1" applyBorder="1"/>
    <xf numFmtId="0" fontId="0" fillId="0" borderId="2" xfId="0" applyBorder="1"/>
    <xf numFmtId="165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TEA mensual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2024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Sheet1!$U$2:$U$53</c:f>
              <c:numCache>
                <c:formatCode>General</c:formatCode>
                <c:ptCount val="52"/>
                <c:pt idx="0">
                  <c:v>0.25374045878309032</c:v>
                </c:pt>
                <c:pt idx="1">
                  <c:v>0.25282692668304901</c:v>
                </c:pt>
                <c:pt idx="2">
                  <c:v>0.25221539222500072</c:v>
                </c:pt>
                <c:pt idx="3">
                  <c:v>0.24594523631393311</c:v>
                </c:pt>
                <c:pt idx="4">
                  <c:v>0.25504798551566121</c:v>
                </c:pt>
                <c:pt idx="5">
                  <c:v>0.25808808792629712</c:v>
                </c:pt>
                <c:pt idx="6">
                  <c:v>0.25748840884475971</c:v>
                </c:pt>
                <c:pt idx="7">
                  <c:v>0.25701150843849307</c:v>
                </c:pt>
                <c:pt idx="8">
                  <c:v>0.25765547898525198</c:v>
                </c:pt>
                <c:pt idx="9">
                  <c:v>0.24837158303840889</c:v>
                </c:pt>
                <c:pt idx="10">
                  <c:v>0.23596254488519861</c:v>
                </c:pt>
                <c:pt idx="11">
                  <c:v>0.23682210881691379</c:v>
                </c:pt>
                <c:pt idx="12">
                  <c:v>0.2310313977422363</c:v>
                </c:pt>
                <c:pt idx="13">
                  <c:v>0.22378438502175771</c:v>
                </c:pt>
                <c:pt idx="14">
                  <c:v>0.2371157093091763</c:v>
                </c:pt>
                <c:pt idx="15">
                  <c:v>0.24752138304247559</c:v>
                </c:pt>
                <c:pt idx="16">
                  <c:v>0.23910649191258629</c:v>
                </c:pt>
                <c:pt idx="17">
                  <c:v>0.23856356469506099</c:v>
                </c:pt>
                <c:pt idx="18">
                  <c:v>0.23427880028760739</c:v>
                </c:pt>
                <c:pt idx="19">
                  <c:v>0.25180314040855722</c:v>
                </c:pt>
                <c:pt idx="20">
                  <c:v>0.2467565711208754</c:v>
                </c:pt>
                <c:pt idx="21">
                  <c:v>0.2484671127290016</c:v>
                </c:pt>
                <c:pt idx="22">
                  <c:v>0.24551617324697039</c:v>
                </c:pt>
                <c:pt idx="23">
                  <c:v>0.2499718737566142</c:v>
                </c:pt>
                <c:pt idx="24">
                  <c:v>0.2442981956805107</c:v>
                </c:pt>
                <c:pt idx="25">
                  <c:v>0.24262717770034839</c:v>
                </c:pt>
                <c:pt idx="26">
                  <c:v>0.24525895736100509</c:v>
                </c:pt>
                <c:pt idx="27">
                  <c:v>0.2471071695693984</c:v>
                </c:pt>
                <c:pt idx="28">
                  <c:v>0.2495953616517477</c:v>
                </c:pt>
                <c:pt idx="29">
                  <c:v>0.24896236921005929</c:v>
                </c:pt>
                <c:pt idx="30">
                  <c:v>0.23834845145028569</c:v>
                </c:pt>
                <c:pt idx="31">
                  <c:v>0.23617822840774619</c:v>
                </c:pt>
                <c:pt idx="32">
                  <c:v>0.2334855140110581</c:v>
                </c:pt>
                <c:pt idx="33">
                  <c:v>0.23036551997069851</c:v>
                </c:pt>
                <c:pt idx="34">
                  <c:v>0.24455965515966349</c:v>
                </c:pt>
                <c:pt idx="35">
                  <c:v>0.24517471400347041</c:v>
                </c:pt>
                <c:pt idx="36">
                  <c:v>0.23078827329059051</c:v>
                </c:pt>
                <c:pt idx="37">
                  <c:v>0.23336415503680619</c:v>
                </c:pt>
                <c:pt idx="38">
                  <c:v>0.2278748064199495</c:v>
                </c:pt>
                <c:pt idx="39">
                  <c:v>0.2341042671661942</c:v>
                </c:pt>
                <c:pt idx="40">
                  <c:v>0.23055001546869591</c:v>
                </c:pt>
                <c:pt idx="41">
                  <c:v>0.2331453159086852</c:v>
                </c:pt>
                <c:pt idx="42">
                  <c:v>0.23115843224657481</c:v>
                </c:pt>
                <c:pt idx="43">
                  <c:v>0.2281653681972157</c:v>
                </c:pt>
                <c:pt idx="44">
                  <c:v>0.23332813530086899</c:v>
                </c:pt>
                <c:pt idx="45">
                  <c:v>0.23992644573163091</c:v>
                </c:pt>
                <c:pt idx="46">
                  <c:v>0.2399038292048622</c:v>
                </c:pt>
                <c:pt idx="47">
                  <c:v>0.24408252994165949</c:v>
                </c:pt>
                <c:pt idx="48">
                  <c:v>0.25265062425950108</c:v>
                </c:pt>
                <c:pt idx="49">
                  <c:v>0.26037514190085892</c:v>
                </c:pt>
                <c:pt idx="50">
                  <c:v>0.26606234865761852</c:v>
                </c:pt>
                <c:pt idx="51">
                  <c:v>0.27680738708108749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D-4A99-9ED8-40B7894DADCD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Prom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Sheet1!$W$2:$W$53</c:f>
              <c:numCache>
                <c:formatCode>General</c:formatCode>
                <c:ptCount val="52"/>
                <c:pt idx="0">
                  <c:v>0.25491555310684072</c:v>
                </c:pt>
                <c:pt idx="1">
                  <c:v>0.25563869689709667</c:v>
                </c:pt>
                <c:pt idx="2">
                  <c:v>0.25886989157156071</c:v>
                </c:pt>
                <c:pt idx="3">
                  <c:v>0.26765452030544534</c:v>
                </c:pt>
                <c:pt idx="4">
                  <c:v>0.25747098380557876</c:v>
                </c:pt>
                <c:pt idx="5">
                  <c:v>0.26003987607051277</c:v>
                </c:pt>
                <c:pt idx="6">
                  <c:v>0.25581769649339547</c:v>
                </c:pt>
                <c:pt idx="7">
                  <c:v>0.26086315344829136</c:v>
                </c:pt>
                <c:pt idx="8">
                  <c:v>0.25376359980899343</c:v>
                </c:pt>
                <c:pt idx="9">
                  <c:v>0.25243096385548169</c:v>
                </c:pt>
                <c:pt idx="10">
                  <c:v>0.24790614582903597</c:v>
                </c:pt>
                <c:pt idx="11">
                  <c:v>0.24283116118775458</c:v>
                </c:pt>
                <c:pt idx="12">
                  <c:v>0.24429243327835143</c:v>
                </c:pt>
                <c:pt idx="13">
                  <c:v>0.2438838058901131</c:v>
                </c:pt>
                <c:pt idx="14">
                  <c:v>0.24574359541878193</c:v>
                </c:pt>
                <c:pt idx="15">
                  <c:v>0.24858703007487265</c:v>
                </c:pt>
                <c:pt idx="16">
                  <c:v>0.25264387821175832</c:v>
                </c:pt>
                <c:pt idx="17">
                  <c:v>0.24614549910283617</c:v>
                </c:pt>
                <c:pt idx="18">
                  <c:v>0.24841503175511948</c:v>
                </c:pt>
                <c:pt idx="19">
                  <c:v>0.25446114730683572</c:v>
                </c:pt>
                <c:pt idx="20">
                  <c:v>0.24366159714034191</c:v>
                </c:pt>
                <c:pt idx="21">
                  <c:v>0.25135421387025725</c:v>
                </c:pt>
                <c:pt idx="22">
                  <c:v>0.2499164572817838</c:v>
                </c:pt>
                <c:pt idx="23">
                  <c:v>0.2472750513279646</c:v>
                </c:pt>
                <c:pt idx="24">
                  <c:v>0.24428237753181473</c:v>
                </c:pt>
                <c:pt idx="25">
                  <c:v>0.24292177397270978</c:v>
                </c:pt>
                <c:pt idx="26">
                  <c:v>0.24224536037396988</c:v>
                </c:pt>
                <c:pt idx="27">
                  <c:v>0.23322018034559311</c:v>
                </c:pt>
                <c:pt idx="28">
                  <c:v>0.2423728048954267</c:v>
                </c:pt>
                <c:pt idx="29">
                  <c:v>0.23704148205019077</c:v>
                </c:pt>
                <c:pt idx="30">
                  <c:v>0.24167410022428631</c:v>
                </c:pt>
                <c:pt idx="31">
                  <c:v>0.23832634197866595</c:v>
                </c:pt>
                <c:pt idx="32">
                  <c:v>0.24045761321989928</c:v>
                </c:pt>
                <c:pt idx="33">
                  <c:v>0.23669157374705896</c:v>
                </c:pt>
                <c:pt idx="34">
                  <c:v>0.24070361468886939</c:v>
                </c:pt>
                <c:pt idx="35">
                  <c:v>0.23946490352005928</c:v>
                </c:pt>
                <c:pt idx="36">
                  <c:v>0.23953096165525345</c:v>
                </c:pt>
                <c:pt idx="37">
                  <c:v>0.23900501251348433</c:v>
                </c:pt>
                <c:pt idx="38">
                  <c:v>0.23440221027006039</c:v>
                </c:pt>
                <c:pt idx="39">
                  <c:v>0.23600889274020881</c:v>
                </c:pt>
                <c:pt idx="40">
                  <c:v>0.23869495456957773</c:v>
                </c:pt>
                <c:pt idx="41">
                  <c:v>0.23923658185771352</c:v>
                </c:pt>
                <c:pt idx="42">
                  <c:v>0.23688701008984353</c:v>
                </c:pt>
                <c:pt idx="43">
                  <c:v>0.23757679072539109</c:v>
                </c:pt>
                <c:pt idx="44">
                  <c:v>0.2411584550313087</c:v>
                </c:pt>
                <c:pt idx="45">
                  <c:v>0.2406950925035008</c:v>
                </c:pt>
                <c:pt idx="46">
                  <c:v>0.23845221908840841</c:v>
                </c:pt>
                <c:pt idx="47">
                  <c:v>0.24408361651172511</c:v>
                </c:pt>
                <c:pt idx="48">
                  <c:v>0.24560583295186297</c:v>
                </c:pt>
                <c:pt idx="49">
                  <c:v>0.25172946183298217</c:v>
                </c:pt>
                <c:pt idx="50">
                  <c:v>0.25874166942571508</c:v>
                </c:pt>
                <c:pt idx="51">
                  <c:v>0.26574647827344833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D-4A99-9ED8-40B7894DADCD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Sheet1!$X$2:$X$53</c:f>
              <c:numCache>
                <c:formatCode>General</c:formatCode>
                <c:ptCount val="52"/>
                <c:pt idx="0">
                  <c:v>0.24945418087143209</c:v>
                </c:pt>
                <c:pt idx="1">
                  <c:v>0.24472391795338319</c:v>
                </c:pt>
                <c:pt idx="2">
                  <c:v>0.25105859657583801</c:v>
                </c:pt>
                <c:pt idx="3">
                  <c:v>0.24594523631393311</c:v>
                </c:pt>
                <c:pt idx="4">
                  <c:v>0.25115499485522402</c:v>
                </c:pt>
                <c:pt idx="5">
                  <c:v>0.25425417056918242</c:v>
                </c:pt>
                <c:pt idx="6">
                  <c:v>0.2426755120730863</c:v>
                </c:pt>
                <c:pt idx="7">
                  <c:v>0.25418857255348543</c:v>
                </c:pt>
                <c:pt idx="8">
                  <c:v>0.24113790875016161</c:v>
                </c:pt>
                <c:pt idx="9">
                  <c:v>0.24129146793595951</c:v>
                </c:pt>
                <c:pt idx="10">
                  <c:v>0.23596254488519861</c:v>
                </c:pt>
                <c:pt idx="11">
                  <c:v>0.23682210881691379</c:v>
                </c:pt>
                <c:pt idx="12">
                  <c:v>0.2310313977422363</c:v>
                </c:pt>
                <c:pt idx="13">
                  <c:v>0.22378438502175771</c:v>
                </c:pt>
                <c:pt idx="14">
                  <c:v>0.2371157093091763</c:v>
                </c:pt>
                <c:pt idx="15">
                  <c:v>0.24511375951208009</c:v>
                </c:pt>
                <c:pt idx="16">
                  <c:v>0.23097213867631511</c:v>
                </c:pt>
                <c:pt idx="17">
                  <c:v>0.2368302760851356</c:v>
                </c:pt>
                <c:pt idx="18">
                  <c:v>0.23427880028760739</c:v>
                </c:pt>
                <c:pt idx="19">
                  <c:v>0.24535927635598401</c:v>
                </c:pt>
                <c:pt idx="20">
                  <c:v>0.21643439218531491</c:v>
                </c:pt>
                <c:pt idx="21">
                  <c:v>0.2484671127290016</c:v>
                </c:pt>
                <c:pt idx="22">
                  <c:v>0.2430115060986722</c:v>
                </c:pt>
                <c:pt idx="23">
                  <c:v>0.2348745876572795</c:v>
                </c:pt>
                <c:pt idx="24">
                  <c:v>0.2350897057908746</c:v>
                </c:pt>
                <c:pt idx="25">
                  <c:v>0.2305239331916846</c:v>
                </c:pt>
                <c:pt idx="26">
                  <c:v>0.23073273064145369</c:v>
                </c:pt>
                <c:pt idx="27">
                  <c:v>0.21012106675803779</c:v>
                </c:pt>
                <c:pt idx="28">
                  <c:v>0.23198495880989881</c:v>
                </c:pt>
                <c:pt idx="29">
                  <c:v>0.21716517683800921</c:v>
                </c:pt>
                <c:pt idx="30">
                  <c:v>0.22800157064810511</c:v>
                </c:pt>
                <c:pt idx="31">
                  <c:v>0.22974309877612489</c:v>
                </c:pt>
                <c:pt idx="32">
                  <c:v>0.23089937558384119</c:v>
                </c:pt>
                <c:pt idx="33">
                  <c:v>0.22242113518932249</c:v>
                </c:pt>
                <c:pt idx="34">
                  <c:v>0.2229977563676378</c:v>
                </c:pt>
                <c:pt idx="35">
                  <c:v>0.23038313162891061</c:v>
                </c:pt>
                <c:pt idx="36">
                  <c:v>0.23078827329059051</c:v>
                </c:pt>
                <c:pt idx="37">
                  <c:v>0.2320141770907353</c:v>
                </c:pt>
                <c:pt idx="38">
                  <c:v>0.2278748064199495</c:v>
                </c:pt>
                <c:pt idx="39">
                  <c:v>0.22471308433950121</c:v>
                </c:pt>
                <c:pt idx="40">
                  <c:v>0.22940326012207429</c:v>
                </c:pt>
                <c:pt idx="41">
                  <c:v>0.22289992658191801</c:v>
                </c:pt>
                <c:pt idx="42">
                  <c:v>0.22619655565359789</c:v>
                </c:pt>
                <c:pt idx="43">
                  <c:v>0.2281653681972157</c:v>
                </c:pt>
                <c:pt idx="44">
                  <c:v>0.23332813530086899</c:v>
                </c:pt>
                <c:pt idx="45">
                  <c:v>0.23039563352802581</c:v>
                </c:pt>
                <c:pt idx="46">
                  <c:v>0.23387852912083629</c:v>
                </c:pt>
                <c:pt idx="47">
                  <c:v>0.23970825588293179</c:v>
                </c:pt>
                <c:pt idx="48">
                  <c:v>0.23372392672306269</c:v>
                </c:pt>
                <c:pt idx="49">
                  <c:v>0.2419279843068087</c:v>
                </c:pt>
                <c:pt idx="50">
                  <c:v>0.25149822538318661</c:v>
                </c:pt>
                <c:pt idx="51">
                  <c:v>0.25386132568665781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3D-4A99-9ED8-40B7894DADCD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Sheet1!$Y$2:$Y$53</c:f>
              <c:numCache>
                <c:formatCode>General</c:formatCode>
                <c:ptCount val="52"/>
                <c:pt idx="0">
                  <c:v>0.26316562186210102</c:v>
                </c:pt>
                <c:pt idx="1">
                  <c:v>0.26645183543797668</c:v>
                </c:pt>
                <c:pt idx="2">
                  <c:v>0.27303102926764489</c:v>
                </c:pt>
                <c:pt idx="3">
                  <c:v>0.31905555911582312</c:v>
                </c:pt>
                <c:pt idx="4">
                  <c:v>0.26467799241310708</c:v>
                </c:pt>
                <c:pt idx="5">
                  <c:v>0.26963706989196429</c:v>
                </c:pt>
                <c:pt idx="6">
                  <c:v>0.26668528827428839</c:v>
                </c:pt>
                <c:pt idx="7">
                  <c:v>0.26971386952450321</c:v>
                </c:pt>
                <c:pt idx="8">
                  <c:v>0.25965481621180031</c:v>
                </c:pt>
                <c:pt idx="9">
                  <c:v>0.26319699904545529</c:v>
                </c:pt>
                <c:pt idx="10">
                  <c:v>0.25995825713984821</c:v>
                </c:pt>
                <c:pt idx="11">
                  <c:v>0.25309868233797111</c:v>
                </c:pt>
                <c:pt idx="12">
                  <c:v>0.25083277235471302</c:v>
                </c:pt>
                <c:pt idx="13">
                  <c:v>0.25398527293413581</c:v>
                </c:pt>
                <c:pt idx="14">
                  <c:v>0.25255083187059602</c:v>
                </c:pt>
                <c:pt idx="15">
                  <c:v>0.2522494479749875</c:v>
                </c:pt>
                <c:pt idx="16">
                  <c:v>0.29641491419198468</c:v>
                </c:pt>
                <c:pt idx="17">
                  <c:v>0.25768409351415072</c:v>
                </c:pt>
                <c:pt idx="18">
                  <c:v>0.25496667762987069</c:v>
                </c:pt>
                <c:pt idx="19">
                  <c:v>0.26666456501648411</c:v>
                </c:pt>
                <c:pt idx="20">
                  <c:v>0.25527341671474257</c:v>
                </c:pt>
                <c:pt idx="21">
                  <c:v>0.25405297286834211</c:v>
                </c:pt>
                <c:pt idx="22">
                  <c:v>0.26376100928350388</c:v>
                </c:pt>
                <c:pt idx="23">
                  <c:v>0.25509467310982831</c:v>
                </c:pt>
                <c:pt idx="24">
                  <c:v>0.25714564073188939</c:v>
                </c:pt>
                <c:pt idx="25">
                  <c:v>0.26344413111737758</c:v>
                </c:pt>
                <c:pt idx="26">
                  <c:v>0.25380169113459472</c:v>
                </c:pt>
                <c:pt idx="27">
                  <c:v>0.2471071695693984</c:v>
                </c:pt>
                <c:pt idx="28">
                  <c:v>0.2495953616517477</c:v>
                </c:pt>
                <c:pt idx="29">
                  <c:v>0.25145133498355637</c:v>
                </c:pt>
                <c:pt idx="30">
                  <c:v>0.25491591203104791</c:v>
                </c:pt>
                <c:pt idx="31">
                  <c:v>0.24430074812308389</c:v>
                </c:pt>
                <c:pt idx="32">
                  <c:v>0.25484622172833049</c:v>
                </c:pt>
                <c:pt idx="33">
                  <c:v>0.24878838906262529</c:v>
                </c:pt>
                <c:pt idx="34">
                  <c:v>0.25414655887230519</c:v>
                </c:pt>
                <c:pt idx="35">
                  <c:v>0.24904581877176349</c:v>
                </c:pt>
                <c:pt idx="36">
                  <c:v>0.24878553316428659</c:v>
                </c:pt>
                <c:pt idx="37">
                  <c:v>0.24775210642764581</c:v>
                </c:pt>
                <c:pt idx="38">
                  <c:v>0.2479514858050488</c:v>
                </c:pt>
                <c:pt idx="39">
                  <c:v>0.2453288796802473</c:v>
                </c:pt>
                <c:pt idx="40">
                  <c:v>0.24606888141166641</c:v>
                </c:pt>
                <c:pt idx="41">
                  <c:v>0.25139774687407029</c:v>
                </c:pt>
                <c:pt idx="42">
                  <c:v>0.2509875023866216</c:v>
                </c:pt>
                <c:pt idx="43">
                  <c:v>0.2490698684275619</c:v>
                </c:pt>
                <c:pt idx="44">
                  <c:v>0.25288524934784479</c:v>
                </c:pt>
                <c:pt idx="45">
                  <c:v>0.25011813970056612</c:v>
                </c:pt>
                <c:pt idx="46">
                  <c:v>0.2432885173078293</c:v>
                </c:pt>
                <c:pt idx="47">
                  <c:v>0.25233936774494509</c:v>
                </c:pt>
                <c:pt idx="48">
                  <c:v>0.25544743379411422</c:v>
                </c:pt>
                <c:pt idx="49">
                  <c:v>0.26037514190085892</c:v>
                </c:pt>
                <c:pt idx="50">
                  <c:v>0.26606234865761852</c:v>
                </c:pt>
                <c:pt idx="51">
                  <c:v>0.27680738708108749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3D-4A99-9ED8-40B7894DA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17599"/>
        <c:axId val="518213855"/>
      </c:lineChart>
      <c:catAx>
        <c:axId val="5182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3855"/>
        <c:crosses val="autoZero"/>
        <c:auto val="1"/>
        <c:lblAlgn val="ctr"/>
        <c:lblOffset val="100"/>
        <c:noMultiLvlLbl val="0"/>
      </c:catAx>
      <c:valAx>
        <c:axId val="518213855"/>
        <c:scaling>
          <c:orientation val="minMax"/>
          <c:max val="0.33000000000000007"/>
          <c:min val="0.21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CPO mensual promedio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Sheet1!$V$1</c:f>
              <c:strCache>
                <c:ptCount val="1"/>
                <c:pt idx="0">
                  <c:v>2024</c:v>
                </c:pt>
              </c:strCache>
            </c:strRef>
          </c:tx>
          <c:spPr>
            <a:ln w="15875"/>
          </c:spP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Sheet1!$BL$2:$BL$53</c:f>
              <c:numCache>
                <c:formatCode>General</c:formatCode>
                <c:ptCount val="52"/>
                <c:pt idx="0">
                  <c:v>1890.5889999999999</c:v>
                </c:pt>
                <c:pt idx="1">
                  <c:v>1890.5889999999999</c:v>
                </c:pt>
                <c:pt idx="2">
                  <c:v>1900.22</c:v>
                </c:pt>
                <c:pt idx="3">
                  <c:v>1861.7755</c:v>
                </c:pt>
                <c:pt idx="4">
                  <c:v>1854.4659999999999</c:v>
                </c:pt>
                <c:pt idx="5">
                  <c:v>1607.9655</c:v>
                </c:pt>
                <c:pt idx="6">
                  <c:v>1684.1039999999998</c:v>
                </c:pt>
                <c:pt idx="7">
                  <c:v>1643.7384999999999</c:v>
                </c:pt>
                <c:pt idx="8">
                  <c:v>1371.6105</c:v>
                </c:pt>
                <c:pt idx="9">
                  <c:v>1185.5430000000001</c:v>
                </c:pt>
                <c:pt idx="10">
                  <c:v>1257.9054999999998</c:v>
                </c:pt>
                <c:pt idx="11">
                  <c:v>1053.55</c:v>
                </c:pt>
                <c:pt idx="12">
                  <c:v>947.73250000000007</c:v>
                </c:pt>
                <c:pt idx="13">
                  <c:v>1003.0319999999999</c:v>
                </c:pt>
                <c:pt idx="14">
                  <c:v>1022.5744999999999</c:v>
                </c:pt>
                <c:pt idx="15">
                  <c:v>1281.181</c:v>
                </c:pt>
                <c:pt idx="16">
                  <c:v>1203.6354999999999</c:v>
                </c:pt>
                <c:pt idx="17">
                  <c:v>875.63099999999997</c:v>
                </c:pt>
                <c:pt idx="18">
                  <c:v>946.68450000000007</c:v>
                </c:pt>
                <c:pt idx="19">
                  <c:v>1079.165</c:v>
                </c:pt>
                <c:pt idx="20">
                  <c:v>969.9079999999999</c:v>
                </c:pt>
                <c:pt idx="21">
                  <c:v>1010.7144999999999</c:v>
                </c:pt>
                <c:pt idx="22">
                  <c:v>1022.9665</c:v>
                </c:pt>
                <c:pt idx="23">
                  <c:v>1042.752</c:v>
                </c:pt>
                <c:pt idx="24">
                  <c:v>1129.171</c:v>
                </c:pt>
                <c:pt idx="25">
                  <c:v>1070.028</c:v>
                </c:pt>
                <c:pt idx="26">
                  <c:v>887.94599999999991</c:v>
                </c:pt>
                <c:pt idx="27">
                  <c:v>978.67699999999991</c:v>
                </c:pt>
                <c:pt idx="28">
                  <c:v>1142.1109999999999</c:v>
                </c:pt>
                <c:pt idx="29">
                  <c:v>1072.5409999999999</c:v>
                </c:pt>
                <c:pt idx="30">
                  <c:v>1009.7265</c:v>
                </c:pt>
                <c:pt idx="31">
                  <c:v>1194.2995000000001</c:v>
                </c:pt>
                <c:pt idx="32">
                  <c:v>1472.144</c:v>
                </c:pt>
                <c:pt idx="33">
                  <c:v>1591.579</c:v>
                </c:pt>
                <c:pt idx="34">
                  <c:v>1358.2629999999999</c:v>
                </c:pt>
                <c:pt idx="35">
                  <c:v>1218.373</c:v>
                </c:pt>
                <c:pt idx="36">
                  <c:v>1514.5650000000001</c:v>
                </c:pt>
                <c:pt idx="37">
                  <c:v>1782.7235000000001</c:v>
                </c:pt>
                <c:pt idx="38">
                  <c:v>1699.5554999999999</c:v>
                </c:pt>
                <c:pt idx="39">
                  <c:v>1521.2694999999999</c:v>
                </c:pt>
                <c:pt idx="40">
                  <c:v>1786.1420000000001</c:v>
                </c:pt>
                <c:pt idx="41">
                  <c:v>2029.2085</c:v>
                </c:pt>
                <c:pt idx="42">
                  <c:v>2049.5564999999997</c:v>
                </c:pt>
                <c:pt idx="43">
                  <c:v>1808.1889999999999</c:v>
                </c:pt>
                <c:pt idx="44">
                  <c:v>1707.6799999999998</c:v>
                </c:pt>
                <c:pt idx="45">
                  <c:v>2050.9359999999997</c:v>
                </c:pt>
                <c:pt idx="46">
                  <c:v>2169.1295</c:v>
                </c:pt>
                <c:pt idx="47">
                  <c:v>1936.0535</c:v>
                </c:pt>
                <c:pt idx="48">
                  <c:v>1769.5585000000001</c:v>
                </c:pt>
                <c:pt idx="49">
                  <c:v>1934.3364999999999</c:v>
                </c:pt>
                <c:pt idx="50">
                  <c:v>1870.019</c:v>
                </c:pt>
                <c:pt idx="51">
                  <c:v>1372.6750000000002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8B-47A2-AE8D-F3AC6672E796}"/>
            </c:ext>
          </c:extLst>
        </c:ser>
        <c:ser>
          <c:idx val="5"/>
          <c:order val="1"/>
          <c:tx>
            <c:strRef>
              <c:f>Sheet1!$W$1</c:f>
              <c:strCache>
                <c:ptCount val="1"/>
                <c:pt idx="0">
                  <c:v>Prom</c:v>
                </c:pt>
              </c:strCache>
            </c:strRef>
          </c:tx>
          <c:spPr>
            <a:ln w="15875"/>
          </c:spP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Sheet1!$BN$2:$BN$53</c:f>
              <c:numCache>
                <c:formatCode>General</c:formatCode>
                <c:ptCount val="52"/>
                <c:pt idx="0">
                  <c:v>1438.5885000000001</c:v>
                </c:pt>
                <c:pt idx="1">
                  <c:v>1438.5885000000001</c:v>
                </c:pt>
                <c:pt idx="2">
                  <c:v>1543.1996000000001</c:v>
                </c:pt>
                <c:pt idx="3">
                  <c:v>1504.6937</c:v>
                </c:pt>
                <c:pt idx="4">
                  <c:v>1365.1662000000001</c:v>
                </c:pt>
                <c:pt idx="5">
                  <c:v>1220.6410000000001</c:v>
                </c:pt>
                <c:pt idx="6">
                  <c:v>1310.2238999999997</c:v>
                </c:pt>
                <c:pt idx="7">
                  <c:v>1439.9304999999999</c:v>
                </c:pt>
                <c:pt idx="8">
                  <c:v>1305.8510000000001</c:v>
                </c:pt>
                <c:pt idx="9">
                  <c:v>1157.5331999999999</c:v>
                </c:pt>
                <c:pt idx="10">
                  <c:v>1260.8394000000001</c:v>
                </c:pt>
                <c:pt idx="11">
                  <c:v>1270.9902</c:v>
                </c:pt>
                <c:pt idx="12">
                  <c:v>1193.5161000000001</c:v>
                </c:pt>
                <c:pt idx="13">
                  <c:v>1100.7658000000001</c:v>
                </c:pt>
                <c:pt idx="14">
                  <c:v>1109.7547</c:v>
                </c:pt>
                <c:pt idx="15">
                  <c:v>1340.2146</c:v>
                </c:pt>
                <c:pt idx="16">
                  <c:v>1254.7441999999999</c:v>
                </c:pt>
                <c:pt idx="17">
                  <c:v>1056.2703999999999</c:v>
                </c:pt>
                <c:pt idx="18">
                  <c:v>1165.7513000000001</c:v>
                </c:pt>
                <c:pt idx="19">
                  <c:v>1251.0413999999998</c:v>
                </c:pt>
                <c:pt idx="20">
                  <c:v>1149.5475999999999</c:v>
                </c:pt>
                <c:pt idx="21">
                  <c:v>978.74679999999989</c:v>
                </c:pt>
                <c:pt idx="22">
                  <c:v>842.28579999999999</c:v>
                </c:pt>
                <c:pt idx="23">
                  <c:v>936.99670000000003</c:v>
                </c:pt>
                <c:pt idx="24">
                  <c:v>1151.2319</c:v>
                </c:pt>
                <c:pt idx="25">
                  <c:v>1136.4253000000001</c:v>
                </c:pt>
                <c:pt idx="26">
                  <c:v>1040.6109000000001</c:v>
                </c:pt>
                <c:pt idx="27">
                  <c:v>1115.4118999999998</c:v>
                </c:pt>
                <c:pt idx="28">
                  <c:v>1253.6752999999999</c:v>
                </c:pt>
                <c:pt idx="29">
                  <c:v>1255.5114000000001</c:v>
                </c:pt>
                <c:pt idx="30">
                  <c:v>1214.3998999999999</c:v>
                </c:pt>
                <c:pt idx="31">
                  <c:v>1286.2046</c:v>
                </c:pt>
                <c:pt idx="32">
                  <c:v>1477.0691000000002</c:v>
                </c:pt>
                <c:pt idx="33">
                  <c:v>1611.9988000000001</c:v>
                </c:pt>
                <c:pt idx="34">
                  <c:v>1454.3236999999999</c:v>
                </c:pt>
                <c:pt idx="35">
                  <c:v>1286.8933000000002</c:v>
                </c:pt>
                <c:pt idx="36">
                  <c:v>1477.9677999999999</c:v>
                </c:pt>
                <c:pt idx="37">
                  <c:v>1673.6874</c:v>
                </c:pt>
                <c:pt idx="38">
                  <c:v>1606.0895</c:v>
                </c:pt>
                <c:pt idx="39">
                  <c:v>1409.0515</c:v>
                </c:pt>
                <c:pt idx="40">
                  <c:v>1455.5169999999998</c:v>
                </c:pt>
                <c:pt idx="41">
                  <c:v>1689.9974000000002</c:v>
                </c:pt>
                <c:pt idx="42">
                  <c:v>1726.2994999999996</c:v>
                </c:pt>
                <c:pt idx="43">
                  <c:v>1590.0728999999999</c:v>
                </c:pt>
                <c:pt idx="44">
                  <c:v>1517.9507000000001</c:v>
                </c:pt>
                <c:pt idx="45">
                  <c:v>1715.4585</c:v>
                </c:pt>
                <c:pt idx="46">
                  <c:v>1847.1741000000002</c:v>
                </c:pt>
                <c:pt idx="47">
                  <c:v>1673.8601000000003</c:v>
                </c:pt>
                <c:pt idx="48">
                  <c:v>1515.2622000000001</c:v>
                </c:pt>
                <c:pt idx="49">
                  <c:v>1652.0463</c:v>
                </c:pt>
                <c:pt idx="50">
                  <c:v>1616.7837000000002</c:v>
                </c:pt>
                <c:pt idx="51">
                  <c:v>1263.5354000000002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8B-47A2-AE8D-F3AC6672E796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chemeClr val="accent4"/>
              </a:solidFill>
              <a:prstDash val="dash"/>
            </a:ln>
          </c:spP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Sheet1!$BO$2:$BO$53</c:f>
              <c:numCache>
                <c:formatCode>General</c:formatCode>
                <c:ptCount val="52"/>
                <c:pt idx="0">
                  <c:v>995.17549999999994</c:v>
                </c:pt>
                <c:pt idx="1">
                  <c:v>995.17549999999994</c:v>
                </c:pt>
                <c:pt idx="2">
                  <c:v>1116.0229999999999</c:v>
                </c:pt>
                <c:pt idx="3">
                  <c:v>1100.8485000000001</c:v>
                </c:pt>
                <c:pt idx="4">
                  <c:v>954.154</c:v>
                </c:pt>
                <c:pt idx="5">
                  <c:v>994.64949999999999</c:v>
                </c:pt>
                <c:pt idx="6">
                  <c:v>1111.934</c:v>
                </c:pt>
                <c:pt idx="7">
                  <c:v>1329.9369999999999</c:v>
                </c:pt>
                <c:pt idx="8">
                  <c:v>1214.8205</c:v>
                </c:pt>
                <c:pt idx="9">
                  <c:v>790.17250000000001</c:v>
                </c:pt>
                <c:pt idx="10">
                  <c:v>992.43399999999997</c:v>
                </c:pt>
                <c:pt idx="11">
                  <c:v>1053.55</c:v>
                </c:pt>
                <c:pt idx="12">
                  <c:v>947.73250000000007</c:v>
                </c:pt>
                <c:pt idx="13">
                  <c:v>1003.0319999999999</c:v>
                </c:pt>
                <c:pt idx="14">
                  <c:v>1011.2139999999999</c:v>
                </c:pt>
                <c:pt idx="15">
                  <c:v>1163.605</c:v>
                </c:pt>
                <c:pt idx="16">
                  <c:v>1163.8975</c:v>
                </c:pt>
                <c:pt idx="17">
                  <c:v>875.63099999999997</c:v>
                </c:pt>
                <c:pt idx="18">
                  <c:v>946.68450000000007</c:v>
                </c:pt>
                <c:pt idx="19">
                  <c:v>1079.165</c:v>
                </c:pt>
                <c:pt idx="20">
                  <c:v>941.94</c:v>
                </c:pt>
                <c:pt idx="21">
                  <c:v>929.21699999999998</c:v>
                </c:pt>
                <c:pt idx="22">
                  <c:v>393.74400000000003</c:v>
                </c:pt>
                <c:pt idx="23">
                  <c:v>528.69349999999997</c:v>
                </c:pt>
                <c:pt idx="24">
                  <c:v>983.28150000000005</c:v>
                </c:pt>
                <c:pt idx="25">
                  <c:v>872.29500000000007</c:v>
                </c:pt>
                <c:pt idx="26">
                  <c:v>721.05649999999991</c:v>
                </c:pt>
                <c:pt idx="27">
                  <c:v>809.09649999999999</c:v>
                </c:pt>
                <c:pt idx="28">
                  <c:v>958.04750000000001</c:v>
                </c:pt>
                <c:pt idx="29">
                  <c:v>1070.675</c:v>
                </c:pt>
                <c:pt idx="30">
                  <c:v>1009.7265</c:v>
                </c:pt>
                <c:pt idx="31">
                  <c:v>1194.2995000000001</c:v>
                </c:pt>
                <c:pt idx="32">
                  <c:v>1334.9614999999999</c:v>
                </c:pt>
                <c:pt idx="33">
                  <c:v>1321.8760000000002</c:v>
                </c:pt>
                <c:pt idx="34">
                  <c:v>1295.5985000000001</c:v>
                </c:pt>
                <c:pt idx="35">
                  <c:v>1155.3225</c:v>
                </c:pt>
                <c:pt idx="36">
                  <c:v>1159.5940000000001</c:v>
                </c:pt>
                <c:pt idx="37">
                  <c:v>1379.1689999999999</c:v>
                </c:pt>
                <c:pt idx="38">
                  <c:v>1355.5295000000001</c:v>
                </c:pt>
                <c:pt idx="39">
                  <c:v>1222.8195000000001</c:v>
                </c:pt>
                <c:pt idx="40">
                  <c:v>1263.098</c:v>
                </c:pt>
                <c:pt idx="41">
                  <c:v>1458.067</c:v>
                </c:pt>
                <c:pt idx="42">
                  <c:v>1384.2619999999999</c:v>
                </c:pt>
                <c:pt idx="43">
                  <c:v>1305.7574999999999</c:v>
                </c:pt>
                <c:pt idx="44">
                  <c:v>1208.9945</c:v>
                </c:pt>
                <c:pt idx="45">
                  <c:v>1377.9054999999998</c:v>
                </c:pt>
                <c:pt idx="46">
                  <c:v>1577.1109999999999</c:v>
                </c:pt>
                <c:pt idx="47">
                  <c:v>1366.3890000000001</c:v>
                </c:pt>
                <c:pt idx="48">
                  <c:v>1196.4115000000002</c:v>
                </c:pt>
                <c:pt idx="49">
                  <c:v>1293.364</c:v>
                </c:pt>
                <c:pt idx="50">
                  <c:v>1157.8335</c:v>
                </c:pt>
                <c:pt idx="51">
                  <c:v>878.40700000000004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8B-47A2-AE8D-F3AC6672E796}"/>
            </c:ext>
          </c:extLst>
        </c:ser>
        <c:ser>
          <c:idx val="7"/>
          <c:order val="3"/>
          <c:tx>
            <c:strRef>
              <c:f>Sheet1!$Y$1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prstDash val="dash"/>
            </a:ln>
          </c:spP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Sheet1!$BP$2:$BP$53</c:f>
              <c:numCache>
                <c:formatCode>General</c:formatCode>
                <c:ptCount val="52"/>
                <c:pt idx="0">
                  <c:v>1890.5889999999999</c:v>
                </c:pt>
                <c:pt idx="1">
                  <c:v>1890.5889999999999</c:v>
                </c:pt>
                <c:pt idx="2">
                  <c:v>1900.22</c:v>
                </c:pt>
                <c:pt idx="3">
                  <c:v>1861.7755</c:v>
                </c:pt>
                <c:pt idx="4">
                  <c:v>1854.4659999999999</c:v>
                </c:pt>
                <c:pt idx="5">
                  <c:v>1607.9655</c:v>
                </c:pt>
                <c:pt idx="6">
                  <c:v>1684.1039999999998</c:v>
                </c:pt>
                <c:pt idx="7">
                  <c:v>1643.7384999999999</c:v>
                </c:pt>
                <c:pt idx="8">
                  <c:v>1381.2460000000001</c:v>
                </c:pt>
                <c:pt idx="9">
                  <c:v>1338.5764999999999</c:v>
                </c:pt>
                <c:pt idx="10">
                  <c:v>1365.8069999999998</c:v>
                </c:pt>
                <c:pt idx="11">
                  <c:v>1360.0844999999999</c:v>
                </c:pt>
                <c:pt idx="12">
                  <c:v>1322.625</c:v>
                </c:pt>
                <c:pt idx="13">
                  <c:v>1203.2665</c:v>
                </c:pt>
                <c:pt idx="14">
                  <c:v>1207.8584999999998</c:v>
                </c:pt>
                <c:pt idx="15">
                  <c:v>1465.8029999999999</c:v>
                </c:pt>
                <c:pt idx="16">
                  <c:v>1358.2420000000002</c:v>
                </c:pt>
                <c:pt idx="17">
                  <c:v>1238.2255</c:v>
                </c:pt>
                <c:pt idx="18">
                  <c:v>1369.3009999999999</c:v>
                </c:pt>
                <c:pt idx="19">
                  <c:v>1512.3489999999999</c:v>
                </c:pt>
                <c:pt idx="20">
                  <c:v>1290.4794999999999</c:v>
                </c:pt>
                <c:pt idx="21">
                  <c:v>1082.7075</c:v>
                </c:pt>
                <c:pt idx="22">
                  <c:v>1122.1485</c:v>
                </c:pt>
                <c:pt idx="23">
                  <c:v>1232.365</c:v>
                </c:pt>
                <c:pt idx="24">
                  <c:v>1386.5844999999999</c:v>
                </c:pt>
                <c:pt idx="25">
                  <c:v>1593.9364999999998</c:v>
                </c:pt>
                <c:pt idx="26">
                  <c:v>1397.4834999999998</c:v>
                </c:pt>
                <c:pt idx="27">
                  <c:v>1397.3240000000001</c:v>
                </c:pt>
                <c:pt idx="28">
                  <c:v>1491.13</c:v>
                </c:pt>
                <c:pt idx="29">
                  <c:v>1577.5565000000001</c:v>
                </c:pt>
                <c:pt idx="30">
                  <c:v>1567.576</c:v>
                </c:pt>
                <c:pt idx="31">
                  <c:v>1366.569</c:v>
                </c:pt>
                <c:pt idx="32">
                  <c:v>1541.4565</c:v>
                </c:pt>
                <c:pt idx="33">
                  <c:v>1848.1120000000001</c:v>
                </c:pt>
                <c:pt idx="34">
                  <c:v>1669.7935</c:v>
                </c:pt>
                <c:pt idx="35">
                  <c:v>1645.1610000000001</c:v>
                </c:pt>
                <c:pt idx="36">
                  <c:v>1781.6545000000001</c:v>
                </c:pt>
                <c:pt idx="37">
                  <c:v>1977.011</c:v>
                </c:pt>
                <c:pt idx="38">
                  <c:v>1889.7664999999997</c:v>
                </c:pt>
                <c:pt idx="39">
                  <c:v>1570.0830000000001</c:v>
                </c:pt>
                <c:pt idx="40">
                  <c:v>1786.1420000000001</c:v>
                </c:pt>
                <c:pt idx="41">
                  <c:v>2029.2085</c:v>
                </c:pt>
                <c:pt idx="42">
                  <c:v>2049.5564999999997</c:v>
                </c:pt>
                <c:pt idx="43">
                  <c:v>1808.1889999999999</c:v>
                </c:pt>
                <c:pt idx="44">
                  <c:v>1758.4285</c:v>
                </c:pt>
                <c:pt idx="45">
                  <c:v>2050.9359999999997</c:v>
                </c:pt>
                <c:pt idx="46">
                  <c:v>2169.1295</c:v>
                </c:pt>
                <c:pt idx="47">
                  <c:v>1936.0535</c:v>
                </c:pt>
                <c:pt idx="48">
                  <c:v>1769.5585000000001</c:v>
                </c:pt>
                <c:pt idx="49">
                  <c:v>1934.3364999999999</c:v>
                </c:pt>
                <c:pt idx="50">
                  <c:v>1953.9655000000002</c:v>
                </c:pt>
                <c:pt idx="51">
                  <c:v>1734.0505000000001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8B-47A2-AE8D-F3AC6672E796}"/>
            </c:ext>
          </c:extLst>
        </c:ser>
        <c:ser>
          <c:idx val="0"/>
          <c:order val="4"/>
          <c:tx>
            <c:strRef>
              <c:f>Sheet1!$V$1</c:f>
              <c:strCache>
                <c:ptCount val="1"/>
                <c:pt idx="0">
                  <c:v>2024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Sheet1!$BL$2:$BL$53</c:f>
              <c:numCache>
                <c:formatCode>General</c:formatCode>
                <c:ptCount val="52"/>
                <c:pt idx="0">
                  <c:v>1890.5889999999999</c:v>
                </c:pt>
                <c:pt idx="1">
                  <c:v>1890.5889999999999</c:v>
                </c:pt>
                <c:pt idx="2">
                  <c:v>1900.22</c:v>
                </c:pt>
                <c:pt idx="3">
                  <c:v>1861.7755</c:v>
                </c:pt>
                <c:pt idx="4">
                  <c:v>1854.4659999999999</c:v>
                </c:pt>
                <c:pt idx="5">
                  <c:v>1607.9655</c:v>
                </c:pt>
                <c:pt idx="6">
                  <c:v>1684.1039999999998</c:v>
                </c:pt>
                <c:pt idx="7">
                  <c:v>1643.7384999999999</c:v>
                </c:pt>
                <c:pt idx="8">
                  <c:v>1371.6105</c:v>
                </c:pt>
                <c:pt idx="9">
                  <c:v>1185.5430000000001</c:v>
                </c:pt>
                <c:pt idx="10">
                  <c:v>1257.9054999999998</c:v>
                </c:pt>
                <c:pt idx="11">
                  <c:v>1053.55</c:v>
                </c:pt>
                <c:pt idx="12">
                  <c:v>947.73250000000007</c:v>
                </c:pt>
                <c:pt idx="13">
                  <c:v>1003.0319999999999</c:v>
                </c:pt>
                <c:pt idx="14">
                  <c:v>1022.5744999999999</c:v>
                </c:pt>
                <c:pt idx="15">
                  <c:v>1281.181</c:v>
                </c:pt>
                <c:pt idx="16">
                  <c:v>1203.6354999999999</c:v>
                </c:pt>
                <c:pt idx="17">
                  <c:v>875.63099999999997</c:v>
                </c:pt>
                <c:pt idx="18">
                  <c:v>946.68450000000007</c:v>
                </c:pt>
                <c:pt idx="19">
                  <c:v>1079.165</c:v>
                </c:pt>
                <c:pt idx="20">
                  <c:v>969.9079999999999</c:v>
                </c:pt>
                <c:pt idx="21">
                  <c:v>1010.7144999999999</c:v>
                </c:pt>
                <c:pt idx="22">
                  <c:v>1022.9665</c:v>
                </c:pt>
                <c:pt idx="23">
                  <c:v>1042.752</c:v>
                </c:pt>
                <c:pt idx="24">
                  <c:v>1129.171</c:v>
                </c:pt>
                <c:pt idx="25">
                  <c:v>1070.028</c:v>
                </c:pt>
                <c:pt idx="26">
                  <c:v>887.94599999999991</c:v>
                </c:pt>
                <c:pt idx="27">
                  <c:v>978.67699999999991</c:v>
                </c:pt>
                <c:pt idx="28">
                  <c:v>1142.1109999999999</c:v>
                </c:pt>
                <c:pt idx="29">
                  <c:v>1072.5409999999999</c:v>
                </c:pt>
                <c:pt idx="30">
                  <c:v>1009.7265</c:v>
                </c:pt>
                <c:pt idx="31">
                  <c:v>1194.2995000000001</c:v>
                </c:pt>
                <c:pt idx="32">
                  <c:v>1472.144</c:v>
                </c:pt>
                <c:pt idx="33">
                  <c:v>1591.579</c:v>
                </c:pt>
                <c:pt idx="34">
                  <c:v>1358.2629999999999</c:v>
                </c:pt>
                <c:pt idx="35">
                  <c:v>1218.373</c:v>
                </c:pt>
                <c:pt idx="36">
                  <c:v>1514.5650000000001</c:v>
                </c:pt>
                <c:pt idx="37">
                  <c:v>1782.7235000000001</c:v>
                </c:pt>
                <c:pt idx="38">
                  <c:v>1699.5554999999999</c:v>
                </c:pt>
                <c:pt idx="39">
                  <c:v>1521.2694999999999</c:v>
                </c:pt>
                <c:pt idx="40">
                  <c:v>1786.1420000000001</c:v>
                </c:pt>
                <c:pt idx="41">
                  <c:v>2029.2085</c:v>
                </c:pt>
                <c:pt idx="42">
                  <c:v>2049.5564999999997</c:v>
                </c:pt>
                <c:pt idx="43">
                  <c:v>1808.1889999999999</c:v>
                </c:pt>
                <c:pt idx="44">
                  <c:v>1707.6799999999998</c:v>
                </c:pt>
                <c:pt idx="45">
                  <c:v>2050.9359999999997</c:v>
                </c:pt>
                <c:pt idx="46">
                  <c:v>2169.1295</c:v>
                </c:pt>
                <c:pt idx="47">
                  <c:v>1936.0535</c:v>
                </c:pt>
                <c:pt idx="48">
                  <c:v>1769.5585000000001</c:v>
                </c:pt>
                <c:pt idx="49">
                  <c:v>1934.3364999999999</c:v>
                </c:pt>
                <c:pt idx="50">
                  <c:v>1870.019</c:v>
                </c:pt>
                <c:pt idx="51">
                  <c:v>1372.6750000000002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8B-47A2-AE8D-F3AC6672E796}"/>
            </c:ext>
          </c:extLst>
        </c:ser>
        <c:ser>
          <c:idx val="1"/>
          <c:order val="5"/>
          <c:tx>
            <c:strRef>
              <c:f>Sheet1!$W$1</c:f>
              <c:strCache>
                <c:ptCount val="1"/>
                <c:pt idx="0">
                  <c:v>Prom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Sheet1!$BN$2:$BN$53</c:f>
              <c:numCache>
                <c:formatCode>General</c:formatCode>
                <c:ptCount val="52"/>
                <c:pt idx="0">
                  <c:v>1438.5885000000001</c:v>
                </c:pt>
                <c:pt idx="1">
                  <c:v>1438.5885000000001</c:v>
                </c:pt>
                <c:pt idx="2">
                  <c:v>1543.1996000000001</c:v>
                </c:pt>
                <c:pt idx="3">
                  <c:v>1504.6937</c:v>
                </c:pt>
                <c:pt idx="4">
                  <c:v>1365.1662000000001</c:v>
                </c:pt>
                <c:pt idx="5">
                  <c:v>1220.6410000000001</c:v>
                </c:pt>
                <c:pt idx="6">
                  <c:v>1310.2238999999997</c:v>
                </c:pt>
                <c:pt idx="7">
                  <c:v>1439.9304999999999</c:v>
                </c:pt>
                <c:pt idx="8">
                  <c:v>1305.8510000000001</c:v>
                </c:pt>
                <c:pt idx="9">
                  <c:v>1157.5331999999999</c:v>
                </c:pt>
                <c:pt idx="10">
                  <c:v>1260.8394000000001</c:v>
                </c:pt>
                <c:pt idx="11">
                  <c:v>1270.9902</c:v>
                </c:pt>
                <c:pt idx="12">
                  <c:v>1193.5161000000001</c:v>
                </c:pt>
                <c:pt idx="13">
                  <c:v>1100.7658000000001</c:v>
                </c:pt>
                <c:pt idx="14">
                  <c:v>1109.7547</c:v>
                </c:pt>
                <c:pt idx="15">
                  <c:v>1340.2146</c:v>
                </c:pt>
                <c:pt idx="16">
                  <c:v>1254.7441999999999</c:v>
                </c:pt>
                <c:pt idx="17">
                  <c:v>1056.2703999999999</c:v>
                </c:pt>
                <c:pt idx="18">
                  <c:v>1165.7513000000001</c:v>
                </c:pt>
                <c:pt idx="19">
                  <c:v>1251.0413999999998</c:v>
                </c:pt>
                <c:pt idx="20">
                  <c:v>1149.5475999999999</c:v>
                </c:pt>
                <c:pt idx="21">
                  <c:v>978.74679999999989</c:v>
                </c:pt>
                <c:pt idx="22">
                  <c:v>842.28579999999999</c:v>
                </c:pt>
                <c:pt idx="23">
                  <c:v>936.99670000000003</c:v>
                </c:pt>
                <c:pt idx="24">
                  <c:v>1151.2319</c:v>
                </c:pt>
                <c:pt idx="25">
                  <c:v>1136.4253000000001</c:v>
                </c:pt>
                <c:pt idx="26">
                  <c:v>1040.6109000000001</c:v>
                </c:pt>
                <c:pt idx="27">
                  <c:v>1115.4118999999998</c:v>
                </c:pt>
                <c:pt idx="28">
                  <c:v>1253.6752999999999</c:v>
                </c:pt>
                <c:pt idx="29">
                  <c:v>1255.5114000000001</c:v>
                </c:pt>
                <c:pt idx="30">
                  <c:v>1214.3998999999999</c:v>
                </c:pt>
                <c:pt idx="31">
                  <c:v>1286.2046</c:v>
                </c:pt>
                <c:pt idx="32">
                  <c:v>1477.0691000000002</c:v>
                </c:pt>
                <c:pt idx="33">
                  <c:v>1611.9988000000001</c:v>
                </c:pt>
                <c:pt idx="34">
                  <c:v>1454.3236999999999</c:v>
                </c:pt>
                <c:pt idx="35">
                  <c:v>1286.8933000000002</c:v>
                </c:pt>
                <c:pt idx="36">
                  <c:v>1477.9677999999999</c:v>
                </c:pt>
                <c:pt idx="37">
                  <c:v>1673.6874</c:v>
                </c:pt>
                <c:pt idx="38">
                  <c:v>1606.0895</c:v>
                </c:pt>
                <c:pt idx="39">
                  <c:v>1409.0515</c:v>
                </c:pt>
                <c:pt idx="40">
                  <c:v>1455.5169999999998</c:v>
                </c:pt>
                <c:pt idx="41">
                  <c:v>1689.9974000000002</c:v>
                </c:pt>
                <c:pt idx="42">
                  <c:v>1726.2994999999996</c:v>
                </c:pt>
                <c:pt idx="43">
                  <c:v>1590.0728999999999</c:v>
                </c:pt>
                <c:pt idx="44">
                  <c:v>1517.9507000000001</c:v>
                </c:pt>
                <c:pt idx="45">
                  <c:v>1715.4585</c:v>
                </c:pt>
                <c:pt idx="46">
                  <c:v>1847.1741000000002</c:v>
                </c:pt>
                <c:pt idx="47">
                  <c:v>1673.8601000000003</c:v>
                </c:pt>
                <c:pt idx="48">
                  <c:v>1515.2622000000001</c:v>
                </c:pt>
                <c:pt idx="49">
                  <c:v>1652.0463</c:v>
                </c:pt>
                <c:pt idx="50">
                  <c:v>1616.7837000000002</c:v>
                </c:pt>
                <c:pt idx="51">
                  <c:v>1263.5354000000002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8B-47A2-AE8D-F3AC6672E796}"/>
            </c:ext>
          </c:extLst>
        </c:ser>
        <c:ser>
          <c:idx val="2"/>
          <c:order val="6"/>
          <c:tx>
            <c:strRef>
              <c:f>Sheet1!$X$1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Sheet1!$BO$2:$BO$53</c:f>
              <c:numCache>
                <c:formatCode>General</c:formatCode>
                <c:ptCount val="52"/>
                <c:pt idx="0">
                  <c:v>995.17549999999994</c:v>
                </c:pt>
                <c:pt idx="1">
                  <c:v>995.17549999999994</c:v>
                </c:pt>
                <c:pt idx="2">
                  <c:v>1116.0229999999999</c:v>
                </c:pt>
                <c:pt idx="3">
                  <c:v>1100.8485000000001</c:v>
                </c:pt>
                <c:pt idx="4">
                  <c:v>954.154</c:v>
                </c:pt>
                <c:pt idx="5">
                  <c:v>994.64949999999999</c:v>
                </c:pt>
                <c:pt idx="6">
                  <c:v>1111.934</c:v>
                </c:pt>
                <c:pt idx="7">
                  <c:v>1329.9369999999999</c:v>
                </c:pt>
                <c:pt idx="8">
                  <c:v>1214.8205</c:v>
                </c:pt>
                <c:pt idx="9">
                  <c:v>790.17250000000001</c:v>
                </c:pt>
                <c:pt idx="10">
                  <c:v>992.43399999999997</c:v>
                </c:pt>
                <c:pt idx="11">
                  <c:v>1053.55</c:v>
                </c:pt>
                <c:pt idx="12">
                  <c:v>947.73250000000007</c:v>
                </c:pt>
                <c:pt idx="13">
                  <c:v>1003.0319999999999</c:v>
                </c:pt>
                <c:pt idx="14">
                  <c:v>1011.2139999999999</c:v>
                </c:pt>
                <c:pt idx="15">
                  <c:v>1163.605</c:v>
                </c:pt>
                <c:pt idx="16">
                  <c:v>1163.8975</c:v>
                </c:pt>
                <c:pt idx="17">
                  <c:v>875.63099999999997</c:v>
                </c:pt>
                <c:pt idx="18">
                  <c:v>946.68450000000007</c:v>
                </c:pt>
                <c:pt idx="19">
                  <c:v>1079.165</c:v>
                </c:pt>
                <c:pt idx="20">
                  <c:v>941.94</c:v>
                </c:pt>
                <c:pt idx="21">
                  <c:v>929.21699999999998</c:v>
                </c:pt>
                <c:pt idx="22">
                  <c:v>393.74400000000003</c:v>
                </c:pt>
                <c:pt idx="23">
                  <c:v>528.69349999999997</c:v>
                </c:pt>
                <c:pt idx="24">
                  <c:v>983.28150000000005</c:v>
                </c:pt>
                <c:pt idx="25">
                  <c:v>872.29500000000007</c:v>
                </c:pt>
                <c:pt idx="26">
                  <c:v>721.05649999999991</c:v>
                </c:pt>
                <c:pt idx="27">
                  <c:v>809.09649999999999</c:v>
                </c:pt>
                <c:pt idx="28">
                  <c:v>958.04750000000001</c:v>
                </c:pt>
                <c:pt idx="29">
                  <c:v>1070.675</c:v>
                </c:pt>
                <c:pt idx="30">
                  <c:v>1009.7265</c:v>
                </c:pt>
                <c:pt idx="31">
                  <c:v>1194.2995000000001</c:v>
                </c:pt>
                <c:pt idx="32">
                  <c:v>1334.9614999999999</c:v>
                </c:pt>
                <c:pt idx="33">
                  <c:v>1321.8760000000002</c:v>
                </c:pt>
                <c:pt idx="34">
                  <c:v>1295.5985000000001</c:v>
                </c:pt>
                <c:pt idx="35">
                  <c:v>1155.3225</c:v>
                </c:pt>
                <c:pt idx="36">
                  <c:v>1159.5940000000001</c:v>
                </c:pt>
                <c:pt idx="37">
                  <c:v>1379.1689999999999</c:v>
                </c:pt>
                <c:pt idx="38">
                  <c:v>1355.5295000000001</c:v>
                </c:pt>
                <c:pt idx="39">
                  <c:v>1222.8195000000001</c:v>
                </c:pt>
                <c:pt idx="40">
                  <c:v>1263.098</c:v>
                </c:pt>
                <c:pt idx="41">
                  <c:v>1458.067</c:v>
                </c:pt>
                <c:pt idx="42">
                  <c:v>1384.2619999999999</c:v>
                </c:pt>
                <c:pt idx="43">
                  <c:v>1305.7574999999999</c:v>
                </c:pt>
                <c:pt idx="44">
                  <c:v>1208.9945</c:v>
                </c:pt>
                <c:pt idx="45">
                  <c:v>1377.9054999999998</c:v>
                </c:pt>
                <c:pt idx="46">
                  <c:v>1577.1109999999999</c:v>
                </c:pt>
                <c:pt idx="47">
                  <c:v>1366.3890000000001</c:v>
                </c:pt>
                <c:pt idx="48">
                  <c:v>1196.4115000000002</c:v>
                </c:pt>
                <c:pt idx="49">
                  <c:v>1293.364</c:v>
                </c:pt>
                <c:pt idx="50">
                  <c:v>1157.8335</c:v>
                </c:pt>
                <c:pt idx="51">
                  <c:v>878.40700000000004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8B-47A2-AE8D-F3AC6672E796}"/>
            </c:ext>
          </c:extLst>
        </c:ser>
        <c:ser>
          <c:idx val="3"/>
          <c:order val="7"/>
          <c:tx>
            <c:strRef>
              <c:f>Sheet1!$Y$1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Sheet1!$BP$2:$BP$53</c:f>
              <c:numCache>
                <c:formatCode>General</c:formatCode>
                <c:ptCount val="52"/>
                <c:pt idx="0">
                  <c:v>1890.5889999999999</c:v>
                </c:pt>
                <c:pt idx="1">
                  <c:v>1890.5889999999999</c:v>
                </c:pt>
                <c:pt idx="2">
                  <c:v>1900.22</c:v>
                </c:pt>
                <c:pt idx="3">
                  <c:v>1861.7755</c:v>
                </c:pt>
                <c:pt idx="4">
                  <c:v>1854.4659999999999</c:v>
                </c:pt>
                <c:pt idx="5">
                  <c:v>1607.9655</c:v>
                </c:pt>
                <c:pt idx="6">
                  <c:v>1684.1039999999998</c:v>
                </c:pt>
                <c:pt idx="7">
                  <c:v>1643.7384999999999</c:v>
                </c:pt>
                <c:pt idx="8">
                  <c:v>1381.2460000000001</c:v>
                </c:pt>
                <c:pt idx="9">
                  <c:v>1338.5764999999999</c:v>
                </c:pt>
                <c:pt idx="10">
                  <c:v>1365.8069999999998</c:v>
                </c:pt>
                <c:pt idx="11">
                  <c:v>1360.0844999999999</c:v>
                </c:pt>
                <c:pt idx="12">
                  <c:v>1322.625</c:v>
                </c:pt>
                <c:pt idx="13">
                  <c:v>1203.2665</c:v>
                </c:pt>
                <c:pt idx="14">
                  <c:v>1207.8584999999998</c:v>
                </c:pt>
                <c:pt idx="15">
                  <c:v>1465.8029999999999</c:v>
                </c:pt>
                <c:pt idx="16">
                  <c:v>1358.2420000000002</c:v>
                </c:pt>
                <c:pt idx="17">
                  <c:v>1238.2255</c:v>
                </c:pt>
                <c:pt idx="18">
                  <c:v>1369.3009999999999</c:v>
                </c:pt>
                <c:pt idx="19">
                  <c:v>1512.3489999999999</c:v>
                </c:pt>
                <c:pt idx="20">
                  <c:v>1290.4794999999999</c:v>
                </c:pt>
                <c:pt idx="21">
                  <c:v>1082.7075</c:v>
                </c:pt>
                <c:pt idx="22">
                  <c:v>1122.1485</c:v>
                </c:pt>
                <c:pt idx="23">
                  <c:v>1232.365</c:v>
                </c:pt>
                <c:pt idx="24">
                  <c:v>1386.5844999999999</c:v>
                </c:pt>
                <c:pt idx="25">
                  <c:v>1593.9364999999998</c:v>
                </c:pt>
                <c:pt idx="26">
                  <c:v>1397.4834999999998</c:v>
                </c:pt>
                <c:pt idx="27">
                  <c:v>1397.3240000000001</c:v>
                </c:pt>
                <c:pt idx="28">
                  <c:v>1491.13</c:v>
                </c:pt>
                <c:pt idx="29">
                  <c:v>1577.5565000000001</c:v>
                </c:pt>
                <c:pt idx="30">
                  <c:v>1567.576</c:v>
                </c:pt>
                <c:pt idx="31">
                  <c:v>1366.569</c:v>
                </c:pt>
                <c:pt idx="32">
                  <c:v>1541.4565</c:v>
                </c:pt>
                <c:pt idx="33">
                  <c:v>1848.1120000000001</c:v>
                </c:pt>
                <c:pt idx="34">
                  <c:v>1669.7935</c:v>
                </c:pt>
                <c:pt idx="35">
                  <c:v>1645.1610000000001</c:v>
                </c:pt>
                <c:pt idx="36">
                  <c:v>1781.6545000000001</c:v>
                </c:pt>
                <c:pt idx="37">
                  <c:v>1977.011</c:v>
                </c:pt>
                <c:pt idx="38">
                  <c:v>1889.7664999999997</c:v>
                </c:pt>
                <c:pt idx="39">
                  <c:v>1570.0830000000001</c:v>
                </c:pt>
                <c:pt idx="40">
                  <c:v>1786.1420000000001</c:v>
                </c:pt>
                <c:pt idx="41">
                  <c:v>2029.2085</c:v>
                </c:pt>
                <c:pt idx="42">
                  <c:v>2049.5564999999997</c:v>
                </c:pt>
                <c:pt idx="43">
                  <c:v>1808.1889999999999</c:v>
                </c:pt>
                <c:pt idx="44">
                  <c:v>1758.4285</c:v>
                </c:pt>
                <c:pt idx="45">
                  <c:v>2050.9359999999997</c:v>
                </c:pt>
                <c:pt idx="46">
                  <c:v>2169.1295</c:v>
                </c:pt>
                <c:pt idx="47">
                  <c:v>1936.0535</c:v>
                </c:pt>
                <c:pt idx="48">
                  <c:v>1769.5585000000001</c:v>
                </c:pt>
                <c:pt idx="49">
                  <c:v>1934.3364999999999</c:v>
                </c:pt>
                <c:pt idx="50">
                  <c:v>1953.9655000000002</c:v>
                </c:pt>
                <c:pt idx="51">
                  <c:v>1734.0505000000001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8B-47A2-AE8D-F3AC6672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17599"/>
        <c:axId val="518213855"/>
      </c:lineChart>
      <c:catAx>
        <c:axId val="5182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3855"/>
        <c:crosses val="autoZero"/>
        <c:auto val="1"/>
        <c:lblAlgn val="ctr"/>
        <c:lblOffset val="100"/>
        <c:noMultiLvlLbl val="0"/>
      </c:catAx>
      <c:valAx>
        <c:axId val="518213855"/>
        <c:scaling>
          <c:orientation val="minMax"/>
          <c:max val="23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759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RFF mensual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2024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Sheet1!$CA$2:$CA$53</c:f>
              <c:numCache>
                <c:formatCode>General</c:formatCode>
                <c:ptCount val="52"/>
                <c:pt idx="0">
                  <c:v>6362.7889999999998</c:v>
                </c:pt>
                <c:pt idx="1">
                  <c:v>8569.8189999999995</c:v>
                </c:pt>
                <c:pt idx="2">
                  <c:v>6477.634</c:v>
                </c:pt>
                <c:pt idx="3">
                  <c:v>8496.9809999999998</c:v>
                </c:pt>
                <c:pt idx="4">
                  <c:v>6348.3739999999998</c:v>
                </c:pt>
                <c:pt idx="5">
                  <c:v>6187</c:v>
                </c:pt>
                <c:pt idx="6">
                  <c:v>6879.5990000000002</c:v>
                </c:pt>
                <c:pt idx="7">
                  <c:v>5898.8019999999997</c:v>
                </c:pt>
                <c:pt idx="8">
                  <c:v>4762.7979999999998</c:v>
                </c:pt>
                <c:pt idx="9">
                  <c:v>4605.7</c:v>
                </c:pt>
                <c:pt idx="10">
                  <c:v>5813.9989999999998</c:v>
                </c:pt>
                <c:pt idx="11">
                  <c:v>3104.4989999999998</c:v>
                </c:pt>
                <c:pt idx="12">
                  <c:v>5022.049</c:v>
                </c:pt>
                <c:pt idx="13">
                  <c:v>3779.5889999999999</c:v>
                </c:pt>
                <c:pt idx="14">
                  <c:v>5058.0200000000004</c:v>
                </c:pt>
                <c:pt idx="15">
                  <c:v>5506.7</c:v>
                </c:pt>
                <c:pt idx="16">
                  <c:v>4367.28</c:v>
                </c:pt>
                <c:pt idx="17">
                  <c:v>2963.6419999999998</c:v>
                </c:pt>
                <c:pt idx="18">
                  <c:v>5063.8469999999998</c:v>
                </c:pt>
                <c:pt idx="19">
                  <c:v>3860.0709999999999</c:v>
                </c:pt>
                <c:pt idx="20">
                  <c:v>3922.2379999999998</c:v>
                </c:pt>
                <c:pt idx="21">
                  <c:v>4240.3639999999996</c:v>
                </c:pt>
                <c:pt idx="22">
                  <c:v>4041.86</c:v>
                </c:pt>
                <c:pt idx="23">
                  <c:v>4373.1400000000003</c:v>
                </c:pt>
                <c:pt idx="24">
                  <c:v>4769.4989999999998</c:v>
                </c:pt>
                <c:pt idx="25">
                  <c:v>4018</c:v>
                </c:pt>
                <c:pt idx="26">
                  <c:v>3266.0010000000002</c:v>
                </c:pt>
                <c:pt idx="27">
                  <c:v>4679.5</c:v>
                </c:pt>
                <c:pt idx="28">
                  <c:v>4518.8500000000004</c:v>
                </c:pt>
                <c:pt idx="29">
                  <c:v>4085.75</c:v>
                </c:pt>
                <c:pt idx="30">
                  <c:v>4204.9989999999998</c:v>
                </c:pt>
                <c:pt idx="31">
                  <c:v>5869.9059999999999</c:v>
                </c:pt>
                <c:pt idx="32">
                  <c:v>6672.5510000000004</c:v>
                </c:pt>
                <c:pt idx="33">
                  <c:v>7054.9359999999997</c:v>
                </c:pt>
                <c:pt idx="34">
                  <c:v>4462.3549999999996</c:v>
                </c:pt>
                <c:pt idx="35">
                  <c:v>5487.6540000000005</c:v>
                </c:pt>
                <c:pt idx="36">
                  <c:v>7295.4139999999998</c:v>
                </c:pt>
                <c:pt idx="37">
                  <c:v>8063.5820000000003</c:v>
                </c:pt>
                <c:pt idx="38">
                  <c:v>6658.7439999999997</c:v>
                </c:pt>
                <c:pt idx="39">
                  <c:v>6514.9560000000001</c:v>
                </c:pt>
                <c:pt idx="40">
                  <c:v>8879.223</c:v>
                </c:pt>
                <c:pt idx="41">
                  <c:v>8626.86</c:v>
                </c:pt>
                <c:pt idx="42">
                  <c:v>9031.9050000000007</c:v>
                </c:pt>
                <c:pt idx="43">
                  <c:v>6699.4260000000004</c:v>
                </c:pt>
                <c:pt idx="44">
                  <c:v>8086.393</c:v>
                </c:pt>
                <c:pt idx="45">
                  <c:v>9232.3670000000002</c:v>
                </c:pt>
                <c:pt idx="46">
                  <c:v>8850.0879999999997</c:v>
                </c:pt>
                <c:pt idx="47">
                  <c:v>7165.3509999999997</c:v>
                </c:pt>
                <c:pt idx="48">
                  <c:v>7085.5950000000003</c:v>
                </c:pt>
                <c:pt idx="49">
                  <c:v>7982.6859999999997</c:v>
                </c:pt>
                <c:pt idx="50">
                  <c:v>6244.9459999999999</c:v>
                </c:pt>
                <c:pt idx="51">
                  <c:v>3915.3760000000002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3-4D0D-88CB-44BB2455C22F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Prom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Sheet1!$CC$2:$CC$53</c:f>
              <c:numCache>
                <c:formatCode>General</c:formatCode>
                <c:ptCount val="52"/>
                <c:pt idx="0">
                  <c:v>5080.893</c:v>
                </c:pt>
                <c:pt idx="1">
                  <c:v>6177.6167999999998</c:v>
                </c:pt>
                <c:pt idx="2">
                  <c:v>5809.4088000000002</c:v>
                </c:pt>
                <c:pt idx="3">
                  <c:v>5705.491</c:v>
                </c:pt>
                <c:pt idx="4">
                  <c:v>4763.2091999999993</c:v>
                </c:pt>
                <c:pt idx="5">
                  <c:v>4671.8255999999992</c:v>
                </c:pt>
                <c:pt idx="6">
                  <c:v>5491.9361999999992</c:v>
                </c:pt>
                <c:pt idx="7">
                  <c:v>5646.7218000000003</c:v>
                </c:pt>
                <c:pt idx="8">
                  <c:v>4478.5455999999995</c:v>
                </c:pt>
                <c:pt idx="9">
                  <c:v>4633.5530000000008</c:v>
                </c:pt>
                <c:pt idx="10">
                  <c:v>5439.3644000000004</c:v>
                </c:pt>
                <c:pt idx="11">
                  <c:v>4920.8206</c:v>
                </c:pt>
                <c:pt idx="12">
                  <c:v>4874.8201999999992</c:v>
                </c:pt>
                <c:pt idx="13">
                  <c:v>4142.2071999999998</c:v>
                </c:pt>
                <c:pt idx="14">
                  <c:v>4914.4272000000001</c:v>
                </c:pt>
                <c:pt idx="15">
                  <c:v>5921.1909999999998</c:v>
                </c:pt>
                <c:pt idx="16">
                  <c:v>4098.0162</c:v>
                </c:pt>
                <c:pt idx="17">
                  <c:v>4358.2228000000005</c:v>
                </c:pt>
                <c:pt idx="18">
                  <c:v>5065.4153999999999</c:v>
                </c:pt>
                <c:pt idx="19">
                  <c:v>4900.0795999999991</c:v>
                </c:pt>
                <c:pt idx="20">
                  <c:v>4337.3966</c:v>
                </c:pt>
                <c:pt idx="21">
                  <c:v>3600.9088000000002</c:v>
                </c:pt>
                <c:pt idx="22">
                  <c:v>3117.3635999999997</c:v>
                </c:pt>
                <c:pt idx="23">
                  <c:v>4412.8642</c:v>
                </c:pt>
                <c:pt idx="24">
                  <c:v>4974.4175999999998</c:v>
                </c:pt>
                <c:pt idx="25">
                  <c:v>4361.5641999999998</c:v>
                </c:pt>
                <c:pt idx="26">
                  <c:v>4176.9314000000004</c:v>
                </c:pt>
                <c:pt idx="27">
                  <c:v>5244.6459999999997</c:v>
                </c:pt>
                <c:pt idx="28">
                  <c:v>5346.7596000000003</c:v>
                </c:pt>
                <c:pt idx="29">
                  <c:v>5123.5361999999996</c:v>
                </c:pt>
                <c:pt idx="30">
                  <c:v>5012.3418000000001</c:v>
                </c:pt>
                <c:pt idx="31">
                  <c:v>5719.8687999999993</c:v>
                </c:pt>
                <c:pt idx="32">
                  <c:v>6644.2493999999988</c:v>
                </c:pt>
                <c:pt idx="33">
                  <c:v>6906.1796000000004</c:v>
                </c:pt>
                <c:pt idx="34">
                  <c:v>5337.8181999999997</c:v>
                </c:pt>
                <c:pt idx="35">
                  <c:v>5424.2121999999999</c:v>
                </c:pt>
                <c:pt idx="36">
                  <c:v>6949.4364000000005</c:v>
                </c:pt>
                <c:pt idx="37">
                  <c:v>7088.5605999999998</c:v>
                </c:pt>
                <c:pt idx="38">
                  <c:v>6516.8494000000001</c:v>
                </c:pt>
                <c:pt idx="39">
                  <c:v>5503.619200000001</c:v>
                </c:pt>
                <c:pt idx="40">
                  <c:v>6805.1403999999993</c:v>
                </c:pt>
                <c:pt idx="41">
                  <c:v>7393.2496000000001</c:v>
                </c:pt>
                <c:pt idx="42">
                  <c:v>7159.7529999999997</c:v>
                </c:pt>
                <c:pt idx="43">
                  <c:v>6283.1206000000002</c:v>
                </c:pt>
                <c:pt idx="44">
                  <c:v>6448.1534000000001</c:v>
                </c:pt>
                <c:pt idx="45">
                  <c:v>7836.8972000000012</c:v>
                </c:pt>
                <c:pt idx="46">
                  <c:v>7596.229800000001</c:v>
                </c:pt>
                <c:pt idx="47">
                  <c:v>6310.8366000000005</c:v>
                </c:pt>
                <c:pt idx="48">
                  <c:v>6104.7597999999998</c:v>
                </c:pt>
                <c:pt idx="49">
                  <c:v>7209.2904000000008</c:v>
                </c:pt>
                <c:pt idx="50">
                  <c:v>5506.8049999999994</c:v>
                </c:pt>
                <c:pt idx="51">
                  <c:v>4161.8847999999998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3-4D0D-88CB-44BB2455C22F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Sheet1!$CD$2:$CD$53</c:f>
              <c:numCache>
                <c:formatCode>General</c:formatCode>
                <c:ptCount val="52"/>
                <c:pt idx="0">
                  <c:v>3617.4</c:v>
                </c:pt>
                <c:pt idx="1">
                  <c:v>4440.8900000000003</c:v>
                </c:pt>
                <c:pt idx="2">
                  <c:v>4561.7</c:v>
                </c:pt>
                <c:pt idx="3">
                  <c:v>4127.8</c:v>
                </c:pt>
                <c:pt idx="4">
                  <c:v>3391.79</c:v>
                </c:pt>
                <c:pt idx="5">
                  <c:v>3917.0990000000002</c:v>
                </c:pt>
                <c:pt idx="6">
                  <c:v>4476.8999999999996</c:v>
                </c:pt>
                <c:pt idx="7">
                  <c:v>4841</c:v>
                </c:pt>
                <c:pt idx="8">
                  <c:v>3868.5</c:v>
                </c:pt>
                <c:pt idx="9">
                  <c:v>2683.489</c:v>
                </c:pt>
                <c:pt idx="10">
                  <c:v>4879.415</c:v>
                </c:pt>
                <c:pt idx="11">
                  <c:v>3104.4989999999998</c:v>
                </c:pt>
                <c:pt idx="12">
                  <c:v>4351.777</c:v>
                </c:pt>
                <c:pt idx="13">
                  <c:v>3779.5889999999999</c:v>
                </c:pt>
                <c:pt idx="14">
                  <c:v>4284.6100000000006</c:v>
                </c:pt>
                <c:pt idx="15">
                  <c:v>5282.8370000000004</c:v>
                </c:pt>
                <c:pt idx="16">
                  <c:v>3336.489</c:v>
                </c:pt>
                <c:pt idx="17">
                  <c:v>2963.6419999999998</c:v>
                </c:pt>
                <c:pt idx="18">
                  <c:v>3548.6439999999998</c:v>
                </c:pt>
                <c:pt idx="19">
                  <c:v>3827.819</c:v>
                </c:pt>
                <c:pt idx="20">
                  <c:v>3570.74</c:v>
                </c:pt>
                <c:pt idx="21">
                  <c:v>2330.52</c:v>
                </c:pt>
                <c:pt idx="22">
                  <c:v>0</c:v>
                </c:pt>
                <c:pt idx="23">
                  <c:v>4046.88</c:v>
                </c:pt>
                <c:pt idx="24">
                  <c:v>3922.6309999999999</c:v>
                </c:pt>
                <c:pt idx="25">
                  <c:v>3229.2</c:v>
                </c:pt>
                <c:pt idx="26">
                  <c:v>2897.777</c:v>
                </c:pt>
                <c:pt idx="27">
                  <c:v>4054.87</c:v>
                </c:pt>
                <c:pt idx="28">
                  <c:v>3999.0279999999998</c:v>
                </c:pt>
                <c:pt idx="29">
                  <c:v>4085.75</c:v>
                </c:pt>
                <c:pt idx="30">
                  <c:v>4204.9989999999998</c:v>
                </c:pt>
                <c:pt idx="31">
                  <c:v>4764.87</c:v>
                </c:pt>
                <c:pt idx="32">
                  <c:v>4895.3599999999997</c:v>
                </c:pt>
                <c:pt idx="33">
                  <c:v>5611.95</c:v>
                </c:pt>
                <c:pt idx="34">
                  <c:v>4462.3549999999996</c:v>
                </c:pt>
                <c:pt idx="35">
                  <c:v>4378.6000000000004</c:v>
                </c:pt>
                <c:pt idx="36">
                  <c:v>5245.1</c:v>
                </c:pt>
                <c:pt idx="37">
                  <c:v>5301.63</c:v>
                </c:pt>
                <c:pt idx="38">
                  <c:v>5286.5590000000002</c:v>
                </c:pt>
                <c:pt idx="39">
                  <c:v>4218.26</c:v>
                </c:pt>
                <c:pt idx="40">
                  <c:v>5887.51</c:v>
                </c:pt>
                <c:pt idx="41">
                  <c:v>5923.25</c:v>
                </c:pt>
                <c:pt idx="42">
                  <c:v>5620.04</c:v>
                </c:pt>
                <c:pt idx="43">
                  <c:v>5376.2</c:v>
                </c:pt>
                <c:pt idx="44">
                  <c:v>4186.12</c:v>
                </c:pt>
                <c:pt idx="45">
                  <c:v>6486.9400000000014</c:v>
                </c:pt>
                <c:pt idx="46">
                  <c:v>5883.0889999999999</c:v>
                </c:pt>
                <c:pt idx="47">
                  <c:v>5157.6970000000001</c:v>
                </c:pt>
                <c:pt idx="48">
                  <c:v>4272.241</c:v>
                </c:pt>
                <c:pt idx="49">
                  <c:v>5803.9790000000003</c:v>
                </c:pt>
                <c:pt idx="50">
                  <c:v>3164.6289999999999</c:v>
                </c:pt>
                <c:pt idx="51">
                  <c:v>2474.7399999999998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3-4D0D-88CB-44BB2455C22F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Sheet1!$CE$2:$CE$53</c:f>
              <c:numCache>
                <c:formatCode>General</c:formatCode>
                <c:ptCount val="52"/>
                <c:pt idx="0">
                  <c:v>6362.7889999999998</c:v>
                </c:pt>
                <c:pt idx="1">
                  <c:v>8569.8189999999995</c:v>
                </c:pt>
                <c:pt idx="2">
                  <c:v>6491.7420000000002</c:v>
                </c:pt>
                <c:pt idx="3">
                  <c:v>8496.9809999999998</c:v>
                </c:pt>
                <c:pt idx="4">
                  <c:v>6348.3739999999998</c:v>
                </c:pt>
                <c:pt idx="5">
                  <c:v>6187</c:v>
                </c:pt>
                <c:pt idx="6">
                  <c:v>6879.5990000000002</c:v>
                </c:pt>
                <c:pt idx="7">
                  <c:v>6247.15</c:v>
                </c:pt>
                <c:pt idx="8">
                  <c:v>5029.8</c:v>
                </c:pt>
                <c:pt idx="9">
                  <c:v>5374.29</c:v>
                </c:pt>
                <c:pt idx="10">
                  <c:v>5813.9989999999998</c:v>
                </c:pt>
                <c:pt idx="11">
                  <c:v>5988.268</c:v>
                </c:pt>
                <c:pt idx="12">
                  <c:v>5383.95</c:v>
                </c:pt>
                <c:pt idx="13">
                  <c:v>4525.1130000000003</c:v>
                </c:pt>
                <c:pt idx="14">
                  <c:v>5399.9719999999998</c:v>
                </c:pt>
                <c:pt idx="15">
                  <c:v>6745.37</c:v>
                </c:pt>
                <c:pt idx="16">
                  <c:v>4498.7</c:v>
                </c:pt>
                <c:pt idx="17">
                  <c:v>5210.1320000000014</c:v>
                </c:pt>
                <c:pt idx="18">
                  <c:v>5860.366</c:v>
                </c:pt>
                <c:pt idx="19">
                  <c:v>6098.5</c:v>
                </c:pt>
                <c:pt idx="20">
                  <c:v>5064.18</c:v>
                </c:pt>
                <c:pt idx="21">
                  <c:v>4516.8</c:v>
                </c:pt>
                <c:pt idx="22">
                  <c:v>4201</c:v>
                </c:pt>
                <c:pt idx="23">
                  <c:v>5318.3</c:v>
                </c:pt>
                <c:pt idx="24">
                  <c:v>7298.4139999999998</c:v>
                </c:pt>
                <c:pt idx="25">
                  <c:v>6172.799</c:v>
                </c:pt>
                <c:pt idx="26">
                  <c:v>5308.56</c:v>
                </c:pt>
                <c:pt idx="27">
                  <c:v>7004.4</c:v>
                </c:pt>
                <c:pt idx="28">
                  <c:v>6121.3</c:v>
                </c:pt>
                <c:pt idx="29">
                  <c:v>6540.53</c:v>
                </c:pt>
                <c:pt idx="30">
                  <c:v>5955.07</c:v>
                </c:pt>
                <c:pt idx="31">
                  <c:v>6672.3310000000001</c:v>
                </c:pt>
                <c:pt idx="32">
                  <c:v>8035.85</c:v>
                </c:pt>
                <c:pt idx="33">
                  <c:v>7513.0619999999999</c:v>
                </c:pt>
                <c:pt idx="34">
                  <c:v>6778.9449999999997</c:v>
                </c:pt>
                <c:pt idx="35">
                  <c:v>7414.3970000000008</c:v>
                </c:pt>
                <c:pt idx="36">
                  <c:v>7865.4979999999996</c:v>
                </c:pt>
                <c:pt idx="37">
                  <c:v>8890.8089999999993</c:v>
                </c:pt>
                <c:pt idx="38">
                  <c:v>7370.3440000000001</c:v>
                </c:pt>
                <c:pt idx="39">
                  <c:v>6514.9560000000001</c:v>
                </c:pt>
                <c:pt idx="40">
                  <c:v>8879.223</c:v>
                </c:pt>
                <c:pt idx="41">
                  <c:v>8626.86</c:v>
                </c:pt>
                <c:pt idx="42">
                  <c:v>9031.9050000000007</c:v>
                </c:pt>
                <c:pt idx="43">
                  <c:v>7167.4320000000007</c:v>
                </c:pt>
                <c:pt idx="44">
                  <c:v>8086.393</c:v>
                </c:pt>
                <c:pt idx="45">
                  <c:v>9232.3670000000002</c:v>
                </c:pt>
                <c:pt idx="46">
                  <c:v>8850.0879999999997</c:v>
                </c:pt>
                <c:pt idx="47">
                  <c:v>7165.3509999999997</c:v>
                </c:pt>
                <c:pt idx="48">
                  <c:v>7465.4549999999999</c:v>
                </c:pt>
                <c:pt idx="49">
                  <c:v>8490.8160000000007</c:v>
                </c:pt>
                <c:pt idx="50">
                  <c:v>7370.8869999999997</c:v>
                </c:pt>
                <c:pt idx="51">
                  <c:v>5998.5389999999998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93-4D0D-88CB-44BB2455C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17599"/>
        <c:axId val="518213855"/>
      </c:lineChart>
      <c:catAx>
        <c:axId val="5182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3855"/>
        <c:crosses val="autoZero"/>
        <c:auto val="1"/>
        <c:lblAlgn val="ctr"/>
        <c:lblOffset val="100"/>
        <c:noMultiLvlLbl val="0"/>
      </c:catAx>
      <c:valAx>
        <c:axId val="518213855"/>
        <c:scaling>
          <c:orientation val="minMax"/>
          <c:max val="9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modelos!$C$51:$C$54</c:f>
              <c:numCache>
                <c:formatCode>0.00%</c:formatCode>
                <c:ptCount val="4"/>
                <c:pt idx="0">
                  <c:v>0.63127610338016149</c:v>
                </c:pt>
                <c:pt idx="1">
                  <c:v>0.25978620598737079</c:v>
                </c:pt>
                <c:pt idx="2">
                  <c:v>8.2918389079062488E-2</c:v>
                </c:pt>
                <c:pt idx="3">
                  <c:v>2.6019301553405098E-2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9-42D2-ACD0-CDF7B4ABB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138582720"/>
        <c:axId val="1138586464"/>
      </c:barChart>
      <c:catAx>
        <c:axId val="1138582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8586464"/>
        <c:crosses val="autoZero"/>
        <c:auto val="1"/>
        <c:lblAlgn val="ctr"/>
        <c:lblOffset val="100"/>
        <c:noMultiLvlLbl val="0"/>
      </c:catAx>
      <c:valAx>
        <c:axId val="113858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1385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modelos!$L$29:$L$33</c:f>
              <c:numCache>
                <c:formatCode>0.0%</c:formatCode>
                <c:ptCount val="5"/>
                <c:pt idx="0">
                  <c:v>0.18076548375244625</c:v>
                </c:pt>
                <c:pt idx="1">
                  <c:v>0.12455448119173912</c:v>
                </c:pt>
                <c:pt idx="2">
                  <c:v>0.11471473656125228</c:v>
                </c:pt>
                <c:pt idx="3">
                  <c:v>0.10562529099346243</c:v>
                </c:pt>
                <c:pt idx="4">
                  <c:v>0.10561611088126149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6-4E15-87A5-04A8D16A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138582720"/>
        <c:axId val="1138586464"/>
      </c:barChart>
      <c:catAx>
        <c:axId val="1138582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8586464"/>
        <c:crosses val="autoZero"/>
        <c:auto val="1"/>
        <c:lblAlgn val="ctr"/>
        <c:lblOffset val="100"/>
        <c:noMultiLvlLbl val="0"/>
      </c:catAx>
      <c:valAx>
        <c:axId val="113858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1385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1905</xdr:colOff>
      <xdr:row>2</xdr:row>
      <xdr:rowOff>114300</xdr:rowOff>
    </xdr:from>
    <xdr:to>
      <xdr:col>46</xdr:col>
      <xdr:colOff>533400</xdr:colOff>
      <xdr:row>45</xdr:row>
      <xdr:rowOff>154305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484018-78E2-4661-AF96-1701091DF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550545</xdr:colOff>
      <xdr:row>46</xdr:row>
      <xdr:rowOff>165735</xdr:rowOff>
    </xdr:from>
    <xdr:to>
      <xdr:col>45</xdr:col>
      <xdr:colOff>203201</xdr:colOff>
      <xdr:row>79</xdr:row>
      <xdr:rowOff>50800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F11A53B-A3D4-45CE-88E1-2E3ADA643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406400</xdr:colOff>
      <xdr:row>46</xdr:row>
      <xdr:rowOff>120650</xdr:rowOff>
    </xdr:from>
    <xdr:to>
      <xdr:col>61</xdr:col>
      <xdr:colOff>165099</xdr:colOff>
      <xdr:row>79</xdr:row>
      <xdr:rowOff>88900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20E70F6-C6D8-44E4-A296-BFD250AB4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60</xdr:row>
      <xdr:rowOff>42334</xdr:rowOff>
    </xdr:from>
    <xdr:to>
      <xdr:col>11</xdr:col>
      <xdr:colOff>384174</xdr:colOff>
      <xdr:row>74</xdr:row>
      <xdr:rowOff>103716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E5509F-7527-4E09-9F1A-68EE0088A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526839</xdr:colOff>
      <xdr:row>36</xdr:row>
      <xdr:rowOff>122767</xdr:rowOff>
    </xdr:from>
    <xdr:to>
      <xdr:col>19</xdr:col>
      <xdr:colOff>375708</xdr:colOff>
      <xdr:row>51</xdr:row>
      <xdr:rowOff>3175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92F895-E6EA-44B2-A75B-4934371AC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sar_quezada/ProyectosIA/Proyectos_PALMAS/PROYECTO_01_analitica_descriptiva_TEA/data/processed/Pesos_Shanusi/__bbdd_revision__TEA_Shanu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delos"/>
      <sheetName val="Hoja1"/>
    </sheetNames>
    <sheetDataSet>
      <sheetData sheetId="0"/>
      <sheetData sheetId="1">
        <row r="78">
          <cell r="C78">
            <v>0.33732888914213566</v>
          </cell>
        </row>
        <row r="79">
          <cell r="C79">
            <v>0.329925547548924</v>
          </cell>
        </row>
        <row r="80">
          <cell r="C80">
            <v>0.17327449010275206</v>
          </cell>
        </row>
        <row r="81">
          <cell r="C81">
            <v>0.11597647756004741</v>
          </cell>
        </row>
        <row r="82">
          <cell r="C82">
            <v>2.5995602158356029E-2</v>
          </cell>
        </row>
        <row r="83">
          <cell r="C83">
            <v>1.5707835095277331E-2</v>
          </cell>
        </row>
        <row r="84">
          <cell r="C84">
            <v>1.7911583925074492E-3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292"/>
  <sheetViews>
    <sheetView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U60" sqref="AU60:AU61"/>
    </sheetView>
  </sheetViews>
  <sheetFormatPr baseColWidth="10" defaultColWidth="8.88671875" defaultRowHeight="14.4" x14ac:dyDescent="0.3"/>
  <cols>
    <col min="1" max="1" width="27.6640625" customWidth="1"/>
    <col min="5" max="5" width="11.33203125" bestFit="1" customWidth="1"/>
    <col min="6" max="6" width="13.33203125" customWidth="1"/>
    <col min="54" max="59" width="12.5546875" customWidth="1"/>
  </cols>
  <sheetData>
    <row r="1" spans="1:83" ht="43.2" x14ac:dyDescent="0.3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4" t="s">
        <v>2</v>
      </c>
      <c r="G1" s="2" t="s">
        <v>3</v>
      </c>
      <c r="H1" s="2" t="s">
        <v>4</v>
      </c>
      <c r="I1" s="2" t="s">
        <v>5</v>
      </c>
      <c r="J1" s="4" t="s">
        <v>6</v>
      </c>
      <c r="N1" s="5" t="s">
        <v>8</v>
      </c>
      <c r="O1" s="5" t="s">
        <v>9</v>
      </c>
      <c r="P1" s="5" t="s">
        <v>10</v>
      </c>
      <c r="Q1" s="5">
        <v>2019</v>
      </c>
      <c r="R1" s="5">
        <v>2020</v>
      </c>
      <c r="S1" s="5">
        <v>2021</v>
      </c>
      <c r="T1" s="5">
        <v>2022</v>
      </c>
      <c r="U1" s="5">
        <v>2023</v>
      </c>
      <c r="V1" s="5">
        <v>2024</v>
      </c>
      <c r="W1" s="6" t="s">
        <v>11</v>
      </c>
      <c r="X1" s="6" t="s">
        <v>12</v>
      </c>
      <c r="Y1" s="6" t="s">
        <v>13</v>
      </c>
      <c r="AY1" s="2" t="s">
        <v>8</v>
      </c>
      <c r="AZ1" s="2" t="s">
        <v>9</v>
      </c>
      <c r="BA1" s="2" t="s">
        <v>10</v>
      </c>
      <c r="BB1" s="5">
        <v>2019</v>
      </c>
      <c r="BC1" s="5">
        <v>2020</v>
      </c>
      <c r="BD1" s="5">
        <v>2021</v>
      </c>
      <c r="BE1" s="5">
        <v>2022</v>
      </c>
      <c r="BF1" s="5">
        <v>2023</v>
      </c>
      <c r="BG1" s="5">
        <v>2024</v>
      </c>
      <c r="BH1" s="9">
        <v>2019</v>
      </c>
      <c r="BI1" s="9">
        <v>2020</v>
      </c>
      <c r="BJ1" s="9">
        <v>2021</v>
      </c>
      <c r="BK1" s="9">
        <v>2022</v>
      </c>
      <c r="BL1" s="9">
        <v>2023</v>
      </c>
      <c r="BM1" s="9">
        <v>2024</v>
      </c>
      <c r="BN1" s="6" t="s">
        <v>11</v>
      </c>
      <c r="BO1" s="6" t="s">
        <v>12</v>
      </c>
      <c r="BP1" s="6" t="s">
        <v>13</v>
      </c>
      <c r="BT1" s="2" t="s">
        <v>8</v>
      </c>
      <c r="BU1" s="2" t="s">
        <v>9</v>
      </c>
      <c r="BV1" s="2" t="s">
        <v>10</v>
      </c>
      <c r="BW1" s="9">
        <v>2019</v>
      </c>
      <c r="BX1" s="9">
        <v>2020</v>
      </c>
      <c r="BY1" s="9">
        <v>2021</v>
      </c>
      <c r="BZ1" s="9">
        <v>2022</v>
      </c>
      <c r="CA1" s="9">
        <v>2023</v>
      </c>
      <c r="CB1" s="9">
        <v>2024</v>
      </c>
      <c r="CC1" s="6" t="s">
        <v>11</v>
      </c>
      <c r="CD1" s="6" t="s">
        <v>12</v>
      </c>
      <c r="CE1" s="6" t="s">
        <v>13</v>
      </c>
    </row>
    <row r="2" spans="1:83" x14ac:dyDescent="0.3">
      <c r="A2" s="1">
        <v>43472</v>
      </c>
      <c r="B2" t="s">
        <v>7</v>
      </c>
      <c r="C2" s="3">
        <v>2019</v>
      </c>
      <c r="D2" s="3">
        <v>1</v>
      </c>
      <c r="E2" s="3">
        <v>2</v>
      </c>
      <c r="F2">
        <v>0.24978133466025321</v>
      </c>
      <c r="G2">
        <v>3617.4</v>
      </c>
      <c r="H2">
        <v>3519.19</v>
      </c>
      <c r="I2">
        <v>98.210000000000008</v>
      </c>
      <c r="J2">
        <v>903.55899999999997</v>
      </c>
      <c r="N2" s="3">
        <v>2019</v>
      </c>
      <c r="O2" s="36" t="s">
        <v>14</v>
      </c>
      <c r="P2" s="3">
        <v>2</v>
      </c>
      <c r="Q2">
        <v>0.24978133466025321</v>
      </c>
      <c r="R2">
        <v>0.25843616935732711</v>
      </c>
      <c r="S2">
        <v>0.24945418087143209</v>
      </c>
      <c r="T2">
        <v>0.26316562186210102</v>
      </c>
      <c r="U2">
        <v>0.25374045878309032</v>
      </c>
      <c r="V2">
        <v>0.24996253291050241</v>
      </c>
      <c r="W2" s="3">
        <f>+AVERAGE(Q2:U2)</f>
        <v>0.25491555310684072</v>
      </c>
      <c r="X2" s="3">
        <f>+MIN(Q2:U2)</f>
        <v>0.24945418087143209</v>
      </c>
      <c r="Y2" s="3">
        <f>+MAX(Q2:U2)</f>
        <v>0.26316562186210102</v>
      </c>
      <c r="AY2" s="3">
        <v>2019</v>
      </c>
      <c r="AZ2" s="36" t="s">
        <v>14</v>
      </c>
      <c r="BA2" s="3">
        <v>2</v>
      </c>
      <c r="BB2">
        <v>903.55899999999997</v>
      </c>
      <c r="BC2">
        <v>1243.7909999999999</v>
      </c>
      <c r="BD2">
        <v>1197.7539999999999</v>
      </c>
      <c r="BE2">
        <v>1528.9970000000001</v>
      </c>
      <c r="BF2">
        <v>1614.4970000000001</v>
      </c>
      <c r="BG2">
        <v>1145.8340000000001</v>
      </c>
      <c r="BH2" s="10">
        <f>+BH3</f>
        <v>995.17549999999994</v>
      </c>
      <c r="BI2" s="10">
        <f t="shared" ref="BI2:BM2" si="0">+BI3</f>
        <v>1336.135</v>
      </c>
      <c r="BJ2" s="10">
        <f t="shared" si="0"/>
        <v>1483.5</v>
      </c>
      <c r="BK2" s="10">
        <f t="shared" si="0"/>
        <v>1487.5430000000001</v>
      </c>
      <c r="BL2" s="10">
        <f t="shared" si="0"/>
        <v>1890.5889999999999</v>
      </c>
      <c r="BM2" s="10">
        <f t="shared" si="0"/>
        <v>1476.9875000000002</v>
      </c>
      <c r="BN2" s="3">
        <f>+AVERAGE(BH2:BL2)</f>
        <v>1438.5885000000001</v>
      </c>
      <c r="BO2" s="3">
        <f>+MIN(BH2:BL2)</f>
        <v>995.17549999999994</v>
      </c>
      <c r="BP2" s="3">
        <f>+MAX(BH2:BL2)</f>
        <v>1890.5889999999999</v>
      </c>
      <c r="BT2" s="3">
        <v>2019</v>
      </c>
      <c r="BU2" s="3">
        <v>1</v>
      </c>
      <c r="BV2" s="3">
        <v>2</v>
      </c>
      <c r="BW2">
        <v>3617.4</v>
      </c>
      <c r="BX2">
        <v>4812.759</v>
      </c>
      <c r="BY2">
        <v>4801.4989999999998</v>
      </c>
      <c r="BZ2">
        <v>5810.018</v>
      </c>
      <c r="CA2">
        <v>6362.7889999999998</v>
      </c>
      <c r="CB2">
        <v>4584.0230000000001</v>
      </c>
      <c r="CC2" s="3">
        <f>+AVERAGE(BW2:CA2)</f>
        <v>5080.893</v>
      </c>
      <c r="CD2" s="3">
        <f>+MIN(BW2:CA2)</f>
        <v>3617.4</v>
      </c>
      <c r="CE2" s="3">
        <f>+MAX(BW2:CA2)</f>
        <v>6362.7889999999998</v>
      </c>
    </row>
    <row r="3" spans="1:83" x14ac:dyDescent="0.3">
      <c r="A3" s="1">
        <v>43479</v>
      </c>
      <c r="B3" t="s">
        <v>7</v>
      </c>
      <c r="C3" s="3">
        <v>2019</v>
      </c>
      <c r="D3" s="3">
        <v>1</v>
      </c>
      <c r="E3" s="3">
        <v>3</v>
      </c>
      <c r="F3">
        <v>0.24472391795338319</v>
      </c>
      <c r="G3">
        <v>4440.8900000000003</v>
      </c>
      <c r="H3">
        <v>4372.67</v>
      </c>
      <c r="I3">
        <v>68.22</v>
      </c>
      <c r="J3">
        <v>1086.7919999999999</v>
      </c>
      <c r="N3" s="3">
        <v>2019</v>
      </c>
      <c r="O3" s="35"/>
      <c r="P3" s="3">
        <v>3</v>
      </c>
      <c r="Q3">
        <v>0.24472391795338319</v>
      </c>
      <c r="R3">
        <v>0.25929919391889528</v>
      </c>
      <c r="S3">
        <v>0.25489161049217929</v>
      </c>
      <c r="T3">
        <v>0.26645183543797668</v>
      </c>
      <c r="U3">
        <v>0.25282692668304901</v>
      </c>
      <c r="V3">
        <v>0.2596907508182924</v>
      </c>
      <c r="W3" s="3">
        <f t="shared" ref="W3:W53" si="1">+AVERAGE(Q3:U3)</f>
        <v>0.25563869689709667</v>
      </c>
      <c r="X3" s="3">
        <f t="shared" ref="X3:X53" si="2">+MIN(Q3:U3)</f>
        <v>0.24472391795338319</v>
      </c>
      <c r="Y3" s="3">
        <f>+MAX(Q3:U3)</f>
        <v>0.26645183543797668</v>
      </c>
      <c r="Z3" s="8">
        <f>+V3/V2-1</f>
        <v>3.8918704313470442E-2</v>
      </c>
      <c r="AA3" s="8">
        <f>+W3/W2-1</f>
        <v>2.8367974470073776E-3</v>
      </c>
      <c r="AB3" s="8">
        <f>+X3/X2-1</f>
        <v>-1.8962451948187131E-2</v>
      </c>
      <c r="AC3" s="8">
        <f>+Y3/Y2-1</f>
        <v>1.2487244924406005E-2</v>
      </c>
      <c r="AY3" s="3">
        <v>2019</v>
      </c>
      <c r="AZ3" s="35"/>
      <c r="BA3" s="3">
        <v>3</v>
      </c>
      <c r="BB3">
        <v>1086.7919999999999</v>
      </c>
      <c r="BC3">
        <v>1428.479</v>
      </c>
      <c r="BD3">
        <v>1769.2460000000001</v>
      </c>
      <c r="BE3">
        <v>1446.0889999999999</v>
      </c>
      <c r="BF3">
        <v>2166.681</v>
      </c>
      <c r="BG3">
        <v>1808.1410000000001</v>
      </c>
      <c r="BH3">
        <f>+AVERAGE(BB2:BB3)</f>
        <v>995.17549999999994</v>
      </c>
      <c r="BI3">
        <f t="shared" ref="BI3:BM3" si="3">+AVERAGE(BC2:BC3)</f>
        <v>1336.135</v>
      </c>
      <c r="BJ3">
        <f t="shared" si="3"/>
        <v>1483.5</v>
      </c>
      <c r="BK3">
        <f t="shared" si="3"/>
        <v>1487.5430000000001</v>
      </c>
      <c r="BL3">
        <f t="shared" si="3"/>
        <v>1890.5889999999999</v>
      </c>
      <c r="BM3">
        <f t="shared" si="3"/>
        <v>1476.9875000000002</v>
      </c>
      <c r="BN3" s="3">
        <f t="shared" ref="BN3:BN53" si="4">+AVERAGE(BH3:BL3)</f>
        <v>1438.5885000000001</v>
      </c>
      <c r="BO3" s="3">
        <f t="shared" ref="BO3:BO53" si="5">+MIN(BH3:BL3)</f>
        <v>995.17549999999994</v>
      </c>
      <c r="BP3" s="3">
        <f>+MAX(BH3:BL3)</f>
        <v>1890.5889999999999</v>
      </c>
      <c r="BT3" s="3">
        <v>2019</v>
      </c>
      <c r="BU3" s="3">
        <v>1</v>
      </c>
      <c r="BV3" s="3">
        <v>3</v>
      </c>
      <c r="BW3">
        <v>4440.8900000000003</v>
      </c>
      <c r="BX3">
        <v>5508.9989999999998</v>
      </c>
      <c r="BY3">
        <v>6941.17</v>
      </c>
      <c r="BZ3">
        <v>5427.2060000000001</v>
      </c>
      <c r="CA3">
        <v>8569.8189999999995</v>
      </c>
      <c r="CB3">
        <v>6962.67</v>
      </c>
      <c r="CC3" s="3">
        <f t="shared" ref="CC3:CC53" si="6">+AVERAGE(BW3:CA3)</f>
        <v>6177.6167999999998</v>
      </c>
      <c r="CD3" s="3">
        <f t="shared" ref="CD3:CD53" si="7">+MIN(BW3:CA3)</f>
        <v>4440.8900000000003</v>
      </c>
      <c r="CE3" s="3">
        <f t="shared" ref="CE3:CE53" si="8">+MAX(BW3:CA3)</f>
        <v>8569.8189999999995</v>
      </c>
    </row>
    <row r="4" spans="1:83" x14ac:dyDescent="0.3">
      <c r="A4" s="1">
        <v>43486</v>
      </c>
      <c r="B4" t="s">
        <v>7</v>
      </c>
      <c r="C4" s="3">
        <v>2019</v>
      </c>
      <c r="D4" s="3">
        <v>1</v>
      </c>
      <c r="E4" s="3">
        <v>4</v>
      </c>
      <c r="F4">
        <v>0.25105859657583801</v>
      </c>
      <c r="G4">
        <v>4561.7</v>
      </c>
      <c r="H4">
        <v>4500.33</v>
      </c>
      <c r="I4">
        <v>61.37</v>
      </c>
      <c r="J4">
        <v>1145.2539999999999</v>
      </c>
      <c r="N4" s="3">
        <v>2019</v>
      </c>
      <c r="O4" s="35"/>
      <c r="P4" s="3">
        <v>4</v>
      </c>
      <c r="Q4">
        <v>0.25105859657583801</v>
      </c>
      <c r="R4">
        <v>0.26202587065634442</v>
      </c>
      <c r="S4">
        <v>0.25601856913297538</v>
      </c>
      <c r="T4">
        <v>0.27303102926764489</v>
      </c>
      <c r="U4">
        <v>0.25221539222500072</v>
      </c>
      <c r="V4">
        <v>0.26809523574541588</v>
      </c>
      <c r="W4" s="3">
        <f t="shared" si="1"/>
        <v>0.25886989157156071</v>
      </c>
      <c r="X4" s="3">
        <f t="shared" si="2"/>
        <v>0.25105859657583801</v>
      </c>
      <c r="Y4" s="3">
        <f t="shared" ref="Y4:Y53" si="9">+MAX(Q4:U4)</f>
        <v>0.27303102926764489</v>
      </c>
      <c r="Z4" s="8">
        <f t="shared" ref="Z4:Z25" si="10">+V4/V3-1</f>
        <v>3.2363435742862379E-2</v>
      </c>
      <c r="AA4" s="8">
        <f t="shared" ref="AA4:AA53" si="11">+W4/W3-1</f>
        <v>1.2639693104697258E-2</v>
      </c>
      <c r="AB4" s="8">
        <f t="shared" ref="AB4:AB53" si="12">+X4/X3-1</f>
        <v>2.5885000025463345E-2</v>
      </c>
      <c r="AC4" s="8">
        <f t="shared" ref="AC4:AC53" si="13">+Y4/Y3-1</f>
        <v>2.4691869053383497E-2</v>
      </c>
      <c r="AY4" s="3">
        <v>2019</v>
      </c>
      <c r="AZ4" s="35"/>
      <c r="BA4" s="3">
        <v>4</v>
      </c>
      <c r="BB4">
        <v>1145.2539999999999</v>
      </c>
      <c r="BC4">
        <v>1524.33</v>
      </c>
      <c r="BD4">
        <v>1458.9190000000001</v>
      </c>
      <c r="BE4">
        <v>1772.4469999999999</v>
      </c>
      <c r="BF4">
        <v>1633.759</v>
      </c>
      <c r="BG4">
        <v>1684.211</v>
      </c>
      <c r="BH4">
        <f t="shared" ref="BH4:BH31" si="14">+AVERAGE(BB3:BB4)</f>
        <v>1116.0229999999999</v>
      </c>
      <c r="BI4">
        <f t="shared" ref="BI4:BI31" si="15">+AVERAGE(BC3:BC4)</f>
        <v>1476.4045000000001</v>
      </c>
      <c r="BJ4">
        <f t="shared" ref="BJ4:BJ31" si="16">+AVERAGE(BD3:BD4)</f>
        <v>1614.0825</v>
      </c>
      <c r="BK4">
        <f t="shared" ref="BK4:BK31" si="17">+AVERAGE(BE3:BE4)</f>
        <v>1609.268</v>
      </c>
      <c r="BL4">
        <f t="shared" ref="BL4:BL31" si="18">+AVERAGE(BF3:BF4)</f>
        <v>1900.22</v>
      </c>
      <c r="BM4">
        <f t="shared" ref="BM4:BM32" si="19">+AVERAGE(BG3:BG4)</f>
        <v>1746.1759999999999</v>
      </c>
      <c r="BN4" s="3">
        <f t="shared" si="4"/>
        <v>1543.1996000000001</v>
      </c>
      <c r="BO4" s="3">
        <f t="shared" si="5"/>
        <v>1116.0229999999999</v>
      </c>
      <c r="BP4" s="3">
        <f t="shared" ref="BP4:BP53" si="20">+MAX(BH4:BL4)</f>
        <v>1900.22</v>
      </c>
      <c r="BT4" s="3">
        <v>2019</v>
      </c>
      <c r="BU4" s="3">
        <v>1</v>
      </c>
      <c r="BV4" s="3">
        <v>4</v>
      </c>
      <c r="BW4">
        <v>4561.7</v>
      </c>
      <c r="BX4">
        <v>5817.4790000000003</v>
      </c>
      <c r="BY4">
        <v>5698.4889999999996</v>
      </c>
      <c r="BZ4">
        <v>6491.7420000000002</v>
      </c>
      <c r="CA4">
        <v>6477.634</v>
      </c>
      <c r="CB4">
        <v>6282.1369999999997</v>
      </c>
      <c r="CC4" s="3">
        <f t="shared" si="6"/>
        <v>5809.4088000000002</v>
      </c>
      <c r="CD4" s="3">
        <f t="shared" si="7"/>
        <v>4561.7</v>
      </c>
      <c r="CE4" s="3">
        <f t="shared" si="8"/>
        <v>6491.7420000000002</v>
      </c>
    </row>
    <row r="5" spans="1:83" x14ac:dyDescent="0.3">
      <c r="A5" s="1">
        <v>43493</v>
      </c>
      <c r="B5" t="s">
        <v>7</v>
      </c>
      <c r="C5" s="3">
        <v>2019</v>
      </c>
      <c r="D5" s="3">
        <v>1</v>
      </c>
      <c r="E5" s="3">
        <v>5</v>
      </c>
      <c r="F5">
        <v>0.25593366926692179</v>
      </c>
      <c r="G5">
        <v>4127.8</v>
      </c>
      <c r="H5">
        <v>4040.07</v>
      </c>
      <c r="I5">
        <v>87.72999999999999</v>
      </c>
      <c r="J5">
        <v>1056.443</v>
      </c>
      <c r="N5" s="3">
        <v>2019</v>
      </c>
      <c r="O5" s="35"/>
      <c r="P5" s="3">
        <v>5</v>
      </c>
      <c r="Q5">
        <v>0.25593366926692179</v>
      </c>
      <c r="R5">
        <v>0.31905555911582312</v>
      </c>
      <c r="S5">
        <v>0.25342994252872542</v>
      </c>
      <c r="T5">
        <v>0.263908194301823</v>
      </c>
      <c r="U5">
        <v>0.24594523631393311</v>
      </c>
      <c r="V5">
        <v>0.26577727297763909</v>
      </c>
      <c r="W5" s="3">
        <f t="shared" si="1"/>
        <v>0.26765452030544534</v>
      </c>
      <c r="X5" s="3">
        <f t="shared" si="2"/>
        <v>0.24594523631393311</v>
      </c>
      <c r="Y5" s="3">
        <f t="shared" si="9"/>
        <v>0.31905555911582312</v>
      </c>
      <c r="Z5" s="8">
        <f t="shared" si="10"/>
        <v>-8.6460423712189094E-3</v>
      </c>
      <c r="AA5" s="8">
        <f t="shared" si="11"/>
        <v>3.3934532442357224E-2</v>
      </c>
      <c r="AB5" s="8">
        <f t="shared" si="12"/>
        <v>-2.036719846141688E-2</v>
      </c>
      <c r="AC5" s="8">
        <f t="shared" si="13"/>
        <v>0.16856886183094466</v>
      </c>
      <c r="AY5" s="3">
        <v>2019</v>
      </c>
      <c r="AZ5" s="35"/>
      <c r="BA5" s="3">
        <v>5</v>
      </c>
      <c r="BB5">
        <v>1056.443</v>
      </c>
      <c r="BC5">
        <v>1319.3409999999999</v>
      </c>
      <c r="BD5">
        <v>1424.4590000000001</v>
      </c>
      <c r="BE5">
        <v>1622.193</v>
      </c>
      <c r="BF5">
        <v>2089.7919999999999</v>
      </c>
      <c r="BG5">
        <v>1399.32</v>
      </c>
      <c r="BH5">
        <f t="shared" si="14"/>
        <v>1100.8485000000001</v>
      </c>
      <c r="BI5">
        <f t="shared" si="15"/>
        <v>1421.8354999999999</v>
      </c>
      <c r="BJ5">
        <f t="shared" si="16"/>
        <v>1441.6890000000001</v>
      </c>
      <c r="BK5">
        <f t="shared" si="17"/>
        <v>1697.32</v>
      </c>
      <c r="BL5">
        <f t="shared" si="18"/>
        <v>1861.7755</v>
      </c>
      <c r="BM5">
        <f t="shared" si="19"/>
        <v>1541.7655</v>
      </c>
      <c r="BN5" s="3">
        <f t="shared" si="4"/>
        <v>1504.6937</v>
      </c>
      <c r="BO5" s="3">
        <f t="shared" si="5"/>
        <v>1100.8485000000001</v>
      </c>
      <c r="BP5" s="3">
        <f t="shared" si="20"/>
        <v>1861.7755</v>
      </c>
      <c r="BT5" s="3">
        <v>2019</v>
      </c>
      <c r="BU5" s="3">
        <v>1</v>
      </c>
      <c r="BV5" s="3">
        <v>5</v>
      </c>
      <c r="BW5">
        <v>4127.8</v>
      </c>
      <c r="BX5">
        <v>4135.1450000000004</v>
      </c>
      <c r="BY5">
        <v>5620.7209999999995</v>
      </c>
      <c r="BZ5">
        <v>6146.808</v>
      </c>
      <c r="CA5">
        <v>8496.9809999999998</v>
      </c>
      <c r="CB5">
        <v>5265.01</v>
      </c>
      <c r="CC5" s="3">
        <f t="shared" si="6"/>
        <v>5705.491</v>
      </c>
      <c r="CD5" s="3">
        <f t="shared" si="7"/>
        <v>4127.8</v>
      </c>
      <c r="CE5" s="3">
        <f t="shared" si="8"/>
        <v>8496.9809999999998</v>
      </c>
    </row>
    <row r="6" spans="1:83" x14ac:dyDescent="0.3">
      <c r="A6" s="1">
        <v>43500</v>
      </c>
      <c r="B6" t="s">
        <v>7</v>
      </c>
      <c r="C6" s="3">
        <v>2019</v>
      </c>
      <c r="D6" s="3">
        <v>2</v>
      </c>
      <c r="E6" s="3">
        <v>6</v>
      </c>
      <c r="F6">
        <v>0.25115499485522402</v>
      </c>
      <c r="G6">
        <v>3391.79</v>
      </c>
      <c r="H6">
        <v>3367.11</v>
      </c>
      <c r="I6">
        <v>24.68</v>
      </c>
      <c r="J6">
        <v>851.86500000000001</v>
      </c>
      <c r="N6" s="3">
        <v>2019</v>
      </c>
      <c r="O6" s="35" t="s">
        <v>15</v>
      </c>
      <c r="P6" s="3">
        <v>6</v>
      </c>
      <c r="Q6">
        <v>0.25115499485522402</v>
      </c>
      <c r="R6">
        <v>0.2521573368889693</v>
      </c>
      <c r="S6">
        <v>0.26431660935493229</v>
      </c>
      <c r="T6">
        <v>0.26467799241310708</v>
      </c>
      <c r="U6">
        <v>0.25504798551566121</v>
      </c>
      <c r="V6">
        <v>0.27011949105571809</v>
      </c>
      <c r="W6" s="3">
        <f t="shared" si="1"/>
        <v>0.25747098380557876</v>
      </c>
      <c r="X6" s="3">
        <f t="shared" si="2"/>
        <v>0.25115499485522402</v>
      </c>
      <c r="Y6" s="3">
        <f t="shared" si="9"/>
        <v>0.26467799241310708</v>
      </c>
      <c r="Z6" s="8">
        <f t="shared" si="10"/>
        <v>1.6337808080543859E-2</v>
      </c>
      <c r="AA6" s="8">
        <f t="shared" si="11"/>
        <v>-3.804731744580736E-2</v>
      </c>
      <c r="AB6" s="8">
        <f t="shared" si="12"/>
        <v>2.1182595846829022E-2</v>
      </c>
      <c r="AC6" s="8">
        <f t="shared" si="13"/>
        <v>-0.17043290784027987</v>
      </c>
      <c r="AY6" s="3">
        <v>2019</v>
      </c>
      <c r="AZ6" s="35" t="s">
        <v>15</v>
      </c>
      <c r="BA6" s="3">
        <v>6</v>
      </c>
      <c r="BB6">
        <v>851.86500000000001</v>
      </c>
      <c r="BC6">
        <v>1115.771</v>
      </c>
      <c r="BD6">
        <v>1275.962</v>
      </c>
      <c r="BE6">
        <v>1276.6959999999999</v>
      </c>
      <c r="BF6">
        <v>1619.14</v>
      </c>
      <c r="BG6">
        <v>1116.05</v>
      </c>
      <c r="BH6">
        <f t="shared" si="14"/>
        <v>954.154</v>
      </c>
      <c r="BI6">
        <f t="shared" si="15"/>
        <v>1217.556</v>
      </c>
      <c r="BJ6">
        <f t="shared" si="16"/>
        <v>1350.2105000000001</v>
      </c>
      <c r="BK6">
        <f t="shared" si="17"/>
        <v>1449.4445000000001</v>
      </c>
      <c r="BL6">
        <f t="shared" si="18"/>
        <v>1854.4659999999999</v>
      </c>
      <c r="BM6">
        <f t="shared" si="19"/>
        <v>1257.6849999999999</v>
      </c>
      <c r="BN6" s="3">
        <f t="shared" si="4"/>
        <v>1365.1662000000001</v>
      </c>
      <c r="BO6" s="3">
        <f t="shared" si="5"/>
        <v>954.154</v>
      </c>
      <c r="BP6" s="3">
        <f t="shared" si="20"/>
        <v>1854.4659999999999</v>
      </c>
      <c r="BT6" s="3">
        <v>2019</v>
      </c>
      <c r="BU6" s="3">
        <v>2</v>
      </c>
      <c r="BV6" s="3">
        <v>6</v>
      </c>
      <c r="BW6">
        <v>3391.79</v>
      </c>
      <c r="BX6">
        <v>4424.8999999999996</v>
      </c>
      <c r="BY6">
        <v>4827.3999999999996</v>
      </c>
      <c r="BZ6">
        <v>4823.5820000000003</v>
      </c>
      <c r="CA6">
        <v>6348.3739999999998</v>
      </c>
      <c r="CB6">
        <v>4131.6899999999996</v>
      </c>
      <c r="CC6" s="3">
        <f t="shared" si="6"/>
        <v>4763.2091999999993</v>
      </c>
      <c r="CD6" s="3">
        <f t="shared" si="7"/>
        <v>3391.79</v>
      </c>
      <c r="CE6" s="3">
        <f t="shared" si="8"/>
        <v>6348.3739999999998</v>
      </c>
    </row>
    <row r="7" spans="1:83" x14ac:dyDescent="0.3">
      <c r="A7" s="1">
        <v>43507</v>
      </c>
      <c r="B7" t="s">
        <v>7</v>
      </c>
      <c r="C7" s="3">
        <v>2019</v>
      </c>
      <c r="D7" s="3">
        <v>2</v>
      </c>
      <c r="E7" s="3">
        <v>7</v>
      </c>
      <c r="F7">
        <v>0.25425417056918242</v>
      </c>
      <c r="G7">
        <v>4473.6099999999997</v>
      </c>
      <c r="H7">
        <v>4453.82</v>
      </c>
      <c r="I7">
        <v>19.79</v>
      </c>
      <c r="J7">
        <v>1137.434</v>
      </c>
      <c r="N7" s="3">
        <v>2019</v>
      </c>
      <c r="O7" s="35"/>
      <c r="P7" s="3">
        <v>7</v>
      </c>
      <c r="Q7">
        <v>0.25425417056918242</v>
      </c>
      <c r="R7">
        <v>0.26963706989196429</v>
      </c>
      <c r="S7">
        <v>0.26357567168968671</v>
      </c>
      <c r="T7">
        <v>0.25464438027543318</v>
      </c>
      <c r="U7">
        <v>0.25808808792629712</v>
      </c>
      <c r="V7">
        <v>0.26891582513023621</v>
      </c>
      <c r="W7" s="3">
        <f t="shared" si="1"/>
        <v>0.26003987607051277</v>
      </c>
      <c r="X7" s="3">
        <f t="shared" si="2"/>
        <v>0.25425417056918242</v>
      </c>
      <c r="Y7" s="3">
        <f t="shared" si="9"/>
        <v>0.26963706989196429</v>
      </c>
      <c r="Z7" s="8">
        <f t="shared" si="10"/>
        <v>-4.4560498791759162E-3</v>
      </c>
      <c r="AA7" s="8">
        <f t="shared" si="11"/>
        <v>9.977404936914569E-3</v>
      </c>
      <c r="AB7" s="8">
        <f t="shared" si="12"/>
        <v>1.2339693724765066E-2</v>
      </c>
      <c r="AC7" s="8">
        <f t="shared" si="13"/>
        <v>1.8736266788351275E-2</v>
      </c>
      <c r="AY7" s="3">
        <v>2019</v>
      </c>
      <c r="AZ7" s="35"/>
      <c r="BA7" s="3">
        <v>7</v>
      </c>
      <c r="BB7">
        <v>1137.434</v>
      </c>
      <c r="BC7">
        <v>1153.8900000000001</v>
      </c>
      <c r="BD7">
        <v>1032.452</v>
      </c>
      <c r="BE7">
        <v>1146.4090000000001</v>
      </c>
      <c r="BF7">
        <v>1596.7909999999999</v>
      </c>
      <c r="BG7">
        <v>1047.2829999999999</v>
      </c>
      <c r="BH7">
        <f t="shared" si="14"/>
        <v>994.64949999999999</v>
      </c>
      <c r="BI7">
        <f t="shared" si="15"/>
        <v>1134.8305</v>
      </c>
      <c r="BJ7">
        <f t="shared" si="16"/>
        <v>1154.2069999999999</v>
      </c>
      <c r="BK7">
        <f t="shared" si="17"/>
        <v>1211.5525</v>
      </c>
      <c r="BL7">
        <f t="shared" si="18"/>
        <v>1607.9655</v>
      </c>
      <c r="BM7">
        <f t="shared" si="19"/>
        <v>1081.6664999999998</v>
      </c>
      <c r="BN7" s="3">
        <f t="shared" si="4"/>
        <v>1220.6410000000001</v>
      </c>
      <c r="BO7" s="3">
        <f t="shared" si="5"/>
        <v>994.64949999999999</v>
      </c>
      <c r="BP7" s="3">
        <f t="shared" si="20"/>
        <v>1607.9655</v>
      </c>
      <c r="BT7" s="3">
        <v>2019</v>
      </c>
      <c r="BU7" s="3">
        <v>2</v>
      </c>
      <c r="BV7" s="3">
        <v>7</v>
      </c>
      <c r="BW7">
        <v>4473.6099999999997</v>
      </c>
      <c r="BX7">
        <v>4279.4189999999999</v>
      </c>
      <c r="BY7">
        <v>3917.0990000000002</v>
      </c>
      <c r="BZ7">
        <v>4502</v>
      </c>
      <c r="CA7">
        <v>6187</v>
      </c>
      <c r="CB7">
        <v>3894.4639999999999</v>
      </c>
      <c r="CC7" s="3">
        <f t="shared" si="6"/>
        <v>4671.8255999999992</v>
      </c>
      <c r="CD7" s="3">
        <f t="shared" si="7"/>
        <v>3917.0990000000002</v>
      </c>
      <c r="CE7" s="3">
        <f t="shared" si="8"/>
        <v>6187</v>
      </c>
    </row>
    <row r="8" spans="1:83" x14ac:dyDescent="0.3">
      <c r="A8" s="1">
        <v>43514</v>
      </c>
      <c r="B8" t="s">
        <v>7</v>
      </c>
      <c r="C8" s="3">
        <v>2019</v>
      </c>
      <c r="D8" s="3">
        <v>2</v>
      </c>
      <c r="E8" s="3">
        <v>8</v>
      </c>
      <c r="F8">
        <v>0.2426755120730863</v>
      </c>
      <c r="G8">
        <v>4476.8999999999996</v>
      </c>
      <c r="H8">
        <v>4416.8500000000004</v>
      </c>
      <c r="I8">
        <v>60.05</v>
      </c>
      <c r="J8">
        <v>1086.434</v>
      </c>
      <c r="N8" s="3">
        <v>2019</v>
      </c>
      <c r="O8" s="35"/>
      <c r="P8" s="3">
        <v>8</v>
      </c>
      <c r="Q8">
        <v>0.2426755120730863</v>
      </c>
      <c r="R8">
        <v>0.26668528827428839</v>
      </c>
      <c r="S8">
        <v>0.2600121865137266</v>
      </c>
      <c r="T8">
        <v>0.25222708676111649</v>
      </c>
      <c r="U8">
        <v>0.25748840884475971</v>
      </c>
      <c r="V8">
        <v>0.26563025591493911</v>
      </c>
      <c r="W8" s="3">
        <f t="shared" si="1"/>
        <v>0.25581769649339547</v>
      </c>
      <c r="X8" s="3">
        <f t="shared" si="2"/>
        <v>0.2426755120730863</v>
      </c>
      <c r="Y8" s="3">
        <f t="shared" si="9"/>
        <v>0.26668528827428839</v>
      </c>
      <c r="Z8" s="8">
        <f t="shared" si="10"/>
        <v>-1.2217835130029608E-2</v>
      </c>
      <c r="AA8" s="8">
        <f t="shared" si="11"/>
        <v>-1.6236662010915559E-2</v>
      </c>
      <c r="AB8" s="8">
        <f t="shared" si="12"/>
        <v>-4.5539699388905674E-2</v>
      </c>
      <c r="AC8" s="8">
        <f t="shared" si="13"/>
        <v>-1.0947239631622585E-2</v>
      </c>
      <c r="AY8" s="3">
        <v>2019</v>
      </c>
      <c r="AZ8" s="35"/>
      <c r="BA8" s="3">
        <v>8</v>
      </c>
      <c r="BB8">
        <v>1086.434</v>
      </c>
      <c r="BC8">
        <v>1355.748</v>
      </c>
      <c r="BD8">
        <v>1411.1669999999999</v>
      </c>
      <c r="BE8">
        <v>1410.4970000000001</v>
      </c>
      <c r="BF8">
        <v>1771.4169999999999</v>
      </c>
      <c r="BG8">
        <v>1252.4269999999999</v>
      </c>
      <c r="BH8">
        <f t="shared" si="14"/>
        <v>1111.934</v>
      </c>
      <c r="BI8">
        <f t="shared" si="15"/>
        <v>1254.819</v>
      </c>
      <c r="BJ8">
        <f t="shared" si="16"/>
        <v>1221.8094999999998</v>
      </c>
      <c r="BK8">
        <f t="shared" si="17"/>
        <v>1278.453</v>
      </c>
      <c r="BL8">
        <f t="shared" si="18"/>
        <v>1684.1039999999998</v>
      </c>
      <c r="BM8">
        <f t="shared" si="19"/>
        <v>1149.855</v>
      </c>
      <c r="BN8" s="3">
        <f t="shared" si="4"/>
        <v>1310.2238999999997</v>
      </c>
      <c r="BO8" s="3">
        <f t="shared" si="5"/>
        <v>1111.934</v>
      </c>
      <c r="BP8" s="3">
        <f t="shared" si="20"/>
        <v>1684.1039999999998</v>
      </c>
      <c r="BT8" s="3">
        <v>2019</v>
      </c>
      <c r="BU8" s="3">
        <v>2</v>
      </c>
      <c r="BV8" s="3">
        <v>8</v>
      </c>
      <c r="BW8">
        <v>4476.8999999999996</v>
      </c>
      <c r="BX8">
        <v>5083.7</v>
      </c>
      <c r="BY8">
        <v>5427.3109999999997</v>
      </c>
      <c r="BZ8">
        <v>5592.1710000000003</v>
      </c>
      <c r="CA8">
        <v>6879.5990000000002</v>
      </c>
      <c r="CB8">
        <v>4714.9260000000004</v>
      </c>
      <c r="CC8" s="3">
        <f t="shared" si="6"/>
        <v>5491.9361999999992</v>
      </c>
      <c r="CD8" s="3">
        <f t="shared" si="7"/>
        <v>4476.8999999999996</v>
      </c>
      <c r="CE8" s="3">
        <f t="shared" si="8"/>
        <v>6879.5990000000002</v>
      </c>
    </row>
    <row r="9" spans="1:83" x14ac:dyDescent="0.3">
      <c r="A9" s="1">
        <v>43521</v>
      </c>
      <c r="B9" t="s">
        <v>7</v>
      </c>
      <c r="C9" s="3">
        <v>2019</v>
      </c>
      <c r="D9" s="3">
        <v>2</v>
      </c>
      <c r="E9" s="3">
        <v>9</v>
      </c>
      <c r="F9">
        <v>0.26971386952450321</v>
      </c>
      <c r="G9">
        <v>6247.15</v>
      </c>
      <c r="H9">
        <v>6231.61</v>
      </c>
      <c r="I9">
        <v>15.54</v>
      </c>
      <c r="J9">
        <v>1684.943</v>
      </c>
      <c r="N9" s="3">
        <v>2019</v>
      </c>
      <c r="O9" s="35"/>
      <c r="P9" s="3">
        <v>9</v>
      </c>
      <c r="Q9">
        <v>0.26971386952450321</v>
      </c>
      <c r="R9">
        <v>0.25984408072001741</v>
      </c>
      <c r="S9">
        <v>0.26355773600495769</v>
      </c>
      <c r="T9">
        <v>0.25418857255348543</v>
      </c>
      <c r="U9">
        <v>0.25701150843849307</v>
      </c>
      <c r="V9">
        <v>0.25598554042863142</v>
      </c>
      <c r="W9" s="3">
        <f t="shared" si="1"/>
        <v>0.26086315344829136</v>
      </c>
      <c r="X9" s="3">
        <f t="shared" si="2"/>
        <v>0.25418857255348543</v>
      </c>
      <c r="Y9" s="3">
        <f t="shared" si="9"/>
        <v>0.26971386952450321</v>
      </c>
      <c r="Z9" s="8">
        <f t="shared" si="10"/>
        <v>-3.6308798683671539E-2</v>
      </c>
      <c r="AA9" s="8">
        <f t="shared" si="11"/>
        <v>1.9722861334677599E-2</v>
      </c>
      <c r="AB9" s="8">
        <f t="shared" si="12"/>
        <v>4.7442201242504201E-2</v>
      </c>
      <c r="AC9" s="8">
        <f t="shared" si="13"/>
        <v>1.1356386660144047E-2</v>
      </c>
      <c r="AY9" s="3">
        <v>2019</v>
      </c>
      <c r="AZ9" s="35"/>
      <c r="BA9" s="3">
        <v>9</v>
      </c>
      <c r="BB9">
        <v>1684.943</v>
      </c>
      <c r="BC9">
        <v>1304.126</v>
      </c>
      <c r="BD9">
        <v>1275.883</v>
      </c>
      <c r="BE9">
        <v>1583.03</v>
      </c>
      <c r="BF9">
        <v>1516.06</v>
      </c>
      <c r="BG9">
        <v>1308.787</v>
      </c>
      <c r="BH9">
        <f t="shared" si="14"/>
        <v>1385.6885</v>
      </c>
      <c r="BI9">
        <f t="shared" si="15"/>
        <v>1329.9369999999999</v>
      </c>
      <c r="BJ9">
        <f t="shared" si="16"/>
        <v>1343.5250000000001</v>
      </c>
      <c r="BK9">
        <f t="shared" si="17"/>
        <v>1496.7635</v>
      </c>
      <c r="BL9">
        <f t="shared" si="18"/>
        <v>1643.7384999999999</v>
      </c>
      <c r="BM9">
        <f t="shared" si="19"/>
        <v>1280.607</v>
      </c>
      <c r="BN9" s="3">
        <f t="shared" si="4"/>
        <v>1439.9304999999999</v>
      </c>
      <c r="BO9" s="3">
        <f t="shared" si="5"/>
        <v>1329.9369999999999</v>
      </c>
      <c r="BP9" s="3">
        <f t="shared" si="20"/>
        <v>1643.7384999999999</v>
      </c>
      <c r="BT9" s="3">
        <v>2019</v>
      </c>
      <c r="BU9" s="3">
        <v>2</v>
      </c>
      <c r="BV9" s="3">
        <v>9</v>
      </c>
      <c r="BW9">
        <v>6247.15</v>
      </c>
      <c r="BX9">
        <v>5018.8789999999999</v>
      </c>
      <c r="BY9">
        <v>4841</v>
      </c>
      <c r="BZ9">
        <v>6227.7780000000002</v>
      </c>
      <c r="CA9">
        <v>5898.8019999999997</v>
      </c>
      <c r="CB9">
        <v>5112.7380000000003</v>
      </c>
      <c r="CC9" s="3">
        <f t="shared" si="6"/>
        <v>5646.7218000000003</v>
      </c>
      <c r="CD9" s="3">
        <f t="shared" si="7"/>
        <v>4841</v>
      </c>
      <c r="CE9" s="3">
        <f t="shared" si="8"/>
        <v>6247.15</v>
      </c>
    </row>
    <row r="10" spans="1:83" x14ac:dyDescent="0.3">
      <c r="A10" s="1">
        <v>43528</v>
      </c>
      <c r="B10" t="s">
        <v>7</v>
      </c>
      <c r="C10" s="3">
        <v>2019</v>
      </c>
      <c r="D10" s="3">
        <v>3</v>
      </c>
      <c r="E10" s="3">
        <v>10</v>
      </c>
      <c r="F10">
        <v>0.25128235623338457</v>
      </c>
      <c r="G10">
        <v>4288.2</v>
      </c>
      <c r="H10">
        <v>4263.51</v>
      </c>
      <c r="I10">
        <v>24.69</v>
      </c>
      <c r="J10">
        <v>1077.549</v>
      </c>
      <c r="N10" s="3">
        <v>2019</v>
      </c>
      <c r="O10" s="35" t="s">
        <v>16</v>
      </c>
      <c r="P10" s="3">
        <v>10</v>
      </c>
      <c r="Q10">
        <v>0.25128235623338457</v>
      </c>
      <c r="R10">
        <v>0.25908743886436841</v>
      </c>
      <c r="S10">
        <v>0.25965481621180031</v>
      </c>
      <c r="T10">
        <v>0.24113790875016161</v>
      </c>
      <c r="U10">
        <v>0.25765547898525198</v>
      </c>
      <c r="V10">
        <v>0.24264354793554391</v>
      </c>
      <c r="W10" s="3">
        <f t="shared" si="1"/>
        <v>0.25376359980899343</v>
      </c>
      <c r="X10" s="3">
        <f t="shared" si="2"/>
        <v>0.24113790875016161</v>
      </c>
      <c r="Y10" s="3">
        <f t="shared" si="9"/>
        <v>0.25965481621180031</v>
      </c>
      <c r="Z10" s="8">
        <f t="shared" si="10"/>
        <v>-5.2120102060246087E-2</v>
      </c>
      <c r="AA10" s="8">
        <f t="shared" si="11"/>
        <v>-2.7215624535127048E-2</v>
      </c>
      <c r="AB10" s="8">
        <f t="shared" si="12"/>
        <v>-5.134244892373252E-2</v>
      </c>
      <c r="AC10" s="8">
        <f t="shared" si="13"/>
        <v>-3.7295276399529231E-2</v>
      </c>
      <c r="AY10" s="3">
        <v>2019</v>
      </c>
      <c r="AZ10" s="35" t="s">
        <v>16</v>
      </c>
      <c r="BA10" s="3">
        <v>10</v>
      </c>
      <c r="BB10">
        <v>1077.549</v>
      </c>
      <c r="BC10">
        <v>1303.1579999999999</v>
      </c>
      <c r="BD10">
        <v>1153.758</v>
      </c>
      <c r="BE10">
        <v>932.8420000000001</v>
      </c>
      <c r="BF10">
        <v>1227.1610000000001</v>
      </c>
      <c r="BG10">
        <v>832.89800000000002</v>
      </c>
      <c r="BH10">
        <f t="shared" si="14"/>
        <v>1381.2460000000001</v>
      </c>
      <c r="BI10">
        <f t="shared" si="15"/>
        <v>1303.6419999999998</v>
      </c>
      <c r="BJ10">
        <f t="shared" si="16"/>
        <v>1214.8205</v>
      </c>
      <c r="BK10">
        <f t="shared" si="17"/>
        <v>1257.9360000000001</v>
      </c>
      <c r="BL10">
        <f t="shared" si="18"/>
        <v>1371.6105</v>
      </c>
      <c r="BM10">
        <f t="shared" si="19"/>
        <v>1070.8425</v>
      </c>
      <c r="BN10" s="3">
        <f t="shared" si="4"/>
        <v>1305.8510000000001</v>
      </c>
      <c r="BO10" s="3">
        <f t="shared" si="5"/>
        <v>1214.8205</v>
      </c>
      <c r="BP10" s="3">
        <f t="shared" si="20"/>
        <v>1381.2460000000001</v>
      </c>
      <c r="BT10" s="3">
        <v>2019</v>
      </c>
      <c r="BU10" s="3">
        <v>3</v>
      </c>
      <c r="BV10" s="3">
        <v>10</v>
      </c>
      <c r="BW10">
        <v>4288.2</v>
      </c>
      <c r="BX10">
        <v>5029.8</v>
      </c>
      <c r="BY10">
        <v>4443.43</v>
      </c>
      <c r="BZ10">
        <v>3868.5</v>
      </c>
      <c r="CA10">
        <v>4762.7979999999998</v>
      </c>
      <c r="CB10">
        <v>3432.5990000000002</v>
      </c>
      <c r="CC10" s="3">
        <f t="shared" si="6"/>
        <v>4478.5455999999995</v>
      </c>
      <c r="CD10" s="3">
        <f t="shared" si="7"/>
        <v>3868.5</v>
      </c>
      <c r="CE10" s="3">
        <f t="shared" si="8"/>
        <v>5029.8</v>
      </c>
    </row>
    <row r="11" spans="1:83" x14ac:dyDescent="0.3">
      <c r="A11" s="1">
        <v>43535</v>
      </c>
      <c r="B11" t="s">
        <v>7</v>
      </c>
      <c r="C11" s="3">
        <v>2019</v>
      </c>
      <c r="D11" s="3">
        <v>3</v>
      </c>
      <c r="E11" s="3">
        <v>11</v>
      </c>
      <c r="F11">
        <v>0.24787203841134051</v>
      </c>
      <c r="G11">
        <v>5248.45</v>
      </c>
      <c r="H11">
        <v>5146.67</v>
      </c>
      <c r="I11">
        <v>101.78</v>
      </c>
      <c r="J11">
        <v>1300.944</v>
      </c>
      <c r="N11" s="3">
        <v>2019</v>
      </c>
      <c r="O11" s="35"/>
      <c r="P11" s="3">
        <v>11</v>
      </c>
      <c r="Q11">
        <v>0.24787203841134051</v>
      </c>
      <c r="R11">
        <v>0.26142273084624401</v>
      </c>
      <c r="S11">
        <v>0.26319699904545529</v>
      </c>
      <c r="T11">
        <v>0.24129146793595951</v>
      </c>
      <c r="U11">
        <v>0.24837158303840889</v>
      </c>
      <c r="V11">
        <v>0.25610707314399839</v>
      </c>
      <c r="W11" s="3">
        <f t="shared" si="1"/>
        <v>0.25243096385548169</v>
      </c>
      <c r="X11" s="3">
        <f t="shared" si="2"/>
        <v>0.24129146793595951</v>
      </c>
      <c r="Y11" s="3">
        <f t="shared" si="9"/>
        <v>0.26319699904545529</v>
      </c>
      <c r="Z11" s="8">
        <f t="shared" si="10"/>
        <v>5.5486846128836476E-2</v>
      </c>
      <c r="AA11" s="8">
        <f t="shared" si="11"/>
        <v>-5.2514858494867589E-3</v>
      </c>
      <c r="AB11" s="8">
        <f t="shared" si="12"/>
        <v>6.3681063916409819E-4</v>
      </c>
      <c r="AC11" s="8">
        <f t="shared" si="13"/>
        <v>1.3641891513252791E-2</v>
      </c>
      <c r="AY11" s="3">
        <v>2019</v>
      </c>
      <c r="AZ11" s="35"/>
      <c r="BA11" s="3">
        <v>11</v>
      </c>
      <c r="BB11">
        <v>1300.944</v>
      </c>
      <c r="BC11">
        <v>1373.9949999999999</v>
      </c>
      <c r="BD11">
        <v>1414.4970000000001</v>
      </c>
      <c r="BE11">
        <v>647.50299999999993</v>
      </c>
      <c r="BF11">
        <v>1143.925</v>
      </c>
      <c r="BG11">
        <v>843.51400000000001</v>
      </c>
      <c r="BH11">
        <f t="shared" si="14"/>
        <v>1189.2465</v>
      </c>
      <c r="BI11">
        <f t="shared" si="15"/>
        <v>1338.5764999999999</v>
      </c>
      <c r="BJ11">
        <f t="shared" si="16"/>
        <v>1284.1275000000001</v>
      </c>
      <c r="BK11">
        <f t="shared" si="17"/>
        <v>790.17250000000001</v>
      </c>
      <c r="BL11">
        <f t="shared" si="18"/>
        <v>1185.5430000000001</v>
      </c>
      <c r="BM11">
        <f t="shared" si="19"/>
        <v>838.20600000000002</v>
      </c>
      <c r="BN11" s="3">
        <f t="shared" si="4"/>
        <v>1157.5331999999999</v>
      </c>
      <c r="BO11" s="3">
        <f t="shared" si="5"/>
        <v>790.17250000000001</v>
      </c>
      <c r="BP11" s="3">
        <f t="shared" si="20"/>
        <v>1338.5764999999999</v>
      </c>
      <c r="BT11" s="3">
        <v>2019</v>
      </c>
      <c r="BU11" s="3">
        <v>3</v>
      </c>
      <c r="BV11" s="3">
        <v>11</v>
      </c>
      <c r="BW11">
        <v>5248.45</v>
      </c>
      <c r="BX11">
        <v>5255.8360000000002</v>
      </c>
      <c r="BY11">
        <v>5374.29</v>
      </c>
      <c r="BZ11">
        <v>2683.489</v>
      </c>
      <c r="CA11">
        <v>4605.7</v>
      </c>
      <c r="CB11">
        <v>3293.5990000000002</v>
      </c>
      <c r="CC11" s="3">
        <f t="shared" si="6"/>
        <v>4633.5530000000008</v>
      </c>
      <c r="CD11" s="3">
        <f t="shared" si="7"/>
        <v>2683.489</v>
      </c>
      <c r="CE11" s="3">
        <f t="shared" si="8"/>
        <v>5374.29</v>
      </c>
    </row>
    <row r="12" spans="1:83" x14ac:dyDescent="0.3">
      <c r="A12" s="1">
        <v>43542</v>
      </c>
      <c r="B12" t="s">
        <v>7</v>
      </c>
      <c r="C12" s="3">
        <v>2019</v>
      </c>
      <c r="D12" s="3">
        <v>3</v>
      </c>
      <c r="E12" s="3">
        <v>12</v>
      </c>
      <c r="F12">
        <v>0.24527433442255289</v>
      </c>
      <c r="G12">
        <v>5707.4500000000007</v>
      </c>
      <c r="H12">
        <v>5655.7</v>
      </c>
      <c r="I12">
        <v>51.75</v>
      </c>
      <c r="J12">
        <v>1399.8910000000001</v>
      </c>
      <c r="N12" s="3">
        <v>2019</v>
      </c>
      <c r="O12" s="35"/>
      <c r="P12" s="3">
        <v>12</v>
      </c>
      <c r="Q12">
        <v>0.24527433442255289</v>
      </c>
      <c r="R12">
        <v>0.25995825713984821</v>
      </c>
      <c r="S12">
        <v>0.25838527774333597</v>
      </c>
      <c r="T12">
        <v>0.23995031495424429</v>
      </c>
      <c r="U12">
        <v>0.23596254488519861</v>
      </c>
      <c r="V12">
        <v>0.2608970705841242</v>
      </c>
      <c r="W12" s="3">
        <f t="shared" si="1"/>
        <v>0.24790614582903597</v>
      </c>
      <c r="X12" s="3">
        <f t="shared" si="2"/>
        <v>0.23596254488519861</v>
      </c>
      <c r="Y12" s="3">
        <f t="shared" si="9"/>
        <v>0.25995825713984821</v>
      </c>
      <c r="Z12" s="8">
        <f t="shared" si="10"/>
        <v>1.870310484331128E-2</v>
      </c>
      <c r="AA12" s="8">
        <f t="shared" si="11"/>
        <v>-1.7924972267016392E-2</v>
      </c>
      <c r="AB12" s="8">
        <f t="shared" si="12"/>
        <v>-2.2085004067260439E-2</v>
      </c>
      <c r="AC12" s="8">
        <f t="shared" si="13"/>
        <v>-1.2305390704883123E-2</v>
      </c>
      <c r="AY12" s="3">
        <v>2019</v>
      </c>
      <c r="AZ12" s="35"/>
      <c r="BA12" s="3">
        <v>12</v>
      </c>
      <c r="BB12">
        <v>1399.8910000000001</v>
      </c>
      <c r="BC12">
        <v>1357.6189999999999</v>
      </c>
      <c r="BD12">
        <v>1260.769</v>
      </c>
      <c r="BE12">
        <v>1337.365</v>
      </c>
      <c r="BF12">
        <v>1371.886</v>
      </c>
      <c r="BG12">
        <v>1334.9549999999999</v>
      </c>
      <c r="BH12">
        <f t="shared" si="14"/>
        <v>1350.4175</v>
      </c>
      <c r="BI12">
        <f t="shared" si="15"/>
        <v>1365.8069999999998</v>
      </c>
      <c r="BJ12">
        <f t="shared" si="16"/>
        <v>1337.633</v>
      </c>
      <c r="BK12">
        <f t="shared" si="17"/>
        <v>992.43399999999997</v>
      </c>
      <c r="BL12">
        <f t="shared" si="18"/>
        <v>1257.9054999999998</v>
      </c>
      <c r="BM12">
        <f t="shared" si="19"/>
        <v>1089.2345</v>
      </c>
      <c r="BN12" s="3">
        <f t="shared" si="4"/>
        <v>1260.8394000000001</v>
      </c>
      <c r="BO12" s="3">
        <f t="shared" si="5"/>
        <v>992.43399999999997</v>
      </c>
      <c r="BP12" s="3">
        <f t="shared" si="20"/>
        <v>1365.8069999999998</v>
      </c>
      <c r="BT12" s="3">
        <v>2019</v>
      </c>
      <c r="BU12" s="3">
        <v>3</v>
      </c>
      <c r="BV12" s="3">
        <v>12</v>
      </c>
      <c r="BW12">
        <v>5707.4500000000007</v>
      </c>
      <c r="BX12">
        <v>5222.45</v>
      </c>
      <c r="BY12">
        <v>4879.415</v>
      </c>
      <c r="BZ12">
        <v>5573.5079999999998</v>
      </c>
      <c r="CA12">
        <v>5813.9989999999998</v>
      </c>
      <c r="CB12">
        <v>5116.7879999999996</v>
      </c>
      <c r="CC12" s="3">
        <f t="shared" si="6"/>
        <v>5439.3644000000004</v>
      </c>
      <c r="CD12" s="3">
        <f t="shared" si="7"/>
        <v>4879.415</v>
      </c>
      <c r="CE12" s="3">
        <f t="shared" si="8"/>
        <v>5813.9989999999998</v>
      </c>
    </row>
    <row r="13" spans="1:83" x14ac:dyDescent="0.3">
      <c r="A13" s="1">
        <v>43549</v>
      </c>
      <c r="B13" t="s">
        <v>7</v>
      </c>
      <c r="C13" s="3">
        <v>2019</v>
      </c>
      <c r="D13" s="3">
        <v>3</v>
      </c>
      <c r="E13" s="3">
        <v>13</v>
      </c>
      <c r="F13">
        <v>0.24216131150427539</v>
      </c>
      <c r="G13">
        <v>5452.06</v>
      </c>
      <c r="H13">
        <v>5396.76</v>
      </c>
      <c r="I13">
        <v>55.3</v>
      </c>
      <c r="J13">
        <v>1320.278</v>
      </c>
      <c r="N13" s="3">
        <v>2019</v>
      </c>
      <c r="O13" s="35"/>
      <c r="P13" s="3">
        <v>13</v>
      </c>
      <c r="Q13">
        <v>0.24216131150427539</v>
      </c>
      <c r="R13">
        <v>0.25309868233797111</v>
      </c>
      <c r="S13">
        <v>0.24272978430491091</v>
      </c>
      <c r="T13">
        <v>0.23934391897470161</v>
      </c>
      <c r="U13">
        <v>0.23682210881691379</v>
      </c>
      <c r="V13">
        <v>0.26136530392625762</v>
      </c>
      <c r="W13" s="3">
        <f t="shared" si="1"/>
        <v>0.24283116118775458</v>
      </c>
      <c r="X13" s="3">
        <f t="shared" si="2"/>
        <v>0.23682210881691379</v>
      </c>
      <c r="Y13" s="3">
        <f t="shared" si="9"/>
        <v>0.25309868233797111</v>
      </c>
      <c r="Z13" s="8">
        <f t="shared" si="10"/>
        <v>1.79470524941161E-3</v>
      </c>
      <c r="AA13" s="8">
        <f t="shared" si="11"/>
        <v>-2.0471395028589856E-2</v>
      </c>
      <c r="AB13" s="8">
        <f t="shared" si="12"/>
        <v>3.6427981912696694E-3</v>
      </c>
      <c r="AC13" s="8">
        <f t="shared" si="13"/>
        <v>-2.6387216460629248E-2</v>
      </c>
      <c r="AY13" s="3">
        <v>2019</v>
      </c>
      <c r="AZ13" s="35"/>
      <c r="BA13" s="3">
        <v>13</v>
      </c>
      <c r="BB13">
        <v>1320.278</v>
      </c>
      <c r="BC13">
        <v>1209.346</v>
      </c>
      <c r="BD13">
        <v>1453.5309999999999</v>
      </c>
      <c r="BE13">
        <v>1264.0029999999999</v>
      </c>
      <c r="BF13">
        <v>735.21400000000006</v>
      </c>
      <c r="BG13">
        <v>1154.1389999999999</v>
      </c>
      <c r="BH13">
        <f t="shared" si="14"/>
        <v>1360.0844999999999</v>
      </c>
      <c r="BI13">
        <f t="shared" si="15"/>
        <v>1283.4825000000001</v>
      </c>
      <c r="BJ13">
        <f t="shared" si="16"/>
        <v>1357.15</v>
      </c>
      <c r="BK13">
        <f t="shared" si="17"/>
        <v>1300.684</v>
      </c>
      <c r="BL13">
        <f t="shared" si="18"/>
        <v>1053.55</v>
      </c>
      <c r="BM13">
        <f t="shared" si="19"/>
        <v>1244.547</v>
      </c>
      <c r="BN13" s="3">
        <f t="shared" si="4"/>
        <v>1270.9902</v>
      </c>
      <c r="BO13" s="3">
        <f t="shared" si="5"/>
        <v>1053.55</v>
      </c>
      <c r="BP13" s="3">
        <f t="shared" si="20"/>
        <v>1360.0844999999999</v>
      </c>
      <c r="BT13" s="3">
        <v>2019</v>
      </c>
      <c r="BU13" s="3">
        <v>3</v>
      </c>
      <c r="BV13" s="3">
        <v>13</v>
      </c>
      <c r="BW13">
        <v>5452.06</v>
      </c>
      <c r="BX13">
        <v>4778.16</v>
      </c>
      <c r="BY13">
        <v>5988.268</v>
      </c>
      <c r="BZ13">
        <v>5281.116</v>
      </c>
      <c r="CA13">
        <v>3104.4989999999998</v>
      </c>
      <c r="CB13">
        <v>4415.808</v>
      </c>
      <c r="CC13" s="3">
        <f t="shared" si="6"/>
        <v>4920.8206</v>
      </c>
      <c r="CD13" s="3">
        <f t="shared" si="7"/>
        <v>3104.4989999999998</v>
      </c>
      <c r="CE13" s="3">
        <f t="shared" si="8"/>
        <v>5988.268</v>
      </c>
    </row>
    <row r="14" spans="1:83" x14ac:dyDescent="0.3">
      <c r="A14" s="1">
        <v>43556</v>
      </c>
      <c r="B14" t="s">
        <v>7</v>
      </c>
      <c r="C14" s="3">
        <v>2019</v>
      </c>
      <c r="D14" s="3">
        <v>4</v>
      </c>
      <c r="E14" s="3">
        <v>14</v>
      </c>
      <c r="F14">
        <v>0.2460966390846869</v>
      </c>
      <c r="G14">
        <v>5383.95</v>
      </c>
      <c r="H14">
        <v>5283.62</v>
      </c>
      <c r="I14">
        <v>100.33</v>
      </c>
      <c r="J14">
        <v>1324.972</v>
      </c>
      <c r="N14" s="3">
        <v>2019</v>
      </c>
      <c r="O14" s="35" t="s">
        <v>17</v>
      </c>
      <c r="P14" s="3">
        <v>14</v>
      </c>
      <c r="Q14">
        <v>0.2460966390846869</v>
      </c>
      <c r="R14">
        <v>0.25083277235471302</v>
      </c>
      <c r="S14">
        <v>0.2470027429658708</v>
      </c>
      <c r="T14">
        <v>0.2464986142442501</v>
      </c>
      <c r="U14">
        <v>0.2310313977422363</v>
      </c>
      <c r="V14">
        <v>0.26233194369472729</v>
      </c>
      <c r="W14" s="3">
        <f t="shared" si="1"/>
        <v>0.24429243327835143</v>
      </c>
      <c r="X14" s="3">
        <f t="shared" si="2"/>
        <v>0.2310313977422363</v>
      </c>
      <c r="Y14" s="3">
        <f t="shared" si="9"/>
        <v>0.25083277235471302</v>
      </c>
      <c r="Z14" s="8">
        <f t="shared" si="10"/>
        <v>3.6984242129642908E-3</v>
      </c>
      <c r="AA14" s="8">
        <f t="shared" si="11"/>
        <v>6.0176465139374358E-3</v>
      </c>
      <c r="AB14" s="8">
        <f t="shared" si="12"/>
        <v>-2.4451733428124567E-2</v>
      </c>
      <c r="AC14" s="8">
        <f t="shared" si="13"/>
        <v>-8.9526739622940443E-3</v>
      </c>
      <c r="AY14" s="3">
        <v>2019</v>
      </c>
      <c r="AZ14" s="35" t="s">
        <v>17</v>
      </c>
      <c r="BA14" s="3">
        <v>14</v>
      </c>
      <c r="BB14">
        <v>1324.972</v>
      </c>
      <c r="BC14">
        <v>1283.6479999999999</v>
      </c>
      <c r="BD14">
        <v>1111.211</v>
      </c>
      <c r="BE14">
        <v>1072.7070000000001</v>
      </c>
      <c r="BF14">
        <v>1160.251</v>
      </c>
      <c r="BG14">
        <v>895.18100000000004</v>
      </c>
      <c r="BH14">
        <f t="shared" si="14"/>
        <v>1322.625</v>
      </c>
      <c r="BI14">
        <f t="shared" si="15"/>
        <v>1246.4969999999998</v>
      </c>
      <c r="BJ14">
        <f t="shared" si="16"/>
        <v>1282.3710000000001</v>
      </c>
      <c r="BK14">
        <f t="shared" si="17"/>
        <v>1168.355</v>
      </c>
      <c r="BL14">
        <f t="shared" si="18"/>
        <v>947.73250000000007</v>
      </c>
      <c r="BM14">
        <f t="shared" si="19"/>
        <v>1024.6599999999999</v>
      </c>
      <c r="BN14" s="3">
        <f t="shared" si="4"/>
        <v>1193.5161000000001</v>
      </c>
      <c r="BO14" s="3">
        <f t="shared" si="5"/>
        <v>947.73250000000007</v>
      </c>
      <c r="BP14" s="3">
        <f t="shared" si="20"/>
        <v>1322.625</v>
      </c>
      <c r="BT14" s="3">
        <v>2019</v>
      </c>
      <c r="BU14" s="3">
        <v>4</v>
      </c>
      <c r="BV14" s="3">
        <v>14</v>
      </c>
      <c r="BW14">
        <v>5383.95</v>
      </c>
      <c r="BX14">
        <v>5117.5450000000001</v>
      </c>
      <c r="BY14">
        <v>4498.78</v>
      </c>
      <c r="BZ14">
        <v>4351.777</v>
      </c>
      <c r="CA14">
        <v>5022.049</v>
      </c>
      <c r="CB14">
        <v>3412.3980000000001</v>
      </c>
      <c r="CC14" s="3">
        <f t="shared" si="6"/>
        <v>4874.8201999999992</v>
      </c>
      <c r="CD14" s="3">
        <f t="shared" si="7"/>
        <v>4351.777</v>
      </c>
      <c r="CE14" s="3">
        <f t="shared" si="8"/>
        <v>5383.95</v>
      </c>
    </row>
    <row r="15" spans="1:83" x14ac:dyDescent="0.3">
      <c r="A15" s="1">
        <v>43563</v>
      </c>
      <c r="B15" t="s">
        <v>7</v>
      </c>
      <c r="C15" s="3">
        <v>2019</v>
      </c>
      <c r="D15" s="3">
        <v>4</v>
      </c>
      <c r="E15" s="3">
        <v>15</v>
      </c>
      <c r="F15">
        <v>0.2524322217450567</v>
      </c>
      <c r="G15">
        <v>4284.5599999999986</v>
      </c>
      <c r="H15">
        <v>4212.42</v>
      </c>
      <c r="I15">
        <v>72.14</v>
      </c>
      <c r="J15">
        <v>1081.5609999999999</v>
      </c>
      <c r="N15" s="3">
        <v>2019</v>
      </c>
      <c r="O15" s="35"/>
      <c r="P15" s="3">
        <v>15</v>
      </c>
      <c r="Q15">
        <v>0.2524322217450567</v>
      </c>
      <c r="R15">
        <v>0.23562151928581671</v>
      </c>
      <c r="S15">
        <v>0.25398527293413581</v>
      </c>
      <c r="T15">
        <v>0.25359563046379852</v>
      </c>
      <c r="U15">
        <v>0.22378438502175771</v>
      </c>
      <c r="V15">
        <v>0.25653278214483682</v>
      </c>
      <c r="W15" s="3">
        <f t="shared" si="1"/>
        <v>0.2438838058901131</v>
      </c>
      <c r="X15" s="3">
        <f t="shared" si="2"/>
        <v>0.22378438502175771</v>
      </c>
      <c r="Y15" s="3">
        <f t="shared" si="9"/>
        <v>0.25398527293413581</v>
      </c>
      <c r="Z15" s="8">
        <f t="shared" si="10"/>
        <v>-2.2106196707172177E-2</v>
      </c>
      <c r="AA15" s="8">
        <f t="shared" si="11"/>
        <v>-1.6726976875813815E-3</v>
      </c>
      <c r="AB15" s="8">
        <f t="shared" si="12"/>
        <v>-3.136808585889328E-2</v>
      </c>
      <c r="AC15" s="8">
        <f t="shared" si="13"/>
        <v>1.2568136730413793E-2</v>
      </c>
      <c r="AY15" s="3">
        <v>2019</v>
      </c>
      <c r="AZ15" s="35"/>
      <c r="BA15" s="3">
        <v>15</v>
      </c>
      <c r="BB15">
        <v>1081.5609999999999</v>
      </c>
      <c r="BC15">
        <v>1066.2139999999999</v>
      </c>
      <c r="BD15">
        <v>1065.502</v>
      </c>
      <c r="BE15">
        <v>995.779</v>
      </c>
      <c r="BF15">
        <v>845.81299999999999</v>
      </c>
      <c r="BG15">
        <v>1153.739</v>
      </c>
      <c r="BH15">
        <f t="shared" si="14"/>
        <v>1203.2665</v>
      </c>
      <c r="BI15">
        <f t="shared" si="15"/>
        <v>1174.931</v>
      </c>
      <c r="BJ15">
        <f t="shared" si="16"/>
        <v>1088.3564999999999</v>
      </c>
      <c r="BK15">
        <f t="shared" si="17"/>
        <v>1034.2429999999999</v>
      </c>
      <c r="BL15">
        <f t="shared" si="18"/>
        <v>1003.0319999999999</v>
      </c>
      <c r="BM15">
        <f t="shared" si="19"/>
        <v>1024.46</v>
      </c>
      <c r="BN15" s="3">
        <f t="shared" si="4"/>
        <v>1100.7658000000001</v>
      </c>
      <c r="BO15" s="3">
        <f t="shared" si="5"/>
        <v>1003.0319999999999</v>
      </c>
      <c r="BP15" s="3">
        <f t="shared" si="20"/>
        <v>1203.2665</v>
      </c>
      <c r="BT15" s="3">
        <v>2019</v>
      </c>
      <c r="BU15" s="3">
        <v>4</v>
      </c>
      <c r="BV15" s="3">
        <v>15</v>
      </c>
      <c r="BW15">
        <v>4284.5599999999986</v>
      </c>
      <c r="BX15">
        <v>4525.1130000000003</v>
      </c>
      <c r="BY15">
        <v>4195.1329999999998</v>
      </c>
      <c r="BZ15">
        <v>3926.6410000000001</v>
      </c>
      <c r="CA15">
        <v>3779.5889999999999</v>
      </c>
      <c r="CB15">
        <v>4497.433</v>
      </c>
      <c r="CC15" s="3">
        <f t="shared" si="6"/>
        <v>4142.2071999999998</v>
      </c>
      <c r="CD15" s="3">
        <f t="shared" si="7"/>
        <v>3779.5889999999999</v>
      </c>
      <c r="CE15" s="3">
        <f t="shared" si="8"/>
        <v>4525.1130000000003</v>
      </c>
    </row>
    <row r="16" spans="1:83" x14ac:dyDescent="0.3">
      <c r="A16" s="1">
        <v>43570</v>
      </c>
      <c r="B16" t="s">
        <v>7</v>
      </c>
      <c r="C16" s="3">
        <v>2019</v>
      </c>
      <c r="D16" s="3">
        <v>4</v>
      </c>
      <c r="E16" s="3">
        <v>16</v>
      </c>
      <c r="F16">
        <v>0.25255083187059602</v>
      </c>
      <c r="G16">
        <v>4762.76</v>
      </c>
      <c r="H16">
        <v>4720.79</v>
      </c>
      <c r="I16">
        <v>41.97</v>
      </c>
      <c r="J16">
        <v>1202.8389999999999</v>
      </c>
      <c r="N16" s="3">
        <v>2019</v>
      </c>
      <c r="O16" s="35"/>
      <c r="P16" s="3">
        <v>16</v>
      </c>
      <c r="Q16">
        <v>0.25255083187059602</v>
      </c>
      <c r="R16">
        <v>0.2493971509287764</v>
      </c>
      <c r="S16">
        <v>0.25004111132428092</v>
      </c>
      <c r="T16">
        <v>0.23961317366108001</v>
      </c>
      <c r="U16">
        <v>0.2371157093091763</v>
      </c>
      <c r="V16">
        <v>0.25579920726686012</v>
      </c>
      <c r="W16" s="3">
        <f t="shared" si="1"/>
        <v>0.24574359541878193</v>
      </c>
      <c r="X16" s="3">
        <f t="shared" si="2"/>
        <v>0.2371157093091763</v>
      </c>
      <c r="Y16" s="3">
        <f t="shared" si="9"/>
        <v>0.25255083187059602</v>
      </c>
      <c r="Z16" s="8">
        <f t="shared" si="10"/>
        <v>-2.859575574877371E-3</v>
      </c>
      <c r="AA16" s="8">
        <f t="shared" si="11"/>
        <v>7.625719640880213E-3</v>
      </c>
      <c r="AB16" s="8">
        <f t="shared" si="12"/>
        <v>5.9572182778179217E-2</v>
      </c>
      <c r="AC16" s="8">
        <f t="shared" si="13"/>
        <v>-5.6477332207831576E-3</v>
      </c>
      <c r="AY16" s="3">
        <v>2019</v>
      </c>
      <c r="AZ16" s="35"/>
      <c r="BA16" s="3">
        <v>16</v>
      </c>
      <c r="BB16">
        <v>1202.8389999999999</v>
      </c>
      <c r="BC16">
        <v>1263.6389999999999</v>
      </c>
      <c r="BD16">
        <v>1350.2149999999999</v>
      </c>
      <c r="BE16">
        <v>1026.6489999999999</v>
      </c>
      <c r="BF16">
        <v>1199.336</v>
      </c>
      <c r="BG16">
        <v>1343.769</v>
      </c>
      <c r="BH16">
        <f t="shared" si="14"/>
        <v>1142.1999999999998</v>
      </c>
      <c r="BI16">
        <f t="shared" si="15"/>
        <v>1164.9265</v>
      </c>
      <c r="BJ16">
        <f t="shared" si="16"/>
        <v>1207.8584999999998</v>
      </c>
      <c r="BK16">
        <f t="shared" si="17"/>
        <v>1011.2139999999999</v>
      </c>
      <c r="BL16">
        <f t="shared" si="18"/>
        <v>1022.5744999999999</v>
      </c>
      <c r="BM16">
        <f t="shared" si="19"/>
        <v>1248.7539999999999</v>
      </c>
      <c r="BN16" s="3">
        <f t="shared" si="4"/>
        <v>1109.7547</v>
      </c>
      <c r="BO16" s="3">
        <f t="shared" si="5"/>
        <v>1011.2139999999999</v>
      </c>
      <c r="BP16" s="3">
        <f t="shared" si="20"/>
        <v>1207.8584999999998</v>
      </c>
      <c r="BT16" s="3">
        <v>2019</v>
      </c>
      <c r="BU16" s="3">
        <v>4</v>
      </c>
      <c r="BV16" s="3">
        <v>16</v>
      </c>
      <c r="BW16">
        <v>4762.76</v>
      </c>
      <c r="BX16">
        <v>5066.7740000000003</v>
      </c>
      <c r="BY16">
        <v>5399.9719999999998</v>
      </c>
      <c r="BZ16">
        <v>4284.6100000000006</v>
      </c>
      <c r="CA16">
        <v>5058.0200000000004</v>
      </c>
      <c r="CB16">
        <v>5253.2179999999998</v>
      </c>
      <c r="CC16" s="3">
        <f t="shared" si="6"/>
        <v>4914.4272000000001</v>
      </c>
      <c r="CD16" s="3">
        <f t="shared" si="7"/>
        <v>4284.6100000000006</v>
      </c>
      <c r="CE16" s="3">
        <f t="shared" si="8"/>
        <v>5399.9719999999998</v>
      </c>
    </row>
    <row r="17" spans="1:83" x14ac:dyDescent="0.3">
      <c r="A17" s="1">
        <v>43577</v>
      </c>
      <c r="B17" t="s">
        <v>7</v>
      </c>
      <c r="C17" s="3">
        <v>2019</v>
      </c>
      <c r="D17" s="3">
        <v>4</v>
      </c>
      <c r="E17" s="3">
        <v>17</v>
      </c>
      <c r="F17">
        <v>0.2522494479749875</v>
      </c>
      <c r="G17">
        <v>5792.31</v>
      </c>
      <c r="H17">
        <v>5718.2</v>
      </c>
      <c r="I17">
        <v>74.11</v>
      </c>
      <c r="J17">
        <v>1461.107</v>
      </c>
      <c r="N17" s="3">
        <v>2019</v>
      </c>
      <c r="O17" s="35"/>
      <c r="P17" s="3">
        <v>17</v>
      </c>
      <c r="Q17">
        <v>0.2522494479749875</v>
      </c>
      <c r="R17">
        <v>0.24511375951208009</v>
      </c>
      <c r="S17">
        <v>0.25186446703143223</v>
      </c>
      <c r="T17">
        <v>0.24618609281338791</v>
      </c>
      <c r="U17">
        <v>0.24752138304247559</v>
      </c>
      <c r="V17">
        <v>0.26492082111436949</v>
      </c>
      <c r="W17" s="3">
        <f t="shared" si="1"/>
        <v>0.24858703007487265</v>
      </c>
      <c r="X17" s="3">
        <f t="shared" si="2"/>
        <v>0.24511375951208009</v>
      </c>
      <c r="Y17" s="3">
        <f t="shared" si="9"/>
        <v>0.2522494479749875</v>
      </c>
      <c r="Z17" s="8">
        <f t="shared" si="10"/>
        <v>3.565927332211527E-2</v>
      </c>
      <c r="AA17" s="8">
        <f t="shared" si="11"/>
        <v>1.1570737586243496E-2</v>
      </c>
      <c r="AB17" s="8">
        <f t="shared" si="12"/>
        <v>3.3730579159877871E-2</v>
      </c>
      <c r="AC17" s="8">
        <f t="shared" si="13"/>
        <v>-1.1933593462204461E-3</v>
      </c>
      <c r="AY17" s="3">
        <v>2019</v>
      </c>
      <c r="AZ17" s="35"/>
      <c r="BA17" s="3">
        <v>17</v>
      </c>
      <c r="BB17">
        <v>1461.107</v>
      </c>
      <c r="BC17">
        <v>1653.383</v>
      </c>
      <c r="BD17">
        <v>1581.3910000000001</v>
      </c>
      <c r="BE17">
        <v>1300.5609999999999</v>
      </c>
      <c r="BF17">
        <v>1363.0260000000001</v>
      </c>
      <c r="BG17">
        <v>948.54899999999998</v>
      </c>
      <c r="BH17">
        <f t="shared" si="14"/>
        <v>1331.973</v>
      </c>
      <c r="BI17">
        <f t="shared" si="15"/>
        <v>1458.511</v>
      </c>
      <c r="BJ17">
        <f t="shared" si="16"/>
        <v>1465.8029999999999</v>
      </c>
      <c r="BK17">
        <f t="shared" si="17"/>
        <v>1163.605</v>
      </c>
      <c r="BL17">
        <f t="shared" si="18"/>
        <v>1281.181</v>
      </c>
      <c r="BM17">
        <f t="shared" si="19"/>
        <v>1146.1590000000001</v>
      </c>
      <c r="BN17" s="3">
        <f t="shared" si="4"/>
        <v>1340.2146</v>
      </c>
      <c r="BO17" s="3">
        <f t="shared" si="5"/>
        <v>1163.605</v>
      </c>
      <c r="BP17" s="3">
        <f t="shared" si="20"/>
        <v>1465.8029999999999</v>
      </c>
      <c r="BT17" s="3">
        <v>2019</v>
      </c>
      <c r="BU17" s="3">
        <v>4</v>
      </c>
      <c r="BV17" s="3">
        <v>17</v>
      </c>
      <c r="BW17">
        <v>5792.31</v>
      </c>
      <c r="BX17">
        <v>6745.37</v>
      </c>
      <c r="BY17">
        <v>6278.7379999999994</v>
      </c>
      <c r="BZ17">
        <v>5282.8370000000004</v>
      </c>
      <c r="CA17">
        <v>5506.7</v>
      </c>
      <c r="CB17">
        <v>3580.5</v>
      </c>
      <c r="CC17" s="3">
        <f t="shared" si="6"/>
        <v>5921.1909999999998</v>
      </c>
      <c r="CD17" s="3">
        <f t="shared" si="7"/>
        <v>5282.8370000000004</v>
      </c>
      <c r="CE17" s="3">
        <f t="shared" si="8"/>
        <v>6745.37</v>
      </c>
    </row>
    <row r="18" spans="1:83" x14ac:dyDescent="0.3">
      <c r="A18" s="1">
        <v>43584</v>
      </c>
      <c r="B18" t="s">
        <v>7</v>
      </c>
      <c r="C18" s="3">
        <v>2019</v>
      </c>
      <c r="D18" s="3">
        <v>4</v>
      </c>
      <c r="E18" s="3">
        <v>18</v>
      </c>
      <c r="F18">
        <v>0.29641491419198468</v>
      </c>
      <c r="G18">
        <v>4084.7</v>
      </c>
      <c r="H18">
        <v>4020.866</v>
      </c>
      <c r="I18">
        <v>63.834000000000003</v>
      </c>
      <c r="J18">
        <v>1210.7660000000001</v>
      </c>
      <c r="N18" s="3">
        <v>2019</v>
      </c>
      <c r="O18" s="35"/>
      <c r="P18" s="3">
        <v>18</v>
      </c>
      <c r="Q18">
        <v>0.29641491419198468</v>
      </c>
      <c r="R18">
        <v>0.23097213867631511</v>
      </c>
      <c r="S18">
        <v>0.25231578011425521</v>
      </c>
      <c r="T18">
        <v>0.2444100661636503</v>
      </c>
      <c r="U18">
        <v>0.23910649191258629</v>
      </c>
      <c r="V18">
        <v>0.25260026898736437</v>
      </c>
      <c r="W18" s="3">
        <f t="shared" si="1"/>
        <v>0.25264387821175832</v>
      </c>
      <c r="X18" s="3">
        <f t="shared" si="2"/>
        <v>0.23097213867631511</v>
      </c>
      <c r="Y18" s="3">
        <f t="shared" si="9"/>
        <v>0.29641491419198468</v>
      </c>
      <c r="Z18" s="8">
        <f t="shared" si="10"/>
        <v>-4.650654514499708E-2</v>
      </c>
      <c r="AA18" s="8">
        <f t="shared" si="11"/>
        <v>1.6319629128131785E-2</v>
      </c>
      <c r="AB18" s="8">
        <f t="shared" si="12"/>
        <v>-5.7694112578237533E-2</v>
      </c>
      <c r="AC18" s="8">
        <f t="shared" si="13"/>
        <v>0.17508647321748172</v>
      </c>
      <c r="AY18" s="3">
        <v>2019</v>
      </c>
      <c r="AZ18" s="35"/>
      <c r="BA18" s="3">
        <v>18</v>
      </c>
      <c r="BB18">
        <v>1210.7660000000001</v>
      </c>
      <c r="BC18">
        <v>770.63599999999997</v>
      </c>
      <c r="BD18">
        <v>1135.0930000000001</v>
      </c>
      <c r="BE18">
        <v>1027.2339999999999</v>
      </c>
      <c r="BF18">
        <v>1044.2449999999999</v>
      </c>
      <c r="BG18">
        <v>1238.269</v>
      </c>
      <c r="BH18">
        <f t="shared" si="14"/>
        <v>1335.9365</v>
      </c>
      <c r="BI18">
        <f t="shared" si="15"/>
        <v>1212.0095000000001</v>
      </c>
      <c r="BJ18">
        <f t="shared" si="16"/>
        <v>1358.2420000000002</v>
      </c>
      <c r="BK18">
        <f t="shared" si="17"/>
        <v>1163.8975</v>
      </c>
      <c r="BL18">
        <f t="shared" si="18"/>
        <v>1203.6354999999999</v>
      </c>
      <c r="BM18">
        <f t="shared" si="19"/>
        <v>1093.4090000000001</v>
      </c>
      <c r="BN18" s="3">
        <f t="shared" si="4"/>
        <v>1254.7441999999999</v>
      </c>
      <c r="BO18" s="3">
        <f t="shared" si="5"/>
        <v>1163.8975</v>
      </c>
      <c r="BP18" s="3">
        <f t="shared" si="20"/>
        <v>1358.2420000000002</v>
      </c>
      <c r="BT18" s="3">
        <v>2019</v>
      </c>
      <c r="BU18" s="3">
        <v>4</v>
      </c>
      <c r="BV18" s="3">
        <v>18</v>
      </c>
      <c r="BW18">
        <v>4084.7</v>
      </c>
      <c r="BX18">
        <v>3336.489</v>
      </c>
      <c r="BY18">
        <v>4498.7</v>
      </c>
      <c r="BZ18">
        <v>4202.9120000000003</v>
      </c>
      <c r="CA18">
        <v>4367.28</v>
      </c>
      <c r="CB18">
        <v>4902.0889999999999</v>
      </c>
      <c r="CC18" s="3">
        <f t="shared" si="6"/>
        <v>4098.0162</v>
      </c>
      <c r="CD18" s="3">
        <f t="shared" si="7"/>
        <v>3336.489</v>
      </c>
      <c r="CE18" s="3">
        <f t="shared" si="8"/>
        <v>4498.7</v>
      </c>
    </row>
    <row r="19" spans="1:83" x14ac:dyDescent="0.3">
      <c r="A19" s="1">
        <v>43591</v>
      </c>
      <c r="B19" t="s">
        <v>7</v>
      </c>
      <c r="C19" s="3">
        <v>2019</v>
      </c>
      <c r="D19" s="3">
        <v>5</v>
      </c>
      <c r="E19" s="3">
        <v>19</v>
      </c>
      <c r="F19">
        <v>0.25768409351415072</v>
      </c>
      <c r="G19">
        <v>4911.7700000000004</v>
      </c>
      <c r="H19">
        <v>4879.5</v>
      </c>
      <c r="I19">
        <v>32.270000000000003</v>
      </c>
      <c r="J19">
        <v>1265.6849999999999</v>
      </c>
      <c r="N19" s="3">
        <v>2019</v>
      </c>
      <c r="O19" s="35" t="s">
        <v>18</v>
      </c>
      <c r="P19" s="3">
        <v>19</v>
      </c>
      <c r="Q19">
        <v>0.25768409351415072</v>
      </c>
      <c r="R19">
        <v>0.2368302760851356</v>
      </c>
      <c r="S19">
        <v>0.25515890890613252</v>
      </c>
      <c r="T19">
        <v>0.2424906523137012</v>
      </c>
      <c r="U19">
        <v>0.23856356469506099</v>
      </c>
      <c r="V19">
        <v>0.25461501481870141</v>
      </c>
      <c r="W19" s="3">
        <f t="shared" si="1"/>
        <v>0.24614549910283617</v>
      </c>
      <c r="X19" s="3">
        <f t="shared" si="2"/>
        <v>0.2368302760851356</v>
      </c>
      <c r="Y19" s="3">
        <f t="shared" si="9"/>
        <v>0.25768409351415072</v>
      </c>
      <c r="Z19" s="8">
        <f t="shared" si="10"/>
        <v>7.976024092982259E-3</v>
      </c>
      <c r="AA19" s="8">
        <f t="shared" si="11"/>
        <v>-2.5721498398925791E-2</v>
      </c>
      <c r="AB19" s="8">
        <f t="shared" si="12"/>
        <v>2.536296127486648E-2</v>
      </c>
      <c r="AC19" s="8">
        <f t="shared" si="13"/>
        <v>-0.13066421027906994</v>
      </c>
      <c r="AY19" s="3">
        <v>2019</v>
      </c>
      <c r="AZ19" s="35" t="s">
        <v>18</v>
      </c>
      <c r="BA19" s="3">
        <v>19</v>
      </c>
      <c r="BB19">
        <v>1265.6849999999999</v>
      </c>
      <c r="BC19">
        <v>1233.9169999999999</v>
      </c>
      <c r="BD19">
        <v>1149.9169999999999</v>
      </c>
      <c r="BE19">
        <v>1018.194</v>
      </c>
      <c r="BF19">
        <v>707.01700000000005</v>
      </c>
      <c r="BG19">
        <v>1065.6279999999999</v>
      </c>
      <c r="BH19">
        <f t="shared" si="14"/>
        <v>1238.2255</v>
      </c>
      <c r="BI19">
        <f t="shared" si="15"/>
        <v>1002.2764999999999</v>
      </c>
      <c r="BJ19">
        <f t="shared" si="16"/>
        <v>1142.5050000000001</v>
      </c>
      <c r="BK19">
        <f t="shared" si="17"/>
        <v>1022.7139999999999</v>
      </c>
      <c r="BL19">
        <f t="shared" si="18"/>
        <v>875.63099999999997</v>
      </c>
      <c r="BM19">
        <f t="shared" si="19"/>
        <v>1151.9485</v>
      </c>
      <c r="BN19" s="3">
        <f t="shared" si="4"/>
        <v>1056.2703999999999</v>
      </c>
      <c r="BO19" s="3">
        <f t="shared" si="5"/>
        <v>875.63099999999997</v>
      </c>
      <c r="BP19" s="3">
        <f t="shared" si="20"/>
        <v>1238.2255</v>
      </c>
      <c r="BT19" s="3">
        <v>2019</v>
      </c>
      <c r="BU19" s="3">
        <v>5</v>
      </c>
      <c r="BV19" s="3">
        <v>19</v>
      </c>
      <c r="BW19">
        <v>4911.7700000000004</v>
      </c>
      <c r="BX19">
        <v>5210.1320000000014</v>
      </c>
      <c r="BY19">
        <v>4506.67</v>
      </c>
      <c r="BZ19">
        <v>4198.9000000000005</v>
      </c>
      <c r="CA19">
        <v>2963.6419999999998</v>
      </c>
      <c r="CB19">
        <v>4185.2520000000004</v>
      </c>
      <c r="CC19" s="3">
        <f t="shared" si="6"/>
        <v>4358.2228000000005</v>
      </c>
      <c r="CD19" s="3">
        <f t="shared" si="7"/>
        <v>2963.6419999999998</v>
      </c>
      <c r="CE19" s="3">
        <f t="shared" si="8"/>
        <v>5210.1320000000014</v>
      </c>
    </row>
    <row r="20" spans="1:83" x14ac:dyDescent="0.3">
      <c r="A20" s="1">
        <v>43598</v>
      </c>
      <c r="B20" t="s">
        <v>7</v>
      </c>
      <c r="C20" s="3">
        <v>2019</v>
      </c>
      <c r="D20" s="3">
        <v>5</v>
      </c>
      <c r="E20" s="3">
        <v>20</v>
      </c>
      <c r="F20">
        <v>0.25496667762987069</v>
      </c>
      <c r="G20">
        <v>5776.9</v>
      </c>
      <c r="H20">
        <v>5732.23</v>
      </c>
      <c r="I20">
        <v>44.67</v>
      </c>
      <c r="J20">
        <v>1472.9169999999999</v>
      </c>
      <c r="N20" s="3">
        <v>2019</v>
      </c>
      <c r="O20" s="35"/>
      <c r="P20" s="3">
        <v>20</v>
      </c>
      <c r="Q20">
        <v>0.25496667762987069</v>
      </c>
      <c r="R20">
        <v>0.24334725851593569</v>
      </c>
      <c r="S20">
        <v>0.25475526458840492</v>
      </c>
      <c r="T20">
        <v>0.25472715775377858</v>
      </c>
      <c r="U20">
        <v>0.23427880028760739</v>
      </c>
      <c r="V20">
        <v>0.25480760677518421</v>
      </c>
      <c r="W20" s="3">
        <f t="shared" si="1"/>
        <v>0.24841503175511948</v>
      </c>
      <c r="X20" s="3">
        <f t="shared" si="2"/>
        <v>0.23427880028760739</v>
      </c>
      <c r="Y20" s="3">
        <f t="shared" si="9"/>
        <v>0.25496667762987069</v>
      </c>
      <c r="Z20" s="8">
        <f t="shared" si="10"/>
        <v>7.5640455304615273E-4</v>
      </c>
      <c r="AA20" s="8">
        <f t="shared" si="11"/>
        <v>9.2202890589323516E-3</v>
      </c>
      <c r="AB20" s="8">
        <f t="shared" si="12"/>
        <v>-1.0773435895548245E-2</v>
      </c>
      <c r="AC20" s="8">
        <f t="shared" si="13"/>
        <v>-1.0545532117335776E-2</v>
      </c>
      <c r="AY20" s="3">
        <v>2019</v>
      </c>
      <c r="AZ20" s="35"/>
      <c r="BA20" s="3">
        <v>20</v>
      </c>
      <c r="BB20">
        <v>1472.9169999999999</v>
      </c>
      <c r="BC20">
        <v>1426.104</v>
      </c>
      <c r="BD20">
        <v>1293.4739999999999</v>
      </c>
      <c r="BE20">
        <v>903.93600000000004</v>
      </c>
      <c r="BF20">
        <v>1186.3520000000001</v>
      </c>
      <c r="BG20">
        <v>1102.83</v>
      </c>
      <c r="BH20">
        <f t="shared" si="14"/>
        <v>1369.3009999999999</v>
      </c>
      <c r="BI20">
        <f t="shared" si="15"/>
        <v>1330.0104999999999</v>
      </c>
      <c r="BJ20">
        <f t="shared" si="16"/>
        <v>1221.6954999999998</v>
      </c>
      <c r="BK20">
        <f t="shared" si="17"/>
        <v>961.06500000000005</v>
      </c>
      <c r="BL20">
        <f t="shared" si="18"/>
        <v>946.68450000000007</v>
      </c>
      <c r="BM20">
        <f t="shared" si="19"/>
        <v>1084.2289999999998</v>
      </c>
      <c r="BN20" s="3">
        <f t="shared" si="4"/>
        <v>1165.7513000000001</v>
      </c>
      <c r="BO20" s="3">
        <f t="shared" si="5"/>
        <v>946.68450000000007</v>
      </c>
      <c r="BP20" s="3">
        <f t="shared" si="20"/>
        <v>1369.3009999999999</v>
      </c>
      <c r="BT20" s="3">
        <v>2019</v>
      </c>
      <c r="BU20" s="3">
        <v>5</v>
      </c>
      <c r="BV20" s="3">
        <v>20</v>
      </c>
      <c r="BW20">
        <v>5776.9</v>
      </c>
      <c r="BX20">
        <v>5860.366</v>
      </c>
      <c r="BY20">
        <v>5077.32</v>
      </c>
      <c r="BZ20">
        <v>3548.6439999999998</v>
      </c>
      <c r="CA20">
        <v>5063.8469999999998</v>
      </c>
      <c r="CB20">
        <v>4328.0889999999999</v>
      </c>
      <c r="CC20" s="3">
        <f t="shared" si="6"/>
        <v>5065.4153999999999</v>
      </c>
      <c r="CD20" s="3">
        <f t="shared" si="7"/>
        <v>3548.6439999999998</v>
      </c>
      <c r="CE20" s="3">
        <f t="shared" si="8"/>
        <v>5860.366</v>
      </c>
    </row>
    <row r="21" spans="1:83" x14ac:dyDescent="0.3">
      <c r="A21" s="1">
        <v>43605</v>
      </c>
      <c r="B21" t="s">
        <v>7</v>
      </c>
      <c r="C21" s="3">
        <v>2019</v>
      </c>
      <c r="D21" s="3">
        <v>5</v>
      </c>
      <c r="E21" s="3">
        <v>21</v>
      </c>
      <c r="F21">
        <v>0.2544528982536689</v>
      </c>
      <c r="G21">
        <v>6098.5</v>
      </c>
      <c r="H21">
        <v>6050</v>
      </c>
      <c r="I21">
        <v>48.5</v>
      </c>
      <c r="J21">
        <v>1551.7809999999999</v>
      </c>
      <c r="N21" s="3">
        <v>2019</v>
      </c>
      <c r="O21" s="35"/>
      <c r="P21" s="3">
        <v>21</v>
      </c>
      <c r="Q21">
        <v>0.2544528982536689</v>
      </c>
      <c r="R21">
        <v>0.25402585649948439</v>
      </c>
      <c r="S21">
        <v>0.24535927635598401</v>
      </c>
      <c r="T21">
        <v>0.26666456501648411</v>
      </c>
      <c r="U21">
        <v>0.25180314040855722</v>
      </c>
      <c r="V21">
        <v>0.26260064781262282</v>
      </c>
      <c r="W21" s="3">
        <f t="shared" si="1"/>
        <v>0.25446114730683572</v>
      </c>
      <c r="X21" s="3">
        <f t="shared" si="2"/>
        <v>0.24535927635598401</v>
      </c>
      <c r="Y21" s="3">
        <f t="shared" si="9"/>
        <v>0.26666456501648411</v>
      </c>
      <c r="Z21" s="8">
        <f t="shared" si="10"/>
        <v>3.0584020375476362E-2</v>
      </c>
      <c r="AA21" s="8">
        <f t="shared" si="11"/>
        <v>2.4338766897473274E-2</v>
      </c>
      <c r="AB21" s="8">
        <f t="shared" si="12"/>
        <v>4.7296110679984293E-2</v>
      </c>
      <c r="AC21" s="8">
        <f t="shared" si="13"/>
        <v>4.5880063604213372E-2</v>
      </c>
      <c r="AY21" s="3">
        <v>2019</v>
      </c>
      <c r="AZ21" s="35"/>
      <c r="BA21" s="3">
        <v>21</v>
      </c>
      <c r="BB21">
        <v>1551.7809999999999</v>
      </c>
      <c r="BC21">
        <v>972.36500000000001</v>
      </c>
      <c r="BD21">
        <v>1445.7550000000001</v>
      </c>
      <c r="BE21">
        <v>1285.752</v>
      </c>
      <c r="BF21">
        <v>971.97799999999995</v>
      </c>
      <c r="BG21">
        <v>1228.9860000000001</v>
      </c>
      <c r="BH21">
        <f t="shared" si="14"/>
        <v>1512.3489999999999</v>
      </c>
      <c r="BI21">
        <f t="shared" si="15"/>
        <v>1199.2345</v>
      </c>
      <c r="BJ21">
        <f t="shared" si="16"/>
        <v>1369.6145000000001</v>
      </c>
      <c r="BK21">
        <f t="shared" si="17"/>
        <v>1094.8440000000001</v>
      </c>
      <c r="BL21">
        <f t="shared" si="18"/>
        <v>1079.165</v>
      </c>
      <c r="BM21">
        <f t="shared" si="19"/>
        <v>1165.9079999999999</v>
      </c>
      <c r="BN21" s="3">
        <f t="shared" si="4"/>
        <v>1251.0413999999998</v>
      </c>
      <c r="BO21" s="3">
        <f t="shared" si="5"/>
        <v>1079.165</v>
      </c>
      <c r="BP21" s="3">
        <f t="shared" si="20"/>
        <v>1512.3489999999999</v>
      </c>
      <c r="BT21" s="3">
        <v>2019</v>
      </c>
      <c r="BU21" s="3">
        <v>5</v>
      </c>
      <c r="BV21" s="3">
        <v>21</v>
      </c>
      <c r="BW21">
        <v>6098.5</v>
      </c>
      <c r="BX21">
        <v>3827.819</v>
      </c>
      <c r="BY21">
        <v>5892.4</v>
      </c>
      <c r="BZ21">
        <v>4821.6080000000002</v>
      </c>
      <c r="CA21">
        <v>3860.0709999999999</v>
      </c>
      <c r="CB21">
        <v>4680.0569999999998</v>
      </c>
      <c r="CC21" s="3">
        <f t="shared" si="6"/>
        <v>4900.0795999999991</v>
      </c>
      <c r="CD21" s="3">
        <f t="shared" si="7"/>
        <v>3827.819</v>
      </c>
      <c r="CE21" s="3">
        <f t="shared" si="8"/>
        <v>6098.5</v>
      </c>
    </row>
    <row r="22" spans="1:83" x14ac:dyDescent="0.3">
      <c r="A22" s="1">
        <v>43612</v>
      </c>
      <c r="B22" t="s">
        <v>7</v>
      </c>
      <c r="C22" s="3">
        <v>2019</v>
      </c>
      <c r="D22" s="3">
        <v>5</v>
      </c>
      <c r="E22" s="3">
        <v>22</v>
      </c>
      <c r="F22">
        <v>0.21643439218531491</v>
      </c>
      <c r="G22">
        <v>4755.1499999999996</v>
      </c>
      <c r="H22">
        <v>4717.67</v>
      </c>
      <c r="I22">
        <v>37.479999999999997</v>
      </c>
      <c r="J22">
        <v>1029.1780000000001</v>
      </c>
      <c r="N22" s="3">
        <v>2019</v>
      </c>
      <c r="O22" s="35"/>
      <c r="P22" s="3">
        <v>22</v>
      </c>
      <c r="Q22">
        <v>0.21643439218531491</v>
      </c>
      <c r="R22">
        <v>0.25527341671474257</v>
      </c>
      <c r="S22">
        <v>0.24943110059604429</v>
      </c>
      <c r="T22">
        <v>0.25041250508473228</v>
      </c>
      <c r="U22">
        <v>0.2467565711208754</v>
      </c>
      <c r="V22">
        <v>0.25727551318401432</v>
      </c>
      <c r="W22" s="3">
        <f t="shared" si="1"/>
        <v>0.24366159714034191</v>
      </c>
      <c r="X22" s="3">
        <f t="shared" si="2"/>
        <v>0.21643439218531491</v>
      </c>
      <c r="Y22" s="3">
        <f t="shared" si="9"/>
        <v>0.25527341671474257</v>
      </c>
      <c r="Z22" s="8">
        <f t="shared" si="10"/>
        <v>-2.027845198770506E-2</v>
      </c>
      <c r="AA22" s="8">
        <f t="shared" si="11"/>
        <v>-4.2440860936115432E-2</v>
      </c>
      <c r="AB22" s="8">
        <f t="shared" si="12"/>
        <v>-0.1178878769136199</v>
      </c>
      <c r="AC22" s="8">
        <f t="shared" si="13"/>
        <v>-4.2717142793371798E-2</v>
      </c>
      <c r="AY22" s="3">
        <v>2019</v>
      </c>
      <c r="AZ22" s="35"/>
      <c r="BA22" s="3">
        <v>22</v>
      </c>
      <c r="BB22">
        <v>1029.1780000000001</v>
      </c>
      <c r="BC22">
        <v>911.51499999999999</v>
      </c>
      <c r="BD22">
        <v>1091.18</v>
      </c>
      <c r="BE22">
        <v>1268.134</v>
      </c>
      <c r="BF22">
        <v>967.83799999999997</v>
      </c>
      <c r="BG22">
        <v>1043.961</v>
      </c>
      <c r="BH22">
        <f t="shared" si="14"/>
        <v>1290.4794999999999</v>
      </c>
      <c r="BI22">
        <f t="shared" si="15"/>
        <v>941.94</v>
      </c>
      <c r="BJ22">
        <f t="shared" si="16"/>
        <v>1268.4675000000002</v>
      </c>
      <c r="BK22">
        <f t="shared" si="17"/>
        <v>1276.943</v>
      </c>
      <c r="BL22">
        <f t="shared" si="18"/>
        <v>969.9079999999999</v>
      </c>
      <c r="BM22">
        <f t="shared" si="19"/>
        <v>1136.4735000000001</v>
      </c>
      <c r="BN22" s="3">
        <f t="shared" si="4"/>
        <v>1149.5475999999999</v>
      </c>
      <c r="BO22" s="3">
        <f t="shared" si="5"/>
        <v>941.94</v>
      </c>
      <c r="BP22" s="3">
        <f t="shared" si="20"/>
        <v>1290.4794999999999</v>
      </c>
      <c r="BT22" s="3">
        <v>2019</v>
      </c>
      <c r="BU22" s="3">
        <v>5</v>
      </c>
      <c r="BV22" s="3">
        <v>22</v>
      </c>
      <c r="BW22">
        <v>4755.1499999999996</v>
      </c>
      <c r="BX22">
        <v>3570.74</v>
      </c>
      <c r="BY22">
        <v>4374.6750000000002</v>
      </c>
      <c r="BZ22">
        <v>5064.18</v>
      </c>
      <c r="CA22">
        <v>3922.2379999999998</v>
      </c>
      <c r="CB22">
        <v>4057.7550000000001</v>
      </c>
      <c r="CC22" s="3">
        <f t="shared" si="6"/>
        <v>4337.3966</v>
      </c>
      <c r="CD22" s="3">
        <f t="shared" si="7"/>
        <v>3570.74</v>
      </c>
      <c r="CE22" s="3">
        <f t="shared" si="8"/>
        <v>5064.18</v>
      </c>
    </row>
    <row r="23" spans="1:83" x14ac:dyDescent="0.3">
      <c r="A23" s="1">
        <v>43619</v>
      </c>
      <c r="B23" t="s">
        <v>7</v>
      </c>
      <c r="C23" s="3">
        <v>2019</v>
      </c>
      <c r="D23" s="3">
        <v>6</v>
      </c>
      <c r="E23" s="3">
        <v>23</v>
      </c>
      <c r="F23">
        <v>0.25155796138859371</v>
      </c>
      <c r="G23">
        <v>4516.8</v>
      </c>
      <c r="H23">
        <v>4478.6000000000004</v>
      </c>
      <c r="I23">
        <v>38.200000000000003</v>
      </c>
      <c r="J23">
        <v>1136.2370000000001</v>
      </c>
      <c r="N23" s="3">
        <v>2019</v>
      </c>
      <c r="O23" s="35" t="s">
        <v>19</v>
      </c>
      <c r="P23" s="3">
        <v>23</v>
      </c>
      <c r="Q23">
        <v>0.25155796138859371</v>
      </c>
      <c r="R23">
        <v>0.24940191136866149</v>
      </c>
      <c r="S23">
        <v>0.25405297286834211</v>
      </c>
      <c r="T23">
        <v>0.25329111099668739</v>
      </c>
      <c r="U23">
        <v>0.2484671127290016</v>
      </c>
      <c r="V23">
        <v>0.24958567501155629</v>
      </c>
      <c r="W23" s="3">
        <f t="shared" si="1"/>
        <v>0.25135421387025725</v>
      </c>
      <c r="X23" s="3">
        <f t="shared" si="2"/>
        <v>0.2484671127290016</v>
      </c>
      <c r="Y23" s="3">
        <f t="shared" si="9"/>
        <v>0.25405297286834211</v>
      </c>
      <c r="Z23" s="8">
        <f t="shared" si="10"/>
        <v>-2.9889506689888212E-2</v>
      </c>
      <c r="AA23" s="8">
        <f t="shared" si="11"/>
        <v>3.1570903335598643E-2</v>
      </c>
      <c r="AB23" s="8">
        <f t="shared" si="12"/>
        <v>0.14800198905661777</v>
      </c>
      <c r="AC23" s="8">
        <f t="shared" si="13"/>
        <v>-4.7809280813766453E-3</v>
      </c>
      <c r="AY23" s="3">
        <v>2019</v>
      </c>
      <c r="AZ23" s="35" t="s">
        <v>19</v>
      </c>
      <c r="BA23" s="3">
        <v>23</v>
      </c>
      <c r="BB23">
        <v>1136.2370000000001</v>
      </c>
      <c r="BC23">
        <v>952.00700000000006</v>
      </c>
      <c r="BD23">
        <v>787.48800000000006</v>
      </c>
      <c r="BE23">
        <v>590.29999999999995</v>
      </c>
      <c r="BF23">
        <v>1053.5909999999999</v>
      </c>
      <c r="BG23">
        <v>1025.8720000000001</v>
      </c>
      <c r="BH23">
        <f t="shared" si="14"/>
        <v>1082.7075</v>
      </c>
      <c r="BI23">
        <f t="shared" si="15"/>
        <v>931.76099999999997</v>
      </c>
      <c r="BJ23">
        <f t="shared" si="16"/>
        <v>939.33400000000006</v>
      </c>
      <c r="BK23">
        <f t="shared" si="17"/>
        <v>929.21699999999998</v>
      </c>
      <c r="BL23">
        <f t="shared" si="18"/>
        <v>1010.7144999999999</v>
      </c>
      <c r="BM23">
        <f t="shared" si="19"/>
        <v>1034.9165</v>
      </c>
      <c r="BN23" s="3">
        <f t="shared" si="4"/>
        <v>978.74679999999989</v>
      </c>
      <c r="BO23" s="3">
        <f t="shared" si="5"/>
        <v>929.21699999999998</v>
      </c>
      <c r="BP23" s="3">
        <f t="shared" si="20"/>
        <v>1082.7075</v>
      </c>
      <c r="BT23" s="3">
        <v>2019</v>
      </c>
      <c r="BU23" s="3">
        <v>6</v>
      </c>
      <c r="BV23" s="3">
        <v>23</v>
      </c>
      <c r="BW23">
        <v>4516.8</v>
      </c>
      <c r="BX23">
        <v>3817.16</v>
      </c>
      <c r="BY23">
        <v>3099.7</v>
      </c>
      <c r="BZ23">
        <v>2330.52</v>
      </c>
      <c r="CA23">
        <v>4240.3639999999996</v>
      </c>
      <c r="CB23">
        <v>4110.3</v>
      </c>
      <c r="CC23" s="3">
        <f t="shared" si="6"/>
        <v>3600.9088000000002</v>
      </c>
      <c r="CD23" s="3">
        <f t="shared" si="7"/>
        <v>2330.52</v>
      </c>
      <c r="CE23" s="3">
        <f t="shared" si="8"/>
        <v>4516.8</v>
      </c>
    </row>
    <row r="24" spans="1:83" x14ac:dyDescent="0.3">
      <c r="A24" s="1">
        <v>43626</v>
      </c>
      <c r="B24" t="s">
        <v>7</v>
      </c>
      <c r="C24" s="3">
        <v>2019</v>
      </c>
      <c r="D24" s="3">
        <v>6</v>
      </c>
      <c r="E24" s="3">
        <v>24</v>
      </c>
      <c r="F24">
        <v>0.26376100928350388</v>
      </c>
      <c r="G24">
        <v>4201</v>
      </c>
      <c r="H24">
        <v>4150.1000000000004</v>
      </c>
      <c r="I24">
        <v>50.9</v>
      </c>
      <c r="J24">
        <v>1108.06</v>
      </c>
      <c r="N24" s="3">
        <v>2019</v>
      </c>
      <c r="O24" s="35"/>
      <c r="P24" s="3">
        <v>24</v>
      </c>
      <c r="Q24">
        <v>0.26376100928350388</v>
      </c>
      <c r="R24">
        <v>0.24737714049798881</v>
      </c>
      <c r="T24">
        <v>0.2430115060986722</v>
      </c>
      <c r="U24">
        <v>0.24551617324697039</v>
      </c>
      <c r="V24">
        <v>0.25866092816831121</v>
      </c>
      <c r="W24" s="3">
        <f t="shared" si="1"/>
        <v>0.2499164572817838</v>
      </c>
      <c r="X24" s="3">
        <f t="shared" si="2"/>
        <v>0.2430115060986722</v>
      </c>
      <c r="Y24" s="3">
        <f t="shared" si="9"/>
        <v>0.26376100928350388</v>
      </c>
      <c r="Z24" s="8">
        <f t="shared" si="10"/>
        <v>3.6361274165012558E-2</v>
      </c>
      <c r="AA24" s="8">
        <f t="shared" si="11"/>
        <v>-5.7200417145804039E-3</v>
      </c>
      <c r="AB24" s="8">
        <f t="shared" si="12"/>
        <v>-2.1957057295867277E-2</v>
      </c>
      <c r="AC24" s="8">
        <f t="shared" si="13"/>
        <v>3.8212646384550464E-2</v>
      </c>
      <c r="AY24" s="3">
        <v>2019</v>
      </c>
      <c r="AZ24" s="35"/>
      <c r="BA24" s="3">
        <v>24</v>
      </c>
      <c r="BB24">
        <v>1108.06</v>
      </c>
      <c r="BC24">
        <v>1029.4100000000001</v>
      </c>
      <c r="BD24">
        <v>0</v>
      </c>
      <c r="BE24">
        <v>773.423</v>
      </c>
      <c r="BF24">
        <v>992.34199999999998</v>
      </c>
      <c r="BG24">
        <v>1015.322</v>
      </c>
      <c r="BH24">
        <f t="shared" si="14"/>
        <v>1122.1485</v>
      </c>
      <c r="BI24">
        <f t="shared" si="15"/>
        <v>990.70850000000007</v>
      </c>
      <c r="BJ24">
        <f t="shared" si="16"/>
        <v>393.74400000000003</v>
      </c>
      <c r="BK24">
        <f t="shared" si="17"/>
        <v>681.86149999999998</v>
      </c>
      <c r="BL24">
        <f t="shared" si="18"/>
        <v>1022.9665</v>
      </c>
      <c r="BM24">
        <f t="shared" si="19"/>
        <v>1020.597</v>
      </c>
      <c r="BN24" s="3">
        <f t="shared" si="4"/>
        <v>842.28579999999999</v>
      </c>
      <c r="BO24" s="3">
        <f t="shared" si="5"/>
        <v>393.74400000000003</v>
      </c>
      <c r="BP24" s="3">
        <f t="shared" si="20"/>
        <v>1122.1485</v>
      </c>
      <c r="BT24" s="3">
        <v>2019</v>
      </c>
      <c r="BU24" s="3">
        <v>6</v>
      </c>
      <c r="BV24" s="3">
        <v>24</v>
      </c>
      <c r="BW24">
        <v>4201</v>
      </c>
      <c r="BX24">
        <v>4161.2979999999998</v>
      </c>
      <c r="BY24">
        <v>0</v>
      </c>
      <c r="BZ24">
        <v>3182.66</v>
      </c>
      <c r="CA24">
        <v>4041.86</v>
      </c>
      <c r="CB24">
        <v>3925.3009999999999</v>
      </c>
      <c r="CC24" s="3">
        <f t="shared" si="6"/>
        <v>3117.3635999999997</v>
      </c>
      <c r="CD24" s="3">
        <f t="shared" si="7"/>
        <v>0</v>
      </c>
      <c r="CE24" s="3">
        <f t="shared" si="8"/>
        <v>4201</v>
      </c>
    </row>
    <row r="25" spans="1:83" x14ac:dyDescent="0.3">
      <c r="A25" s="1">
        <v>43633</v>
      </c>
      <c r="B25" t="s">
        <v>7</v>
      </c>
      <c r="C25" s="3">
        <v>2019</v>
      </c>
      <c r="D25" s="3">
        <v>6</v>
      </c>
      <c r="E25" s="3">
        <v>25</v>
      </c>
      <c r="F25">
        <v>0.25509467310982831</v>
      </c>
      <c r="G25">
        <v>5318.3</v>
      </c>
      <c r="H25">
        <v>5282.7</v>
      </c>
      <c r="I25">
        <v>35.6</v>
      </c>
      <c r="J25">
        <v>1356.67</v>
      </c>
      <c r="N25" s="3">
        <v>2019</v>
      </c>
      <c r="O25" s="35"/>
      <c r="P25" s="3">
        <v>25</v>
      </c>
      <c r="Q25">
        <v>0.25509467310982831</v>
      </c>
      <c r="R25">
        <v>0.24782647372790889</v>
      </c>
      <c r="S25">
        <v>0.24860764838819191</v>
      </c>
      <c r="T25">
        <v>0.2348745876572795</v>
      </c>
      <c r="U25">
        <v>0.2499718737566142</v>
      </c>
      <c r="V25">
        <v>0.24728554845469791</v>
      </c>
      <c r="W25" s="3">
        <f t="shared" si="1"/>
        <v>0.2472750513279646</v>
      </c>
      <c r="X25" s="3">
        <f t="shared" si="2"/>
        <v>0.2348745876572795</v>
      </c>
      <c r="Y25" s="3">
        <f t="shared" si="9"/>
        <v>0.25509467310982831</v>
      </c>
      <c r="Z25" s="8">
        <f t="shared" si="10"/>
        <v>-4.3977959076259565E-2</v>
      </c>
      <c r="AA25" s="8">
        <f t="shared" si="11"/>
        <v>-1.0569155719268974E-2</v>
      </c>
      <c r="AB25" s="8">
        <f t="shared" si="12"/>
        <v>-3.3483675616942987E-2</v>
      </c>
      <c r="AC25" s="8">
        <f t="shared" si="13"/>
        <v>-3.2856775143594308E-2</v>
      </c>
      <c r="AY25" s="3">
        <v>2019</v>
      </c>
      <c r="AZ25" s="35"/>
      <c r="BA25" s="3">
        <v>25</v>
      </c>
      <c r="BB25">
        <v>1356.67</v>
      </c>
      <c r="BC25">
        <v>1002.924</v>
      </c>
      <c r="BD25">
        <v>1057.3869999999999</v>
      </c>
      <c r="BE25">
        <v>956.58899999999994</v>
      </c>
      <c r="BF25">
        <v>1093.162</v>
      </c>
      <c r="BG25">
        <v>1083.2429999999999</v>
      </c>
      <c r="BH25">
        <f t="shared" si="14"/>
        <v>1232.365</v>
      </c>
      <c r="BI25">
        <f t="shared" si="15"/>
        <v>1016.167</v>
      </c>
      <c r="BJ25">
        <f t="shared" si="16"/>
        <v>528.69349999999997</v>
      </c>
      <c r="BK25">
        <f t="shared" si="17"/>
        <v>865.00599999999997</v>
      </c>
      <c r="BL25">
        <f t="shared" si="18"/>
        <v>1042.752</v>
      </c>
      <c r="BM25">
        <f t="shared" si="19"/>
        <v>1049.2825</v>
      </c>
      <c r="BN25" s="3">
        <f t="shared" si="4"/>
        <v>936.99670000000003</v>
      </c>
      <c r="BO25" s="3">
        <f t="shared" si="5"/>
        <v>528.69349999999997</v>
      </c>
      <c r="BP25" s="3">
        <f t="shared" si="20"/>
        <v>1232.365</v>
      </c>
      <c r="BT25" s="3">
        <v>2019</v>
      </c>
      <c r="BU25" s="3">
        <v>6</v>
      </c>
      <c r="BV25" s="3">
        <v>25</v>
      </c>
      <c r="BW25">
        <v>5318.3</v>
      </c>
      <c r="BX25">
        <v>4046.88</v>
      </c>
      <c r="BY25">
        <v>4253.2359999999999</v>
      </c>
      <c r="BZ25">
        <v>4072.7649999999999</v>
      </c>
      <c r="CA25">
        <v>4373.1400000000003</v>
      </c>
      <c r="CB25">
        <v>4380.5349999999999</v>
      </c>
      <c r="CC25" s="3">
        <f t="shared" si="6"/>
        <v>4412.8642</v>
      </c>
      <c r="CD25" s="3">
        <f t="shared" si="7"/>
        <v>4046.88</v>
      </c>
      <c r="CE25" s="3">
        <f t="shared" si="8"/>
        <v>5318.3</v>
      </c>
    </row>
    <row r="26" spans="1:83" x14ac:dyDescent="0.3">
      <c r="A26" s="1">
        <v>43640</v>
      </c>
      <c r="B26" t="s">
        <v>7</v>
      </c>
      <c r="C26" s="3">
        <v>2019</v>
      </c>
      <c r="D26" s="3">
        <v>6</v>
      </c>
      <c r="E26" s="3">
        <v>26</v>
      </c>
      <c r="F26">
        <v>0.25714564073188939</v>
      </c>
      <c r="G26">
        <v>4259.66</v>
      </c>
      <c r="H26">
        <v>4222.99</v>
      </c>
      <c r="I26">
        <v>36.67</v>
      </c>
      <c r="J26">
        <v>1095.3530000000001</v>
      </c>
      <c r="N26" s="3">
        <v>2019</v>
      </c>
      <c r="O26" s="35"/>
      <c r="P26" s="3">
        <v>26</v>
      </c>
      <c r="Q26">
        <v>0.25714564073188939</v>
      </c>
      <c r="R26">
        <v>0.24566139410003129</v>
      </c>
      <c r="S26">
        <v>0.2350897057908746</v>
      </c>
      <c r="T26">
        <v>0.23921695135576751</v>
      </c>
      <c r="U26">
        <v>0.2442981956805107</v>
      </c>
      <c r="V26">
        <v>0.24536961606067581</v>
      </c>
      <c r="W26" s="3">
        <f t="shared" si="1"/>
        <v>0.24428237753181473</v>
      </c>
      <c r="X26" s="3">
        <f t="shared" si="2"/>
        <v>0.2350897057908746</v>
      </c>
      <c r="Y26" s="3">
        <f t="shared" si="9"/>
        <v>0.25714564073188939</v>
      </c>
      <c r="Z26" s="8">
        <f>+V26/V25-1</f>
        <v>-7.747854276138999E-3</v>
      </c>
      <c r="AA26" s="8">
        <f t="shared" si="11"/>
        <v>-1.2102611161449728E-2</v>
      </c>
      <c r="AB26" s="8">
        <f t="shared" si="12"/>
        <v>9.1588509315010391E-4</v>
      </c>
      <c r="AC26" s="8">
        <f t="shared" si="13"/>
        <v>8.0400252857419918E-3</v>
      </c>
      <c r="AY26" s="3">
        <v>2019</v>
      </c>
      <c r="AZ26" s="35"/>
      <c r="BA26" s="3">
        <v>26</v>
      </c>
      <c r="BB26">
        <v>1095.3530000000001</v>
      </c>
      <c r="BC26">
        <v>963.63900000000001</v>
      </c>
      <c r="BD26">
        <v>1715.7819999999999</v>
      </c>
      <c r="BE26">
        <v>1105.633</v>
      </c>
      <c r="BF26">
        <v>1165.18</v>
      </c>
      <c r="BG26">
        <v>1138.5160000000001</v>
      </c>
      <c r="BH26">
        <f t="shared" si="14"/>
        <v>1226.0115000000001</v>
      </c>
      <c r="BI26">
        <f t="shared" si="15"/>
        <v>983.28150000000005</v>
      </c>
      <c r="BJ26">
        <f t="shared" si="16"/>
        <v>1386.5844999999999</v>
      </c>
      <c r="BK26">
        <f t="shared" si="17"/>
        <v>1031.1109999999999</v>
      </c>
      <c r="BL26">
        <f t="shared" si="18"/>
        <v>1129.171</v>
      </c>
      <c r="BM26">
        <f t="shared" si="19"/>
        <v>1110.8795</v>
      </c>
      <c r="BN26" s="3">
        <f t="shared" si="4"/>
        <v>1151.2319</v>
      </c>
      <c r="BO26" s="3">
        <f t="shared" si="5"/>
        <v>983.28150000000005</v>
      </c>
      <c r="BP26" s="3">
        <f t="shared" si="20"/>
        <v>1386.5844999999999</v>
      </c>
      <c r="BT26" s="3">
        <v>2019</v>
      </c>
      <c r="BU26" s="3">
        <v>6</v>
      </c>
      <c r="BV26" s="3">
        <v>26</v>
      </c>
      <c r="BW26">
        <v>4259.66</v>
      </c>
      <c r="BX26">
        <v>3922.6309999999999</v>
      </c>
      <c r="BY26">
        <v>7298.4139999999998</v>
      </c>
      <c r="BZ26">
        <v>4621.884</v>
      </c>
      <c r="CA26">
        <v>4769.4989999999998</v>
      </c>
      <c r="CB26">
        <v>4640.0039999999999</v>
      </c>
      <c r="CC26" s="3">
        <f t="shared" si="6"/>
        <v>4974.4175999999998</v>
      </c>
      <c r="CD26" s="3">
        <f t="shared" si="7"/>
        <v>3922.6309999999999</v>
      </c>
      <c r="CE26" s="3">
        <f t="shared" si="8"/>
        <v>7298.4139999999998</v>
      </c>
    </row>
    <row r="27" spans="1:83" x14ac:dyDescent="0.3">
      <c r="A27" s="1">
        <v>43647</v>
      </c>
      <c r="B27" t="s">
        <v>7</v>
      </c>
      <c r="C27" s="3">
        <v>2019</v>
      </c>
      <c r="D27" s="3">
        <v>7</v>
      </c>
      <c r="E27" s="3">
        <v>27</v>
      </c>
      <c r="F27">
        <v>0.26344413111737758</v>
      </c>
      <c r="G27">
        <v>5000.1000000000004</v>
      </c>
      <c r="H27">
        <v>4917.3</v>
      </c>
      <c r="I27">
        <v>82.8</v>
      </c>
      <c r="J27">
        <v>1317.2470000000001</v>
      </c>
      <c r="N27" s="3">
        <v>2019</v>
      </c>
      <c r="O27" s="35" t="s">
        <v>20</v>
      </c>
      <c r="P27" s="3">
        <v>27</v>
      </c>
      <c r="Q27">
        <v>0.26344413111737758</v>
      </c>
      <c r="R27">
        <v>0.2305239331916846</v>
      </c>
      <c r="S27">
        <v>0.23848030690777389</v>
      </c>
      <c r="T27">
        <v>0.2395333209463644</v>
      </c>
      <c r="U27">
        <v>0.24262717770034839</v>
      </c>
      <c r="V27">
        <v>0.23175931130230931</v>
      </c>
      <c r="W27" s="3">
        <f t="shared" si="1"/>
        <v>0.24292177397270978</v>
      </c>
      <c r="X27" s="3">
        <f t="shared" si="2"/>
        <v>0.2305239331916846</v>
      </c>
      <c r="Y27" s="3">
        <f t="shared" si="9"/>
        <v>0.26344413111737758</v>
      </c>
      <c r="Z27" s="8">
        <f t="shared" ref="Z27:Z31" si="21">+V27/V26-1</f>
        <v>-5.5468582365148622E-2</v>
      </c>
      <c r="AA27" s="8">
        <f t="shared" si="11"/>
        <v>-5.5697982509104182E-3</v>
      </c>
      <c r="AB27" s="8">
        <f t="shared" si="12"/>
        <v>-1.9421405900484245E-2</v>
      </c>
      <c r="AC27" s="8">
        <f t="shared" si="13"/>
        <v>2.4493864129142562E-2</v>
      </c>
      <c r="AY27" s="3">
        <v>2019</v>
      </c>
      <c r="AZ27" s="35" t="s">
        <v>20</v>
      </c>
      <c r="BA27" s="3">
        <v>27</v>
      </c>
      <c r="BB27">
        <v>1317.2470000000001</v>
      </c>
      <c r="BC27">
        <v>780.95100000000002</v>
      </c>
      <c r="BD27">
        <v>1472.0909999999999</v>
      </c>
      <c r="BE27">
        <v>773.50099999999998</v>
      </c>
      <c r="BF27">
        <v>974.87599999999998</v>
      </c>
      <c r="BG27">
        <v>855.40300000000002</v>
      </c>
      <c r="BH27">
        <f t="shared" si="14"/>
        <v>1206.3000000000002</v>
      </c>
      <c r="BI27">
        <f t="shared" si="15"/>
        <v>872.29500000000007</v>
      </c>
      <c r="BJ27">
        <f t="shared" si="16"/>
        <v>1593.9364999999998</v>
      </c>
      <c r="BK27">
        <f t="shared" si="17"/>
        <v>939.56700000000001</v>
      </c>
      <c r="BL27">
        <f t="shared" si="18"/>
        <v>1070.028</v>
      </c>
      <c r="BM27">
        <f t="shared" si="19"/>
        <v>996.95950000000005</v>
      </c>
      <c r="BN27" s="3">
        <f t="shared" si="4"/>
        <v>1136.4253000000001</v>
      </c>
      <c r="BO27" s="3">
        <f t="shared" si="5"/>
        <v>872.29500000000007</v>
      </c>
      <c r="BP27" s="3">
        <f t="shared" si="20"/>
        <v>1593.9364999999998</v>
      </c>
      <c r="BT27" s="3">
        <v>2019</v>
      </c>
      <c r="BU27" s="3">
        <v>7</v>
      </c>
      <c r="BV27" s="3">
        <v>27</v>
      </c>
      <c r="BW27">
        <v>5000.1000000000004</v>
      </c>
      <c r="BX27">
        <v>3387.7220000000002</v>
      </c>
      <c r="BY27">
        <v>6172.799</v>
      </c>
      <c r="BZ27">
        <v>3229.2</v>
      </c>
      <c r="CA27">
        <v>4018</v>
      </c>
      <c r="CB27">
        <v>3556.9989999999998</v>
      </c>
      <c r="CC27" s="3">
        <f t="shared" si="6"/>
        <v>4361.5641999999998</v>
      </c>
      <c r="CD27" s="3">
        <f t="shared" si="7"/>
        <v>3229.2</v>
      </c>
      <c r="CE27" s="3">
        <f t="shared" si="8"/>
        <v>6172.799</v>
      </c>
    </row>
    <row r="28" spans="1:83" x14ac:dyDescent="0.3">
      <c r="A28" s="1">
        <v>43654</v>
      </c>
      <c r="B28" t="s">
        <v>7</v>
      </c>
      <c r="C28" s="3">
        <v>2019</v>
      </c>
      <c r="D28" s="3">
        <v>7</v>
      </c>
      <c r="E28" s="3">
        <v>28</v>
      </c>
      <c r="F28">
        <v>0.25380169113459472</v>
      </c>
      <c r="G28">
        <v>5056.96</v>
      </c>
      <c r="H28">
        <v>5008.1499999999996</v>
      </c>
      <c r="I28">
        <v>48.81</v>
      </c>
      <c r="J28">
        <v>1283.4649999999999</v>
      </c>
      <c r="N28" s="3">
        <v>2019</v>
      </c>
      <c r="O28" s="35"/>
      <c r="P28" s="3">
        <v>28</v>
      </c>
      <c r="Q28">
        <v>0.25380169113459472</v>
      </c>
      <c r="R28">
        <v>0.23223665374082819</v>
      </c>
      <c r="S28">
        <v>0.24919676899196769</v>
      </c>
      <c r="T28">
        <v>0.23073273064145369</v>
      </c>
      <c r="U28">
        <v>0.24525895736100509</v>
      </c>
      <c r="V28">
        <v>0.22663779558261271</v>
      </c>
      <c r="W28" s="3">
        <f t="shared" si="1"/>
        <v>0.24224536037396988</v>
      </c>
      <c r="X28" s="3">
        <f t="shared" si="2"/>
        <v>0.23073273064145369</v>
      </c>
      <c r="Y28" s="3">
        <f t="shared" si="9"/>
        <v>0.25380169113459472</v>
      </c>
      <c r="Z28" s="8">
        <f t="shared" si="21"/>
        <v>-2.2098424830992225E-2</v>
      </c>
      <c r="AA28" s="8">
        <f t="shared" si="11"/>
        <v>-2.7844914339210103E-3</v>
      </c>
      <c r="AB28" s="8">
        <f t="shared" si="12"/>
        <v>9.0575172338169807E-4</v>
      </c>
      <c r="AC28" s="8">
        <f t="shared" si="13"/>
        <v>-3.660146059008873E-2</v>
      </c>
      <c r="AY28" s="3">
        <v>2019</v>
      </c>
      <c r="AZ28" s="35"/>
      <c r="BA28" s="3">
        <v>28</v>
      </c>
      <c r="BB28">
        <v>1283.4649999999999</v>
      </c>
      <c r="BC28">
        <v>1011.474</v>
      </c>
      <c r="BD28">
        <v>1322.876</v>
      </c>
      <c r="BE28">
        <v>668.61199999999997</v>
      </c>
      <c r="BF28">
        <v>801.01599999999996</v>
      </c>
      <c r="BG28">
        <v>964.86500000000001</v>
      </c>
      <c r="BH28">
        <f t="shared" si="14"/>
        <v>1300.356</v>
      </c>
      <c r="BI28">
        <f t="shared" si="15"/>
        <v>896.21250000000009</v>
      </c>
      <c r="BJ28">
        <f t="shared" si="16"/>
        <v>1397.4834999999998</v>
      </c>
      <c r="BK28">
        <f t="shared" si="17"/>
        <v>721.05649999999991</v>
      </c>
      <c r="BL28">
        <f t="shared" si="18"/>
        <v>887.94599999999991</v>
      </c>
      <c r="BM28">
        <f t="shared" si="19"/>
        <v>910.13400000000001</v>
      </c>
      <c r="BN28" s="3">
        <f t="shared" si="4"/>
        <v>1040.6109000000001</v>
      </c>
      <c r="BO28" s="3">
        <f t="shared" si="5"/>
        <v>721.05649999999991</v>
      </c>
      <c r="BP28" s="3">
        <f t="shared" si="20"/>
        <v>1397.4834999999998</v>
      </c>
      <c r="BT28" s="3">
        <v>2019</v>
      </c>
      <c r="BU28" s="3">
        <v>7</v>
      </c>
      <c r="BV28" s="3">
        <v>28</v>
      </c>
      <c r="BW28">
        <v>5056.96</v>
      </c>
      <c r="BX28">
        <v>4355.3590000000004</v>
      </c>
      <c r="BY28">
        <v>5308.56</v>
      </c>
      <c r="BZ28">
        <v>2897.777</v>
      </c>
      <c r="CA28">
        <v>3266.0010000000002</v>
      </c>
      <c r="CB28">
        <v>4163.22</v>
      </c>
      <c r="CC28" s="3">
        <f t="shared" si="6"/>
        <v>4176.9314000000004</v>
      </c>
      <c r="CD28" s="3">
        <f t="shared" si="7"/>
        <v>2897.777</v>
      </c>
      <c r="CE28" s="3">
        <f t="shared" si="8"/>
        <v>5308.56</v>
      </c>
    </row>
    <row r="29" spans="1:83" x14ac:dyDescent="0.3">
      <c r="A29" s="1">
        <v>43661</v>
      </c>
      <c r="B29" t="s">
        <v>7</v>
      </c>
      <c r="C29" s="3">
        <v>2019</v>
      </c>
      <c r="D29" s="3">
        <v>7</v>
      </c>
      <c r="E29" s="3">
        <v>29</v>
      </c>
      <c r="F29">
        <v>0.24255344462909811</v>
      </c>
      <c r="G29">
        <v>5295.2</v>
      </c>
      <c r="H29">
        <v>5248.57</v>
      </c>
      <c r="I29">
        <v>46.63</v>
      </c>
      <c r="J29">
        <v>1284.3689999999999</v>
      </c>
      <c r="N29" s="3">
        <v>2019</v>
      </c>
      <c r="O29" s="35"/>
      <c r="P29" s="3">
        <v>29</v>
      </c>
      <c r="Q29">
        <v>0.24255344462909811</v>
      </c>
      <c r="R29">
        <v>0.23213637397239681</v>
      </c>
      <c r="S29">
        <v>0.21012106675803779</v>
      </c>
      <c r="T29">
        <v>0.23418284679903431</v>
      </c>
      <c r="U29">
        <v>0.2471071695693984</v>
      </c>
      <c r="V29">
        <v>0.22756575026176129</v>
      </c>
      <c r="W29" s="3">
        <f t="shared" si="1"/>
        <v>0.23322018034559311</v>
      </c>
      <c r="X29" s="3">
        <f t="shared" si="2"/>
        <v>0.21012106675803779</v>
      </c>
      <c r="Y29" s="3">
        <f t="shared" si="9"/>
        <v>0.2471071695693984</v>
      </c>
      <c r="Z29" s="8">
        <f t="shared" si="21"/>
        <v>4.0944392207977742E-3</v>
      </c>
      <c r="AA29" s="8">
        <f t="shared" si="11"/>
        <v>-3.7256358654068844E-2</v>
      </c>
      <c r="AB29" s="8">
        <f t="shared" si="12"/>
        <v>-8.9331339451121594E-2</v>
      </c>
      <c r="AC29" s="8">
        <f t="shared" si="13"/>
        <v>-2.6376977770593779E-2</v>
      </c>
      <c r="AY29" s="3">
        <v>2019</v>
      </c>
      <c r="AZ29" s="35"/>
      <c r="BA29" s="3">
        <v>29</v>
      </c>
      <c r="BB29">
        <v>1284.3689999999999</v>
      </c>
      <c r="BC29">
        <v>1204.616</v>
      </c>
      <c r="BD29">
        <v>1471.7719999999999</v>
      </c>
      <c r="BE29">
        <v>949.58100000000002</v>
      </c>
      <c r="BF29">
        <v>1156.338</v>
      </c>
      <c r="BG29">
        <v>1057.865</v>
      </c>
      <c r="BH29">
        <f t="shared" si="14"/>
        <v>1283.9169999999999</v>
      </c>
      <c r="BI29">
        <f t="shared" si="15"/>
        <v>1108.0450000000001</v>
      </c>
      <c r="BJ29">
        <f t="shared" si="16"/>
        <v>1397.3240000000001</v>
      </c>
      <c r="BK29">
        <f t="shared" si="17"/>
        <v>809.09649999999999</v>
      </c>
      <c r="BL29">
        <f t="shared" si="18"/>
        <v>978.67699999999991</v>
      </c>
      <c r="BM29">
        <f t="shared" si="19"/>
        <v>1011.365</v>
      </c>
      <c r="BN29" s="3">
        <f t="shared" si="4"/>
        <v>1115.4118999999998</v>
      </c>
      <c r="BO29" s="3">
        <f t="shared" si="5"/>
        <v>809.09649999999999</v>
      </c>
      <c r="BP29" s="3">
        <f t="shared" si="20"/>
        <v>1397.3240000000001</v>
      </c>
      <c r="BT29" s="3">
        <v>2019</v>
      </c>
      <c r="BU29" s="3">
        <v>7</v>
      </c>
      <c r="BV29" s="3">
        <v>29</v>
      </c>
      <c r="BW29">
        <v>5295.2</v>
      </c>
      <c r="BX29">
        <v>5189.26</v>
      </c>
      <c r="BY29">
        <v>7004.4</v>
      </c>
      <c r="BZ29">
        <v>4054.87</v>
      </c>
      <c r="CA29">
        <v>4679.5</v>
      </c>
      <c r="CB29">
        <v>4667.6459999999997</v>
      </c>
      <c r="CC29" s="3">
        <f t="shared" si="6"/>
        <v>5244.6459999999997</v>
      </c>
      <c r="CD29" s="3">
        <f t="shared" si="7"/>
        <v>4054.87</v>
      </c>
      <c r="CE29" s="3">
        <f t="shared" si="8"/>
        <v>7004.4</v>
      </c>
    </row>
    <row r="30" spans="1:83" x14ac:dyDescent="0.3">
      <c r="A30" s="1">
        <v>43668</v>
      </c>
      <c r="B30" t="s">
        <v>7</v>
      </c>
      <c r="C30" s="3">
        <v>2019</v>
      </c>
      <c r="D30" s="3">
        <v>7</v>
      </c>
      <c r="E30" s="3">
        <v>30</v>
      </c>
      <c r="F30">
        <v>0.2418371255141952</v>
      </c>
      <c r="G30">
        <v>6031.27</v>
      </c>
      <c r="H30">
        <v>5952.6</v>
      </c>
      <c r="I30">
        <v>78.67</v>
      </c>
      <c r="J30">
        <v>1458.585</v>
      </c>
      <c r="N30" s="3">
        <v>2019</v>
      </c>
      <c r="O30" s="35"/>
      <c r="P30" s="3">
        <v>30</v>
      </c>
      <c r="Q30">
        <v>0.2418371255141952</v>
      </c>
      <c r="R30">
        <v>0.23198495880989881</v>
      </c>
      <c r="S30">
        <v>0.24675934850440259</v>
      </c>
      <c r="T30">
        <v>0.24168722999688921</v>
      </c>
      <c r="U30">
        <v>0.2495953616517477</v>
      </c>
      <c r="V30">
        <v>0.23320514584879951</v>
      </c>
      <c r="W30" s="3">
        <f t="shared" si="1"/>
        <v>0.2423728048954267</v>
      </c>
      <c r="X30" s="3">
        <f t="shared" si="2"/>
        <v>0.23198495880989881</v>
      </c>
      <c r="Y30" s="3">
        <f t="shared" si="9"/>
        <v>0.2495953616517477</v>
      </c>
      <c r="Z30" s="8">
        <f t="shared" si="21"/>
        <v>2.4781389908417273E-2</v>
      </c>
      <c r="AA30" s="8">
        <f t="shared" si="11"/>
        <v>3.9244565098401685E-2</v>
      </c>
      <c r="AB30" s="8">
        <f t="shared" si="12"/>
        <v>0.10405378379807151</v>
      </c>
      <c r="AC30" s="8">
        <f t="shared" si="13"/>
        <v>1.0069283245343064E-2</v>
      </c>
      <c r="AY30" s="3">
        <v>2019</v>
      </c>
      <c r="AZ30" s="35"/>
      <c r="BA30" s="3">
        <v>30</v>
      </c>
      <c r="BB30">
        <v>1458.585</v>
      </c>
      <c r="BC30">
        <v>1406.606</v>
      </c>
      <c r="BD30">
        <v>1510.4880000000001</v>
      </c>
      <c r="BE30">
        <v>966.51400000000001</v>
      </c>
      <c r="BF30">
        <v>1127.884</v>
      </c>
      <c r="BG30">
        <v>1277.53</v>
      </c>
      <c r="BH30">
        <f t="shared" si="14"/>
        <v>1371.4769999999999</v>
      </c>
      <c r="BI30">
        <f t="shared" si="15"/>
        <v>1305.6109999999999</v>
      </c>
      <c r="BJ30">
        <f t="shared" si="16"/>
        <v>1491.13</v>
      </c>
      <c r="BK30">
        <f t="shared" si="17"/>
        <v>958.04750000000001</v>
      </c>
      <c r="BL30">
        <f t="shared" si="18"/>
        <v>1142.1109999999999</v>
      </c>
      <c r="BM30">
        <f t="shared" si="19"/>
        <v>1167.6975</v>
      </c>
      <c r="BN30" s="3">
        <f t="shared" si="4"/>
        <v>1253.6752999999999</v>
      </c>
      <c r="BO30" s="3">
        <f t="shared" si="5"/>
        <v>958.04750000000001</v>
      </c>
      <c r="BP30" s="3">
        <f t="shared" si="20"/>
        <v>1491.13</v>
      </c>
      <c r="BT30" s="3">
        <v>2019</v>
      </c>
      <c r="BU30" s="3">
        <v>7</v>
      </c>
      <c r="BV30" s="3">
        <v>30</v>
      </c>
      <c r="BW30">
        <v>6031.27</v>
      </c>
      <c r="BX30">
        <v>6063.35</v>
      </c>
      <c r="BY30">
        <v>6121.3</v>
      </c>
      <c r="BZ30">
        <v>3999.0279999999998</v>
      </c>
      <c r="CA30">
        <v>4518.8500000000004</v>
      </c>
      <c r="CB30">
        <v>5613.8940000000002</v>
      </c>
      <c r="CC30" s="3">
        <f t="shared" si="6"/>
        <v>5346.7596000000003</v>
      </c>
      <c r="CD30" s="3">
        <f t="shared" si="7"/>
        <v>3999.0279999999998</v>
      </c>
      <c r="CE30" s="3">
        <f t="shared" si="8"/>
        <v>6121.3</v>
      </c>
    </row>
    <row r="31" spans="1:83" x14ac:dyDescent="0.3">
      <c r="A31" s="1">
        <v>43675</v>
      </c>
      <c r="B31" t="s">
        <v>7</v>
      </c>
      <c r="C31" s="3">
        <v>2019</v>
      </c>
      <c r="D31" s="3">
        <v>7</v>
      </c>
      <c r="E31" s="3">
        <v>31</v>
      </c>
      <c r="F31">
        <v>0.21716517683800921</v>
      </c>
      <c r="G31">
        <v>4764.53</v>
      </c>
      <c r="H31">
        <v>4714.91</v>
      </c>
      <c r="I31">
        <v>49.62</v>
      </c>
      <c r="J31">
        <v>1034.69</v>
      </c>
      <c r="N31" s="3">
        <v>2019</v>
      </c>
      <c r="O31" s="35"/>
      <c r="P31" s="3">
        <v>31</v>
      </c>
      <c r="Q31">
        <v>0.21716517683800921</v>
      </c>
      <c r="R31">
        <v>0.2276812228761767</v>
      </c>
      <c r="S31">
        <v>0.25145133498355637</v>
      </c>
      <c r="T31">
        <v>0.23994730634315209</v>
      </c>
      <c r="U31">
        <v>0.24896236921005929</v>
      </c>
      <c r="V31">
        <v>0.23003139692986699</v>
      </c>
      <c r="W31" s="3">
        <f t="shared" si="1"/>
        <v>0.23704148205019077</v>
      </c>
      <c r="X31" s="3">
        <f t="shared" si="2"/>
        <v>0.21716517683800921</v>
      </c>
      <c r="Y31" s="3">
        <f t="shared" si="9"/>
        <v>0.25145133498355637</v>
      </c>
      <c r="Z31" s="8">
        <f t="shared" si="21"/>
        <v>-1.3609257666167607E-2</v>
      </c>
      <c r="AA31" s="8">
        <f t="shared" si="11"/>
        <v>-2.1996373922957946E-2</v>
      </c>
      <c r="AB31" s="8">
        <f t="shared" si="12"/>
        <v>-6.3882512245260425E-2</v>
      </c>
      <c r="AC31" s="8">
        <f t="shared" si="13"/>
        <v>7.4359287749836689E-3</v>
      </c>
      <c r="AY31" s="3">
        <v>2019</v>
      </c>
      <c r="AZ31" s="35"/>
      <c r="BA31" s="3">
        <v>31</v>
      </c>
      <c r="BB31">
        <v>1034.69</v>
      </c>
      <c r="BC31">
        <v>1213.6880000000001</v>
      </c>
      <c r="BD31">
        <v>1644.625</v>
      </c>
      <c r="BE31">
        <v>1174.836</v>
      </c>
      <c r="BF31">
        <v>1017.198</v>
      </c>
      <c r="BG31">
        <v>1203.1310000000001</v>
      </c>
      <c r="BH31">
        <f t="shared" si="14"/>
        <v>1246.6375</v>
      </c>
      <c r="BI31">
        <f t="shared" si="15"/>
        <v>1310.1469999999999</v>
      </c>
      <c r="BJ31">
        <f t="shared" si="16"/>
        <v>1577.5565000000001</v>
      </c>
      <c r="BK31">
        <f t="shared" si="17"/>
        <v>1070.675</v>
      </c>
      <c r="BL31">
        <f t="shared" si="18"/>
        <v>1072.5409999999999</v>
      </c>
      <c r="BM31">
        <f t="shared" si="19"/>
        <v>1240.3305</v>
      </c>
      <c r="BN31" s="3">
        <f t="shared" si="4"/>
        <v>1255.5114000000001</v>
      </c>
      <c r="BO31" s="3">
        <f t="shared" si="5"/>
        <v>1070.675</v>
      </c>
      <c r="BP31" s="3">
        <f t="shared" si="20"/>
        <v>1577.5565000000001</v>
      </c>
      <c r="BT31" s="3">
        <v>2019</v>
      </c>
      <c r="BU31" s="3">
        <v>7</v>
      </c>
      <c r="BV31" s="3">
        <v>31</v>
      </c>
      <c r="BW31">
        <v>4764.53</v>
      </c>
      <c r="BX31">
        <v>5330.6460000000006</v>
      </c>
      <c r="BY31">
        <v>6540.53</v>
      </c>
      <c r="BZ31">
        <v>4896.2250000000004</v>
      </c>
      <c r="CA31">
        <v>4085.75</v>
      </c>
      <c r="CB31">
        <v>5159.1099999999997</v>
      </c>
      <c r="CC31" s="3">
        <f t="shared" si="6"/>
        <v>5123.5361999999996</v>
      </c>
      <c r="CD31" s="3">
        <f t="shared" si="7"/>
        <v>4085.75</v>
      </c>
      <c r="CE31" s="3">
        <f t="shared" si="8"/>
        <v>6540.53</v>
      </c>
    </row>
    <row r="32" spans="1:83" x14ac:dyDescent="0.3">
      <c r="A32" s="1">
        <v>43682</v>
      </c>
      <c r="B32" t="s">
        <v>7</v>
      </c>
      <c r="C32" s="3">
        <v>2019</v>
      </c>
      <c r="D32" s="3">
        <v>8</v>
      </c>
      <c r="E32" s="3">
        <v>32</v>
      </c>
      <c r="F32">
        <v>0.25491591203104791</v>
      </c>
      <c r="G32">
        <v>4622.54</v>
      </c>
      <c r="H32">
        <v>4588.5200000000004</v>
      </c>
      <c r="I32">
        <v>34.020000000000003</v>
      </c>
      <c r="J32">
        <v>1178.3589999999999</v>
      </c>
      <c r="N32" s="3">
        <v>2019</v>
      </c>
      <c r="O32" s="35" t="s">
        <v>21</v>
      </c>
      <c r="P32" s="3">
        <v>32</v>
      </c>
      <c r="Q32">
        <v>0.25491591203104791</v>
      </c>
      <c r="R32">
        <v>0.22800157064810511</v>
      </c>
      <c r="S32">
        <v>0.25029546252185109</v>
      </c>
      <c r="T32">
        <v>0.23680910447014189</v>
      </c>
      <c r="U32">
        <v>0.23834845145028569</v>
      </c>
      <c r="W32" s="3">
        <f t="shared" si="1"/>
        <v>0.24167410022428631</v>
      </c>
      <c r="X32" s="3">
        <f t="shared" si="2"/>
        <v>0.22800157064810511</v>
      </c>
      <c r="Y32" s="3">
        <f t="shared" si="9"/>
        <v>0.25491591203104791</v>
      </c>
      <c r="Z32" s="8"/>
      <c r="AA32" s="8">
        <f t="shared" si="11"/>
        <v>1.9543491434611537E-2</v>
      </c>
      <c r="AB32" s="8">
        <f t="shared" si="12"/>
        <v>4.9899316123685589E-2</v>
      </c>
      <c r="AC32" s="8">
        <f t="shared" si="13"/>
        <v>1.3778320356573559E-2</v>
      </c>
      <c r="AY32" s="3">
        <v>2019</v>
      </c>
      <c r="AZ32" s="35" t="s">
        <v>21</v>
      </c>
      <c r="BA32" s="3">
        <v>32</v>
      </c>
      <c r="BB32">
        <v>1178.3589999999999</v>
      </c>
      <c r="BC32">
        <v>1200.2159999999999</v>
      </c>
      <c r="BD32">
        <v>1490.527</v>
      </c>
      <c r="BE32">
        <v>1187.605</v>
      </c>
      <c r="BF32">
        <v>1002.255</v>
      </c>
      <c r="BG32">
        <v>605.83299999999997</v>
      </c>
      <c r="BH32">
        <f t="shared" ref="BH32:BH53" si="22">+AVERAGE(BB31:BB32)</f>
        <v>1106.5245</v>
      </c>
      <c r="BI32">
        <f t="shared" ref="BI32:BI53" si="23">+AVERAGE(BC31:BC32)</f>
        <v>1206.952</v>
      </c>
      <c r="BJ32">
        <f t="shared" ref="BJ32:BJ53" si="24">+AVERAGE(BD31:BD32)</f>
        <v>1567.576</v>
      </c>
      <c r="BK32">
        <f t="shared" ref="BK32:BK53" si="25">+AVERAGE(BE31:BE32)</f>
        <v>1181.2204999999999</v>
      </c>
      <c r="BL32">
        <f t="shared" ref="BL32:BL53" si="26">+AVERAGE(BF31:BF32)</f>
        <v>1009.7265</v>
      </c>
      <c r="BM32">
        <f t="shared" si="19"/>
        <v>904.48199999999997</v>
      </c>
      <c r="BN32" s="3">
        <f t="shared" si="4"/>
        <v>1214.3998999999999</v>
      </c>
      <c r="BO32" s="3">
        <f t="shared" si="5"/>
        <v>1009.7265</v>
      </c>
      <c r="BP32" s="3">
        <f t="shared" si="20"/>
        <v>1567.576</v>
      </c>
      <c r="BT32" s="3">
        <v>2019</v>
      </c>
      <c r="BU32" s="3">
        <v>8</v>
      </c>
      <c r="BV32" s="3">
        <v>32</v>
      </c>
      <c r="BW32">
        <v>4622.54</v>
      </c>
      <c r="BX32">
        <v>5264.0690000000004</v>
      </c>
      <c r="BY32">
        <v>5955.07</v>
      </c>
      <c r="BZ32">
        <v>5015.0309999999999</v>
      </c>
      <c r="CA32">
        <v>4204.9989999999998</v>
      </c>
      <c r="CB32">
        <v>2633.6970000000001</v>
      </c>
      <c r="CC32" s="3">
        <f t="shared" si="6"/>
        <v>5012.3418000000001</v>
      </c>
      <c r="CD32" s="3">
        <f t="shared" si="7"/>
        <v>4204.9989999999998</v>
      </c>
      <c r="CE32" s="3">
        <f t="shared" si="8"/>
        <v>5955.07</v>
      </c>
    </row>
    <row r="33" spans="1:83" x14ac:dyDescent="0.3">
      <c r="A33" s="1">
        <v>43689</v>
      </c>
      <c r="B33" t="s">
        <v>7</v>
      </c>
      <c r="C33" s="3">
        <v>2019</v>
      </c>
      <c r="D33" s="3">
        <v>8</v>
      </c>
      <c r="E33" s="3">
        <v>33</v>
      </c>
      <c r="F33">
        <v>0.24025279295166091</v>
      </c>
      <c r="G33">
        <v>5920.26</v>
      </c>
      <c r="H33">
        <v>5871.1100000000006</v>
      </c>
      <c r="I33">
        <v>49.15</v>
      </c>
      <c r="J33">
        <v>1422.3589999999999</v>
      </c>
      <c r="N33" s="3">
        <v>2019</v>
      </c>
      <c r="O33" s="35"/>
      <c r="P33" s="3">
        <v>33</v>
      </c>
      <c r="Q33">
        <v>0.24025279295166091</v>
      </c>
      <c r="R33">
        <v>0.22974309877612489</v>
      </c>
      <c r="S33">
        <v>0.24115684163471399</v>
      </c>
      <c r="T33">
        <v>0.24430074812308389</v>
      </c>
      <c r="U33">
        <v>0.23617822840774619</v>
      </c>
      <c r="W33" s="3">
        <f t="shared" si="1"/>
        <v>0.23832634197866595</v>
      </c>
      <c r="X33" s="3">
        <f t="shared" si="2"/>
        <v>0.22974309877612489</v>
      </c>
      <c r="Y33" s="3">
        <f t="shared" si="9"/>
        <v>0.24430074812308389</v>
      </c>
      <c r="Z33" s="8"/>
      <c r="AA33" s="8">
        <f t="shared" si="11"/>
        <v>-1.3852366647950531E-2</v>
      </c>
      <c r="AB33" s="8">
        <f t="shared" si="12"/>
        <v>7.6382286449581116E-3</v>
      </c>
      <c r="AC33" s="8">
        <f t="shared" si="13"/>
        <v>-4.164182542936401E-2</v>
      </c>
      <c r="AY33" s="3">
        <v>2019</v>
      </c>
      <c r="AZ33" s="35"/>
      <c r="BA33" s="3">
        <v>33</v>
      </c>
      <c r="BB33">
        <v>1422.3589999999999</v>
      </c>
      <c r="BC33">
        <v>1532.922</v>
      </c>
      <c r="BD33">
        <v>1149.0809999999999</v>
      </c>
      <c r="BE33">
        <v>1312.3779999999999</v>
      </c>
      <c r="BF33">
        <v>1386.3440000000001</v>
      </c>
      <c r="BH33">
        <f t="shared" si="22"/>
        <v>1300.3589999999999</v>
      </c>
      <c r="BI33">
        <f t="shared" si="23"/>
        <v>1366.569</v>
      </c>
      <c r="BJ33">
        <f t="shared" si="24"/>
        <v>1319.8040000000001</v>
      </c>
      <c r="BK33">
        <f t="shared" si="25"/>
        <v>1249.9915000000001</v>
      </c>
      <c r="BL33">
        <f t="shared" si="26"/>
        <v>1194.2995000000001</v>
      </c>
      <c r="BN33" s="3">
        <f t="shared" si="4"/>
        <v>1286.2046</v>
      </c>
      <c r="BO33" s="3">
        <f t="shared" si="5"/>
        <v>1194.2995000000001</v>
      </c>
      <c r="BP33" s="3">
        <f t="shared" si="20"/>
        <v>1366.569</v>
      </c>
      <c r="BT33" s="3">
        <v>2019</v>
      </c>
      <c r="BU33" s="3">
        <v>8</v>
      </c>
      <c r="BV33" s="3">
        <v>33</v>
      </c>
      <c r="BW33">
        <v>5920.26</v>
      </c>
      <c r="BX33">
        <v>6672.3310000000001</v>
      </c>
      <c r="BY33">
        <v>4764.87</v>
      </c>
      <c r="BZ33">
        <v>5371.9769999999999</v>
      </c>
      <c r="CA33">
        <v>5869.9059999999999</v>
      </c>
      <c r="CC33" s="3">
        <f t="shared" si="6"/>
        <v>5719.8687999999993</v>
      </c>
      <c r="CD33" s="3">
        <f t="shared" si="7"/>
        <v>4764.87</v>
      </c>
      <c r="CE33" s="3">
        <f t="shared" si="8"/>
        <v>6672.3310000000001</v>
      </c>
    </row>
    <row r="34" spans="1:83" x14ac:dyDescent="0.3">
      <c r="A34" s="1">
        <v>43696</v>
      </c>
      <c r="B34" t="s">
        <v>7</v>
      </c>
      <c r="C34" s="3">
        <v>2019</v>
      </c>
      <c r="D34" s="3">
        <v>8</v>
      </c>
      <c r="E34" s="3">
        <v>34</v>
      </c>
      <c r="F34">
        <v>0.25484622172833049</v>
      </c>
      <c r="G34">
        <v>4895.3599999999997</v>
      </c>
      <c r="H34">
        <v>4804.18</v>
      </c>
      <c r="I34">
        <v>91.179999999999993</v>
      </c>
      <c r="J34">
        <v>1247.5640000000001</v>
      </c>
      <c r="N34" s="3">
        <v>2019</v>
      </c>
      <c r="O34" s="35"/>
      <c r="P34" s="3">
        <v>34</v>
      </c>
      <c r="Q34">
        <v>0.25484622172833049</v>
      </c>
      <c r="R34">
        <v>0.23089937558384119</v>
      </c>
      <c r="S34">
        <v>0.2406051631128007</v>
      </c>
      <c r="T34">
        <v>0.24245179166346581</v>
      </c>
      <c r="U34">
        <v>0.2334855140110581</v>
      </c>
      <c r="W34" s="3">
        <f t="shared" si="1"/>
        <v>0.24045761321989928</v>
      </c>
      <c r="X34" s="3">
        <f t="shared" si="2"/>
        <v>0.23089937558384119</v>
      </c>
      <c r="Y34" s="3">
        <f t="shared" si="9"/>
        <v>0.25484622172833049</v>
      </c>
      <c r="Z34" s="8"/>
      <c r="AA34" s="8">
        <f t="shared" si="11"/>
        <v>8.9426591435037839E-3</v>
      </c>
      <c r="AB34" s="8">
        <f t="shared" si="12"/>
        <v>5.0329120390382176E-3</v>
      </c>
      <c r="AC34" s="8">
        <f t="shared" si="13"/>
        <v>4.316594888171843E-2</v>
      </c>
      <c r="AY34" s="3">
        <v>2019</v>
      </c>
      <c r="AZ34" s="35"/>
      <c r="BA34" s="3">
        <v>34</v>
      </c>
      <c r="BB34">
        <v>1247.5640000000001</v>
      </c>
      <c r="BC34">
        <v>1458.097</v>
      </c>
      <c r="BD34">
        <v>1933.4670000000001</v>
      </c>
      <c r="BE34">
        <v>1770.5350000000001</v>
      </c>
      <c r="BF34">
        <v>1557.944</v>
      </c>
      <c r="BH34">
        <f t="shared" si="22"/>
        <v>1334.9614999999999</v>
      </c>
      <c r="BI34">
        <f t="shared" si="23"/>
        <v>1495.5095000000001</v>
      </c>
      <c r="BJ34">
        <f t="shared" si="24"/>
        <v>1541.2739999999999</v>
      </c>
      <c r="BK34">
        <f t="shared" si="25"/>
        <v>1541.4565</v>
      </c>
      <c r="BL34">
        <f t="shared" si="26"/>
        <v>1472.144</v>
      </c>
      <c r="BN34" s="3">
        <f t="shared" si="4"/>
        <v>1477.0691000000002</v>
      </c>
      <c r="BO34" s="3">
        <f t="shared" si="5"/>
        <v>1334.9614999999999</v>
      </c>
      <c r="BP34" s="3">
        <f t="shared" si="20"/>
        <v>1541.4565</v>
      </c>
      <c r="BT34" s="3">
        <v>2019</v>
      </c>
      <c r="BU34" s="3">
        <v>8</v>
      </c>
      <c r="BV34" s="3">
        <v>34</v>
      </c>
      <c r="BW34">
        <v>4895.3599999999997</v>
      </c>
      <c r="BX34">
        <v>6314.8589999999986</v>
      </c>
      <c r="BY34">
        <v>8035.85</v>
      </c>
      <c r="BZ34">
        <v>7302.6270000000004</v>
      </c>
      <c r="CA34">
        <v>6672.5510000000004</v>
      </c>
      <c r="CC34" s="3">
        <f t="shared" si="6"/>
        <v>6644.2493999999988</v>
      </c>
      <c r="CD34" s="3">
        <f t="shared" si="7"/>
        <v>4895.3599999999997</v>
      </c>
      <c r="CE34" s="3">
        <f t="shared" si="8"/>
        <v>8035.85</v>
      </c>
    </row>
    <row r="35" spans="1:83" x14ac:dyDescent="0.3">
      <c r="A35" s="1">
        <v>43703</v>
      </c>
      <c r="B35" t="s">
        <v>7</v>
      </c>
      <c r="C35" s="3">
        <v>2019</v>
      </c>
      <c r="D35" s="3">
        <v>8</v>
      </c>
      <c r="E35" s="3">
        <v>35</v>
      </c>
      <c r="F35">
        <v>0.24878838906262529</v>
      </c>
      <c r="G35">
        <v>5611.95</v>
      </c>
      <c r="H35">
        <v>5564.58</v>
      </c>
      <c r="I35">
        <v>47.37</v>
      </c>
      <c r="J35">
        <v>1396.1880000000001</v>
      </c>
      <c r="N35" s="3">
        <v>2019</v>
      </c>
      <c r="O35" s="35"/>
      <c r="P35" s="3">
        <v>35</v>
      </c>
      <c r="Q35">
        <v>0.24878838906262529</v>
      </c>
      <c r="R35">
        <v>0.22242113518932249</v>
      </c>
      <c r="S35">
        <v>0.24796794400187941</v>
      </c>
      <c r="T35">
        <v>0.23391488051076911</v>
      </c>
      <c r="U35">
        <v>0.23036551997069851</v>
      </c>
      <c r="W35" s="3">
        <f t="shared" si="1"/>
        <v>0.23669157374705896</v>
      </c>
      <c r="X35" s="3">
        <f t="shared" si="2"/>
        <v>0.22242113518932249</v>
      </c>
      <c r="Y35" s="3">
        <f t="shared" si="9"/>
        <v>0.24878838906262529</v>
      </c>
      <c r="Z35" s="8"/>
      <c r="AA35" s="8">
        <f t="shared" si="11"/>
        <v>-1.5661968121576053E-2</v>
      </c>
      <c r="AB35" s="8">
        <f t="shared" si="12"/>
        <v>-3.6718334006235476E-2</v>
      </c>
      <c r="AC35" s="8">
        <f t="shared" si="13"/>
        <v>-2.3770541405800927E-2</v>
      </c>
      <c r="AY35" s="3">
        <v>2019</v>
      </c>
      <c r="AZ35" s="35"/>
      <c r="BA35" s="3">
        <v>35</v>
      </c>
      <c r="BB35">
        <v>1396.1880000000001</v>
      </c>
      <c r="BC35">
        <v>1610.8050000000001</v>
      </c>
      <c r="BD35">
        <v>1762.7570000000001</v>
      </c>
      <c r="BE35">
        <v>1757.4169999999999</v>
      </c>
      <c r="BF35">
        <v>1625.2139999999999</v>
      </c>
      <c r="BH35">
        <f t="shared" si="22"/>
        <v>1321.8760000000002</v>
      </c>
      <c r="BI35">
        <f t="shared" si="23"/>
        <v>1534.451</v>
      </c>
      <c r="BJ35">
        <f t="shared" si="24"/>
        <v>1848.1120000000001</v>
      </c>
      <c r="BK35">
        <f t="shared" si="25"/>
        <v>1763.9760000000001</v>
      </c>
      <c r="BL35">
        <f t="shared" si="26"/>
        <v>1591.579</v>
      </c>
      <c r="BN35" s="3">
        <f t="shared" si="4"/>
        <v>1611.9988000000001</v>
      </c>
      <c r="BO35" s="3">
        <f t="shared" si="5"/>
        <v>1321.8760000000002</v>
      </c>
      <c r="BP35" s="3">
        <f t="shared" si="20"/>
        <v>1848.1120000000001</v>
      </c>
      <c r="BT35" s="3">
        <v>2019</v>
      </c>
      <c r="BU35" s="3">
        <v>8</v>
      </c>
      <c r="BV35" s="3">
        <v>35</v>
      </c>
      <c r="BW35">
        <v>5611.95</v>
      </c>
      <c r="BX35">
        <v>7242.14</v>
      </c>
      <c r="BY35">
        <v>7108.81</v>
      </c>
      <c r="BZ35">
        <v>7513.0619999999999</v>
      </c>
      <c r="CA35">
        <v>7054.9359999999997</v>
      </c>
      <c r="CC35" s="3">
        <f t="shared" si="6"/>
        <v>6906.1796000000004</v>
      </c>
      <c r="CD35" s="3">
        <f t="shared" si="7"/>
        <v>5611.95</v>
      </c>
      <c r="CE35" s="3">
        <f t="shared" si="8"/>
        <v>7513.0619999999999</v>
      </c>
    </row>
    <row r="36" spans="1:83" x14ac:dyDescent="0.3">
      <c r="A36" s="1">
        <v>43710</v>
      </c>
      <c r="B36" t="s">
        <v>7</v>
      </c>
      <c r="C36" s="3">
        <v>2019</v>
      </c>
      <c r="D36" s="3">
        <v>9</v>
      </c>
      <c r="E36" s="3">
        <v>36</v>
      </c>
      <c r="F36">
        <v>0.24841937864440961</v>
      </c>
      <c r="G36">
        <v>4810.45</v>
      </c>
      <c r="H36">
        <v>4713.5200000000004</v>
      </c>
      <c r="I36">
        <v>96.93</v>
      </c>
      <c r="J36">
        <v>1195.009</v>
      </c>
      <c r="N36" s="3">
        <v>2019</v>
      </c>
      <c r="O36" s="35" t="s">
        <v>22</v>
      </c>
      <c r="P36" s="3">
        <v>36</v>
      </c>
      <c r="Q36">
        <v>0.24841937864440961</v>
      </c>
      <c r="R36">
        <v>0.2229977563676378</v>
      </c>
      <c r="S36">
        <v>0.25414655887230519</v>
      </c>
      <c r="T36">
        <v>0.23339472440033071</v>
      </c>
      <c r="U36">
        <v>0.24455965515966349</v>
      </c>
      <c r="W36" s="3">
        <f t="shared" si="1"/>
        <v>0.24070361468886939</v>
      </c>
      <c r="X36" s="3">
        <f t="shared" si="2"/>
        <v>0.2229977563676378</v>
      </c>
      <c r="Y36" s="3">
        <f t="shared" si="9"/>
        <v>0.25414655887230519</v>
      </c>
      <c r="Z36" s="8"/>
      <c r="AA36" s="8">
        <f t="shared" si="11"/>
        <v>1.6950501778732141E-2</v>
      </c>
      <c r="AB36" s="8">
        <f t="shared" si="12"/>
        <v>2.592474756611951E-3</v>
      </c>
      <c r="AC36" s="8">
        <f t="shared" si="13"/>
        <v>2.1537057375821345E-2</v>
      </c>
      <c r="AY36" s="3">
        <v>2019</v>
      </c>
      <c r="AZ36" s="35" t="s">
        <v>22</v>
      </c>
      <c r="BA36" s="3">
        <v>36</v>
      </c>
      <c r="BB36">
        <v>1195.009</v>
      </c>
      <c r="BC36">
        <v>1296.3620000000001</v>
      </c>
      <c r="BD36">
        <v>1226.0029999999999</v>
      </c>
      <c r="BE36">
        <v>1582.17</v>
      </c>
      <c r="BF36">
        <v>1091.3119999999999</v>
      </c>
      <c r="BH36">
        <f t="shared" si="22"/>
        <v>1295.5985000000001</v>
      </c>
      <c r="BI36">
        <f t="shared" si="23"/>
        <v>1453.5835000000002</v>
      </c>
      <c r="BJ36">
        <f t="shared" si="24"/>
        <v>1494.38</v>
      </c>
      <c r="BK36">
        <f t="shared" si="25"/>
        <v>1669.7935</v>
      </c>
      <c r="BL36">
        <f t="shared" si="26"/>
        <v>1358.2629999999999</v>
      </c>
      <c r="BN36" s="3">
        <f t="shared" si="4"/>
        <v>1454.3236999999999</v>
      </c>
      <c r="BO36" s="3">
        <f t="shared" si="5"/>
        <v>1295.5985000000001</v>
      </c>
      <c r="BP36" s="3">
        <f t="shared" si="20"/>
        <v>1669.7935</v>
      </c>
      <c r="BT36" s="3">
        <v>2019</v>
      </c>
      <c r="BU36" s="3">
        <v>9</v>
      </c>
      <c r="BV36" s="3">
        <v>36</v>
      </c>
      <c r="BW36">
        <v>4810.45</v>
      </c>
      <c r="BX36">
        <v>5813.3410000000003</v>
      </c>
      <c r="BY36">
        <v>4824</v>
      </c>
      <c r="BZ36">
        <v>6778.9449999999997</v>
      </c>
      <c r="CA36">
        <v>4462.3549999999996</v>
      </c>
      <c r="CC36" s="3">
        <f t="shared" si="6"/>
        <v>5337.8181999999997</v>
      </c>
      <c r="CD36" s="3">
        <f t="shared" si="7"/>
        <v>4462.3549999999996</v>
      </c>
      <c r="CE36" s="3">
        <f t="shared" si="8"/>
        <v>6778.9449999999997</v>
      </c>
    </row>
    <row r="37" spans="1:83" x14ac:dyDescent="0.3">
      <c r="A37" s="1">
        <v>43717</v>
      </c>
      <c r="B37" t="s">
        <v>7</v>
      </c>
      <c r="C37" s="3">
        <v>2019</v>
      </c>
      <c r="D37" s="3">
        <v>9</v>
      </c>
      <c r="E37" s="3">
        <v>37</v>
      </c>
      <c r="F37">
        <v>0.24107535006729791</v>
      </c>
      <c r="G37">
        <v>5081.88</v>
      </c>
      <c r="H37">
        <v>4970.6499999999996</v>
      </c>
      <c r="I37">
        <v>111.23</v>
      </c>
      <c r="J37">
        <v>1225.116</v>
      </c>
      <c r="N37" s="3">
        <v>2019</v>
      </c>
      <c r="O37" s="35"/>
      <c r="P37" s="3">
        <v>37</v>
      </c>
      <c r="Q37">
        <v>0.24107535006729791</v>
      </c>
      <c r="R37">
        <v>0.23164550312885401</v>
      </c>
      <c r="S37">
        <v>0.24904581877176349</v>
      </c>
      <c r="T37">
        <v>0.23038313162891061</v>
      </c>
      <c r="U37">
        <v>0.24517471400347041</v>
      </c>
      <c r="W37" s="3">
        <f t="shared" si="1"/>
        <v>0.23946490352005928</v>
      </c>
      <c r="X37" s="3">
        <f t="shared" si="2"/>
        <v>0.23038313162891061</v>
      </c>
      <c r="Y37" s="3">
        <f t="shared" si="9"/>
        <v>0.24904581877176349</v>
      </c>
      <c r="Z37" s="8"/>
      <c r="AA37" s="8">
        <f t="shared" si="11"/>
        <v>-5.1462092516194602E-3</v>
      </c>
      <c r="AB37" s="8">
        <f t="shared" si="12"/>
        <v>3.3118607924902843E-2</v>
      </c>
      <c r="AC37" s="8">
        <f t="shared" si="13"/>
        <v>-2.0070073437840841E-2</v>
      </c>
      <c r="AY37" s="3">
        <v>2019</v>
      </c>
      <c r="AZ37" s="35"/>
      <c r="BA37" s="3">
        <v>37</v>
      </c>
      <c r="BB37">
        <v>1225.116</v>
      </c>
      <c r="BC37">
        <v>1014.283</v>
      </c>
      <c r="BD37">
        <v>1185.0920000000001</v>
      </c>
      <c r="BE37">
        <v>1708.152</v>
      </c>
      <c r="BF37">
        <v>1345.434</v>
      </c>
      <c r="BH37">
        <f t="shared" si="22"/>
        <v>1210.0625</v>
      </c>
      <c r="BI37">
        <f t="shared" si="23"/>
        <v>1155.3225</v>
      </c>
      <c r="BJ37">
        <f t="shared" si="24"/>
        <v>1205.5475000000001</v>
      </c>
      <c r="BK37">
        <f t="shared" si="25"/>
        <v>1645.1610000000001</v>
      </c>
      <c r="BL37">
        <f t="shared" si="26"/>
        <v>1218.373</v>
      </c>
      <c r="BN37" s="3">
        <f t="shared" si="4"/>
        <v>1286.8933000000002</v>
      </c>
      <c r="BO37" s="3">
        <f t="shared" si="5"/>
        <v>1155.3225</v>
      </c>
      <c r="BP37" s="3">
        <f t="shared" si="20"/>
        <v>1645.1610000000001</v>
      </c>
      <c r="BT37" s="3">
        <v>2019</v>
      </c>
      <c r="BU37" s="3">
        <v>9</v>
      </c>
      <c r="BV37" s="3">
        <v>37</v>
      </c>
      <c r="BW37">
        <v>5081.88</v>
      </c>
      <c r="BX37">
        <v>4378.6000000000004</v>
      </c>
      <c r="BY37">
        <v>4758.53</v>
      </c>
      <c r="BZ37">
        <v>7414.3970000000008</v>
      </c>
      <c r="CA37">
        <v>5487.6540000000005</v>
      </c>
      <c r="CC37" s="3">
        <f t="shared" si="6"/>
        <v>5424.2121999999999</v>
      </c>
      <c r="CD37" s="3">
        <f t="shared" si="7"/>
        <v>4378.6000000000004</v>
      </c>
      <c r="CE37" s="3">
        <f t="shared" si="8"/>
        <v>7414.3970000000008</v>
      </c>
    </row>
    <row r="38" spans="1:83" x14ac:dyDescent="0.3">
      <c r="A38" s="1">
        <v>43724</v>
      </c>
      <c r="B38" t="s">
        <v>7</v>
      </c>
      <c r="C38" s="3">
        <v>2019</v>
      </c>
      <c r="D38" s="3">
        <v>9</v>
      </c>
      <c r="E38" s="3">
        <v>38</v>
      </c>
      <c r="F38">
        <v>0.24104064404963579</v>
      </c>
      <c r="G38">
        <v>6906.3</v>
      </c>
      <c r="H38">
        <v>6830.15</v>
      </c>
      <c r="I38">
        <v>76.150000000000006</v>
      </c>
      <c r="J38">
        <v>1664.6990000000001</v>
      </c>
      <c r="N38" s="3">
        <v>2019</v>
      </c>
      <c r="O38" s="35"/>
      <c r="P38" s="3">
        <v>38</v>
      </c>
      <c r="Q38">
        <v>0.24104064404963579</v>
      </c>
      <c r="R38">
        <v>0.24878553316428659</v>
      </c>
      <c r="S38">
        <v>0.24118027618505769</v>
      </c>
      <c r="T38">
        <v>0.23586008158669669</v>
      </c>
      <c r="U38">
        <v>0.23078827329059051</v>
      </c>
      <c r="W38" s="3">
        <f t="shared" si="1"/>
        <v>0.23953096165525345</v>
      </c>
      <c r="X38" s="3">
        <f t="shared" si="2"/>
        <v>0.23078827329059051</v>
      </c>
      <c r="Y38" s="3">
        <f t="shared" si="9"/>
        <v>0.24878553316428659</v>
      </c>
      <c r="Z38" s="8"/>
      <c r="AA38" s="8">
        <f t="shared" si="11"/>
        <v>2.7585727270729166E-4</v>
      </c>
      <c r="AB38" s="8">
        <f t="shared" si="12"/>
        <v>1.758556100941E-3</v>
      </c>
      <c r="AC38" s="8">
        <f t="shared" si="13"/>
        <v>-1.0451314089936492E-3</v>
      </c>
      <c r="AY38" s="3">
        <v>2019</v>
      </c>
      <c r="AZ38" s="35"/>
      <c r="BA38" s="3">
        <v>38</v>
      </c>
      <c r="BB38">
        <v>1664.6990000000001</v>
      </c>
      <c r="BC38">
        <v>1304.905</v>
      </c>
      <c r="BD38">
        <v>1793.144</v>
      </c>
      <c r="BE38">
        <v>1855.1569999999999</v>
      </c>
      <c r="BF38">
        <v>1683.6959999999999</v>
      </c>
      <c r="BH38">
        <f t="shared" si="22"/>
        <v>1444.9075</v>
      </c>
      <c r="BI38">
        <f t="shared" si="23"/>
        <v>1159.5940000000001</v>
      </c>
      <c r="BJ38">
        <f t="shared" si="24"/>
        <v>1489.1179999999999</v>
      </c>
      <c r="BK38">
        <f t="shared" si="25"/>
        <v>1781.6545000000001</v>
      </c>
      <c r="BL38">
        <f t="shared" si="26"/>
        <v>1514.5650000000001</v>
      </c>
      <c r="BN38" s="3">
        <f t="shared" si="4"/>
        <v>1477.9677999999999</v>
      </c>
      <c r="BO38" s="3">
        <f t="shared" si="5"/>
        <v>1159.5940000000001</v>
      </c>
      <c r="BP38" s="3">
        <f t="shared" si="20"/>
        <v>1781.6545000000001</v>
      </c>
      <c r="BT38" s="3">
        <v>2019</v>
      </c>
      <c r="BU38" s="3">
        <v>9</v>
      </c>
      <c r="BV38" s="3">
        <v>38</v>
      </c>
      <c r="BW38">
        <v>6906.3</v>
      </c>
      <c r="BX38">
        <v>5245.1</v>
      </c>
      <c r="BY38">
        <v>7434.87</v>
      </c>
      <c r="BZ38">
        <v>7865.4979999999996</v>
      </c>
      <c r="CA38">
        <v>7295.4139999999998</v>
      </c>
      <c r="CC38" s="3">
        <f t="shared" si="6"/>
        <v>6949.4364000000005</v>
      </c>
      <c r="CD38" s="3">
        <f t="shared" si="7"/>
        <v>5245.1</v>
      </c>
      <c r="CE38" s="3">
        <f t="shared" si="8"/>
        <v>7865.4979999999996</v>
      </c>
    </row>
    <row r="39" spans="1:83" x14ac:dyDescent="0.3">
      <c r="A39" s="1">
        <v>43731</v>
      </c>
      <c r="B39" t="s">
        <v>7</v>
      </c>
      <c r="C39" s="3">
        <v>2019</v>
      </c>
      <c r="D39" s="3">
        <v>9</v>
      </c>
      <c r="E39" s="3">
        <v>39</v>
      </c>
      <c r="F39">
        <v>0.24775210642764581</v>
      </c>
      <c r="G39">
        <v>5301.63</v>
      </c>
      <c r="H39">
        <v>5170.25</v>
      </c>
      <c r="I39">
        <v>131.38</v>
      </c>
      <c r="J39">
        <v>1313.49</v>
      </c>
      <c r="N39" s="3">
        <v>2019</v>
      </c>
      <c r="O39" s="35"/>
      <c r="P39" s="3">
        <v>39</v>
      </c>
      <c r="Q39">
        <v>0.24775210642764581</v>
      </c>
      <c r="R39">
        <v>0.24582330586784529</v>
      </c>
      <c r="S39">
        <v>0.2320141770907353</v>
      </c>
      <c r="T39">
        <v>0.23607131814438931</v>
      </c>
      <c r="U39">
        <v>0.23336415503680619</v>
      </c>
      <c r="W39" s="3">
        <f t="shared" si="1"/>
        <v>0.23900501251348433</v>
      </c>
      <c r="X39" s="3">
        <f t="shared" si="2"/>
        <v>0.2320141770907353</v>
      </c>
      <c r="Y39" s="3">
        <f t="shared" si="9"/>
        <v>0.24775210642764581</v>
      </c>
      <c r="Z39" s="8"/>
      <c r="AA39" s="8">
        <f t="shared" si="11"/>
        <v>-2.1957459617520936E-3</v>
      </c>
      <c r="AB39" s="8">
        <f t="shared" si="12"/>
        <v>5.3118114827317431E-3</v>
      </c>
      <c r="AC39" s="8">
        <f t="shared" si="13"/>
        <v>-4.1538859735801292E-3</v>
      </c>
      <c r="AY39" s="3">
        <v>2019</v>
      </c>
      <c r="AZ39" s="35"/>
      <c r="BA39" s="3">
        <v>39</v>
      </c>
      <c r="BB39">
        <v>1313.49</v>
      </c>
      <c r="BC39">
        <v>1453.433</v>
      </c>
      <c r="BD39">
        <v>1687.7339999999999</v>
      </c>
      <c r="BE39">
        <v>2098.8649999999998</v>
      </c>
      <c r="BF39">
        <v>1881.751</v>
      </c>
      <c r="BH39">
        <f t="shared" si="22"/>
        <v>1489.0945000000002</v>
      </c>
      <c r="BI39">
        <f t="shared" si="23"/>
        <v>1379.1689999999999</v>
      </c>
      <c r="BJ39">
        <f t="shared" si="24"/>
        <v>1740.4389999999999</v>
      </c>
      <c r="BK39">
        <f t="shared" si="25"/>
        <v>1977.011</v>
      </c>
      <c r="BL39">
        <f t="shared" si="26"/>
        <v>1782.7235000000001</v>
      </c>
      <c r="BN39" s="3">
        <f t="shared" si="4"/>
        <v>1673.6874</v>
      </c>
      <c r="BO39" s="3">
        <f t="shared" si="5"/>
        <v>1379.1689999999999</v>
      </c>
      <c r="BP39" s="3">
        <f t="shared" si="20"/>
        <v>1977.011</v>
      </c>
      <c r="BT39" s="3">
        <v>2019</v>
      </c>
      <c r="BU39" s="3">
        <v>9</v>
      </c>
      <c r="BV39" s="3">
        <v>39</v>
      </c>
      <c r="BW39">
        <v>5301.63</v>
      </c>
      <c r="BX39">
        <v>5912.5110000000004</v>
      </c>
      <c r="BY39">
        <v>7274.2709999999997</v>
      </c>
      <c r="BZ39">
        <v>8890.8089999999993</v>
      </c>
      <c r="CA39">
        <v>8063.5820000000003</v>
      </c>
      <c r="CC39" s="3">
        <f t="shared" si="6"/>
        <v>7088.5605999999998</v>
      </c>
      <c r="CD39" s="3">
        <f t="shared" si="7"/>
        <v>5301.63</v>
      </c>
      <c r="CE39" s="3">
        <f t="shared" si="8"/>
        <v>8890.8089999999993</v>
      </c>
    </row>
    <row r="40" spans="1:83" x14ac:dyDescent="0.3">
      <c r="A40" s="1">
        <v>43738</v>
      </c>
      <c r="B40" t="s">
        <v>7</v>
      </c>
      <c r="C40" s="3">
        <v>2019</v>
      </c>
      <c r="D40" s="3">
        <v>9</v>
      </c>
      <c r="E40" s="3">
        <v>40</v>
      </c>
      <c r="F40">
        <v>0.2479514858050488</v>
      </c>
      <c r="G40">
        <v>6484.7</v>
      </c>
      <c r="H40">
        <v>6358.06</v>
      </c>
      <c r="I40">
        <v>126.64</v>
      </c>
      <c r="J40">
        <v>1607.8910000000001</v>
      </c>
      <c r="N40" s="3">
        <v>2019</v>
      </c>
      <c r="O40" s="35"/>
      <c r="P40" s="3">
        <v>40</v>
      </c>
      <c r="Q40">
        <v>0.2479514858050488</v>
      </c>
      <c r="R40">
        <v>0.23789122565358681</v>
      </c>
      <c r="S40">
        <v>0.23026238594318901</v>
      </c>
      <c r="T40">
        <v>0.22803114752852779</v>
      </c>
      <c r="U40">
        <v>0.2278748064199495</v>
      </c>
      <c r="W40" s="3">
        <f t="shared" si="1"/>
        <v>0.23440221027006039</v>
      </c>
      <c r="X40" s="3">
        <f t="shared" si="2"/>
        <v>0.2278748064199495</v>
      </c>
      <c r="Y40" s="3">
        <f t="shared" si="9"/>
        <v>0.2479514858050488</v>
      </c>
      <c r="Z40" s="8"/>
      <c r="AA40" s="8">
        <f t="shared" si="11"/>
        <v>-1.9258182893399534E-2</v>
      </c>
      <c r="AB40" s="8">
        <f t="shared" si="12"/>
        <v>-1.7841024728273314E-2</v>
      </c>
      <c r="AC40" s="8">
        <f t="shared" si="13"/>
        <v>8.0475351058706401E-4</v>
      </c>
      <c r="AY40" s="3">
        <v>2019</v>
      </c>
      <c r="AZ40" s="35"/>
      <c r="BA40" s="3">
        <v>40</v>
      </c>
      <c r="BB40">
        <v>1607.8910000000001</v>
      </c>
      <c r="BC40">
        <v>1257.626</v>
      </c>
      <c r="BD40">
        <v>1562.077</v>
      </c>
      <c r="BE40">
        <v>1680.6679999999999</v>
      </c>
      <c r="BF40">
        <v>1517.36</v>
      </c>
      <c r="BH40">
        <f t="shared" si="22"/>
        <v>1460.6905000000002</v>
      </c>
      <c r="BI40">
        <f t="shared" si="23"/>
        <v>1355.5295000000001</v>
      </c>
      <c r="BJ40">
        <f t="shared" si="24"/>
        <v>1624.9054999999998</v>
      </c>
      <c r="BK40">
        <f t="shared" si="25"/>
        <v>1889.7664999999997</v>
      </c>
      <c r="BL40">
        <f t="shared" si="26"/>
        <v>1699.5554999999999</v>
      </c>
      <c r="BN40" s="3">
        <f t="shared" si="4"/>
        <v>1606.0895</v>
      </c>
      <c r="BO40" s="3">
        <f t="shared" si="5"/>
        <v>1355.5295000000001</v>
      </c>
      <c r="BP40" s="3">
        <f t="shared" si="20"/>
        <v>1889.7664999999997</v>
      </c>
      <c r="BT40" s="3">
        <v>2019</v>
      </c>
      <c r="BU40" s="3">
        <v>9</v>
      </c>
      <c r="BV40" s="3">
        <v>40</v>
      </c>
      <c r="BW40">
        <v>6484.7</v>
      </c>
      <c r="BX40">
        <v>5286.5590000000002</v>
      </c>
      <c r="BY40">
        <v>6783.9</v>
      </c>
      <c r="BZ40">
        <v>7370.3440000000001</v>
      </c>
      <c r="CA40">
        <v>6658.7439999999997</v>
      </c>
      <c r="CC40" s="3">
        <f t="shared" si="6"/>
        <v>6516.8494000000001</v>
      </c>
      <c r="CD40" s="3">
        <f t="shared" si="7"/>
        <v>5286.5590000000002</v>
      </c>
      <c r="CE40" s="3">
        <f t="shared" si="8"/>
        <v>7370.3440000000001</v>
      </c>
    </row>
    <row r="41" spans="1:83" x14ac:dyDescent="0.3">
      <c r="A41" s="1">
        <v>43745</v>
      </c>
      <c r="B41" t="s">
        <v>7</v>
      </c>
      <c r="C41" s="3">
        <v>2019</v>
      </c>
      <c r="D41" s="3">
        <v>10</v>
      </c>
      <c r="E41" s="3">
        <v>41</v>
      </c>
      <c r="F41">
        <v>0.2453288796802473</v>
      </c>
      <c r="G41">
        <v>4218.26</v>
      </c>
      <c r="H41">
        <v>4107.5</v>
      </c>
      <c r="I41">
        <v>110.76</v>
      </c>
      <c r="J41">
        <v>1034.8610000000001</v>
      </c>
      <c r="N41" s="3">
        <v>2019</v>
      </c>
      <c r="O41" s="35" t="s">
        <v>23</v>
      </c>
      <c r="P41" s="3">
        <v>41</v>
      </c>
      <c r="Q41">
        <v>0.2453288796802473</v>
      </c>
      <c r="R41">
        <v>0.24372702133757479</v>
      </c>
      <c r="S41">
        <v>0.23217121117752651</v>
      </c>
      <c r="T41">
        <v>0.22471308433950121</v>
      </c>
      <c r="U41">
        <v>0.2341042671661942</v>
      </c>
      <c r="W41" s="3">
        <f t="shared" si="1"/>
        <v>0.23600889274020881</v>
      </c>
      <c r="X41" s="3">
        <f t="shared" si="2"/>
        <v>0.22471308433950121</v>
      </c>
      <c r="Y41" s="3">
        <f t="shared" si="9"/>
        <v>0.2453288796802473</v>
      </c>
      <c r="Z41" s="8"/>
      <c r="AA41" s="8">
        <f t="shared" si="11"/>
        <v>6.8543827649805156E-3</v>
      </c>
      <c r="AB41" s="8">
        <f t="shared" si="12"/>
        <v>-1.3874820697034718E-2</v>
      </c>
      <c r="AC41" s="8">
        <f t="shared" si="13"/>
        <v>-1.0577093806421134E-2</v>
      </c>
      <c r="AY41" s="3">
        <v>2019</v>
      </c>
      <c r="AZ41" s="35" t="s">
        <v>23</v>
      </c>
      <c r="BA41" s="3">
        <v>41</v>
      </c>
      <c r="BB41">
        <v>1034.8610000000001</v>
      </c>
      <c r="BC41">
        <v>1188.0129999999999</v>
      </c>
      <c r="BD41">
        <v>1257.3420000000001</v>
      </c>
      <c r="BE41">
        <v>1459.498</v>
      </c>
      <c r="BF41">
        <v>1525.1790000000001</v>
      </c>
      <c r="BH41">
        <f t="shared" si="22"/>
        <v>1321.3760000000002</v>
      </c>
      <c r="BI41">
        <f t="shared" si="23"/>
        <v>1222.8195000000001</v>
      </c>
      <c r="BJ41">
        <f t="shared" si="24"/>
        <v>1409.7094999999999</v>
      </c>
      <c r="BK41">
        <f t="shared" si="25"/>
        <v>1570.0830000000001</v>
      </c>
      <c r="BL41">
        <f t="shared" si="26"/>
        <v>1521.2694999999999</v>
      </c>
      <c r="BN41" s="3">
        <f t="shared" si="4"/>
        <v>1409.0515</v>
      </c>
      <c r="BO41" s="3">
        <f t="shared" si="5"/>
        <v>1222.8195000000001</v>
      </c>
      <c r="BP41" s="3">
        <f t="shared" si="20"/>
        <v>1570.0830000000001</v>
      </c>
      <c r="BT41" s="3">
        <v>2019</v>
      </c>
      <c r="BU41" s="3">
        <v>10</v>
      </c>
      <c r="BV41" s="3">
        <v>41</v>
      </c>
      <c r="BW41">
        <v>4218.26</v>
      </c>
      <c r="BX41">
        <v>4874.3590000000004</v>
      </c>
      <c r="BY41">
        <v>5415.5810000000001</v>
      </c>
      <c r="BZ41">
        <v>6494.9400000000014</v>
      </c>
      <c r="CA41">
        <v>6514.9560000000001</v>
      </c>
      <c r="CC41" s="3">
        <f t="shared" si="6"/>
        <v>5503.619200000001</v>
      </c>
      <c r="CD41" s="3">
        <f t="shared" si="7"/>
        <v>4218.26</v>
      </c>
      <c r="CE41" s="3">
        <f t="shared" si="8"/>
        <v>6514.9560000000001</v>
      </c>
    </row>
    <row r="42" spans="1:83" x14ac:dyDescent="0.3">
      <c r="A42" s="1">
        <v>43752</v>
      </c>
      <c r="B42" t="s">
        <v>7</v>
      </c>
      <c r="C42" s="3">
        <v>2019</v>
      </c>
      <c r="D42" s="3">
        <v>10</v>
      </c>
      <c r="E42" s="3">
        <v>42</v>
      </c>
      <c r="F42">
        <v>0.2434753150917521</v>
      </c>
      <c r="G42">
        <v>6125.2</v>
      </c>
      <c r="H42">
        <v>5941.32</v>
      </c>
      <c r="I42">
        <v>183.88</v>
      </c>
      <c r="J42">
        <v>1491.335</v>
      </c>
      <c r="N42" s="3">
        <v>2019</v>
      </c>
      <c r="O42" s="35"/>
      <c r="P42" s="3">
        <v>42</v>
      </c>
      <c r="Q42">
        <v>0.2434753150917521</v>
      </c>
      <c r="R42">
        <v>0.24397730075370011</v>
      </c>
      <c r="S42">
        <v>0.24606888141166641</v>
      </c>
      <c r="T42">
        <v>0.22940326012207429</v>
      </c>
      <c r="U42">
        <v>0.23055001546869591</v>
      </c>
      <c r="W42" s="3">
        <f t="shared" si="1"/>
        <v>0.23869495456957773</v>
      </c>
      <c r="X42" s="3">
        <f t="shared" si="2"/>
        <v>0.22940326012207429</v>
      </c>
      <c r="Y42" s="3">
        <f t="shared" si="9"/>
        <v>0.24606888141166641</v>
      </c>
      <c r="Z42" s="8"/>
      <c r="AA42" s="8">
        <f t="shared" si="11"/>
        <v>1.1381189065302166E-2</v>
      </c>
      <c r="AB42" s="8">
        <f t="shared" si="12"/>
        <v>2.0871841069508346E-2</v>
      </c>
      <c r="AC42" s="8">
        <f t="shared" si="13"/>
        <v>3.0163661627755634E-3</v>
      </c>
      <c r="AY42" s="3">
        <v>2019</v>
      </c>
      <c r="AZ42" s="35"/>
      <c r="BA42" s="3">
        <v>42</v>
      </c>
      <c r="BB42">
        <v>1491.335</v>
      </c>
      <c r="BC42">
        <v>1509.5709999999999</v>
      </c>
      <c r="BD42">
        <v>1448.7329999999999</v>
      </c>
      <c r="BE42">
        <v>1593.5329999999999</v>
      </c>
      <c r="BF42">
        <v>2047.105</v>
      </c>
      <c r="BH42">
        <f t="shared" si="22"/>
        <v>1263.098</v>
      </c>
      <c r="BI42">
        <f t="shared" si="23"/>
        <v>1348.7919999999999</v>
      </c>
      <c r="BJ42">
        <f t="shared" si="24"/>
        <v>1353.0374999999999</v>
      </c>
      <c r="BK42">
        <f t="shared" si="25"/>
        <v>1526.5155</v>
      </c>
      <c r="BL42">
        <f t="shared" si="26"/>
        <v>1786.1420000000001</v>
      </c>
      <c r="BN42" s="3">
        <f t="shared" si="4"/>
        <v>1455.5169999999998</v>
      </c>
      <c r="BO42" s="3">
        <f t="shared" si="5"/>
        <v>1263.098</v>
      </c>
      <c r="BP42" s="3">
        <f t="shared" si="20"/>
        <v>1786.1420000000001</v>
      </c>
      <c r="BT42" s="3">
        <v>2019</v>
      </c>
      <c r="BU42" s="3">
        <v>10</v>
      </c>
      <c r="BV42" s="3">
        <v>42</v>
      </c>
      <c r="BW42">
        <v>6125.2</v>
      </c>
      <c r="BX42">
        <v>6187.3419999999996</v>
      </c>
      <c r="BY42">
        <v>5887.51</v>
      </c>
      <c r="BZ42">
        <v>6946.4269999999997</v>
      </c>
      <c r="CA42">
        <v>8879.223</v>
      </c>
      <c r="CC42" s="3">
        <f t="shared" si="6"/>
        <v>6805.1403999999993</v>
      </c>
      <c r="CD42" s="3">
        <f t="shared" si="7"/>
        <v>5887.51</v>
      </c>
      <c r="CE42" s="3">
        <f t="shared" si="8"/>
        <v>8879.223</v>
      </c>
    </row>
    <row r="43" spans="1:83" x14ac:dyDescent="0.3">
      <c r="A43" s="1">
        <v>43759</v>
      </c>
      <c r="B43" t="s">
        <v>7</v>
      </c>
      <c r="C43" s="3">
        <v>2019</v>
      </c>
      <c r="D43" s="3">
        <v>10</v>
      </c>
      <c r="E43" s="3">
        <v>43</v>
      </c>
      <c r="F43">
        <v>0.2405434516523868</v>
      </c>
      <c r="G43">
        <v>5923.25</v>
      </c>
      <c r="H43">
        <v>5766.8099999999986</v>
      </c>
      <c r="I43">
        <v>156.44</v>
      </c>
      <c r="J43">
        <v>1424.799</v>
      </c>
      <c r="N43" s="3">
        <v>2019</v>
      </c>
      <c r="O43" s="35"/>
      <c r="P43" s="3">
        <v>43</v>
      </c>
      <c r="Q43">
        <v>0.2405434516523868</v>
      </c>
      <c r="R43">
        <v>0.24819646827150729</v>
      </c>
      <c r="S43">
        <v>0.25139774687407029</v>
      </c>
      <c r="T43">
        <v>0.22289992658191801</v>
      </c>
      <c r="U43">
        <v>0.2331453159086852</v>
      </c>
      <c r="W43" s="3">
        <f t="shared" si="1"/>
        <v>0.23923658185771352</v>
      </c>
      <c r="X43" s="3">
        <f t="shared" si="2"/>
        <v>0.22289992658191801</v>
      </c>
      <c r="Y43" s="3">
        <f t="shared" si="9"/>
        <v>0.25139774687407029</v>
      </c>
      <c r="Z43" s="8"/>
      <c r="AA43" s="8">
        <f t="shared" si="11"/>
        <v>2.2691191320423076E-3</v>
      </c>
      <c r="AB43" s="8">
        <f t="shared" si="12"/>
        <v>-2.8348915079478898E-2</v>
      </c>
      <c r="AC43" s="8">
        <f t="shared" si="13"/>
        <v>2.1655990923487911E-2</v>
      </c>
      <c r="AY43" s="3">
        <v>2019</v>
      </c>
      <c r="AZ43" s="35"/>
      <c r="BA43" s="3">
        <v>43</v>
      </c>
      <c r="BB43">
        <v>1424.799</v>
      </c>
      <c r="BC43">
        <v>1643.662</v>
      </c>
      <c r="BD43">
        <v>1848.1890000000001</v>
      </c>
      <c r="BE43">
        <v>1881.7349999999999</v>
      </c>
      <c r="BF43">
        <v>2011.3119999999999</v>
      </c>
      <c r="BH43">
        <f t="shared" si="22"/>
        <v>1458.067</v>
      </c>
      <c r="BI43">
        <f t="shared" si="23"/>
        <v>1576.6165000000001</v>
      </c>
      <c r="BJ43">
        <f t="shared" si="24"/>
        <v>1648.461</v>
      </c>
      <c r="BK43">
        <f t="shared" si="25"/>
        <v>1737.634</v>
      </c>
      <c r="BL43">
        <f t="shared" si="26"/>
        <v>2029.2085</v>
      </c>
      <c r="BN43" s="3">
        <f t="shared" si="4"/>
        <v>1689.9974000000002</v>
      </c>
      <c r="BO43" s="3">
        <f t="shared" si="5"/>
        <v>1458.067</v>
      </c>
      <c r="BP43" s="3">
        <f t="shared" si="20"/>
        <v>2029.2085</v>
      </c>
      <c r="BT43" s="3">
        <v>2019</v>
      </c>
      <c r="BU43" s="3">
        <v>10</v>
      </c>
      <c r="BV43" s="3">
        <v>43</v>
      </c>
      <c r="BW43">
        <v>5923.25</v>
      </c>
      <c r="BX43">
        <v>6622.4230000000007</v>
      </c>
      <c r="BY43">
        <v>7351.6530000000002</v>
      </c>
      <c r="BZ43">
        <v>8442.0619999999999</v>
      </c>
      <c r="CA43">
        <v>8626.86</v>
      </c>
      <c r="CC43" s="3">
        <f t="shared" si="6"/>
        <v>7393.2496000000001</v>
      </c>
      <c r="CD43" s="3">
        <f t="shared" si="7"/>
        <v>5923.25</v>
      </c>
      <c r="CE43" s="3">
        <f t="shared" si="8"/>
        <v>8626.86</v>
      </c>
    </row>
    <row r="44" spans="1:83" x14ac:dyDescent="0.3">
      <c r="A44" s="1">
        <v>43766</v>
      </c>
      <c r="B44" t="s">
        <v>7</v>
      </c>
      <c r="C44" s="3">
        <v>2019</v>
      </c>
      <c r="D44" s="3">
        <v>10</v>
      </c>
      <c r="E44" s="3">
        <v>44</v>
      </c>
      <c r="F44">
        <v>0.2390952733432502</v>
      </c>
      <c r="G44">
        <v>5620.04</v>
      </c>
      <c r="H44">
        <v>5551.16</v>
      </c>
      <c r="I44">
        <v>68.88</v>
      </c>
      <c r="J44">
        <v>1343.7249999999999</v>
      </c>
      <c r="N44" s="3">
        <v>2019</v>
      </c>
      <c r="O44" s="35"/>
      <c r="P44" s="3">
        <v>44</v>
      </c>
      <c r="Q44">
        <v>0.2390952733432502</v>
      </c>
      <c r="R44">
        <v>0.2509875023866216</v>
      </c>
      <c r="S44">
        <v>0.23699728681917309</v>
      </c>
      <c r="T44">
        <v>0.22619655565359789</v>
      </c>
      <c r="U44">
        <v>0.23115843224657481</v>
      </c>
      <c r="W44" s="3">
        <f t="shared" si="1"/>
        <v>0.23688701008984353</v>
      </c>
      <c r="X44" s="3">
        <f t="shared" si="2"/>
        <v>0.22619655565359789</v>
      </c>
      <c r="Y44" s="3">
        <f t="shared" si="9"/>
        <v>0.2509875023866216</v>
      </c>
      <c r="Z44" s="8"/>
      <c r="AA44" s="8">
        <f t="shared" si="11"/>
        <v>-9.821122462230325E-3</v>
      </c>
      <c r="AB44" s="8">
        <f t="shared" si="12"/>
        <v>1.4789727041333744E-2</v>
      </c>
      <c r="AC44" s="8">
        <f t="shared" si="13"/>
        <v>-1.6318542729588659E-3</v>
      </c>
      <c r="AY44" s="3">
        <v>2019</v>
      </c>
      <c r="AZ44" s="35"/>
      <c r="BA44" s="3">
        <v>44</v>
      </c>
      <c r="BB44">
        <v>1343.7249999999999</v>
      </c>
      <c r="BC44">
        <v>1560.376</v>
      </c>
      <c r="BD44">
        <v>1849.9929999999999</v>
      </c>
      <c r="BE44">
        <v>1611.403</v>
      </c>
      <c r="BF44">
        <v>2087.8009999999999</v>
      </c>
      <c r="BH44">
        <f t="shared" si="22"/>
        <v>1384.2619999999999</v>
      </c>
      <c r="BI44">
        <f t="shared" si="23"/>
        <v>1602.019</v>
      </c>
      <c r="BJ44">
        <f t="shared" si="24"/>
        <v>1849.0909999999999</v>
      </c>
      <c r="BK44">
        <f t="shared" si="25"/>
        <v>1746.569</v>
      </c>
      <c r="BL44">
        <f t="shared" si="26"/>
        <v>2049.5564999999997</v>
      </c>
      <c r="BN44" s="3">
        <f t="shared" si="4"/>
        <v>1726.2994999999996</v>
      </c>
      <c r="BO44" s="3">
        <f t="shared" si="5"/>
        <v>1384.2619999999999</v>
      </c>
      <c r="BP44" s="3">
        <f t="shared" si="20"/>
        <v>2049.5564999999997</v>
      </c>
      <c r="BT44" s="3">
        <v>2019</v>
      </c>
      <c r="BU44" s="3">
        <v>10</v>
      </c>
      <c r="BV44" s="3">
        <v>44</v>
      </c>
      <c r="BW44">
        <v>5620.04</v>
      </c>
      <c r="BX44">
        <v>6216.9470000000001</v>
      </c>
      <c r="BY44">
        <v>7805.9669999999996</v>
      </c>
      <c r="BZ44">
        <v>7123.9059999999999</v>
      </c>
      <c r="CA44">
        <v>9031.9050000000007</v>
      </c>
      <c r="CC44" s="3">
        <f t="shared" si="6"/>
        <v>7159.7529999999997</v>
      </c>
      <c r="CD44" s="3">
        <f t="shared" si="7"/>
        <v>5620.04</v>
      </c>
      <c r="CE44" s="3">
        <f t="shared" si="8"/>
        <v>9031.9050000000007</v>
      </c>
    </row>
    <row r="45" spans="1:83" x14ac:dyDescent="0.3">
      <c r="A45" s="1">
        <v>43773</v>
      </c>
      <c r="B45" t="s">
        <v>7</v>
      </c>
      <c r="C45" s="3">
        <v>2019</v>
      </c>
      <c r="D45" s="3">
        <v>11</v>
      </c>
      <c r="E45" s="3">
        <v>45</v>
      </c>
      <c r="F45">
        <v>0.23581525984896401</v>
      </c>
      <c r="G45">
        <v>5376.2</v>
      </c>
      <c r="H45">
        <v>5205.75</v>
      </c>
      <c r="I45">
        <v>170.45</v>
      </c>
      <c r="J45">
        <v>1267.79</v>
      </c>
      <c r="N45" s="3">
        <v>2019</v>
      </c>
      <c r="O45" s="35" t="s">
        <v>24</v>
      </c>
      <c r="P45" s="3">
        <v>45</v>
      </c>
      <c r="Q45">
        <v>0.23581525984896401</v>
      </c>
      <c r="R45">
        <v>0.2490698684275619</v>
      </c>
      <c r="S45">
        <v>0.2282036299751431</v>
      </c>
      <c r="T45">
        <v>0.2466298271780708</v>
      </c>
      <c r="U45">
        <v>0.2281653681972157</v>
      </c>
      <c r="W45" s="3">
        <f t="shared" si="1"/>
        <v>0.23757679072539109</v>
      </c>
      <c r="X45" s="3">
        <f t="shared" si="2"/>
        <v>0.2281653681972157</v>
      </c>
      <c r="Y45" s="3">
        <f t="shared" si="9"/>
        <v>0.2490698684275619</v>
      </c>
      <c r="Z45" s="8"/>
      <c r="AA45" s="8">
        <f t="shared" si="11"/>
        <v>2.9118550455169423E-3</v>
      </c>
      <c r="AB45" s="8">
        <f t="shared" si="12"/>
        <v>8.7039899344572014E-3</v>
      </c>
      <c r="AC45" s="8">
        <f t="shared" si="13"/>
        <v>-7.6403563556952658E-3</v>
      </c>
      <c r="AY45" s="3">
        <v>2019</v>
      </c>
      <c r="AZ45" s="35" t="s">
        <v>24</v>
      </c>
      <c r="BA45" s="3">
        <v>45</v>
      </c>
      <c r="BB45">
        <v>1267.79</v>
      </c>
      <c r="BC45">
        <v>1359.3810000000001</v>
      </c>
      <c r="BD45">
        <v>1635.634</v>
      </c>
      <c r="BE45">
        <v>1656.049</v>
      </c>
      <c r="BF45">
        <v>1528.577</v>
      </c>
      <c r="BH45">
        <f t="shared" si="22"/>
        <v>1305.7574999999999</v>
      </c>
      <c r="BI45">
        <f t="shared" si="23"/>
        <v>1459.8785</v>
      </c>
      <c r="BJ45">
        <f t="shared" si="24"/>
        <v>1742.8135</v>
      </c>
      <c r="BK45">
        <f t="shared" si="25"/>
        <v>1633.7260000000001</v>
      </c>
      <c r="BL45">
        <f t="shared" si="26"/>
        <v>1808.1889999999999</v>
      </c>
      <c r="BN45" s="3">
        <f t="shared" si="4"/>
        <v>1590.0728999999999</v>
      </c>
      <c r="BO45" s="3">
        <f t="shared" si="5"/>
        <v>1305.7574999999999</v>
      </c>
      <c r="BP45" s="3">
        <f t="shared" si="20"/>
        <v>1808.1889999999999</v>
      </c>
      <c r="BT45" s="3">
        <v>2019</v>
      </c>
      <c r="BU45" s="3">
        <v>11</v>
      </c>
      <c r="BV45" s="3">
        <v>45</v>
      </c>
      <c r="BW45">
        <v>5376.2</v>
      </c>
      <c r="BX45">
        <v>5457.83</v>
      </c>
      <c r="BY45">
        <v>7167.4320000000007</v>
      </c>
      <c r="BZ45">
        <v>6714.7150000000001</v>
      </c>
      <c r="CA45">
        <v>6699.4260000000004</v>
      </c>
      <c r="CC45" s="3">
        <f t="shared" si="6"/>
        <v>6283.1206000000002</v>
      </c>
      <c r="CD45" s="3">
        <f t="shared" si="7"/>
        <v>5376.2</v>
      </c>
      <c r="CE45" s="3">
        <f t="shared" si="8"/>
        <v>7167.4320000000007</v>
      </c>
    </row>
    <row r="46" spans="1:83" x14ac:dyDescent="0.3">
      <c r="A46" s="1">
        <v>43780</v>
      </c>
      <c r="B46" t="s">
        <v>7</v>
      </c>
      <c r="C46" s="3">
        <v>2019</v>
      </c>
      <c r="D46" s="3">
        <v>11</v>
      </c>
      <c r="E46" s="3">
        <v>46</v>
      </c>
      <c r="F46">
        <v>0.24136720488172461</v>
      </c>
      <c r="G46">
        <v>4919.4089999999997</v>
      </c>
      <c r="H46">
        <v>4786.7489999999998</v>
      </c>
      <c r="I46">
        <v>132.66</v>
      </c>
      <c r="J46">
        <v>1187.384</v>
      </c>
      <c r="N46" s="3">
        <v>2019</v>
      </c>
      <c r="O46" s="35"/>
      <c r="P46" s="3">
        <v>46</v>
      </c>
      <c r="Q46">
        <v>0.24136720488172461</v>
      </c>
      <c r="R46">
        <v>0.25288524934784479</v>
      </c>
      <c r="S46">
        <v>0.2347538349357243</v>
      </c>
      <c r="T46">
        <v>0.24345785069038089</v>
      </c>
      <c r="U46">
        <v>0.23332813530086899</v>
      </c>
      <c r="W46" s="3">
        <f t="shared" si="1"/>
        <v>0.2411584550313087</v>
      </c>
      <c r="X46" s="3">
        <f t="shared" si="2"/>
        <v>0.23332813530086899</v>
      </c>
      <c r="Y46" s="3">
        <f t="shared" si="9"/>
        <v>0.25288524934784479</v>
      </c>
      <c r="Z46" s="8"/>
      <c r="AA46" s="8">
        <f t="shared" si="11"/>
        <v>1.5075817359859744E-2</v>
      </c>
      <c r="AB46" s="8">
        <f t="shared" si="12"/>
        <v>2.2627303803576471E-2</v>
      </c>
      <c r="AC46" s="8">
        <f t="shared" si="13"/>
        <v>1.5318516624954759E-2</v>
      </c>
      <c r="AY46" s="3">
        <v>2019</v>
      </c>
      <c r="AZ46" s="35"/>
      <c r="BA46" s="3">
        <v>46</v>
      </c>
      <c r="BB46">
        <v>1187.384</v>
      </c>
      <c r="BC46">
        <v>1058.6079999999999</v>
      </c>
      <c r="BD46">
        <v>1738.4929999999999</v>
      </c>
      <c r="BE46">
        <v>1860.808</v>
      </c>
      <c r="BF46">
        <v>1886.7829999999999</v>
      </c>
      <c r="BH46">
        <f t="shared" si="22"/>
        <v>1227.587</v>
      </c>
      <c r="BI46">
        <f t="shared" si="23"/>
        <v>1208.9945</v>
      </c>
      <c r="BJ46">
        <f t="shared" si="24"/>
        <v>1687.0635</v>
      </c>
      <c r="BK46">
        <f t="shared" si="25"/>
        <v>1758.4285</v>
      </c>
      <c r="BL46">
        <f t="shared" si="26"/>
        <v>1707.6799999999998</v>
      </c>
      <c r="BN46" s="3">
        <f t="shared" si="4"/>
        <v>1517.9507000000001</v>
      </c>
      <c r="BO46" s="3">
        <f t="shared" si="5"/>
        <v>1208.9945</v>
      </c>
      <c r="BP46" s="3">
        <f t="shared" si="20"/>
        <v>1758.4285</v>
      </c>
      <c r="BT46" s="3">
        <v>2019</v>
      </c>
      <c r="BU46" s="3">
        <v>11</v>
      </c>
      <c r="BV46" s="3">
        <v>46</v>
      </c>
      <c r="BW46">
        <v>4919.4089999999997</v>
      </c>
      <c r="BX46">
        <v>4186.12</v>
      </c>
      <c r="BY46">
        <v>7405.6</v>
      </c>
      <c r="BZ46">
        <v>7643.2449999999999</v>
      </c>
      <c r="CA46">
        <v>8086.393</v>
      </c>
      <c r="CC46" s="3">
        <f t="shared" si="6"/>
        <v>6448.1534000000001</v>
      </c>
      <c r="CD46" s="3">
        <f t="shared" si="7"/>
        <v>4186.12</v>
      </c>
      <c r="CE46" s="3">
        <f t="shared" si="8"/>
        <v>8086.393</v>
      </c>
    </row>
    <row r="47" spans="1:83" x14ac:dyDescent="0.3">
      <c r="A47" s="1">
        <v>43787</v>
      </c>
      <c r="B47" t="s">
        <v>7</v>
      </c>
      <c r="C47" s="3">
        <v>2019</v>
      </c>
      <c r="D47" s="3">
        <v>11</v>
      </c>
      <c r="E47" s="3">
        <v>47</v>
      </c>
      <c r="F47">
        <v>0.2417822578904692</v>
      </c>
      <c r="G47">
        <v>6486.9400000000014</v>
      </c>
      <c r="H47">
        <v>6327.95</v>
      </c>
      <c r="I47">
        <v>158.99</v>
      </c>
      <c r="J47">
        <v>1568.4269999999999</v>
      </c>
      <c r="N47" s="3">
        <v>2019</v>
      </c>
      <c r="O47" s="35"/>
      <c r="P47" s="3">
        <v>47</v>
      </c>
      <c r="Q47">
        <v>0.2417822578904692</v>
      </c>
      <c r="R47">
        <v>0.25011813970056612</v>
      </c>
      <c r="S47">
        <v>0.23039563352802581</v>
      </c>
      <c r="T47">
        <v>0.24125298566681169</v>
      </c>
      <c r="U47">
        <v>0.23992644573163091</v>
      </c>
      <c r="W47" s="3">
        <f t="shared" si="1"/>
        <v>0.2406950925035008</v>
      </c>
      <c r="X47" s="3">
        <f t="shared" si="2"/>
        <v>0.23039563352802581</v>
      </c>
      <c r="Y47" s="3">
        <f t="shared" si="9"/>
        <v>0.25011813970056612</v>
      </c>
      <c r="Z47" s="8"/>
      <c r="AA47" s="8">
        <f t="shared" si="11"/>
        <v>-1.9214027878381446E-3</v>
      </c>
      <c r="AB47" s="8">
        <f t="shared" si="12"/>
        <v>-1.2568144724860675E-2</v>
      </c>
      <c r="AC47" s="8">
        <f t="shared" si="13"/>
        <v>-1.0942155204444082E-2</v>
      </c>
      <c r="AY47" s="3">
        <v>2019</v>
      </c>
      <c r="AZ47" s="35"/>
      <c r="BA47" s="3">
        <v>47</v>
      </c>
      <c r="BB47">
        <v>1568.4269999999999</v>
      </c>
      <c r="BC47">
        <v>1773.633</v>
      </c>
      <c r="BD47">
        <v>1801.9359999999999</v>
      </c>
      <c r="BE47">
        <v>2063.424</v>
      </c>
      <c r="BF47">
        <v>2215.0889999999999</v>
      </c>
      <c r="BH47">
        <f t="shared" si="22"/>
        <v>1377.9054999999998</v>
      </c>
      <c r="BI47">
        <f t="shared" si="23"/>
        <v>1416.1205</v>
      </c>
      <c r="BJ47">
        <f t="shared" si="24"/>
        <v>1770.2145</v>
      </c>
      <c r="BK47">
        <f t="shared" si="25"/>
        <v>1962.116</v>
      </c>
      <c r="BL47">
        <f t="shared" si="26"/>
        <v>2050.9359999999997</v>
      </c>
      <c r="BN47" s="3">
        <f t="shared" si="4"/>
        <v>1715.4585</v>
      </c>
      <c r="BO47" s="3">
        <f t="shared" si="5"/>
        <v>1377.9054999999998</v>
      </c>
      <c r="BP47" s="3">
        <f t="shared" si="20"/>
        <v>2050.9359999999997</v>
      </c>
      <c r="BT47" s="3">
        <v>2019</v>
      </c>
      <c r="BU47" s="3">
        <v>11</v>
      </c>
      <c r="BV47" s="3">
        <v>47</v>
      </c>
      <c r="BW47">
        <v>6486.9400000000014</v>
      </c>
      <c r="BX47">
        <v>7091.1809999999996</v>
      </c>
      <c r="BY47">
        <v>7821.0510000000004</v>
      </c>
      <c r="BZ47">
        <v>8552.9470000000001</v>
      </c>
      <c r="CA47">
        <v>9232.3670000000002</v>
      </c>
      <c r="CC47" s="3">
        <f t="shared" si="6"/>
        <v>7836.8972000000012</v>
      </c>
      <c r="CD47" s="3">
        <f t="shared" si="7"/>
        <v>6486.9400000000014</v>
      </c>
      <c r="CE47" s="3">
        <f t="shared" si="8"/>
        <v>9232.3670000000002</v>
      </c>
    </row>
    <row r="48" spans="1:83" x14ac:dyDescent="0.3">
      <c r="A48" s="1">
        <v>43794</v>
      </c>
      <c r="B48" t="s">
        <v>7</v>
      </c>
      <c r="C48" s="3">
        <v>2019</v>
      </c>
      <c r="D48" s="3">
        <v>11</v>
      </c>
      <c r="E48" s="3">
        <v>48</v>
      </c>
      <c r="F48">
        <v>0.23759008165405651</v>
      </c>
      <c r="G48">
        <v>6674.5</v>
      </c>
      <c r="H48">
        <v>6568.71</v>
      </c>
      <c r="I48">
        <v>105.79</v>
      </c>
      <c r="J48">
        <v>1585.7950000000001</v>
      </c>
      <c r="N48" s="3">
        <v>2019</v>
      </c>
      <c r="O48" s="35"/>
      <c r="P48" s="3">
        <v>48</v>
      </c>
      <c r="Q48">
        <v>0.23759008165405651</v>
      </c>
      <c r="R48">
        <v>0.2432885173078293</v>
      </c>
      <c r="S48">
        <v>0.23387852912083629</v>
      </c>
      <c r="T48">
        <v>0.23760013815445791</v>
      </c>
      <c r="U48">
        <v>0.2399038292048622</v>
      </c>
      <c r="W48" s="3">
        <f t="shared" si="1"/>
        <v>0.23845221908840841</v>
      </c>
      <c r="X48" s="3">
        <f t="shared" si="2"/>
        <v>0.23387852912083629</v>
      </c>
      <c r="Y48" s="3">
        <f t="shared" si="9"/>
        <v>0.2432885173078293</v>
      </c>
      <c r="Z48" s="8"/>
      <c r="AA48" s="8">
        <f t="shared" si="11"/>
        <v>-9.3183180087469397E-3</v>
      </c>
      <c r="AB48" s="8">
        <f t="shared" si="12"/>
        <v>1.511702083705857E-2</v>
      </c>
      <c r="AC48" s="8">
        <f t="shared" si="13"/>
        <v>-2.7305586075896171E-2</v>
      </c>
      <c r="AY48" s="3">
        <v>2019</v>
      </c>
      <c r="AZ48" s="35"/>
      <c r="BA48" s="3">
        <v>48</v>
      </c>
      <c r="BB48">
        <v>1585.7950000000001</v>
      </c>
      <c r="BC48">
        <v>1431.288</v>
      </c>
      <c r="BD48">
        <v>1814.932</v>
      </c>
      <c r="BE48">
        <v>2094.047</v>
      </c>
      <c r="BF48">
        <v>2123.17</v>
      </c>
      <c r="BH48">
        <f t="shared" si="22"/>
        <v>1577.1109999999999</v>
      </c>
      <c r="BI48">
        <f t="shared" si="23"/>
        <v>1602.4605000000001</v>
      </c>
      <c r="BJ48">
        <f t="shared" si="24"/>
        <v>1808.434</v>
      </c>
      <c r="BK48">
        <f t="shared" si="25"/>
        <v>2078.7354999999998</v>
      </c>
      <c r="BL48">
        <f t="shared" si="26"/>
        <v>2169.1295</v>
      </c>
      <c r="BN48" s="3">
        <f t="shared" si="4"/>
        <v>1847.1741000000002</v>
      </c>
      <c r="BO48" s="3">
        <f t="shared" si="5"/>
        <v>1577.1109999999999</v>
      </c>
      <c r="BP48" s="3">
        <f t="shared" si="20"/>
        <v>2169.1295</v>
      </c>
      <c r="BT48" s="3">
        <v>2019</v>
      </c>
      <c r="BU48" s="3">
        <v>11</v>
      </c>
      <c r="BV48" s="3">
        <v>48</v>
      </c>
      <c r="BW48">
        <v>6674.5</v>
      </c>
      <c r="BX48">
        <v>5883.0889999999999</v>
      </c>
      <c r="BY48">
        <v>7760.1480000000001</v>
      </c>
      <c r="BZ48">
        <v>8813.3240000000005</v>
      </c>
      <c r="CA48">
        <v>8850.0879999999997</v>
      </c>
      <c r="CC48" s="3">
        <f t="shared" si="6"/>
        <v>7596.229800000001</v>
      </c>
      <c r="CD48" s="3">
        <f t="shared" si="7"/>
        <v>5883.0889999999999</v>
      </c>
      <c r="CE48" s="3">
        <f t="shared" si="8"/>
        <v>8850.0879999999997</v>
      </c>
    </row>
    <row r="49" spans="1:83" x14ac:dyDescent="0.3">
      <c r="A49" s="1">
        <v>43801</v>
      </c>
      <c r="B49" t="s">
        <v>7</v>
      </c>
      <c r="C49" s="3">
        <v>2019</v>
      </c>
      <c r="D49" s="3">
        <v>12</v>
      </c>
      <c r="E49" s="3">
        <v>49</v>
      </c>
      <c r="F49">
        <v>0.2434615867159923</v>
      </c>
      <c r="G49">
        <v>5898.22</v>
      </c>
      <c r="H49">
        <v>5794.33</v>
      </c>
      <c r="I49">
        <v>103.89</v>
      </c>
      <c r="J49">
        <v>1435.99</v>
      </c>
      <c r="N49" s="3">
        <v>2019</v>
      </c>
      <c r="O49" s="35" t="s">
        <v>25</v>
      </c>
      <c r="P49" s="3">
        <v>49</v>
      </c>
      <c r="Q49">
        <v>0.2434615867159923</v>
      </c>
      <c r="R49">
        <v>0.25233936774494509</v>
      </c>
      <c r="S49">
        <v>0.24082634227309671</v>
      </c>
      <c r="T49">
        <v>0.23970825588293179</v>
      </c>
      <c r="U49">
        <v>0.24408252994165949</v>
      </c>
      <c r="W49" s="3">
        <f t="shared" si="1"/>
        <v>0.24408361651172511</v>
      </c>
      <c r="X49" s="3">
        <f t="shared" si="2"/>
        <v>0.23970825588293179</v>
      </c>
      <c r="Y49" s="3">
        <f t="shared" si="9"/>
        <v>0.25233936774494509</v>
      </c>
      <c r="Z49" s="8"/>
      <c r="AA49" s="8">
        <f t="shared" si="11"/>
        <v>2.3616460542263962E-2</v>
      </c>
      <c r="AB49" s="8">
        <f t="shared" si="12"/>
        <v>2.4926301631919001E-2</v>
      </c>
      <c r="AC49" s="8">
        <f t="shared" si="13"/>
        <v>3.7202127487438563E-2</v>
      </c>
      <c r="AY49" s="3">
        <v>2019</v>
      </c>
      <c r="AZ49" s="35" t="s">
        <v>25</v>
      </c>
      <c r="BA49" s="3">
        <v>49</v>
      </c>
      <c r="BB49">
        <v>1435.99</v>
      </c>
      <c r="BC49">
        <v>1301.49</v>
      </c>
      <c r="BD49">
        <v>1495.2909999999999</v>
      </c>
      <c r="BE49">
        <v>1707.6610000000001</v>
      </c>
      <c r="BF49">
        <v>1748.9369999999999</v>
      </c>
      <c r="BH49">
        <f t="shared" si="22"/>
        <v>1510.8924999999999</v>
      </c>
      <c r="BI49">
        <f t="shared" si="23"/>
        <v>1366.3890000000001</v>
      </c>
      <c r="BJ49">
        <f t="shared" si="24"/>
        <v>1655.1115</v>
      </c>
      <c r="BK49">
        <f t="shared" si="25"/>
        <v>1900.854</v>
      </c>
      <c r="BL49">
        <f t="shared" si="26"/>
        <v>1936.0535</v>
      </c>
      <c r="BN49" s="3">
        <f t="shared" si="4"/>
        <v>1673.8601000000003</v>
      </c>
      <c r="BO49" s="3">
        <f t="shared" si="5"/>
        <v>1366.3890000000001</v>
      </c>
      <c r="BP49" s="3">
        <f t="shared" si="20"/>
        <v>1936.0535</v>
      </c>
      <c r="BT49" s="3">
        <v>2019</v>
      </c>
      <c r="BU49" s="3">
        <v>12</v>
      </c>
      <c r="BV49" s="3">
        <v>49</v>
      </c>
      <c r="BW49">
        <v>5898.22</v>
      </c>
      <c r="BX49">
        <v>5157.6970000000001</v>
      </c>
      <c r="BY49">
        <v>6209.0010000000002</v>
      </c>
      <c r="BZ49">
        <v>7123.9139999999998</v>
      </c>
      <c r="CA49">
        <v>7165.3509999999997</v>
      </c>
      <c r="CC49" s="3">
        <f t="shared" si="6"/>
        <v>6310.8366000000005</v>
      </c>
      <c r="CD49" s="3">
        <f t="shared" si="7"/>
        <v>5157.6970000000001</v>
      </c>
      <c r="CE49" s="3">
        <f t="shared" si="8"/>
        <v>7165.3509999999997</v>
      </c>
    </row>
    <row r="50" spans="1:83" x14ac:dyDescent="0.3">
      <c r="A50" s="1">
        <v>43808</v>
      </c>
      <c r="B50" t="s">
        <v>7</v>
      </c>
      <c r="C50" s="3">
        <v>2019</v>
      </c>
      <c r="D50" s="3">
        <v>12</v>
      </c>
      <c r="E50" s="3">
        <v>50</v>
      </c>
      <c r="F50">
        <v>0.24993397225450789</v>
      </c>
      <c r="G50">
        <v>5130.4189999999999</v>
      </c>
      <c r="H50">
        <v>4992.5990000000002</v>
      </c>
      <c r="I50">
        <v>137.82</v>
      </c>
      <c r="J50">
        <v>1282.2660000000001</v>
      </c>
      <c r="N50" s="3">
        <v>2019</v>
      </c>
      <c r="O50" s="35"/>
      <c r="P50" s="3">
        <v>50</v>
      </c>
      <c r="Q50">
        <v>0.24993397225450789</v>
      </c>
      <c r="R50">
        <v>0.25544743379411422</v>
      </c>
      <c r="S50">
        <v>0.23372392672306269</v>
      </c>
      <c r="T50">
        <v>0.2362732077281291</v>
      </c>
      <c r="U50">
        <v>0.25265062425950108</v>
      </c>
      <c r="W50" s="3">
        <f t="shared" si="1"/>
        <v>0.24560583295186297</v>
      </c>
      <c r="X50" s="3">
        <f t="shared" si="2"/>
        <v>0.23372392672306269</v>
      </c>
      <c r="Y50" s="3">
        <f t="shared" si="9"/>
        <v>0.25544743379411422</v>
      </c>
      <c r="Z50" s="8"/>
      <c r="AA50" s="8">
        <f t="shared" si="11"/>
        <v>6.2364547932070025E-3</v>
      </c>
      <c r="AB50" s="8">
        <f t="shared" si="12"/>
        <v>-2.4965052362617479E-2</v>
      </c>
      <c r="AC50" s="8">
        <f t="shared" si="13"/>
        <v>1.231700815035186E-2</v>
      </c>
      <c r="AY50" s="3">
        <v>2019</v>
      </c>
      <c r="AZ50" s="35"/>
      <c r="BA50" s="3">
        <v>50</v>
      </c>
      <c r="BB50">
        <v>1282.2660000000001</v>
      </c>
      <c r="BC50">
        <v>1091.3330000000001</v>
      </c>
      <c r="BD50">
        <v>1535.587</v>
      </c>
      <c r="BE50">
        <v>1763.8869999999999</v>
      </c>
      <c r="BF50">
        <v>1790.18</v>
      </c>
      <c r="BH50">
        <f t="shared" si="22"/>
        <v>1359.1280000000002</v>
      </c>
      <c r="BI50">
        <f t="shared" si="23"/>
        <v>1196.4115000000002</v>
      </c>
      <c r="BJ50">
        <f t="shared" si="24"/>
        <v>1515.4389999999999</v>
      </c>
      <c r="BK50">
        <f t="shared" si="25"/>
        <v>1735.7739999999999</v>
      </c>
      <c r="BL50">
        <f t="shared" si="26"/>
        <v>1769.5585000000001</v>
      </c>
      <c r="BN50" s="3">
        <f t="shared" si="4"/>
        <v>1515.2622000000001</v>
      </c>
      <c r="BO50" s="3">
        <f t="shared" si="5"/>
        <v>1196.4115000000002</v>
      </c>
      <c r="BP50" s="3">
        <f t="shared" si="20"/>
        <v>1769.5585000000001</v>
      </c>
      <c r="BT50" s="3">
        <v>2019</v>
      </c>
      <c r="BU50" s="3">
        <v>12</v>
      </c>
      <c r="BV50" s="3">
        <v>50</v>
      </c>
      <c r="BW50">
        <v>5130.4189999999999</v>
      </c>
      <c r="BX50">
        <v>4272.241</v>
      </c>
      <c r="BY50">
        <v>6570.0889999999999</v>
      </c>
      <c r="BZ50">
        <v>7465.4549999999999</v>
      </c>
      <c r="CA50">
        <v>7085.5950000000003</v>
      </c>
      <c r="CC50" s="3">
        <f t="shared" si="6"/>
        <v>6104.7597999999998</v>
      </c>
      <c r="CD50" s="3">
        <f t="shared" si="7"/>
        <v>4272.241</v>
      </c>
      <c r="CE50" s="3">
        <f t="shared" si="8"/>
        <v>7465.4549999999999</v>
      </c>
    </row>
    <row r="51" spans="1:83" x14ac:dyDescent="0.3">
      <c r="A51" s="1">
        <v>43815</v>
      </c>
      <c r="B51" t="s">
        <v>7</v>
      </c>
      <c r="C51" s="3">
        <v>2019</v>
      </c>
      <c r="D51" s="3">
        <v>12</v>
      </c>
      <c r="E51" s="3">
        <v>51</v>
      </c>
      <c r="F51">
        <v>0.25370641166346558</v>
      </c>
      <c r="G51">
        <v>6414.56</v>
      </c>
      <c r="H51">
        <v>6253.43</v>
      </c>
      <c r="I51">
        <v>161.13</v>
      </c>
      <c r="J51">
        <v>1627.415</v>
      </c>
      <c r="N51" s="3">
        <v>2019</v>
      </c>
      <c r="O51" s="35"/>
      <c r="P51" s="3">
        <v>51</v>
      </c>
      <c r="Q51">
        <v>0.25370641166346558</v>
      </c>
      <c r="R51">
        <v>0.25764996737582962</v>
      </c>
      <c r="S51">
        <v>0.244987803917948</v>
      </c>
      <c r="T51">
        <v>0.2419279843068087</v>
      </c>
      <c r="U51">
        <v>0.26037514190085892</v>
      </c>
      <c r="W51" s="3">
        <f t="shared" si="1"/>
        <v>0.25172946183298217</v>
      </c>
      <c r="X51" s="3">
        <f t="shared" si="2"/>
        <v>0.2419279843068087</v>
      </c>
      <c r="Y51" s="3">
        <f t="shared" si="9"/>
        <v>0.26037514190085892</v>
      </c>
      <c r="Z51" s="8"/>
      <c r="AA51" s="8">
        <f t="shared" si="11"/>
        <v>2.4932750201903442E-2</v>
      </c>
      <c r="AB51" s="8">
        <f t="shared" si="12"/>
        <v>3.5101487891168848E-2</v>
      </c>
      <c r="AC51" s="8">
        <f t="shared" si="13"/>
        <v>1.9290497593005052E-2</v>
      </c>
      <c r="AY51" s="3">
        <v>2019</v>
      </c>
      <c r="AZ51" s="35"/>
      <c r="BA51" s="3">
        <v>51</v>
      </c>
      <c r="BB51">
        <v>1627.415</v>
      </c>
      <c r="BC51">
        <v>1495.395</v>
      </c>
      <c r="BD51">
        <v>1801.741</v>
      </c>
      <c r="BE51">
        <v>2054.1660000000002</v>
      </c>
      <c r="BF51">
        <v>2078.4929999999999</v>
      </c>
      <c r="BH51">
        <f t="shared" si="22"/>
        <v>1454.8405</v>
      </c>
      <c r="BI51">
        <f t="shared" si="23"/>
        <v>1293.364</v>
      </c>
      <c r="BJ51">
        <f t="shared" si="24"/>
        <v>1668.664</v>
      </c>
      <c r="BK51">
        <f t="shared" si="25"/>
        <v>1909.0264999999999</v>
      </c>
      <c r="BL51">
        <f t="shared" si="26"/>
        <v>1934.3364999999999</v>
      </c>
      <c r="BN51" s="3">
        <f t="shared" si="4"/>
        <v>1652.0463</v>
      </c>
      <c r="BO51" s="3">
        <f t="shared" si="5"/>
        <v>1293.364</v>
      </c>
      <c r="BP51" s="3">
        <f t="shared" si="20"/>
        <v>1934.3364999999999</v>
      </c>
      <c r="BT51" s="3">
        <v>2019</v>
      </c>
      <c r="BU51" s="3">
        <v>12</v>
      </c>
      <c r="BV51" s="3">
        <v>51</v>
      </c>
      <c r="BW51">
        <v>6414.56</v>
      </c>
      <c r="BX51">
        <v>5803.9790000000003</v>
      </c>
      <c r="BY51">
        <v>7354.4110000000001</v>
      </c>
      <c r="BZ51">
        <v>8490.8160000000007</v>
      </c>
      <c r="CA51">
        <v>7982.6859999999997</v>
      </c>
      <c r="CC51" s="3">
        <f t="shared" si="6"/>
        <v>7209.2904000000008</v>
      </c>
      <c r="CD51" s="3">
        <f t="shared" si="7"/>
        <v>5803.9790000000003</v>
      </c>
      <c r="CE51" s="3">
        <f t="shared" si="8"/>
        <v>8490.8160000000007</v>
      </c>
    </row>
    <row r="52" spans="1:83" x14ac:dyDescent="0.3">
      <c r="A52" s="1">
        <v>43822</v>
      </c>
      <c r="B52" t="s">
        <v>7</v>
      </c>
      <c r="C52" s="3">
        <v>2019</v>
      </c>
      <c r="D52" s="3">
        <v>12</v>
      </c>
      <c r="E52" s="3">
        <v>52</v>
      </c>
      <c r="F52">
        <v>0.2636255677277739</v>
      </c>
      <c r="G52">
        <v>4942.95</v>
      </c>
      <c r="H52">
        <v>4875.2700000000004</v>
      </c>
      <c r="I52">
        <v>67.679999999999993</v>
      </c>
      <c r="J52">
        <v>1303.088</v>
      </c>
      <c r="N52" s="3">
        <v>2019</v>
      </c>
      <c r="O52" s="35"/>
      <c r="P52" s="3">
        <v>52</v>
      </c>
      <c r="Q52">
        <v>0.2636255677277739</v>
      </c>
      <c r="R52">
        <v>0.25920005157002612</v>
      </c>
      <c r="S52">
        <v>0.25332215378997008</v>
      </c>
      <c r="T52">
        <v>0.25149822538318661</v>
      </c>
      <c r="U52">
        <v>0.26606234865761852</v>
      </c>
      <c r="W52" s="3">
        <f t="shared" si="1"/>
        <v>0.25874166942571508</v>
      </c>
      <c r="X52" s="3">
        <f t="shared" si="2"/>
        <v>0.25149822538318661</v>
      </c>
      <c r="Y52" s="3">
        <f t="shared" si="9"/>
        <v>0.26606234865761852</v>
      </c>
      <c r="Z52" s="8"/>
      <c r="AA52" s="8">
        <f t="shared" si="11"/>
        <v>2.7856125944389465E-2</v>
      </c>
      <c r="AB52" s="8">
        <f t="shared" si="12"/>
        <v>3.9558222682668731E-2</v>
      </c>
      <c r="AC52" s="8">
        <f t="shared" si="13"/>
        <v>2.1842356821163422E-2</v>
      </c>
      <c r="AY52" s="3">
        <v>2019</v>
      </c>
      <c r="AZ52" s="35"/>
      <c r="BA52" s="3">
        <v>52</v>
      </c>
      <c r="BB52">
        <v>1303.088</v>
      </c>
      <c r="BC52">
        <v>820.27200000000005</v>
      </c>
      <c r="BD52">
        <v>1471.9570000000001</v>
      </c>
      <c r="BE52">
        <v>1853.7650000000001</v>
      </c>
      <c r="BF52">
        <v>1661.5450000000001</v>
      </c>
      <c r="BH52">
        <f t="shared" si="22"/>
        <v>1465.2514999999999</v>
      </c>
      <c r="BI52">
        <f t="shared" si="23"/>
        <v>1157.8335</v>
      </c>
      <c r="BJ52">
        <f t="shared" si="24"/>
        <v>1636.8490000000002</v>
      </c>
      <c r="BK52">
        <f t="shared" si="25"/>
        <v>1953.9655000000002</v>
      </c>
      <c r="BL52">
        <f t="shared" si="26"/>
        <v>1870.019</v>
      </c>
      <c r="BN52" s="3">
        <f t="shared" si="4"/>
        <v>1616.7837000000002</v>
      </c>
      <c r="BO52" s="3">
        <f t="shared" si="5"/>
        <v>1157.8335</v>
      </c>
      <c r="BP52" s="3">
        <f t="shared" si="20"/>
        <v>1953.9655000000002</v>
      </c>
      <c r="BT52" s="3">
        <v>2019</v>
      </c>
      <c r="BU52" s="3">
        <v>12</v>
      </c>
      <c r="BV52" s="3">
        <v>52</v>
      </c>
      <c r="BW52">
        <v>4942.95</v>
      </c>
      <c r="BX52">
        <v>3164.6289999999999</v>
      </c>
      <c r="BY52">
        <v>5810.6130000000003</v>
      </c>
      <c r="BZ52">
        <v>7370.8869999999997</v>
      </c>
      <c r="CA52">
        <v>6244.9459999999999</v>
      </c>
      <c r="CC52" s="3">
        <f t="shared" si="6"/>
        <v>5506.8049999999994</v>
      </c>
      <c r="CD52" s="3">
        <f t="shared" si="7"/>
        <v>3164.6289999999999</v>
      </c>
      <c r="CE52" s="3">
        <f t="shared" si="8"/>
        <v>7370.8869999999997</v>
      </c>
    </row>
    <row r="53" spans="1:83" x14ac:dyDescent="0.3">
      <c r="A53" s="1">
        <v>43829</v>
      </c>
      <c r="B53" t="s">
        <v>7</v>
      </c>
      <c r="C53" s="3">
        <v>2019</v>
      </c>
      <c r="D53" s="3">
        <v>12</v>
      </c>
      <c r="E53" s="3">
        <v>53</v>
      </c>
      <c r="F53">
        <v>0.26776873530148632</v>
      </c>
      <c r="G53">
        <v>2474.7399999999998</v>
      </c>
      <c r="H53">
        <v>2456.9899999999998</v>
      </c>
      <c r="I53">
        <v>17.75</v>
      </c>
      <c r="J53">
        <v>662.65800000000002</v>
      </c>
      <c r="N53" s="3">
        <v>2019</v>
      </c>
      <c r="O53" s="35"/>
      <c r="P53" s="3">
        <v>53</v>
      </c>
      <c r="Q53">
        <v>0.26776873530148632</v>
      </c>
      <c r="R53">
        <v>0.26117341220518919</v>
      </c>
      <c r="S53">
        <v>0.25386132568665781</v>
      </c>
      <c r="T53">
        <v>0.26912153109282111</v>
      </c>
      <c r="U53">
        <v>0.27680738708108749</v>
      </c>
      <c r="W53" s="3">
        <f t="shared" si="1"/>
        <v>0.26574647827344833</v>
      </c>
      <c r="X53" s="3">
        <f t="shared" si="2"/>
        <v>0.25386132568665781</v>
      </c>
      <c r="Y53" s="3">
        <f t="shared" si="9"/>
        <v>0.27680738708108749</v>
      </c>
      <c r="Z53" s="8"/>
      <c r="AA53" s="8">
        <f t="shared" si="11"/>
        <v>2.7072596629992507E-2</v>
      </c>
      <c r="AB53" s="8">
        <f t="shared" si="12"/>
        <v>9.3960913635502408E-3</v>
      </c>
      <c r="AC53" s="8">
        <f t="shared" si="13"/>
        <v>4.0385415214447384E-2</v>
      </c>
      <c r="AY53" s="3">
        <v>2019</v>
      </c>
      <c r="AZ53" s="35"/>
      <c r="BA53" s="3">
        <v>53</v>
      </c>
      <c r="BB53">
        <v>662.65800000000002</v>
      </c>
      <c r="BC53">
        <v>936.54200000000003</v>
      </c>
      <c r="BD53">
        <v>1227.386</v>
      </c>
      <c r="BE53">
        <v>1614.336</v>
      </c>
      <c r="BF53">
        <v>1083.8050000000001</v>
      </c>
      <c r="BH53">
        <f t="shared" si="22"/>
        <v>982.87300000000005</v>
      </c>
      <c r="BI53">
        <f t="shared" si="23"/>
        <v>878.40700000000004</v>
      </c>
      <c r="BJ53">
        <f t="shared" si="24"/>
        <v>1349.6714999999999</v>
      </c>
      <c r="BK53">
        <f t="shared" si="25"/>
        <v>1734.0505000000001</v>
      </c>
      <c r="BL53">
        <f t="shared" si="26"/>
        <v>1372.6750000000002</v>
      </c>
      <c r="BN53" s="3">
        <f t="shared" si="4"/>
        <v>1263.5354000000002</v>
      </c>
      <c r="BO53" s="3">
        <f t="shared" si="5"/>
        <v>878.40700000000004</v>
      </c>
      <c r="BP53" s="3">
        <f t="shared" si="20"/>
        <v>1734.0505000000001</v>
      </c>
      <c r="BT53" s="3">
        <v>2019</v>
      </c>
      <c r="BU53" s="3">
        <v>12</v>
      </c>
      <c r="BV53" s="3">
        <v>53</v>
      </c>
      <c r="BW53">
        <v>2474.7399999999998</v>
      </c>
      <c r="BX53">
        <v>3585.9009999999998</v>
      </c>
      <c r="BY53">
        <v>4834.8680000000004</v>
      </c>
      <c r="BZ53">
        <v>5998.5389999999998</v>
      </c>
      <c r="CA53">
        <v>3915.3760000000002</v>
      </c>
      <c r="CC53" s="3">
        <f t="shared" si="6"/>
        <v>4161.8847999999998</v>
      </c>
      <c r="CD53" s="3">
        <f t="shared" si="7"/>
        <v>2474.7399999999998</v>
      </c>
      <c r="CE53" s="3">
        <f t="shared" si="8"/>
        <v>5998.5389999999998</v>
      </c>
    </row>
    <row r="54" spans="1:83" x14ac:dyDescent="0.3">
      <c r="A54" s="1">
        <v>43836</v>
      </c>
      <c r="B54" t="s">
        <v>7</v>
      </c>
      <c r="C54" s="3">
        <v>2020</v>
      </c>
      <c r="D54" s="3">
        <v>1</v>
      </c>
      <c r="E54" s="3">
        <v>2</v>
      </c>
      <c r="F54">
        <v>0.25843616935732711</v>
      </c>
      <c r="G54">
        <v>4812.759</v>
      </c>
      <c r="H54">
        <v>4760.8490000000002</v>
      </c>
      <c r="I54">
        <v>51.91</v>
      </c>
      <c r="J54">
        <v>1243.7909999999999</v>
      </c>
    </row>
    <row r="55" spans="1:83" x14ac:dyDescent="0.3">
      <c r="A55" s="1">
        <v>43843</v>
      </c>
      <c r="B55" t="s">
        <v>7</v>
      </c>
      <c r="C55" s="3">
        <v>2020</v>
      </c>
      <c r="D55" s="3">
        <v>1</v>
      </c>
      <c r="E55" s="3">
        <v>3</v>
      </c>
      <c r="F55">
        <v>0.25929919391889528</v>
      </c>
      <c r="G55">
        <v>5508.9989999999998</v>
      </c>
      <c r="H55">
        <v>5344.5290000000005</v>
      </c>
      <c r="I55">
        <v>164.47</v>
      </c>
      <c r="J55">
        <v>1428.479</v>
      </c>
    </row>
    <row r="56" spans="1:83" x14ac:dyDescent="0.3">
      <c r="A56" s="1">
        <v>43850</v>
      </c>
      <c r="B56" t="s">
        <v>7</v>
      </c>
      <c r="C56" s="3">
        <v>2020</v>
      </c>
      <c r="D56" s="3">
        <v>1</v>
      </c>
      <c r="E56" s="3">
        <v>4</v>
      </c>
      <c r="F56">
        <v>0.26202587065634442</v>
      </c>
      <c r="G56">
        <v>5817.4790000000003</v>
      </c>
      <c r="H56">
        <v>5691.1790000000001</v>
      </c>
      <c r="I56">
        <v>126.3</v>
      </c>
      <c r="J56">
        <v>1524.33</v>
      </c>
    </row>
    <row r="57" spans="1:83" x14ac:dyDescent="0.3">
      <c r="A57" s="1">
        <v>43857</v>
      </c>
      <c r="B57" t="s">
        <v>7</v>
      </c>
      <c r="C57" s="3">
        <v>2020</v>
      </c>
      <c r="D57" s="3">
        <v>1</v>
      </c>
      <c r="E57" s="3">
        <v>5</v>
      </c>
      <c r="F57">
        <v>0.31905555911582312</v>
      </c>
      <c r="G57">
        <v>4135.1450000000004</v>
      </c>
      <c r="H57">
        <v>4047.855</v>
      </c>
      <c r="I57">
        <v>87.289999999999992</v>
      </c>
      <c r="J57">
        <v>1319.3409999999999</v>
      </c>
    </row>
    <row r="58" spans="1:83" x14ac:dyDescent="0.3">
      <c r="A58" s="1">
        <v>43864</v>
      </c>
      <c r="B58" t="s">
        <v>7</v>
      </c>
      <c r="C58" s="3">
        <v>2020</v>
      </c>
      <c r="D58" s="3">
        <v>2</v>
      </c>
      <c r="E58" s="3">
        <v>6</v>
      </c>
      <c r="F58">
        <v>0.2521573368889693</v>
      </c>
      <c r="G58">
        <v>4424.8999999999996</v>
      </c>
      <c r="H58">
        <v>4271.0200000000004</v>
      </c>
      <c r="I58">
        <v>153.88</v>
      </c>
      <c r="J58">
        <v>1115.771</v>
      </c>
    </row>
    <row r="59" spans="1:83" x14ac:dyDescent="0.3">
      <c r="A59" s="1">
        <v>43871</v>
      </c>
      <c r="B59" t="s">
        <v>7</v>
      </c>
      <c r="C59" s="3">
        <v>2020</v>
      </c>
      <c r="D59" s="3">
        <v>2</v>
      </c>
      <c r="E59" s="3">
        <v>7</v>
      </c>
      <c r="F59">
        <v>0.26963706989196429</v>
      </c>
      <c r="G59">
        <v>4279.4189999999999</v>
      </c>
      <c r="H59">
        <v>4170.1189999999997</v>
      </c>
      <c r="I59">
        <v>109.3</v>
      </c>
      <c r="J59">
        <v>1153.8900000000001</v>
      </c>
    </row>
    <row r="60" spans="1:83" x14ac:dyDescent="0.3">
      <c r="A60" s="1">
        <v>43878</v>
      </c>
      <c r="B60" t="s">
        <v>7</v>
      </c>
      <c r="C60" s="3">
        <v>2020</v>
      </c>
      <c r="D60" s="3">
        <v>2</v>
      </c>
      <c r="E60" s="3">
        <v>8</v>
      </c>
      <c r="F60">
        <v>0.26668528827428839</v>
      </c>
      <c r="G60">
        <v>5083.7</v>
      </c>
      <c r="H60">
        <v>4981.41</v>
      </c>
      <c r="I60">
        <v>102.29</v>
      </c>
      <c r="J60">
        <v>1355.748</v>
      </c>
    </row>
    <row r="61" spans="1:83" x14ac:dyDescent="0.3">
      <c r="A61" s="1">
        <v>43885</v>
      </c>
      <c r="B61" t="s">
        <v>7</v>
      </c>
      <c r="C61" s="3">
        <v>2020</v>
      </c>
      <c r="D61" s="3">
        <v>2</v>
      </c>
      <c r="E61" s="3">
        <v>9</v>
      </c>
      <c r="F61">
        <v>0.25984408072001741</v>
      </c>
      <c r="G61">
        <v>5018.8789999999999</v>
      </c>
      <c r="H61">
        <v>4887.8490000000002</v>
      </c>
      <c r="I61">
        <v>131.03</v>
      </c>
      <c r="J61">
        <v>1304.126</v>
      </c>
    </row>
    <row r="62" spans="1:83" x14ac:dyDescent="0.3">
      <c r="A62" s="1">
        <v>43892</v>
      </c>
      <c r="B62" t="s">
        <v>7</v>
      </c>
      <c r="C62" s="3">
        <v>2020</v>
      </c>
      <c r="D62" s="3">
        <v>3</v>
      </c>
      <c r="E62" s="3">
        <v>10</v>
      </c>
      <c r="F62">
        <v>0.25908743886436841</v>
      </c>
      <c r="G62">
        <v>5029.8</v>
      </c>
      <c r="H62">
        <v>4908.75</v>
      </c>
      <c r="I62">
        <v>121.05</v>
      </c>
      <c r="J62">
        <v>1303.1579999999999</v>
      </c>
    </row>
    <row r="63" spans="1:83" x14ac:dyDescent="0.3">
      <c r="A63" s="1">
        <v>43899</v>
      </c>
      <c r="B63" t="s">
        <v>7</v>
      </c>
      <c r="C63" s="3">
        <v>2020</v>
      </c>
      <c r="D63" s="3">
        <v>3</v>
      </c>
      <c r="E63" s="3">
        <v>11</v>
      </c>
      <c r="F63">
        <v>0.26142273084624401</v>
      </c>
      <c r="G63">
        <v>5255.8360000000002</v>
      </c>
      <c r="H63">
        <v>5094.5259999999998</v>
      </c>
      <c r="I63">
        <v>161.31</v>
      </c>
      <c r="J63">
        <v>1373.9949999999999</v>
      </c>
    </row>
    <row r="64" spans="1:83" x14ac:dyDescent="0.3">
      <c r="A64" s="1">
        <v>43906</v>
      </c>
      <c r="B64" t="s">
        <v>7</v>
      </c>
      <c r="C64" s="3">
        <v>2020</v>
      </c>
      <c r="D64" s="3">
        <v>3</v>
      </c>
      <c r="E64" s="3">
        <v>12</v>
      </c>
      <c r="F64">
        <v>0.25995825713984821</v>
      </c>
      <c r="G64">
        <v>5222.45</v>
      </c>
      <c r="H64">
        <v>5115.92</v>
      </c>
      <c r="I64">
        <v>106.53</v>
      </c>
      <c r="J64">
        <v>1357.6189999999999</v>
      </c>
    </row>
    <row r="65" spans="1:10" x14ac:dyDescent="0.3">
      <c r="A65" s="1">
        <v>43913</v>
      </c>
      <c r="B65" t="s">
        <v>7</v>
      </c>
      <c r="C65" s="3">
        <v>2020</v>
      </c>
      <c r="D65" s="3">
        <v>3</v>
      </c>
      <c r="E65" s="3">
        <v>13</v>
      </c>
      <c r="F65">
        <v>0.25309868233797111</v>
      </c>
      <c r="G65">
        <v>4778.16</v>
      </c>
      <c r="H65">
        <v>4653.25</v>
      </c>
      <c r="I65">
        <v>124.91</v>
      </c>
      <c r="J65">
        <v>1209.346</v>
      </c>
    </row>
    <row r="66" spans="1:10" x14ac:dyDescent="0.3">
      <c r="A66" s="1">
        <v>43920</v>
      </c>
      <c r="B66" t="s">
        <v>7</v>
      </c>
      <c r="C66" s="3">
        <v>2020</v>
      </c>
      <c r="D66" s="3">
        <v>3</v>
      </c>
      <c r="E66" s="3">
        <v>14</v>
      </c>
      <c r="F66">
        <v>0.25083277235471302</v>
      </c>
      <c r="G66">
        <v>5117.5450000000001</v>
      </c>
      <c r="H66">
        <v>4898.7049999999999</v>
      </c>
      <c r="I66">
        <v>218.84</v>
      </c>
      <c r="J66">
        <v>1283.6479999999999</v>
      </c>
    </row>
    <row r="67" spans="1:10" x14ac:dyDescent="0.3">
      <c r="A67" s="1">
        <v>43927</v>
      </c>
      <c r="B67" t="s">
        <v>7</v>
      </c>
      <c r="C67" s="3">
        <v>2020</v>
      </c>
      <c r="D67" s="3">
        <v>4</v>
      </c>
      <c r="E67" s="3">
        <v>15</v>
      </c>
      <c r="F67">
        <v>0.23562151928581671</v>
      </c>
      <c r="G67">
        <v>4525.1130000000003</v>
      </c>
      <c r="H67">
        <v>4367.183</v>
      </c>
      <c r="I67">
        <v>157.93</v>
      </c>
      <c r="J67">
        <v>1066.2139999999999</v>
      </c>
    </row>
    <row r="68" spans="1:10" x14ac:dyDescent="0.3">
      <c r="A68" s="1">
        <v>43934</v>
      </c>
      <c r="B68" t="s">
        <v>7</v>
      </c>
      <c r="C68" s="3">
        <v>2020</v>
      </c>
      <c r="D68" s="3">
        <v>4</v>
      </c>
      <c r="E68" s="3">
        <v>16</v>
      </c>
      <c r="F68">
        <v>0.2493971509287764</v>
      </c>
      <c r="G68">
        <v>5066.7740000000003</v>
      </c>
      <c r="H68">
        <v>4815.7740000000003</v>
      </c>
      <c r="I68">
        <v>251</v>
      </c>
      <c r="J68">
        <v>1263.6389999999999</v>
      </c>
    </row>
    <row r="69" spans="1:10" x14ac:dyDescent="0.3">
      <c r="A69" s="1">
        <v>43941</v>
      </c>
      <c r="B69" t="s">
        <v>7</v>
      </c>
      <c r="C69" s="3">
        <v>2020</v>
      </c>
      <c r="D69" s="3">
        <v>4</v>
      </c>
      <c r="E69" s="3">
        <v>17</v>
      </c>
      <c r="F69">
        <v>0.24511375951208009</v>
      </c>
      <c r="G69">
        <v>6745.37</v>
      </c>
      <c r="H69">
        <v>6312.4</v>
      </c>
      <c r="I69">
        <v>432.97</v>
      </c>
      <c r="J69">
        <v>1653.383</v>
      </c>
    </row>
    <row r="70" spans="1:10" x14ac:dyDescent="0.3">
      <c r="A70" s="1">
        <v>43948</v>
      </c>
      <c r="B70" t="s">
        <v>7</v>
      </c>
      <c r="C70" s="3">
        <v>2020</v>
      </c>
      <c r="D70" s="3">
        <v>4</v>
      </c>
      <c r="E70" s="3">
        <v>18</v>
      </c>
      <c r="F70">
        <v>0.23097213867631511</v>
      </c>
      <c r="G70">
        <v>3336.489</v>
      </c>
      <c r="H70">
        <v>3007.8989999999999</v>
      </c>
      <c r="I70">
        <v>328.59</v>
      </c>
      <c r="J70">
        <v>770.63599999999997</v>
      </c>
    </row>
    <row r="71" spans="1:10" x14ac:dyDescent="0.3">
      <c r="A71" s="1">
        <v>43955</v>
      </c>
      <c r="B71" t="s">
        <v>7</v>
      </c>
      <c r="C71" s="3">
        <v>2020</v>
      </c>
      <c r="D71" s="3">
        <v>5</v>
      </c>
      <c r="E71" s="3">
        <v>19</v>
      </c>
      <c r="F71">
        <v>0.2368302760851356</v>
      </c>
      <c r="G71">
        <v>5210.1320000000014</v>
      </c>
      <c r="H71">
        <v>4705.152</v>
      </c>
      <c r="I71">
        <v>504.98</v>
      </c>
      <c r="J71">
        <v>1233.9169999999999</v>
      </c>
    </row>
    <row r="72" spans="1:10" x14ac:dyDescent="0.3">
      <c r="A72" s="1">
        <v>43962</v>
      </c>
      <c r="B72" t="s">
        <v>7</v>
      </c>
      <c r="C72" s="3">
        <v>2020</v>
      </c>
      <c r="D72" s="3">
        <v>5</v>
      </c>
      <c r="E72" s="3">
        <v>20</v>
      </c>
      <c r="F72">
        <v>0.24334725851593569</v>
      </c>
      <c r="G72">
        <v>5860.366</v>
      </c>
      <c r="H72">
        <v>5241.8860000000004</v>
      </c>
      <c r="I72">
        <v>618.48</v>
      </c>
      <c r="J72">
        <v>1426.104</v>
      </c>
    </row>
    <row r="73" spans="1:10" x14ac:dyDescent="0.3">
      <c r="A73" s="1">
        <v>43969</v>
      </c>
      <c r="B73" t="s">
        <v>7</v>
      </c>
      <c r="C73" s="3">
        <v>2020</v>
      </c>
      <c r="D73" s="3">
        <v>5</v>
      </c>
      <c r="E73" s="3">
        <v>21</v>
      </c>
      <c r="F73">
        <v>0.25402585649948439</v>
      </c>
      <c r="G73">
        <v>3827.819</v>
      </c>
      <c r="H73">
        <v>3776.5189999999998</v>
      </c>
      <c r="I73">
        <v>51.3</v>
      </c>
      <c r="J73">
        <v>972.36500000000001</v>
      </c>
    </row>
    <row r="74" spans="1:10" x14ac:dyDescent="0.3">
      <c r="A74" s="1">
        <v>43976</v>
      </c>
      <c r="B74" t="s">
        <v>7</v>
      </c>
      <c r="C74" s="3">
        <v>2020</v>
      </c>
      <c r="D74" s="3">
        <v>5</v>
      </c>
      <c r="E74" s="3">
        <v>22</v>
      </c>
      <c r="F74">
        <v>0.25527341671474257</v>
      </c>
      <c r="G74">
        <v>3570.74</v>
      </c>
      <c r="H74">
        <v>3145.2</v>
      </c>
      <c r="I74">
        <v>425.54</v>
      </c>
      <c r="J74">
        <v>911.51499999999999</v>
      </c>
    </row>
    <row r="75" spans="1:10" x14ac:dyDescent="0.3">
      <c r="A75" s="1">
        <v>43983</v>
      </c>
      <c r="B75" t="s">
        <v>7</v>
      </c>
      <c r="C75" s="3">
        <v>2020</v>
      </c>
      <c r="D75" s="3">
        <v>6</v>
      </c>
      <c r="E75" s="3">
        <v>23</v>
      </c>
      <c r="F75">
        <v>0.24940191136866149</v>
      </c>
      <c r="G75">
        <v>3817.16</v>
      </c>
      <c r="H75">
        <v>3456.27</v>
      </c>
      <c r="I75">
        <v>360.89</v>
      </c>
      <c r="J75">
        <v>952.00700000000006</v>
      </c>
    </row>
    <row r="76" spans="1:10" x14ac:dyDescent="0.3">
      <c r="A76" s="1">
        <v>43990</v>
      </c>
      <c r="B76" t="s">
        <v>7</v>
      </c>
      <c r="C76" s="3">
        <v>2020</v>
      </c>
      <c r="D76" s="3">
        <v>6</v>
      </c>
      <c r="E76" s="3">
        <v>24</v>
      </c>
      <c r="F76">
        <v>0.24737714049798881</v>
      </c>
      <c r="G76">
        <v>4161.2979999999998</v>
      </c>
      <c r="H76">
        <v>3704.5279999999998</v>
      </c>
      <c r="I76">
        <v>456.77</v>
      </c>
      <c r="J76">
        <v>1029.4100000000001</v>
      </c>
    </row>
    <row r="77" spans="1:10" x14ac:dyDescent="0.3">
      <c r="A77" s="1">
        <v>43997</v>
      </c>
      <c r="B77" t="s">
        <v>7</v>
      </c>
      <c r="C77" s="3">
        <v>2020</v>
      </c>
      <c r="D77" s="3">
        <v>6</v>
      </c>
      <c r="E77" s="3">
        <v>25</v>
      </c>
      <c r="F77">
        <v>0.24782647372790889</v>
      </c>
      <c r="G77">
        <v>4046.88</v>
      </c>
      <c r="H77">
        <v>3857.73</v>
      </c>
      <c r="I77">
        <v>189.15</v>
      </c>
      <c r="J77">
        <v>1002.924</v>
      </c>
    </row>
    <row r="78" spans="1:10" x14ac:dyDescent="0.3">
      <c r="A78" s="1">
        <v>44004</v>
      </c>
      <c r="B78" t="s">
        <v>7</v>
      </c>
      <c r="C78" s="3">
        <v>2020</v>
      </c>
      <c r="D78" s="3">
        <v>6</v>
      </c>
      <c r="E78" s="3">
        <v>26</v>
      </c>
      <c r="F78">
        <v>0.24566139410003129</v>
      </c>
      <c r="G78">
        <v>3922.6309999999999</v>
      </c>
      <c r="H78">
        <v>3784.8409999999999</v>
      </c>
      <c r="I78">
        <v>137.79</v>
      </c>
      <c r="J78">
        <v>963.63900000000001</v>
      </c>
    </row>
    <row r="79" spans="1:10" x14ac:dyDescent="0.3">
      <c r="A79" s="1">
        <v>44011</v>
      </c>
      <c r="B79" t="s">
        <v>7</v>
      </c>
      <c r="C79" s="3">
        <v>2020</v>
      </c>
      <c r="D79" s="3">
        <v>6</v>
      </c>
      <c r="E79" s="3">
        <v>27</v>
      </c>
      <c r="F79">
        <v>0.2305239331916846</v>
      </c>
      <c r="G79">
        <v>3387.7220000000002</v>
      </c>
      <c r="H79">
        <v>3266.8220000000001</v>
      </c>
      <c r="I79">
        <v>120.9</v>
      </c>
      <c r="J79">
        <v>780.95100000000002</v>
      </c>
    </row>
    <row r="80" spans="1:10" x14ac:dyDescent="0.3">
      <c r="A80" s="1">
        <v>44018</v>
      </c>
      <c r="B80" t="s">
        <v>7</v>
      </c>
      <c r="C80" s="3">
        <v>2020</v>
      </c>
      <c r="D80" s="3">
        <v>7</v>
      </c>
      <c r="E80" s="3">
        <v>28</v>
      </c>
      <c r="F80">
        <v>0.23223665374082819</v>
      </c>
      <c r="G80">
        <v>4355.3590000000004</v>
      </c>
      <c r="H80">
        <v>4137.759</v>
      </c>
      <c r="I80">
        <v>217.6</v>
      </c>
      <c r="J80">
        <v>1011.474</v>
      </c>
    </row>
    <row r="81" spans="1:35" x14ac:dyDescent="0.3">
      <c r="A81" s="1">
        <v>44025</v>
      </c>
      <c r="B81" t="s">
        <v>7</v>
      </c>
      <c r="C81" s="3">
        <v>2020</v>
      </c>
      <c r="D81" s="3">
        <v>7</v>
      </c>
      <c r="E81" s="3">
        <v>29</v>
      </c>
      <c r="F81">
        <v>0.23213637397239681</v>
      </c>
      <c r="G81">
        <v>5189.26</v>
      </c>
      <c r="H81">
        <v>5012.1899999999996</v>
      </c>
      <c r="I81">
        <v>177.07</v>
      </c>
      <c r="J81">
        <v>1204.616</v>
      </c>
    </row>
    <row r="82" spans="1:35" x14ac:dyDescent="0.3">
      <c r="A82" s="1">
        <v>44032</v>
      </c>
      <c r="B82" t="s">
        <v>7</v>
      </c>
      <c r="C82" s="3">
        <v>2020</v>
      </c>
      <c r="D82" s="3">
        <v>7</v>
      </c>
      <c r="E82" s="3">
        <v>30</v>
      </c>
      <c r="F82">
        <v>0.23198495880989881</v>
      </c>
      <c r="G82">
        <v>6063.35</v>
      </c>
      <c r="H82">
        <v>5910.64</v>
      </c>
      <c r="I82">
        <v>152.71</v>
      </c>
      <c r="J82">
        <v>1406.606</v>
      </c>
      <c r="AH82" s="11" t="s">
        <v>26</v>
      </c>
      <c r="AI82" t="s">
        <v>27</v>
      </c>
    </row>
    <row r="83" spans="1:35" x14ac:dyDescent="0.3">
      <c r="A83" s="1">
        <v>44039</v>
      </c>
      <c r="B83" t="s">
        <v>7</v>
      </c>
      <c r="C83" s="3">
        <v>2020</v>
      </c>
      <c r="D83" s="3">
        <v>7</v>
      </c>
      <c r="E83" s="3">
        <v>31</v>
      </c>
      <c r="F83">
        <v>0.2276812228761767</v>
      </c>
      <c r="G83">
        <v>5330.6460000000006</v>
      </c>
      <c r="H83">
        <v>5040.8059999999996</v>
      </c>
      <c r="I83">
        <v>289.83999999999997</v>
      </c>
      <c r="J83">
        <v>1213.6880000000001</v>
      </c>
      <c r="AI83" t="s">
        <v>28</v>
      </c>
    </row>
    <row r="84" spans="1:35" x14ac:dyDescent="0.3">
      <c r="A84" s="1">
        <v>44046</v>
      </c>
      <c r="B84" t="s">
        <v>7</v>
      </c>
      <c r="C84" s="3">
        <v>2020</v>
      </c>
      <c r="D84" s="3">
        <v>8</v>
      </c>
      <c r="E84" s="3">
        <v>32</v>
      </c>
      <c r="F84">
        <v>0.22800157064810511</v>
      </c>
      <c r="G84">
        <v>5264.0690000000004</v>
      </c>
      <c r="H84">
        <v>4665.9189999999999</v>
      </c>
      <c r="I84">
        <v>598.15</v>
      </c>
      <c r="J84">
        <v>1200.2159999999999</v>
      </c>
    </row>
    <row r="85" spans="1:35" x14ac:dyDescent="0.3">
      <c r="A85" s="1">
        <v>44053</v>
      </c>
      <c r="B85" t="s">
        <v>7</v>
      </c>
      <c r="C85" s="3">
        <v>2020</v>
      </c>
      <c r="D85" s="3">
        <v>8</v>
      </c>
      <c r="E85" s="3">
        <v>33</v>
      </c>
      <c r="F85">
        <v>0.22974309877612489</v>
      </c>
      <c r="G85">
        <v>6672.3310000000001</v>
      </c>
      <c r="H85">
        <v>6281.1610000000001</v>
      </c>
      <c r="I85">
        <v>391.17</v>
      </c>
      <c r="J85">
        <v>1532.922</v>
      </c>
    </row>
    <row r="86" spans="1:35" x14ac:dyDescent="0.3">
      <c r="A86" s="1">
        <v>44060</v>
      </c>
      <c r="B86" t="s">
        <v>7</v>
      </c>
      <c r="C86" s="3">
        <v>2020</v>
      </c>
      <c r="D86" s="3">
        <v>8</v>
      </c>
      <c r="E86" s="3">
        <v>34</v>
      </c>
      <c r="F86">
        <v>0.23089937558384119</v>
      </c>
      <c r="G86">
        <v>6314.8589999999986</v>
      </c>
      <c r="H86">
        <v>6085.9189999999999</v>
      </c>
      <c r="I86">
        <v>228.94</v>
      </c>
      <c r="J86">
        <v>1458.097</v>
      </c>
    </row>
    <row r="87" spans="1:35" x14ac:dyDescent="0.3">
      <c r="A87" s="1">
        <v>44067</v>
      </c>
      <c r="B87" t="s">
        <v>7</v>
      </c>
      <c r="C87" s="3">
        <v>2020</v>
      </c>
      <c r="D87" s="3">
        <v>8</v>
      </c>
      <c r="E87" s="3">
        <v>35</v>
      </c>
      <c r="F87">
        <v>0.22242113518932249</v>
      </c>
      <c r="G87">
        <v>7242.14</v>
      </c>
      <c r="H87">
        <v>7015.94</v>
      </c>
      <c r="I87">
        <v>226.2</v>
      </c>
      <c r="J87">
        <v>1610.8050000000001</v>
      </c>
    </row>
    <row r="88" spans="1:35" x14ac:dyDescent="0.3">
      <c r="A88" s="1">
        <v>44074</v>
      </c>
      <c r="B88" t="s">
        <v>7</v>
      </c>
      <c r="C88" s="3">
        <v>2020</v>
      </c>
      <c r="D88" s="3">
        <v>8</v>
      </c>
      <c r="E88" s="3">
        <v>36</v>
      </c>
      <c r="F88">
        <v>0.2229977563676378</v>
      </c>
      <c r="G88">
        <v>5813.3410000000003</v>
      </c>
      <c r="H88">
        <v>5623.241</v>
      </c>
      <c r="I88">
        <v>190.1</v>
      </c>
      <c r="J88">
        <v>1296.3620000000001</v>
      </c>
    </row>
    <row r="89" spans="1:35" x14ac:dyDescent="0.3">
      <c r="A89" s="1">
        <v>44081</v>
      </c>
      <c r="B89" t="s">
        <v>7</v>
      </c>
      <c r="C89" s="3">
        <v>2020</v>
      </c>
      <c r="D89" s="3">
        <v>9</v>
      </c>
      <c r="E89" s="3">
        <v>37</v>
      </c>
      <c r="F89">
        <v>0.23164550312885401</v>
      </c>
      <c r="G89">
        <v>4378.6000000000004</v>
      </c>
      <c r="H89">
        <v>4209.18</v>
      </c>
      <c r="I89">
        <v>169.42</v>
      </c>
      <c r="J89">
        <v>1014.283</v>
      </c>
    </row>
    <row r="90" spans="1:35" x14ac:dyDescent="0.3">
      <c r="A90" s="1">
        <v>44088</v>
      </c>
      <c r="B90" t="s">
        <v>7</v>
      </c>
      <c r="C90" s="3">
        <v>2020</v>
      </c>
      <c r="D90" s="3">
        <v>9</v>
      </c>
      <c r="E90" s="3">
        <v>38</v>
      </c>
      <c r="F90">
        <v>0.24878553316428659</v>
      </c>
      <c r="G90">
        <v>5245.1</v>
      </c>
      <c r="H90">
        <v>5055.8</v>
      </c>
      <c r="I90">
        <v>189.3</v>
      </c>
      <c r="J90">
        <v>1304.905</v>
      </c>
    </row>
    <row r="91" spans="1:35" x14ac:dyDescent="0.3">
      <c r="A91" s="1">
        <v>44095</v>
      </c>
      <c r="B91" t="s">
        <v>7</v>
      </c>
      <c r="C91" s="3">
        <v>2020</v>
      </c>
      <c r="D91" s="3">
        <v>9</v>
      </c>
      <c r="E91" s="3">
        <v>39</v>
      </c>
      <c r="F91">
        <v>0.24582330586784529</v>
      </c>
      <c r="G91">
        <v>5912.5110000000004</v>
      </c>
      <c r="H91">
        <v>5714.991</v>
      </c>
      <c r="I91">
        <v>197.52</v>
      </c>
      <c r="J91">
        <v>1453.433</v>
      </c>
    </row>
    <row r="92" spans="1:35" x14ac:dyDescent="0.3">
      <c r="A92" s="1">
        <v>44102</v>
      </c>
      <c r="B92" t="s">
        <v>7</v>
      </c>
      <c r="C92" s="3">
        <v>2020</v>
      </c>
      <c r="D92" s="3">
        <v>9</v>
      </c>
      <c r="E92" s="3">
        <v>40</v>
      </c>
      <c r="F92">
        <v>0.23789122565358681</v>
      </c>
      <c r="G92">
        <v>5286.5590000000002</v>
      </c>
      <c r="H92">
        <v>5096.549</v>
      </c>
      <c r="I92">
        <v>190.01</v>
      </c>
      <c r="J92">
        <v>1257.626</v>
      </c>
    </row>
    <row r="93" spans="1:35" x14ac:dyDescent="0.3">
      <c r="A93" s="1">
        <v>44109</v>
      </c>
      <c r="B93" t="s">
        <v>7</v>
      </c>
      <c r="C93" s="3">
        <v>2020</v>
      </c>
      <c r="D93" s="3">
        <v>10</v>
      </c>
      <c r="E93" s="3">
        <v>41</v>
      </c>
      <c r="F93">
        <v>0.24372702133757479</v>
      </c>
      <c r="G93">
        <v>4874.3590000000004</v>
      </c>
      <c r="H93">
        <v>4652.7790000000005</v>
      </c>
      <c r="I93">
        <v>221.58</v>
      </c>
      <c r="J93">
        <v>1188.0129999999999</v>
      </c>
    </row>
    <row r="94" spans="1:35" x14ac:dyDescent="0.3">
      <c r="A94" s="1">
        <v>44116</v>
      </c>
      <c r="B94" t="s">
        <v>7</v>
      </c>
      <c r="C94" s="3">
        <v>2020</v>
      </c>
      <c r="D94" s="3">
        <v>10</v>
      </c>
      <c r="E94" s="3">
        <v>42</v>
      </c>
      <c r="F94">
        <v>0.24397730075370011</v>
      </c>
      <c r="G94">
        <v>6187.3419999999996</v>
      </c>
      <c r="H94">
        <v>6046.732</v>
      </c>
      <c r="I94">
        <v>140.61000000000001</v>
      </c>
      <c r="J94">
        <v>1509.5709999999999</v>
      </c>
    </row>
    <row r="95" spans="1:35" x14ac:dyDescent="0.3">
      <c r="A95" s="1">
        <v>44123</v>
      </c>
      <c r="B95" t="s">
        <v>7</v>
      </c>
      <c r="C95" s="3">
        <v>2020</v>
      </c>
      <c r="D95" s="3">
        <v>10</v>
      </c>
      <c r="E95" s="3">
        <v>43</v>
      </c>
      <c r="F95">
        <v>0.24819646827150729</v>
      </c>
      <c r="G95">
        <v>6622.4230000000007</v>
      </c>
      <c r="H95">
        <v>6435.1129999999994</v>
      </c>
      <c r="I95">
        <v>187.31</v>
      </c>
      <c r="J95">
        <v>1643.662</v>
      </c>
    </row>
    <row r="96" spans="1:35" x14ac:dyDescent="0.3">
      <c r="A96" s="1">
        <v>44130</v>
      </c>
      <c r="B96" t="s">
        <v>7</v>
      </c>
      <c r="C96" s="3">
        <v>2020</v>
      </c>
      <c r="D96" s="3">
        <v>10</v>
      </c>
      <c r="E96" s="3">
        <v>44</v>
      </c>
      <c r="F96">
        <v>0.2509875023866216</v>
      </c>
      <c r="G96">
        <v>6216.9470000000001</v>
      </c>
      <c r="H96">
        <v>6091.0770000000002</v>
      </c>
      <c r="I96">
        <v>125.87</v>
      </c>
      <c r="J96">
        <v>1560.376</v>
      </c>
    </row>
    <row r="97" spans="1:10" x14ac:dyDescent="0.3">
      <c r="A97" s="1">
        <v>44137</v>
      </c>
      <c r="B97" t="s">
        <v>7</v>
      </c>
      <c r="C97" s="3">
        <v>2020</v>
      </c>
      <c r="D97" s="3">
        <v>11</v>
      </c>
      <c r="E97" s="3">
        <v>45</v>
      </c>
      <c r="F97">
        <v>0.2490698684275619</v>
      </c>
      <c r="G97">
        <v>5457.83</v>
      </c>
      <c r="H97">
        <v>5185.1899999999996</v>
      </c>
      <c r="I97">
        <v>272.64</v>
      </c>
      <c r="J97">
        <v>1359.3810000000001</v>
      </c>
    </row>
    <row r="98" spans="1:10" x14ac:dyDescent="0.3">
      <c r="A98" s="1">
        <v>44144</v>
      </c>
      <c r="B98" t="s">
        <v>7</v>
      </c>
      <c r="C98" s="3">
        <v>2020</v>
      </c>
      <c r="D98" s="3">
        <v>11</v>
      </c>
      <c r="E98" s="3">
        <v>46</v>
      </c>
      <c r="F98">
        <v>0.25288524934784479</v>
      </c>
      <c r="G98">
        <v>4186.12</v>
      </c>
      <c r="H98">
        <v>3991.03</v>
      </c>
      <c r="I98">
        <v>195.09</v>
      </c>
      <c r="J98">
        <v>1058.6079999999999</v>
      </c>
    </row>
    <row r="99" spans="1:10" x14ac:dyDescent="0.3">
      <c r="A99" s="1">
        <v>44151</v>
      </c>
      <c r="B99" t="s">
        <v>7</v>
      </c>
      <c r="C99" s="3">
        <v>2020</v>
      </c>
      <c r="D99" s="3">
        <v>11</v>
      </c>
      <c r="E99" s="3">
        <v>47</v>
      </c>
      <c r="F99">
        <v>0.25011813970056612</v>
      </c>
      <c r="G99">
        <v>7091.1809999999996</v>
      </c>
      <c r="H99">
        <v>6471.1009999999997</v>
      </c>
      <c r="I99">
        <v>620.07999999999993</v>
      </c>
      <c r="J99">
        <v>1773.633</v>
      </c>
    </row>
    <row r="100" spans="1:10" x14ac:dyDescent="0.3">
      <c r="A100" s="1">
        <v>44158</v>
      </c>
      <c r="B100" t="s">
        <v>7</v>
      </c>
      <c r="C100" s="3">
        <v>2020</v>
      </c>
      <c r="D100" s="3">
        <v>11</v>
      </c>
      <c r="E100" s="3">
        <v>48</v>
      </c>
      <c r="F100">
        <v>0.2432885173078293</v>
      </c>
      <c r="G100">
        <v>5883.0889999999999</v>
      </c>
      <c r="H100">
        <v>5544.2790000000005</v>
      </c>
      <c r="I100">
        <v>338.81</v>
      </c>
      <c r="J100">
        <v>1431.288</v>
      </c>
    </row>
    <row r="101" spans="1:10" x14ac:dyDescent="0.3">
      <c r="A101" s="1">
        <v>44165</v>
      </c>
      <c r="B101" t="s">
        <v>7</v>
      </c>
      <c r="C101" s="3">
        <v>2020</v>
      </c>
      <c r="D101" s="3">
        <v>11</v>
      </c>
      <c r="E101" s="3">
        <v>49</v>
      </c>
      <c r="F101">
        <v>0.25233936774494509</v>
      </c>
      <c r="G101">
        <v>5157.6970000000001</v>
      </c>
      <c r="H101">
        <v>4712.3670000000002</v>
      </c>
      <c r="I101">
        <v>445.33</v>
      </c>
      <c r="J101">
        <v>1301.49</v>
      </c>
    </row>
    <row r="102" spans="1:10" x14ac:dyDescent="0.3">
      <c r="A102" s="1">
        <v>44172</v>
      </c>
      <c r="B102" t="s">
        <v>7</v>
      </c>
      <c r="C102" s="3">
        <v>2020</v>
      </c>
      <c r="D102" s="3">
        <v>12</v>
      </c>
      <c r="E102" s="3">
        <v>50</v>
      </c>
      <c r="F102">
        <v>0.25544743379411422</v>
      </c>
      <c r="G102">
        <v>4272.241</v>
      </c>
      <c r="H102">
        <v>4057.261</v>
      </c>
      <c r="I102">
        <v>214.98</v>
      </c>
      <c r="J102">
        <v>1091.3330000000001</v>
      </c>
    </row>
    <row r="103" spans="1:10" x14ac:dyDescent="0.3">
      <c r="A103" s="1">
        <v>44179</v>
      </c>
      <c r="B103" t="s">
        <v>7</v>
      </c>
      <c r="C103" s="3">
        <v>2020</v>
      </c>
      <c r="D103" s="3">
        <v>12</v>
      </c>
      <c r="E103" s="3">
        <v>51</v>
      </c>
      <c r="F103">
        <v>0.25764996737582962</v>
      </c>
      <c r="G103">
        <v>5803.9790000000003</v>
      </c>
      <c r="H103">
        <v>5587.7389999999996</v>
      </c>
      <c r="I103">
        <v>216.24</v>
      </c>
      <c r="J103">
        <v>1495.395</v>
      </c>
    </row>
    <row r="104" spans="1:10" x14ac:dyDescent="0.3">
      <c r="A104" s="1">
        <v>44186</v>
      </c>
      <c r="B104" t="s">
        <v>7</v>
      </c>
      <c r="C104" s="3">
        <v>2020</v>
      </c>
      <c r="D104" s="3">
        <v>12</v>
      </c>
      <c r="E104" s="3">
        <v>52</v>
      </c>
      <c r="F104">
        <v>0.25920005157002612</v>
      </c>
      <c r="G104">
        <v>3164.6289999999999</v>
      </c>
      <c r="H104">
        <v>3075.6089999999999</v>
      </c>
      <c r="I104">
        <v>89.02</v>
      </c>
      <c r="J104">
        <v>820.27200000000005</v>
      </c>
    </row>
    <row r="105" spans="1:10" x14ac:dyDescent="0.3">
      <c r="A105" s="1">
        <v>44193</v>
      </c>
      <c r="B105" t="s">
        <v>7</v>
      </c>
      <c r="C105" s="3">
        <v>2020</v>
      </c>
      <c r="D105" s="3">
        <v>12</v>
      </c>
      <c r="E105" s="3">
        <v>53</v>
      </c>
      <c r="F105">
        <v>0.26117341220518919</v>
      </c>
      <c r="G105">
        <v>3585.9009999999998</v>
      </c>
      <c r="H105">
        <v>3498.3809999999999</v>
      </c>
      <c r="I105">
        <v>87.52</v>
      </c>
      <c r="J105">
        <v>936.54200000000003</v>
      </c>
    </row>
    <row r="106" spans="1:10" x14ac:dyDescent="0.3">
      <c r="A106" s="1">
        <v>44200</v>
      </c>
      <c r="B106" t="s">
        <v>7</v>
      </c>
      <c r="C106" s="3">
        <v>2021</v>
      </c>
      <c r="D106" s="3">
        <v>1</v>
      </c>
      <c r="E106" s="3">
        <v>2</v>
      </c>
      <c r="F106">
        <v>0.24945418087143209</v>
      </c>
      <c r="G106">
        <v>4801.4989999999998</v>
      </c>
      <c r="H106">
        <v>4667.4089999999997</v>
      </c>
      <c r="I106">
        <v>134.09</v>
      </c>
      <c r="J106">
        <v>1197.7539999999999</v>
      </c>
    </row>
    <row r="107" spans="1:10" x14ac:dyDescent="0.3">
      <c r="A107" s="1">
        <v>44207</v>
      </c>
      <c r="B107" t="s">
        <v>7</v>
      </c>
      <c r="C107" s="3">
        <v>2021</v>
      </c>
      <c r="D107" s="3">
        <v>1</v>
      </c>
      <c r="E107" s="3">
        <v>3</v>
      </c>
      <c r="F107">
        <v>0.25489161049217929</v>
      </c>
      <c r="G107">
        <v>6941.17</v>
      </c>
      <c r="H107">
        <v>6562.77</v>
      </c>
      <c r="I107">
        <v>378.4</v>
      </c>
      <c r="J107">
        <v>1769.2460000000001</v>
      </c>
    </row>
    <row r="108" spans="1:10" x14ac:dyDescent="0.3">
      <c r="A108" s="1">
        <v>44214</v>
      </c>
      <c r="B108" t="s">
        <v>7</v>
      </c>
      <c r="C108" s="3">
        <v>2021</v>
      </c>
      <c r="D108" s="3">
        <v>1</v>
      </c>
      <c r="E108" s="3">
        <v>4</v>
      </c>
      <c r="F108">
        <v>0.25601856913297538</v>
      </c>
      <c r="G108">
        <v>5698.4889999999996</v>
      </c>
      <c r="H108">
        <v>5517.2290000000003</v>
      </c>
      <c r="I108">
        <v>181.26</v>
      </c>
      <c r="J108">
        <v>1458.9190000000001</v>
      </c>
    </row>
    <row r="109" spans="1:10" x14ac:dyDescent="0.3">
      <c r="A109" s="1">
        <v>44221</v>
      </c>
      <c r="B109" t="s">
        <v>7</v>
      </c>
      <c r="C109" s="3">
        <v>2021</v>
      </c>
      <c r="D109" s="3">
        <v>1</v>
      </c>
      <c r="E109" s="3">
        <v>5</v>
      </c>
      <c r="F109">
        <v>0.25342994252872542</v>
      </c>
      <c r="G109">
        <v>5620.7209999999995</v>
      </c>
      <c r="H109">
        <v>5433.9610000000002</v>
      </c>
      <c r="I109">
        <v>186.76</v>
      </c>
      <c r="J109">
        <v>1424.4590000000001</v>
      </c>
    </row>
    <row r="110" spans="1:10" x14ac:dyDescent="0.3">
      <c r="A110" s="1">
        <v>44228</v>
      </c>
      <c r="B110" t="s">
        <v>7</v>
      </c>
      <c r="C110" s="3">
        <v>2021</v>
      </c>
      <c r="D110" s="3">
        <v>2</v>
      </c>
      <c r="E110" s="3">
        <v>6</v>
      </c>
      <c r="F110">
        <v>0.26431660935493229</v>
      </c>
      <c r="G110">
        <v>4827.3999999999996</v>
      </c>
      <c r="H110">
        <v>4619.3899999999994</v>
      </c>
      <c r="I110">
        <v>208.01</v>
      </c>
      <c r="J110">
        <v>1275.962</v>
      </c>
    </row>
    <row r="111" spans="1:10" x14ac:dyDescent="0.3">
      <c r="A111" s="1">
        <v>44235</v>
      </c>
      <c r="B111" t="s">
        <v>7</v>
      </c>
      <c r="C111" s="3">
        <v>2021</v>
      </c>
      <c r="D111" s="3">
        <v>2</v>
      </c>
      <c r="E111" s="3">
        <v>7</v>
      </c>
      <c r="F111">
        <v>0.26357567168968671</v>
      </c>
      <c r="G111">
        <v>3917.0990000000002</v>
      </c>
      <c r="H111">
        <v>3632.2089999999998</v>
      </c>
      <c r="I111">
        <v>284.89</v>
      </c>
      <c r="J111">
        <v>1032.452</v>
      </c>
    </row>
    <row r="112" spans="1:10" x14ac:dyDescent="0.3">
      <c r="A112" s="1">
        <v>44242</v>
      </c>
      <c r="B112" t="s">
        <v>7</v>
      </c>
      <c r="C112" s="3">
        <v>2021</v>
      </c>
      <c r="D112" s="3">
        <v>2</v>
      </c>
      <c r="E112" s="3">
        <v>8</v>
      </c>
      <c r="F112">
        <v>0.2600121865137266</v>
      </c>
      <c r="G112">
        <v>5427.3109999999997</v>
      </c>
      <c r="H112">
        <v>5117.7110000000002</v>
      </c>
      <c r="I112">
        <v>309.60000000000002</v>
      </c>
      <c r="J112">
        <v>1411.1669999999999</v>
      </c>
    </row>
    <row r="113" spans="1:10" x14ac:dyDescent="0.3">
      <c r="A113" s="1">
        <v>44249</v>
      </c>
      <c r="B113" t="s">
        <v>7</v>
      </c>
      <c r="C113" s="3">
        <v>2021</v>
      </c>
      <c r="D113" s="3">
        <v>2</v>
      </c>
      <c r="E113" s="3">
        <v>9</v>
      </c>
      <c r="F113">
        <v>0.26355773600495769</v>
      </c>
      <c r="G113">
        <v>4841</v>
      </c>
      <c r="H113">
        <v>4467.7659999999996</v>
      </c>
      <c r="I113">
        <v>373.23399999999998</v>
      </c>
      <c r="J113">
        <v>1275.883</v>
      </c>
    </row>
    <row r="114" spans="1:10" x14ac:dyDescent="0.3">
      <c r="A114" s="1">
        <v>44256</v>
      </c>
      <c r="B114" t="s">
        <v>7</v>
      </c>
      <c r="C114" s="3">
        <v>2021</v>
      </c>
      <c r="D114" s="3">
        <v>3</v>
      </c>
      <c r="E114" s="3">
        <v>10</v>
      </c>
      <c r="F114">
        <v>0.25965481621180031</v>
      </c>
      <c r="G114">
        <v>4443.43</v>
      </c>
      <c r="H114">
        <v>4151.6360000000004</v>
      </c>
      <c r="I114">
        <v>291.79399999999998</v>
      </c>
      <c r="J114">
        <v>1153.758</v>
      </c>
    </row>
    <row r="115" spans="1:10" x14ac:dyDescent="0.3">
      <c r="A115" s="1">
        <v>44263</v>
      </c>
      <c r="B115" t="s">
        <v>7</v>
      </c>
      <c r="C115" s="3">
        <v>2021</v>
      </c>
      <c r="D115" s="3">
        <v>3</v>
      </c>
      <c r="E115" s="3">
        <v>11</v>
      </c>
      <c r="F115">
        <v>0.26319699904545529</v>
      </c>
      <c r="G115">
        <v>5374.29</v>
      </c>
      <c r="H115">
        <v>5121.6980000000003</v>
      </c>
      <c r="I115">
        <v>252.59200000000001</v>
      </c>
      <c r="J115">
        <v>1414.4970000000001</v>
      </c>
    </row>
    <row r="116" spans="1:10" x14ac:dyDescent="0.3">
      <c r="A116" s="1">
        <v>44270</v>
      </c>
      <c r="B116" t="s">
        <v>7</v>
      </c>
      <c r="C116" s="3">
        <v>2021</v>
      </c>
      <c r="D116" s="3">
        <v>3</v>
      </c>
      <c r="E116" s="3">
        <v>12</v>
      </c>
      <c r="F116">
        <v>0.25838527774333597</v>
      </c>
      <c r="G116">
        <v>4879.415</v>
      </c>
      <c r="H116">
        <v>4633.3829999999998</v>
      </c>
      <c r="I116">
        <v>246.03200000000001</v>
      </c>
      <c r="J116">
        <v>1260.769</v>
      </c>
    </row>
    <row r="117" spans="1:10" x14ac:dyDescent="0.3">
      <c r="A117" s="1">
        <v>44277</v>
      </c>
      <c r="B117" t="s">
        <v>7</v>
      </c>
      <c r="C117" s="3">
        <v>2021</v>
      </c>
      <c r="D117" s="3">
        <v>3</v>
      </c>
      <c r="E117" s="3">
        <v>13</v>
      </c>
      <c r="F117">
        <v>0.24272978430491091</v>
      </c>
      <c r="G117">
        <v>5988.268</v>
      </c>
      <c r="H117">
        <v>5611.2060000000001</v>
      </c>
      <c r="I117">
        <v>377.06200000000001</v>
      </c>
      <c r="J117">
        <v>1453.5309999999999</v>
      </c>
    </row>
    <row r="118" spans="1:10" x14ac:dyDescent="0.3">
      <c r="A118" s="1">
        <v>44284</v>
      </c>
      <c r="B118" t="s">
        <v>7</v>
      </c>
      <c r="C118" s="3">
        <v>2021</v>
      </c>
      <c r="D118" s="3">
        <v>3</v>
      </c>
      <c r="E118" s="3">
        <v>14</v>
      </c>
      <c r="F118">
        <v>0.2470027429658708</v>
      </c>
      <c r="G118">
        <v>4498.78</v>
      </c>
      <c r="H118">
        <v>4321.3719999999994</v>
      </c>
      <c r="I118">
        <v>177.40799999999999</v>
      </c>
      <c r="J118">
        <v>1111.211</v>
      </c>
    </row>
    <row r="119" spans="1:10" x14ac:dyDescent="0.3">
      <c r="A119" s="1">
        <v>44291</v>
      </c>
      <c r="B119" t="s">
        <v>7</v>
      </c>
      <c r="C119" s="3">
        <v>2021</v>
      </c>
      <c r="D119" s="3">
        <v>4</v>
      </c>
      <c r="E119" s="3">
        <v>15</v>
      </c>
      <c r="F119">
        <v>0.25398527293413581</v>
      </c>
      <c r="G119">
        <v>4195.1329999999998</v>
      </c>
      <c r="H119">
        <v>3972.1689999999999</v>
      </c>
      <c r="I119">
        <v>222.964</v>
      </c>
      <c r="J119">
        <v>1065.502</v>
      </c>
    </row>
    <row r="120" spans="1:10" x14ac:dyDescent="0.3">
      <c r="A120" s="1">
        <v>44298</v>
      </c>
      <c r="B120" t="s">
        <v>7</v>
      </c>
      <c r="C120" s="3">
        <v>2021</v>
      </c>
      <c r="D120" s="3">
        <v>4</v>
      </c>
      <c r="E120" s="3">
        <v>16</v>
      </c>
      <c r="F120">
        <v>0.25004111132428092</v>
      </c>
      <c r="G120">
        <v>5399.9719999999998</v>
      </c>
      <c r="H120">
        <v>5091.3270000000002</v>
      </c>
      <c r="I120">
        <v>308.64499999999998</v>
      </c>
      <c r="J120">
        <v>1350.2149999999999</v>
      </c>
    </row>
    <row r="121" spans="1:10" x14ac:dyDescent="0.3">
      <c r="A121" s="1">
        <v>44305</v>
      </c>
      <c r="B121" t="s">
        <v>7</v>
      </c>
      <c r="C121" s="3">
        <v>2021</v>
      </c>
      <c r="D121" s="3">
        <v>4</v>
      </c>
      <c r="E121" s="3">
        <v>17</v>
      </c>
      <c r="F121">
        <v>0.25186446703143223</v>
      </c>
      <c r="G121">
        <v>6278.7379999999994</v>
      </c>
      <c r="H121">
        <v>5914.8639999999996</v>
      </c>
      <c r="I121">
        <v>363.87400000000002</v>
      </c>
      <c r="J121">
        <v>1581.3910000000001</v>
      </c>
    </row>
    <row r="122" spans="1:10" x14ac:dyDescent="0.3">
      <c r="A122" s="1">
        <v>44312</v>
      </c>
      <c r="B122" t="s">
        <v>7</v>
      </c>
      <c r="C122" s="3">
        <v>2021</v>
      </c>
      <c r="D122" s="3">
        <v>4</v>
      </c>
      <c r="E122" s="3">
        <v>18</v>
      </c>
      <c r="F122">
        <v>0.25231578011425521</v>
      </c>
      <c r="G122">
        <v>4498.7</v>
      </c>
      <c r="H122">
        <v>4376.6379999999999</v>
      </c>
      <c r="I122">
        <v>122.062</v>
      </c>
      <c r="J122">
        <v>1135.0930000000001</v>
      </c>
    </row>
    <row r="123" spans="1:10" x14ac:dyDescent="0.3">
      <c r="A123" s="1">
        <v>44319</v>
      </c>
      <c r="B123" t="s">
        <v>7</v>
      </c>
      <c r="C123" s="3">
        <v>2021</v>
      </c>
      <c r="D123" s="3">
        <v>5</v>
      </c>
      <c r="E123" s="3">
        <v>19</v>
      </c>
      <c r="F123">
        <v>0.25515890890613252</v>
      </c>
      <c r="G123">
        <v>4506.67</v>
      </c>
      <c r="H123">
        <v>4336.2160000000003</v>
      </c>
      <c r="I123">
        <v>170.45400000000001</v>
      </c>
      <c r="J123">
        <v>1149.9169999999999</v>
      </c>
    </row>
    <row r="124" spans="1:10" x14ac:dyDescent="0.3">
      <c r="A124" s="1">
        <v>44326</v>
      </c>
      <c r="B124" t="s">
        <v>7</v>
      </c>
      <c r="C124" s="3">
        <v>2021</v>
      </c>
      <c r="D124" s="3">
        <v>5</v>
      </c>
      <c r="E124" s="3">
        <v>20</v>
      </c>
      <c r="F124">
        <v>0.25475526458840492</v>
      </c>
      <c r="G124">
        <v>5077.32</v>
      </c>
      <c r="H124">
        <v>4796.2920000000004</v>
      </c>
      <c r="I124">
        <v>281.02800000000002</v>
      </c>
      <c r="J124">
        <v>1293.4739999999999</v>
      </c>
    </row>
    <row r="125" spans="1:10" x14ac:dyDescent="0.3">
      <c r="A125" s="1">
        <v>44333</v>
      </c>
      <c r="B125" t="s">
        <v>7</v>
      </c>
      <c r="C125" s="3">
        <v>2021</v>
      </c>
      <c r="D125" s="3">
        <v>5</v>
      </c>
      <c r="E125" s="3">
        <v>21</v>
      </c>
      <c r="F125">
        <v>0.24535927635598401</v>
      </c>
      <c r="G125">
        <v>5892.4</v>
      </c>
      <c r="H125">
        <v>5632.3959999999997</v>
      </c>
      <c r="I125">
        <v>260.00400000000002</v>
      </c>
      <c r="J125">
        <v>1445.7550000000001</v>
      </c>
    </row>
    <row r="126" spans="1:10" x14ac:dyDescent="0.3">
      <c r="A126" s="1">
        <v>44340</v>
      </c>
      <c r="B126" t="s">
        <v>7</v>
      </c>
      <c r="C126" s="3">
        <v>2021</v>
      </c>
      <c r="D126" s="3">
        <v>5</v>
      </c>
      <c r="E126" s="3">
        <v>22</v>
      </c>
      <c r="F126">
        <v>0.24943110059604429</v>
      </c>
      <c r="G126">
        <v>4374.6750000000002</v>
      </c>
      <c r="H126">
        <v>4125.5870000000004</v>
      </c>
      <c r="I126">
        <v>249.08799999999999</v>
      </c>
      <c r="J126">
        <v>1091.18</v>
      </c>
    </row>
    <row r="127" spans="1:10" x14ac:dyDescent="0.3">
      <c r="A127" s="1">
        <v>44347</v>
      </c>
      <c r="B127" t="s">
        <v>7</v>
      </c>
      <c r="C127" s="3">
        <v>2021</v>
      </c>
      <c r="D127" s="3">
        <v>5</v>
      </c>
      <c r="E127" s="3">
        <v>23</v>
      </c>
      <c r="F127">
        <v>0.25405297286834211</v>
      </c>
      <c r="G127">
        <v>3099.7</v>
      </c>
      <c r="H127">
        <v>3016.0120000000002</v>
      </c>
      <c r="I127">
        <v>83.688000000000002</v>
      </c>
      <c r="J127">
        <v>787.48800000000006</v>
      </c>
    </row>
    <row r="128" spans="1:10" x14ac:dyDescent="0.3">
      <c r="A128" s="1">
        <v>44354</v>
      </c>
      <c r="B128" t="s">
        <v>7</v>
      </c>
      <c r="C128" s="3">
        <v>2021</v>
      </c>
      <c r="D128" s="3">
        <v>6</v>
      </c>
      <c r="E128" s="3">
        <v>24</v>
      </c>
      <c r="G128">
        <v>0</v>
      </c>
      <c r="H128">
        <v>-89.147999999999996</v>
      </c>
      <c r="I128">
        <v>89.147999999999996</v>
      </c>
      <c r="J128">
        <v>0</v>
      </c>
    </row>
    <row r="129" spans="1:10" x14ac:dyDescent="0.3">
      <c r="A129" s="1">
        <v>44361</v>
      </c>
      <c r="B129" t="s">
        <v>7</v>
      </c>
      <c r="C129" s="3">
        <v>2021</v>
      </c>
      <c r="D129" s="3">
        <v>6</v>
      </c>
      <c r="E129" s="3">
        <v>25</v>
      </c>
      <c r="F129">
        <v>0.24860764838819191</v>
      </c>
      <c r="G129">
        <v>4253.2359999999999</v>
      </c>
      <c r="H129">
        <v>3922.9839999999999</v>
      </c>
      <c r="I129">
        <v>330.25200000000001</v>
      </c>
      <c r="J129">
        <v>1057.3869999999999</v>
      </c>
    </row>
    <row r="130" spans="1:10" x14ac:dyDescent="0.3">
      <c r="A130" s="1">
        <v>44368</v>
      </c>
      <c r="B130" t="s">
        <v>7</v>
      </c>
      <c r="C130" s="3">
        <v>2021</v>
      </c>
      <c r="D130" s="3">
        <v>6</v>
      </c>
      <c r="E130" s="3">
        <v>26</v>
      </c>
      <c r="F130">
        <v>0.2350897057908746</v>
      </c>
      <c r="G130">
        <v>7298.4139999999998</v>
      </c>
      <c r="H130">
        <v>7121.87</v>
      </c>
      <c r="I130">
        <v>176.54400000000001</v>
      </c>
      <c r="J130">
        <v>1715.7819999999999</v>
      </c>
    </row>
    <row r="131" spans="1:10" x14ac:dyDescent="0.3">
      <c r="A131" s="1">
        <v>44375</v>
      </c>
      <c r="B131" t="s">
        <v>7</v>
      </c>
      <c r="C131" s="3">
        <v>2021</v>
      </c>
      <c r="D131" s="3">
        <v>6</v>
      </c>
      <c r="E131" s="3">
        <v>27</v>
      </c>
      <c r="F131">
        <v>0.23848030690777389</v>
      </c>
      <c r="G131">
        <v>6172.799</v>
      </c>
      <c r="H131">
        <v>5942.1390000000001</v>
      </c>
      <c r="I131">
        <v>230.66</v>
      </c>
      <c r="J131">
        <v>1472.0909999999999</v>
      </c>
    </row>
    <row r="132" spans="1:10" x14ac:dyDescent="0.3">
      <c r="A132" s="1">
        <v>44382</v>
      </c>
      <c r="B132" t="s">
        <v>7</v>
      </c>
      <c r="C132" s="3">
        <v>2021</v>
      </c>
      <c r="D132" s="3">
        <v>7</v>
      </c>
      <c r="E132" s="3">
        <v>28</v>
      </c>
      <c r="F132">
        <v>0.24919676899196769</v>
      </c>
      <c r="G132">
        <v>5308.56</v>
      </c>
      <c r="H132">
        <v>5007.9399999999996</v>
      </c>
      <c r="I132">
        <v>300.62</v>
      </c>
      <c r="J132">
        <v>1322.876</v>
      </c>
    </row>
    <row r="133" spans="1:10" x14ac:dyDescent="0.3">
      <c r="A133" s="1">
        <v>44389</v>
      </c>
      <c r="B133" t="s">
        <v>7</v>
      </c>
      <c r="C133" s="3">
        <v>2021</v>
      </c>
      <c r="D133" s="3">
        <v>7</v>
      </c>
      <c r="E133" s="3">
        <v>29</v>
      </c>
      <c r="F133">
        <v>0.21012106675803779</v>
      </c>
      <c r="G133">
        <v>7004.4</v>
      </c>
      <c r="H133">
        <v>6754.8819999999996</v>
      </c>
      <c r="I133">
        <v>249.518</v>
      </c>
      <c r="J133">
        <v>1471.7719999999999</v>
      </c>
    </row>
    <row r="134" spans="1:10" x14ac:dyDescent="0.3">
      <c r="A134" s="1">
        <v>44396</v>
      </c>
      <c r="B134" t="s">
        <v>7</v>
      </c>
      <c r="C134" s="3">
        <v>2021</v>
      </c>
      <c r="D134" s="3">
        <v>7</v>
      </c>
      <c r="E134" s="3">
        <v>30</v>
      </c>
      <c r="F134">
        <v>0.24675934850440259</v>
      </c>
      <c r="G134">
        <v>6121.3</v>
      </c>
      <c r="H134">
        <v>5924.0879999999997</v>
      </c>
      <c r="I134">
        <v>197.21199999999999</v>
      </c>
      <c r="J134">
        <v>1510.4880000000001</v>
      </c>
    </row>
    <row r="135" spans="1:10" x14ac:dyDescent="0.3">
      <c r="A135" s="1">
        <v>44403</v>
      </c>
      <c r="B135" t="s">
        <v>7</v>
      </c>
      <c r="C135" s="3">
        <v>2021</v>
      </c>
      <c r="D135" s="3">
        <v>7</v>
      </c>
      <c r="E135" s="3">
        <v>31</v>
      </c>
      <c r="F135">
        <v>0.25145133498355637</v>
      </c>
      <c r="G135">
        <v>6540.53</v>
      </c>
      <c r="H135">
        <v>6239.0219999999999</v>
      </c>
      <c r="I135">
        <v>301.50799999999998</v>
      </c>
      <c r="J135">
        <v>1644.625</v>
      </c>
    </row>
    <row r="136" spans="1:10" x14ac:dyDescent="0.3">
      <c r="A136" s="1">
        <v>44410</v>
      </c>
      <c r="B136" t="s">
        <v>7</v>
      </c>
      <c r="C136" s="3">
        <v>2021</v>
      </c>
      <c r="D136" s="3">
        <v>8</v>
      </c>
      <c r="E136" s="3">
        <v>32</v>
      </c>
      <c r="F136">
        <v>0.25029546252185109</v>
      </c>
      <c r="G136">
        <v>5955.07</v>
      </c>
      <c r="H136">
        <v>5592.98</v>
      </c>
      <c r="I136">
        <v>362.09</v>
      </c>
      <c r="J136">
        <v>1490.527</v>
      </c>
    </row>
    <row r="137" spans="1:10" x14ac:dyDescent="0.3">
      <c r="A137" s="1">
        <v>44417</v>
      </c>
      <c r="B137" t="s">
        <v>7</v>
      </c>
      <c r="C137" s="3">
        <v>2021</v>
      </c>
      <c r="D137" s="3">
        <v>8</v>
      </c>
      <c r="E137" s="3">
        <v>33</v>
      </c>
      <c r="F137">
        <v>0.24115684163471399</v>
      </c>
      <c r="G137">
        <v>4764.87</v>
      </c>
      <c r="H137">
        <v>4502.87</v>
      </c>
      <c r="I137">
        <v>262</v>
      </c>
      <c r="J137">
        <v>1149.0809999999999</v>
      </c>
    </row>
    <row r="138" spans="1:10" x14ac:dyDescent="0.3">
      <c r="A138" s="1">
        <v>44424</v>
      </c>
      <c r="B138" t="s">
        <v>7</v>
      </c>
      <c r="C138" s="3">
        <v>2021</v>
      </c>
      <c r="D138" s="3">
        <v>8</v>
      </c>
      <c r="E138" s="3">
        <v>34</v>
      </c>
      <c r="F138">
        <v>0.2406051631128007</v>
      </c>
      <c r="G138">
        <v>8035.85</v>
      </c>
      <c r="H138">
        <v>7670.93</v>
      </c>
      <c r="I138">
        <v>364.92</v>
      </c>
      <c r="J138">
        <v>1933.4670000000001</v>
      </c>
    </row>
    <row r="139" spans="1:10" x14ac:dyDescent="0.3">
      <c r="A139" s="1">
        <v>44431</v>
      </c>
      <c r="B139" t="s">
        <v>7</v>
      </c>
      <c r="C139" s="3">
        <v>2021</v>
      </c>
      <c r="D139" s="3">
        <v>8</v>
      </c>
      <c r="E139" s="3">
        <v>35</v>
      </c>
      <c r="F139">
        <v>0.24796794400187941</v>
      </c>
      <c r="G139">
        <v>7108.81</v>
      </c>
      <c r="H139">
        <v>6869.58</v>
      </c>
      <c r="I139">
        <v>239.23</v>
      </c>
      <c r="J139">
        <v>1762.7570000000001</v>
      </c>
    </row>
    <row r="140" spans="1:10" x14ac:dyDescent="0.3">
      <c r="A140" s="1">
        <v>44438</v>
      </c>
      <c r="B140" t="s">
        <v>7</v>
      </c>
      <c r="C140" s="3">
        <v>2021</v>
      </c>
      <c r="D140" s="3">
        <v>8</v>
      </c>
      <c r="E140" s="3">
        <v>36</v>
      </c>
      <c r="F140">
        <v>0.25414655887230519</v>
      </c>
      <c r="G140">
        <v>4824</v>
      </c>
      <c r="H140">
        <v>4577.72</v>
      </c>
      <c r="I140">
        <v>246.28</v>
      </c>
      <c r="J140">
        <v>1226.0029999999999</v>
      </c>
    </row>
    <row r="141" spans="1:10" x14ac:dyDescent="0.3">
      <c r="A141" s="1">
        <v>44445</v>
      </c>
      <c r="B141" t="s">
        <v>7</v>
      </c>
      <c r="C141" s="3">
        <v>2021</v>
      </c>
      <c r="D141" s="3">
        <v>9</v>
      </c>
      <c r="E141" s="3">
        <v>37</v>
      </c>
      <c r="F141">
        <v>0.24904581877176349</v>
      </c>
      <c r="G141">
        <v>4758.53</v>
      </c>
      <c r="H141">
        <v>4403.17</v>
      </c>
      <c r="I141">
        <v>355.36</v>
      </c>
      <c r="J141">
        <v>1185.0920000000001</v>
      </c>
    </row>
    <row r="142" spans="1:10" x14ac:dyDescent="0.3">
      <c r="A142" s="1">
        <v>44452</v>
      </c>
      <c r="B142" t="s">
        <v>7</v>
      </c>
      <c r="C142" s="3">
        <v>2021</v>
      </c>
      <c r="D142" s="3">
        <v>9</v>
      </c>
      <c r="E142" s="3">
        <v>38</v>
      </c>
      <c r="F142">
        <v>0.24118027618505769</v>
      </c>
      <c r="G142">
        <v>7434.87</v>
      </c>
      <c r="H142">
        <v>7046.77</v>
      </c>
      <c r="I142">
        <v>388.1</v>
      </c>
      <c r="J142">
        <v>1793.144</v>
      </c>
    </row>
    <row r="143" spans="1:10" x14ac:dyDescent="0.3">
      <c r="A143" s="1">
        <v>44459</v>
      </c>
      <c r="B143" t="s">
        <v>7</v>
      </c>
      <c r="C143" s="3">
        <v>2021</v>
      </c>
      <c r="D143" s="3">
        <v>9</v>
      </c>
      <c r="E143" s="3">
        <v>39</v>
      </c>
      <c r="F143">
        <v>0.2320141770907353</v>
      </c>
      <c r="G143">
        <v>7274.2709999999997</v>
      </c>
      <c r="H143">
        <v>6893.5609999999997</v>
      </c>
      <c r="I143">
        <v>380.71</v>
      </c>
      <c r="J143">
        <v>1687.7339999999999</v>
      </c>
    </row>
    <row r="144" spans="1:10" x14ac:dyDescent="0.3">
      <c r="A144" s="1">
        <v>44466</v>
      </c>
      <c r="B144" t="s">
        <v>7</v>
      </c>
      <c r="C144" s="3">
        <v>2021</v>
      </c>
      <c r="D144" s="3">
        <v>9</v>
      </c>
      <c r="E144" s="3">
        <v>40</v>
      </c>
      <c r="F144">
        <v>0.23026238594318901</v>
      </c>
      <c r="G144">
        <v>6783.9</v>
      </c>
      <c r="H144">
        <v>6367.75</v>
      </c>
      <c r="I144">
        <v>416.15</v>
      </c>
      <c r="J144">
        <v>1562.077</v>
      </c>
    </row>
    <row r="145" spans="1:10" x14ac:dyDescent="0.3">
      <c r="A145" s="1">
        <v>44473</v>
      </c>
      <c r="B145" t="s">
        <v>7</v>
      </c>
      <c r="C145" s="3">
        <v>2021</v>
      </c>
      <c r="D145" s="3">
        <v>10</v>
      </c>
      <c r="E145" s="3">
        <v>41</v>
      </c>
      <c r="F145">
        <v>0.23217121117752651</v>
      </c>
      <c r="G145">
        <v>5415.5810000000001</v>
      </c>
      <c r="H145">
        <v>5054.9009999999998</v>
      </c>
      <c r="I145">
        <v>360.68</v>
      </c>
      <c r="J145">
        <v>1257.3420000000001</v>
      </c>
    </row>
    <row r="146" spans="1:10" x14ac:dyDescent="0.3">
      <c r="A146" s="1">
        <v>44480</v>
      </c>
      <c r="B146" t="s">
        <v>7</v>
      </c>
      <c r="C146" s="3">
        <v>2021</v>
      </c>
      <c r="D146" s="3">
        <v>10</v>
      </c>
      <c r="E146" s="3">
        <v>42</v>
      </c>
      <c r="F146">
        <v>0.24606888141166641</v>
      </c>
      <c r="G146">
        <v>5887.51</v>
      </c>
      <c r="H146">
        <v>5489.23</v>
      </c>
      <c r="I146">
        <v>398.28</v>
      </c>
      <c r="J146">
        <v>1448.7329999999999</v>
      </c>
    </row>
    <row r="147" spans="1:10" x14ac:dyDescent="0.3">
      <c r="A147" s="1">
        <v>44487</v>
      </c>
      <c r="B147" t="s">
        <v>7</v>
      </c>
      <c r="C147" s="3">
        <v>2021</v>
      </c>
      <c r="D147" s="3">
        <v>10</v>
      </c>
      <c r="E147" s="3">
        <v>43</v>
      </c>
      <c r="F147">
        <v>0.25139774687407029</v>
      </c>
      <c r="G147">
        <v>7351.6530000000002</v>
      </c>
      <c r="H147">
        <v>7030.7430000000004</v>
      </c>
      <c r="I147">
        <v>320.91000000000003</v>
      </c>
      <c r="J147">
        <v>1848.1890000000001</v>
      </c>
    </row>
    <row r="148" spans="1:10" x14ac:dyDescent="0.3">
      <c r="A148" s="1">
        <v>44494</v>
      </c>
      <c r="B148" t="s">
        <v>7</v>
      </c>
      <c r="C148" s="3">
        <v>2021</v>
      </c>
      <c r="D148" s="3">
        <v>10</v>
      </c>
      <c r="E148" s="3">
        <v>44</v>
      </c>
      <c r="F148">
        <v>0.23699728681917309</v>
      </c>
      <c r="G148">
        <v>7805.9669999999996</v>
      </c>
      <c r="H148">
        <v>7460.4369999999999</v>
      </c>
      <c r="I148">
        <v>345.53</v>
      </c>
      <c r="J148">
        <v>1849.9929999999999</v>
      </c>
    </row>
    <row r="149" spans="1:10" x14ac:dyDescent="0.3">
      <c r="A149" s="1">
        <v>44501</v>
      </c>
      <c r="B149" t="s">
        <v>7</v>
      </c>
      <c r="C149" s="3">
        <v>2021</v>
      </c>
      <c r="D149" s="3">
        <v>11</v>
      </c>
      <c r="E149" s="3">
        <v>45</v>
      </c>
      <c r="F149">
        <v>0.2282036299751431</v>
      </c>
      <c r="G149">
        <v>7167.4320000000007</v>
      </c>
      <c r="H149">
        <v>6677.1220000000003</v>
      </c>
      <c r="I149">
        <v>490.31</v>
      </c>
      <c r="J149">
        <v>1635.634</v>
      </c>
    </row>
    <row r="150" spans="1:10" x14ac:dyDescent="0.3">
      <c r="A150" s="1">
        <v>44508</v>
      </c>
      <c r="B150" t="s">
        <v>7</v>
      </c>
      <c r="C150" s="3">
        <v>2021</v>
      </c>
      <c r="D150" s="3">
        <v>11</v>
      </c>
      <c r="E150" s="3">
        <v>46</v>
      </c>
      <c r="F150">
        <v>0.2347538349357243</v>
      </c>
      <c r="G150">
        <v>7405.6</v>
      </c>
      <c r="H150">
        <v>7161.8</v>
      </c>
      <c r="I150">
        <v>243.8</v>
      </c>
      <c r="J150">
        <v>1738.4929999999999</v>
      </c>
    </row>
    <row r="151" spans="1:10" x14ac:dyDescent="0.3">
      <c r="A151" s="1">
        <v>44515</v>
      </c>
      <c r="B151" t="s">
        <v>7</v>
      </c>
      <c r="C151" s="3">
        <v>2021</v>
      </c>
      <c r="D151" s="3">
        <v>11</v>
      </c>
      <c r="E151" s="3">
        <v>47</v>
      </c>
      <c r="F151">
        <v>0.23039563352802581</v>
      </c>
      <c r="G151">
        <v>7821.0510000000004</v>
      </c>
      <c r="H151">
        <v>7361.8209999999999</v>
      </c>
      <c r="I151">
        <v>459.23</v>
      </c>
      <c r="J151">
        <v>1801.9359999999999</v>
      </c>
    </row>
    <row r="152" spans="1:10" x14ac:dyDescent="0.3">
      <c r="A152" s="1">
        <v>44522</v>
      </c>
      <c r="B152" t="s">
        <v>7</v>
      </c>
      <c r="C152" s="3">
        <v>2021</v>
      </c>
      <c r="D152" s="3">
        <v>11</v>
      </c>
      <c r="E152" s="3">
        <v>48</v>
      </c>
      <c r="F152">
        <v>0.23387852912083629</v>
      </c>
      <c r="G152">
        <v>7760.1480000000001</v>
      </c>
      <c r="H152">
        <v>7507.6480000000001</v>
      </c>
      <c r="I152">
        <v>252.5</v>
      </c>
      <c r="J152">
        <v>1814.932</v>
      </c>
    </row>
    <row r="153" spans="1:10" x14ac:dyDescent="0.3">
      <c r="A153" s="1">
        <v>44529</v>
      </c>
      <c r="B153" t="s">
        <v>7</v>
      </c>
      <c r="C153" s="3">
        <v>2021</v>
      </c>
      <c r="D153" s="3">
        <v>11</v>
      </c>
      <c r="E153" s="3">
        <v>49</v>
      </c>
      <c r="F153">
        <v>0.24082634227309671</v>
      </c>
      <c r="G153">
        <v>6209.0010000000002</v>
      </c>
      <c r="H153">
        <v>5919.2610000000004</v>
      </c>
      <c r="I153">
        <v>289.74</v>
      </c>
      <c r="J153">
        <v>1495.2909999999999</v>
      </c>
    </row>
    <row r="154" spans="1:10" x14ac:dyDescent="0.3">
      <c r="A154" s="1">
        <v>44536</v>
      </c>
      <c r="B154" t="s">
        <v>7</v>
      </c>
      <c r="C154" s="3">
        <v>2021</v>
      </c>
      <c r="D154" s="3">
        <v>12</v>
      </c>
      <c r="E154" s="3">
        <v>50</v>
      </c>
      <c r="F154">
        <v>0.23372392672306269</v>
      </c>
      <c r="G154">
        <v>6570.0889999999999</v>
      </c>
      <c r="H154">
        <v>6265.9189999999999</v>
      </c>
      <c r="I154">
        <v>304.17</v>
      </c>
      <c r="J154">
        <v>1535.587</v>
      </c>
    </row>
    <row r="155" spans="1:10" x14ac:dyDescent="0.3">
      <c r="A155" s="1">
        <v>44543</v>
      </c>
      <c r="B155" t="s">
        <v>7</v>
      </c>
      <c r="C155" s="3">
        <v>2021</v>
      </c>
      <c r="D155" s="3">
        <v>12</v>
      </c>
      <c r="E155" s="3">
        <v>51</v>
      </c>
      <c r="F155">
        <v>0.244987803917948</v>
      </c>
      <c r="G155">
        <v>7354.4110000000001</v>
      </c>
      <c r="H155">
        <v>7088.6310000000003</v>
      </c>
      <c r="I155">
        <v>265.77999999999997</v>
      </c>
      <c r="J155">
        <v>1801.741</v>
      </c>
    </row>
    <row r="156" spans="1:10" x14ac:dyDescent="0.3">
      <c r="A156" s="1">
        <v>44550</v>
      </c>
      <c r="B156" t="s">
        <v>7</v>
      </c>
      <c r="C156" s="3">
        <v>2021</v>
      </c>
      <c r="D156" s="3">
        <v>12</v>
      </c>
      <c r="E156" s="3">
        <v>52</v>
      </c>
      <c r="F156">
        <v>0.25332215378997008</v>
      </c>
      <c r="G156">
        <v>5810.6130000000003</v>
      </c>
      <c r="H156">
        <v>5508.4129999999996</v>
      </c>
      <c r="I156">
        <v>302.2</v>
      </c>
      <c r="J156">
        <v>1471.9570000000001</v>
      </c>
    </row>
    <row r="157" spans="1:10" x14ac:dyDescent="0.3">
      <c r="A157" s="1">
        <v>44557</v>
      </c>
      <c r="B157" t="s">
        <v>7</v>
      </c>
      <c r="C157" s="3">
        <v>2021</v>
      </c>
      <c r="D157" s="3">
        <v>12</v>
      </c>
      <c r="E157" s="3">
        <v>53</v>
      </c>
      <c r="F157">
        <v>0.25386132568665781</v>
      </c>
      <c r="G157">
        <v>4834.8680000000004</v>
      </c>
      <c r="H157">
        <v>4579.7079999999996</v>
      </c>
      <c r="I157">
        <v>255.16</v>
      </c>
      <c r="J157">
        <v>1227.386</v>
      </c>
    </row>
    <row r="158" spans="1:10" x14ac:dyDescent="0.3">
      <c r="A158" s="1">
        <v>44564</v>
      </c>
      <c r="B158" t="s">
        <v>7</v>
      </c>
      <c r="C158" s="3">
        <v>2022</v>
      </c>
      <c r="D158" s="3">
        <v>1</v>
      </c>
      <c r="E158" s="3">
        <v>2</v>
      </c>
      <c r="F158">
        <v>0.26316562186210102</v>
      </c>
      <c r="G158">
        <v>5810.018</v>
      </c>
      <c r="H158">
        <v>5485.308</v>
      </c>
      <c r="I158">
        <v>324.70999999999998</v>
      </c>
      <c r="J158">
        <v>1528.9970000000001</v>
      </c>
    </row>
    <row r="159" spans="1:10" x14ac:dyDescent="0.3">
      <c r="A159" s="1">
        <v>44571</v>
      </c>
      <c r="B159" t="s">
        <v>7</v>
      </c>
      <c r="C159" s="3">
        <v>2022</v>
      </c>
      <c r="D159" s="3">
        <v>1</v>
      </c>
      <c r="E159" s="3">
        <v>3</v>
      </c>
      <c r="F159">
        <v>0.26645183543797668</v>
      </c>
      <c r="G159">
        <v>5427.2060000000001</v>
      </c>
      <c r="H159">
        <v>5098.5860000000002</v>
      </c>
      <c r="I159">
        <v>328.62</v>
      </c>
      <c r="J159">
        <v>1446.0889999999999</v>
      </c>
    </row>
    <row r="160" spans="1:10" x14ac:dyDescent="0.3">
      <c r="A160" s="1">
        <v>44578</v>
      </c>
      <c r="B160" t="s">
        <v>7</v>
      </c>
      <c r="C160" s="3">
        <v>2022</v>
      </c>
      <c r="D160" s="3">
        <v>1</v>
      </c>
      <c r="E160" s="3">
        <v>4</v>
      </c>
      <c r="F160">
        <v>0.27303102926764489</v>
      </c>
      <c r="G160">
        <v>6491.7420000000002</v>
      </c>
      <c r="H160">
        <v>6140.7820000000002</v>
      </c>
      <c r="I160">
        <v>350.96</v>
      </c>
      <c r="J160">
        <v>1772.4469999999999</v>
      </c>
    </row>
    <row r="161" spans="1:10" x14ac:dyDescent="0.3">
      <c r="A161" s="1">
        <v>44585</v>
      </c>
      <c r="B161" t="s">
        <v>7</v>
      </c>
      <c r="C161" s="3">
        <v>2022</v>
      </c>
      <c r="D161" s="3">
        <v>1</v>
      </c>
      <c r="E161" s="3">
        <v>5</v>
      </c>
      <c r="F161">
        <v>0.263908194301823</v>
      </c>
      <c r="G161">
        <v>6146.808</v>
      </c>
      <c r="H161">
        <v>5656.3280000000004</v>
      </c>
      <c r="I161">
        <v>490.48</v>
      </c>
      <c r="J161">
        <v>1622.193</v>
      </c>
    </row>
    <row r="162" spans="1:10" x14ac:dyDescent="0.3">
      <c r="A162" s="1">
        <v>44592</v>
      </c>
      <c r="B162" t="s">
        <v>7</v>
      </c>
      <c r="C162" s="3">
        <v>2022</v>
      </c>
      <c r="D162" s="3">
        <v>1</v>
      </c>
      <c r="E162" s="3">
        <v>6</v>
      </c>
      <c r="F162">
        <v>0.26467799241310708</v>
      </c>
      <c r="G162">
        <v>4823.5820000000003</v>
      </c>
      <c r="H162">
        <v>4546.0919999999996</v>
      </c>
      <c r="I162">
        <v>277.49</v>
      </c>
      <c r="J162">
        <v>1276.6959999999999</v>
      </c>
    </row>
    <row r="163" spans="1:10" x14ac:dyDescent="0.3">
      <c r="A163" s="1">
        <v>44599</v>
      </c>
      <c r="B163" t="s">
        <v>7</v>
      </c>
      <c r="C163" s="3">
        <v>2022</v>
      </c>
      <c r="D163" s="3">
        <v>2</v>
      </c>
      <c r="E163" s="3">
        <v>7</v>
      </c>
      <c r="F163">
        <v>0.25464438027543318</v>
      </c>
      <c r="G163">
        <v>4502</v>
      </c>
      <c r="H163">
        <v>4093.46</v>
      </c>
      <c r="I163">
        <v>408.54</v>
      </c>
      <c r="J163">
        <v>1146.4090000000001</v>
      </c>
    </row>
    <row r="164" spans="1:10" x14ac:dyDescent="0.3">
      <c r="A164" s="1">
        <v>44606</v>
      </c>
      <c r="B164" t="s">
        <v>7</v>
      </c>
      <c r="C164" s="3">
        <v>2022</v>
      </c>
      <c r="D164" s="3">
        <v>2</v>
      </c>
      <c r="E164" s="3">
        <v>8</v>
      </c>
      <c r="F164">
        <v>0.25222708676111649</v>
      </c>
      <c r="G164">
        <v>5592.1710000000003</v>
      </c>
      <c r="H164">
        <v>5221.2709999999997</v>
      </c>
      <c r="I164">
        <v>370.9</v>
      </c>
      <c r="J164">
        <v>1410.4970000000001</v>
      </c>
    </row>
    <row r="165" spans="1:10" x14ac:dyDescent="0.3">
      <c r="A165" s="1">
        <v>44613</v>
      </c>
      <c r="B165" t="s">
        <v>7</v>
      </c>
      <c r="C165" s="3">
        <v>2022</v>
      </c>
      <c r="D165" s="3">
        <v>2</v>
      </c>
      <c r="E165" s="3">
        <v>9</v>
      </c>
      <c r="F165">
        <v>0.25418857255348543</v>
      </c>
      <c r="G165">
        <v>6227.7780000000002</v>
      </c>
      <c r="H165">
        <v>5839.058</v>
      </c>
      <c r="I165">
        <v>388.72</v>
      </c>
      <c r="J165">
        <v>1583.03</v>
      </c>
    </row>
    <row r="166" spans="1:10" x14ac:dyDescent="0.3">
      <c r="A166" s="1">
        <v>44620</v>
      </c>
      <c r="B166" t="s">
        <v>7</v>
      </c>
      <c r="C166" s="3">
        <v>2022</v>
      </c>
      <c r="D166" s="3">
        <v>2</v>
      </c>
      <c r="E166" s="3">
        <v>10</v>
      </c>
      <c r="F166">
        <v>0.24113790875016161</v>
      </c>
      <c r="G166">
        <v>3868.5</v>
      </c>
      <c r="H166">
        <v>3536.62</v>
      </c>
      <c r="I166">
        <v>331.88</v>
      </c>
      <c r="J166">
        <v>932.8420000000001</v>
      </c>
    </row>
    <row r="167" spans="1:10" x14ac:dyDescent="0.3">
      <c r="A167" s="1">
        <v>44627</v>
      </c>
      <c r="B167" t="s">
        <v>7</v>
      </c>
      <c r="C167" s="3">
        <v>2022</v>
      </c>
      <c r="D167" s="3">
        <v>3</v>
      </c>
      <c r="E167" s="3">
        <v>11</v>
      </c>
      <c r="F167">
        <v>0.24129146793595951</v>
      </c>
      <c r="G167">
        <v>2683.489</v>
      </c>
      <c r="H167">
        <v>2365.3389999999999</v>
      </c>
      <c r="I167">
        <v>318.14999999999998</v>
      </c>
      <c r="J167">
        <v>647.50299999999993</v>
      </c>
    </row>
    <row r="168" spans="1:10" x14ac:dyDescent="0.3">
      <c r="A168" s="1">
        <v>44634</v>
      </c>
      <c r="B168" t="s">
        <v>7</v>
      </c>
      <c r="C168" s="3">
        <v>2022</v>
      </c>
      <c r="D168" s="3">
        <v>3</v>
      </c>
      <c r="E168" s="3">
        <v>12</v>
      </c>
      <c r="F168">
        <v>0.23995031495424429</v>
      </c>
      <c r="G168">
        <v>5573.5079999999998</v>
      </c>
      <c r="H168">
        <v>5164.1580000000004</v>
      </c>
      <c r="I168">
        <v>409.35</v>
      </c>
      <c r="J168">
        <v>1337.365</v>
      </c>
    </row>
    <row r="169" spans="1:10" x14ac:dyDescent="0.3">
      <c r="A169" s="1">
        <v>44641</v>
      </c>
      <c r="B169" t="s">
        <v>7</v>
      </c>
      <c r="C169" s="3">
        <v>2022</v>
      </c>
      <c r="D169" s="3">
        <v>3</v>
      </c>
      <c r="E169" s="3">
        <v>13</v>
      </c>
      <c r="F169">
        <v>0.23934391897470161</v>
      </c>
      <c r="G169">
        <v>5281.116</v>
      </c>
      <c r="H169">
        <v>4863.7560000000003</v>
      </c>
      <c r="I169">
        <v>417.36</v>
      </c>
      <c r="J169">
        <v>1264.0029999999999</v>
      </c>
    </row>
    <row r="170" spans="1:10" x14ac:dyDescent="0.3">
      <c r="A170" s="1">
        <v>44648</v>
      </c>
      <c r="B170" t="s">
        <v>7</v>
      </c>
      <c r="C170" s="3">
        <v>2022</v>
      </c>
      <c r="D170" s="3">
        <v>3</v>
      </c>
      <c r="E170" s="3">
        <v>14</v>
      </c>
      <c r="F170">
        <v>0.2464986142442501</v>
      </c>
      <c r="G170">
        <v>4351.777</v>
      </c>
      <c r="H170">
        <v>4060.7869999999998</v>
      </c>
      <c r="I170">
        <v>290.99</v>
      </c>
      <c r="J170">
        <v>1072.7070000000001</v>
      </c>
    </row>
    <row r="171" spans="1:10" x14ac:dyDescent="0.3">
      <c r="A171" s="1">
        <v>44655</v>
      </c>
      <c r="B171" t="s">
        <v>7</v>
      </c>
      <c r="C171" s="3">
        <v>2022</v>
      </c>
      <c r="D171" s="3">
        <v>4</v>
      </c>
      <c r="E171" s="3">
        <v>15</v>
      </c>
      <c r="F171">
        <v>0.25359563046379852</v>
      </c>
      <c r="G171">
        <v>3926.6410000000001</v>
      </c>
      <c r="H171">
        <v>3547.6309999999999</v>
      </c>
      <c r="I171">
        <v>379.01</v>
      </c>
      <c r="J171">
        <v>995.779</v>
      </c>
    </row>
    <row r="172" spans="1:10" x14ac:dyDescent="0.3">
      <c r="A172" s="1">
        <v>44662</v>
      </c>
      <c r="B172" t="s">
        <v>7</v>
      </c>
      <c r="C172" s="3">
        <v>2022</v>
      </c>
      <c r="D172" s="3">
        <v>4</v>
      </c>
      <c r="E172" s="3">
        <v>16</v>
      </c>
      <c r="F172">
        <v>0.23961317366108001</v>
      </c>
      <c r="G172">
        <v>4284.6100000000006</v>
      </c>
      <c r="H172">
        <v>3946.47</v>
      </c>
      <c r="I172">
        <v>338.14</v>
      </c>
      <c r="J172">
        <v>1026.6489999999999</v>
      </c>
    </row>
    <row r="173" spans="1:10" x14ac:dyDescent="0.3">
      <c r="A173" s="1">
        <v>44669</v>
      </c>
      <c r="B173" t="s">
        <v>7</v>
      </c>
      <c r="C173" s="3">
        <v>2022</v>
      </c>
      <c r="D173" s="3">
        <v>4</v>
      </c>
      <c r="E173" s="3">
        <v>17</v>
      </c>
      <c r="F173">
        <v>0.24618609281338791</v>
      </c>
      <c r="G173">
        <v>5282.8370000000004</v>
      </c>
      <c r="H173">
        <v>4898.1769999999997</v>
      </c>
      <c r="I173">
        <v>384.66</v>
      </c>
      <c r="J173">
        <v>1300.5609999999999</v>
      </c>
    </row>
    <row r="174" spans="1:10" x14ac:dyDescent="0.3">
      <c r="A174" s="1">
        <v>44676</v>
      </c>
      <c r="B174" t="s">
        <v>7</v>
      </c>
      <c r="C174" s="3">
        <v>2022</v>
      </c>
      <c r="D174" s="3">
        <v>4</v>
      </c>
      <c r="E174" s="3">
        <v>18</v>
      </c>
      <c r="F174">
        <v>0.2444100661636503</v>
      </c>
      <c r="G174">
        <v>4202.9120000000003</v>
      </c>
      <c r="H174">
        <v>3919.252</v>
      </c>
      <c r="I174">
        <v>283.66000000000003</v>
      </c>
      <c r="J174">
        <v>1027.2339999999999</v>
      </c>
    </row>
    <row r="175" spans="1:10" x14ac:dyDescent="0.3">
      <c r="A175" s="1">
        <v>44683</v>
      </c>
      <c r="B175" t="s">
        <v>7</v>
      </c>
      <c r="C175" s="3">
        <v>2022</v>
      </c>
      <c r="D175" s="3">
        <v>5</v>
      </c>
      <c r="E175" s="3">
        <v>19</v>
      </c>
      <c r="F175">
        <v>0.2424906523137012</v>
      </c>
      <c r="G175">
        <v>4198.9000000000005</v>
      </c>
      <c r="H175">
        <v>3778.9</v>
      </c>
      <c r="I175">
        <v>420</v>
      </c>
      <c r="J175">
        <v>1018.194</v>
      </c>
    </row>
    <row r="176" spans="1:10" x14ac:dyDescent="0.3">
      <c r="A176" s="1">
        <v>44690</v>
      </c>
      <c r="B176" t="s">
        <v>7</v>
      </c>
      <c r="C176" s="3">
        <v>2022</v>
      </c>
      <c r="D176" s="3">
        <v>5</v>
      </c>
      <c r="E176" s="3">
        <v>20</v>
      </c>
      <c r="F176">
        <v>0.25472715775377858</v>
      </c>
      <c r="G176">
        <v>3548.6439999999998</v>
      </c>
      <c r="H176">
        <v>3230.6840000000002</v>
      </c>
      <c r="I176">
        <v>317.95999999999998</v>
      </c>
      <c r="J176">
        <v>903.93600000000004</v>
      </c>
    </row>
    <row r="177" spans="1:10" x14ac:dyDescent="0.3">
      <c r="A177" s="1">
        <v>44697</v>
      </c>
      <c r="B177" t="s">
        <v>7</v>
      </c>
      <c r="C177" s="3">
        <v>2022</v>
      </c>
      <c r="D177" s="3">
        <v>5</v>
      </c>
      <c r="E177" s="3">
        <v>21</v>
      </c>
      <c r="F177">
        <v>0.26666456501648411</v>
      </c>
      <c r="G177">
        <v>4821.6080000000002</v>
      </c>
      <c r="H177">
        <v>4295.058</v>
      </c>
      <c r="I177">
        <v>526.54999999999995</v>
      </c>
      <c r="J177">
        <v>1285.752</v>
      </c>
    </row>
    <row r="178" spans="1:10" x14ac:dyDescent="0.3">
      <c r="A178" s="1">
        <v>44704</v>
      </c>
      <c r="B178" t="s">
        <v>7</v>
      </c>
      <c r="C178" s="3">
        <v>2022</v>
      </c>
      <c r="D178" s="3">
        <v>5</v>
      </c>
      <c r="E178" s="3">
        <v>22</v>
      </c>
      <c r="F178">
        <v>0.25041250508473228</v>
      </c>
      <c r="G178">
        <v>5064.18</v>
      </c>
      <c r="H178">
        <v>4672.05</v>
      </c>
      <c r="I178">
        <v>392.13</v>
      </c>
      <c r="J178">
        <v>1268.134</v>
      </c>
    </row>
    <row r="179" spans="1:10" x14ac:dyDescent="0.3">
      <c r="A179" s="1">
        <v>44711</v>
      </c>
      <c r="B179" t="s">
        <v>7</v>
      </c>
      <c r="C179" s="3">
        <v>2022</v>
      </c>
      <c r="D179" s="3">
        <v>5</v>
      </c>
      <c r="E179" s="3">
        <v>23</v>
      </c>
      <c r="F179">
        <v>0.25329111099668739</v>
      </c>
      <c r="G179">
        <v>2330.52</v>
      </c>
      <c r="H179">
        <v>1982.61</v>
      </c>
      <c r="I179">
        <v>347.91</v>
      </c>
      <c r="J179">
        <v>590.29999999999995</v>
      </c>
    </row>
    <row r="180" spans="1:10" x14ac:dyDescent="0.3">
      <c r="A180" s="1">
        <v>44718</v>
      </c>
      <c r="B180" t="s">
        <v>7</v>
      </c>
      <c r="C180" s="3">
        <v>2022</v>
      </c>
      <c r="D180" s="3">
        <v>6</v>
      </c>
      <c r="E180" s="3">
        <v>24</v>
      </c>
      <c r="F180">
        <v>0.2430115060986722</v>
      </c>
      <c r="G180">
        <v>3182.66</v>
      </c>
      <c r="H180">
        <v>2884.81</v>
      </c>
      <c r="I180">
        <v>297.85000000000002</v>
      </c>
      <c r="J180">
        <v>773.423</v>
      </c>
    </row>
    <row r="181" spans="1:10" x14ac:dyDescent="0.3">
      <c r="A181" s="1">
        <v>44725</v>
      </c>
      <c r="B181" t="s">
        <v>7</v>
      </c>
      <c r="C181" s="3">
        <v>2022</v>
      </c>
      <c r="D181" s="3">
        <v>6</v>
      </c>
      <c r="E181" s="3">
        <v>25</v>
      </c>
      <c r="F181">
        <v>0.2348745876572795</v>
      </c>
      <c r="G181">
        <v>4072.7649999999999</v>
      </c>
      <c r="H181">
        <v>3616.9250000000002</v>
      </c>
      <c r="I181">
        <v>455.84</v>
      </c>
      <c r="J181">
        <v>956.58899999999994</v>
      </c>
    </row>
    <row r="182" spans="1:10" x14ac:dyDescent="0.3">
      <c r="A182" s="1">
        <v>44732</v>
      </c>
      <c r="B182" t="s">
        <v>7</v>
      </c>
      <c r="C182" s="3">
        <v>2022</v>
      </c>
      <c r="D182" s="3">
        <v>6</v>
      </c>
      <c r="E182" s="3">
        <v>26</v>
      </c>
      <c r="F182">
        <v>0.23921695135576751</v>
      </c>
      <c r="G182">
        <v>4621.884</v>
      </c>
      <c r="H182">
        <v>4346.1040000000003</v>
      </c>
      <c r="I182">
        <v>275.77999999999997</v>
      </c>
      <c r="J182">
        <v>1105.633</v>
      </c>
    </row>
    <row r="183" spans="1:10" x14ac:dyDescent="0.3">
      <c r="A183" s="1">
        <v>44739</v>
      </c>
      <c r="B183" t="s">
        <v>7</v>
      </c>
      <c r="C183" s="3">
        <v>2022</v>
      </c>
      <c r="D183" s="3">
        <v>6</v>
      </c>
      <c r="E183" s="3">
        <v>27</v>
      </c>
      <c r="F183">
        <v>0.2395333209463644</v>
      </c>
      <c r="G183">
        <v>3229.2</v>
      </c>
      <c r="H183">
        <v>2772.69</v>
      </c>
      <c r="I183">
        <v>456.51</v>
      </c>
      <c r="J183">
        <v>773.50099999999998</v>
      </c>
    </row>
    <row r="184" spans="1:10" x14ac:dyDescent="0.3">
      <c r="A184" s="1">
        <v>44746</v>
      </c>
      <c r="B184" t="s">
        <v>7</v>
      </c>
      <c r="C184" s="3">
        <v>2022</v>
      </c>
      <c r="D184" s="3">
        <v>7</v>
      </c>
      <c r="E184" s="3">
        <v>28</v>
      </c>
      <c r="F184">
        <v>0.23073273064145369</v>
      </c>
      <c r="G184">
        <v>2897.777</v>
      </c>
      <c r="H184">
        <v>2615.377</v>
      </c>
      <c r="I184">
        <v>282.39999999999998</v>
      </c>
      <c r="J184">
        <v>668.61199999999997</v>
      </c>
    </row>
    <row r="185" spans="1:10" x14ac:dyDescent="0.3">
      <c r="A185" s="1">
        <v>44753</v>
      </c>
      <c r="B185" t="s">
        <v>7</v>
      </c>
      <c r="C185" s="3">
        <v>2022</v>
      </c>
      <c r="D185" s="3">
        <v>7</v>
      </c>
      <c r="E185" s="3">
        <v>29</v>
      </c>
      <c r="F185">
        <v>0.23418284679903431</v>
      </c>
      <c r="G185">
        <v>4054.87</v>
      </c>
      <c r="H185">
        <v>3617.52</v>
      </c>
      <c r="I185">
        <v>437.35</v>
      </c>
      <c r="J185">
        <v>949.58100000000002</v>
      </c>
    </row>
    <row r="186" spans="1:10" x14ac:dyDescent="0.3">
      <c r="A186" s="1">
        <v>44760</v>
      </c>
      <c r="B186" t="s">
        <v>7</v>
      </c>
      <c r="C186" s="3">
        <v>2022</v>
      </c>
      <c r="D186" s="3">
        <v>7</v>
      </c>
      <c r="E186" s="3">
        <v>30</v>
      </c>
      <c r="F186">
        <v>0.24168722999688921</v>
      </c>
      <c r="G186">
        <v>3999.0279999999998</v>
      </c>
      <c r="H186">
        <v>3560.038</v>
      </c>
      <c r="I186">
        <v>438.99</v>
      </c>
      <c r="J186">
        <v>966.51400000000001</v>
      </c>
    </row>
    <row r="187" spans="1:10" x14ac:dyDescent="0.3">
      <c r="A187" s="1">
        <v>44767</v>
      </c>
      <c r="B187" t="s">
        <v>7</v>
      </c>
      <c r="C187" s="3">
        <v>2022</v>
      </c>
      <c r="D187" s="3">
        <v>7</v>
      </c>
      <c r="E187" s="3">
        <v>31</v>
      </c>
      <c r="F187">
        <v>0.23994730634315209</v>
      </c>
      <c r="G187">
        <v>4896.2250000000004</v>
      </c>
      <c r="H187">
        <v>4375.3850000000002</v>
      </c>
      <c r="I187">
        <v>520.84</v>
      </c>
      <c r="J187">
        <v>1174.836</v>
      </c>
    </row>
    <row r="188" spans="1:10" x14ac:dyDescent="0.3">
      <c r="A188" s="1">
        <v>44774</v>
      </c>
      <c r="B188" t="s">
        <v>7</v>
      </c>
      <c r="C188" s="3">
        <v>2022</v>
      </c>
      <c r="D188" s="3">
        <v>8</v>
      </c>
      <c r="E188" s="3">
        <v>32</v>
      </c>
      <c r="F188">
        <v>0.23680910447014189</v>
      </c>
      <c r="G188">
        <v>5015.0309999999999</v>
      </c>
      <c r="H188">
        <v>4537.2610000000004</v>
      </c>
      <c r="I188">
        <v>477.77</v>
      </c>
      <c r="J188">
        <v>1187.605</v>
      </c>
    </row>
    <row r="189" spans="1:10" x14ac:dyDescent="0.3">
      <c r="A189" s="1">
        <v>44781</v>
      </c>
      <c r="B189" t="s">
        <v>7</v>
      </c>
      <c r="C189" s="3">
        <v>2022</v>
      </c>
      <c r="D189" s="3">
        <v>8</v>
      </c>
      <c r="E189" s="3">
        <v>33</v>
      </c>
      <c r="F189">
        <v>0.24430074812308389</v>
      </c>
      <c r="G189">
        <v>5371.9769999999999</v>
      </c>
      <c r="H189">
        <v>4553.3069999999998</v>
      </c>
      <c r="I189">
        <v>818.67000000000007</v>
      </c>
      <c r="J189">
        <v>1312.3779999999999</v>
      </c>
    </row>
    <row r="190" spans="1:10" x14ac:dyDescent="0.3">
      <c r="A190" s="1">
        <v>44788</v>
      </c>
      <c r="B190" t="s">
        <v>7</v>
      </c>
      <c r="C190" s="3">
        <v>2022</v>
      </c>
      <c r="D190" s="3">
        <v>8</v>
      </c>
      <c r="E190" s="3">
        <v>34</v>
      </c>
      <c r="F190">
        <v>0.24245179166346581</v>
      </c>
      <c r="G190">
        <v>7302.6270000000004</v>
      </c>
      <c r="H190">
        <v>6588.1469999999999</v>
      </c>
      <c r="I190">
        <v>714.48</v>
      </c>
      <c r="J190">
        <v>1770.5350000000001</v>
      </c>
    </row>
    <row r="191" spans="1:10" x14ac:dyDescent="0.3">
      <c r="A191" s="1">
        <v>44795</v>
      </c>
      <c r="B191" t="s">
        <v>7</v>
      </c>
      <c r="C191" s="3">
        <v>2022</v>
      </c>
      <c r="D191" s="3">
        <v>8</v>
      </c>
      <c r="E191" s="3">
        <v>35</v>
      </c>
      <c r="F191">
        <v>0.23391488051076911</v>
      </c>
      <c r="G191">
        <v>7513.0619999999999</v>
      </c>
      <c r="H191">
        <v>6569.9620000000004</v>
      </c>
      <c r="I191">
        <v>943.1</v>
      </c>
      <c r="J191">
        <v>1757.4169999999999</v>
      </c>
    </row>
    <row r="192" spans="1:10" x14ac:dyDescent="0.3">
      <c r="A192" s="1">
        <v>44802</v>
      </c>
      <c r="B192" t="s">
        <v>7</v>
      </c>
      <c r="C192" s="3">
        <v>2022</v>
      </c>
      <c r="D192" s="3">
        <v>8</v>
      </c>
      <c r="E192" s="3">
        <v>36</v>
      </c>
      <c r="F192">
        <v>0.23339472440033071</v>
      </c>
      <c r="G192">
        <v>6778.9449999999997</v>
      </c>
      <c r="H192">
        <v>6043.5050000000001</v>
      </c>
      <c r="I192">
        <v>735.44</v>
      </c>
      <c r="J192">
        <v>1582.17</v>
      </c>
    </row>
    <row r="193" spans="1:10" x14ac:dyDescent="0.3">
      <c r="A193" s="1">
        <v>44809</v>
      </c>
      <c r="B193" t="s">
        <v>7</v>
      </c>
      <c r="C193" s="3">
        <v>2022</v>
      </c>
      <c r="D193" s="3">
        <v>9</v>
      </c>
      <c r="E193" s="3">
        <v>37</v>
      </c>
      <c r="F193">
        <v>0.23038313162891061</v>
      </c>
      <c r="G193">
        <v>7414.3970000000008</v>
      </c>
      <c r="H193">
        <v>6689.5969999999998</v>
      </c>
      <c r="I193">
        <v>724.8</v>
      </c>
      <c r="J193">
        <v>1708.152</v>
      </c>
    </row>
    <row r="194" spans="1:10" x14ac:dyDescent="0.3">
      <c r="A194" s="1">
        <v>44816</v>
      </c>
      <c r="B194" t="s">
        <v>7</v>
      </c>
      <c r="C194" s="3">
        <v>2022</v>
      </c>
      <c r="D194" s="3">
        <v>9</v>
      </c>
      <c r="E194" s="3">
        <v>38</v>
      </c>
      <c r="F194">
        <v>0.23586008158669669</v>
      </c>
      <c r="G194">
        <v>7865.4979999999996</v>
      </c>
      <c r="H194">
        <v>7362.5780000000004</v>
      </c>
      <c r="I194">
        <v>502.92</v>
      </c>
      <c r="J194">
        <v>1855.1569999999999</v>
      </c>
    </row>
    <row r="195" spans="1:10" x14ac:dyDescent="0.3">
      <c r="A195" s="1">
        <v>44823</v>
      </c>
      <c r="B195" t="s">
        <v>7</v>
      </c>
      <c r="C195" s="3">
        <v>2022</v>
      </c>
      <c r="D195" s="3">
        <v>9</v>
      </c>
      <c r="E195" s="3">
        <v>39</v>
      </c>
      <c r="F195">
        <v>0.23607131814438931</v>
      </c>
      <c r="G195">
        <v>8890.8089999999993</v>
      </c>
      <c r="H195">
        <v>8388.8689999999988</v>
      </c>
      <c r="I195">
        <v>501.94</v>
      </c>
      <c r="J195">
        <v>2098.8649999999998</v>
      </c>
    </row>
    <row r="196" spans="1:10" x14ac:dyDescent="0.3">
      <c r="A196" s="1">
        <v>44830</v>
      </c>
      <c r="B196" t="s">
        <v>7</v>
      </c>
      <c r="C196" s="3">
        <v>2022</v>
      </c>
      <c r="D196" s="3">
        <v>9</v>
      </c>
      <c r="E196" s="3">
        <v>40</v>
      </c>
      <c r="F196">
        <v>0.22803114752852779</v>
      </c>
      <c r="G196">
        <v>7370.3440000000001</v>
      </c>
      <c r="H196">
        <v>7001.6940000000004</v>
      </c>
      <c r="I196">
        <v>368.65</v>
      </c>
      <c r="J196">
        <v>1680.6679999999999</v>
      </c>
    </row>
    <row r="197" spans="1:10" x14ac:dyDescent="0.3">
      <c r="A197" s="1">
        <v>44837</v>
      </c>
      <c r="B197" t="s">
        <v>7</v>
      </c>
      <c r="C197" s="3">
        <v>2022</v>
      </c>
      <c r="D197" s="3">
        <v>10</v>
      </c>
      <c r="E197" s="3">
        <v>41</v>
      </c>
      <c r="F197">
        <v>0.22471308433950121</v>
      </c>
      <c r="G197">
        <v>6494.9400000000014</v>
      </c>
      <c r="H197">
        <v>6048.65</v>
      </c>
      <c r="I197">
        <v>446.29</v>
      </c>
      <c r="J197">
        <v>1459.498</v>
      </c>
    </row>
    <row r="198" spans="1:10" x14ac:dyDescent="0.3">
      <c r="A198" s="1">
        <v>44844</v>
      </c>
      <c r="B198" t="s">
        <v>7</v>
      </c>
      <c r="C198" s="3">
        <v>2022</v>
      </c>
      <c r="D198" s="3">
        <v>10</v>
      </c>
      <c r="E198" s="3">
        <v>42</v>
      </c>
      <c r="F198">
        <v>0.22940326012207429</v>
      </c>
      <c r="G198">
        <v>6946.4269999999997</v>
      </c>
      <c r="H198">
        <v>6463.1370000000006</v>
      </c>
      <c r="I198">
        <v>483.29</v>
      </c>
      <c r="J198">
        <v>1593.5329999999999</v>
      </c>
    </row>
    <row r="199" spans="1:10" x14ac:dyDescent="0.3">
      <c r="A199" s="1">
        <v>44851</v>
      </c>
      <c r="B199" t="s">
        <v>7</v>
      </c>
      <c r="C199" s="3">
        <v>2022</v>
      </c>
      <c r="D199" s="3">
        <v>10</v>
      </c>
      <c r="E199" s="3">
        <v>43</v>
      </c>
      <c r="F199">
        <v>0.22289992658191801</v>
      </c>
      <c r="G199">
        <v>8442.0619999999999</v>
      </c>
      <c r="H199">
        <v>8023.5119999999997</v>
      </c>
      <c r="I199">
        <v>418.55</v>
      </c>
      <c r="J199">
        <v>1881.7349999999999</v>
      </c>
    </row>
    <row r="200" spans="1:10" x14ac:dyDescent="0.3">
      <c r="A200" s="1">
        <v>44858</v>
      </c>
      <c r="B200" t="s">
        <v>7</v>
      </c>
      <c r="C200" s="3">
        <v>2022</v>
      </c>
      <c r="D200" s="3">
        <v>10</v>
      </c>
      <c r="E200" s="3">
        <v>44</v>
      </c>
      <c r="F200">
        <v>0.22619655565359789</v>
      </c>
      <c r="G200">
        <v>7123.9059999999999</v>
      </c>
      <c r="H200">
        <v>6737.9260000000004</v>
      </c>
      <c r="I200">
        <v>385.98</v>
      </c>
      <c r="J200">
        <v>1611.403</v>
      </c>
    </row>
    <row r="201" spans="1:10" x14ac:dyDescent="0.3">
      <c r="A201" s="1">
        <v>44865</v>
      </c>
      <c r="B201" t="s">
        <v>7</v>
      </c>
      <c r="C201" s="3">
        <v>2022</v>
      </c>
      <c r="D201" s="3">
        <v>10</v>
      </c>
      <c r="E201" s="3">
        <v>45</v>
      </c>
      <c r="F201">
        <v>0.2466298271780708</v>
      </c>
      <c r="G201">
        <v>6714.7150000000001</v>
      </c>
      <c r="H201">
        <v>6420.7449999999999</v>
      </c>
      <c r="I201">
        <v>293.97000000000003</v>
      </c>
      <c r="J201">
        <v>1656.049</v>
      </c>
    </row>
    <row r="202" spans="1:10" x14ac:dyDescent="0.3">
      <c r="A202" s="1">
        <v>44872</v>
      </c>
      <c r="B202" t="s">
        <v>7</v>
      </c>
      <c r="C202" s="3">
        <v>2022</v>
      </c>
      <c r="D202" s="3">
        <v>11</v>
      </c>
      <c r="E202" s="3">
        <v>46</v>
      </c>
      <c r="F202">
        <v>0.24345785069038089</v>
      </c>
      <c r="G202">
        <v>7643.2449999999999</v>
      </c>
      <c r="H202">
        <v>7151.915</v>
      </c>
      <c r="I202">
        <v>491.33</v>
      </c>
      <c r="J202">
        <v>1860.808</v>
      </c>
    </row>
    <row r="203" spans="1:10" x14ac:dyDescent="0.3">
      <c r="A203" s="1">
        <v>44879</v>
      </c>
      <c r="B203" t="s">
        <v>7</v>
      </c>
      <c r="C203" s="3">
        <v>2022</v>
      </c>
      <c r="D203" s="3">
        <v>11</v>
      </c>
      <c r="E203" s="3">
        <v>47</v>
      </c>
      <c r="F203">
        <v>0.24125298566681169</v>
      </c>
      <c r="G203">
        <v>8552.9470000000001</v>
      </c>
      <c r="H203">
        <v>8181.6770000000006</v>
      </c>
      <c r="I203">
        <v>371.27</v>
      </c>
      <c r="J203">
        <v>2063.424</v>
      </c>
    </row>
    <row r="204" spans="1:10" x14ac:dyDescent="0.3">
      <c r="A204" s="1">
        <v>44886</v>
      </c>
      <c r="B204" t="s">
        <v>7</v>
      </c>
      <c r="C204" s="3">
        <v>2022</v>
      </c>
      <c r="D204" s="3">
        <v>11</v>
      </c>
      <c r="E204" s="3">
        <v>48</v>
      </c>
      <c r="F204">
        <v>0.23760013815445791</v>
      </c>
      <c r="G204">
        <v>8813.3240000000005</v>
      </c>
      <c r="H204">
        <v>8342.5740000000005</v>
      </c>
      <c r="I204">
        <v>470.75</v>
      </c>
      <c r="J204">
        <v>2094.047</v>
      </c>
    </row>
    <row r="205" spans="1:10" x14ac:dyDescent="0.3">
      <c r="A205" s="1">
        <v>44893</v>
      </c>
      <c r="B205" t="s">
        <v>7</v>
      </c>
      <c r="C205" s="3">
        <v>2022</v>
      </c>
      <c r="D205" s="3">
        <v>11</v>
      </c>
      <c r="E205" s="3">
        <v>49</v>
      </c>
      <c r="F205">
        <v>0.23970825588293179</v>
      </c>
      <c r="G205">
        <v>7123.9139999999998</v>
      </c>
      <c r="H205">
        <v>6827.6639999999998</v>
      </c>
      <c r="I205">
        <v>296.25</v>
      </c>
      <c r="J205">
        <v>1707.6610000000001</v>
      </c>
    </row>
    <row r="206" spans="1:10" x14ac:dyDescent="0.3">
      <c r="A206" s="1">
        <v>44900</v>
      </c>
      <c r="B206" t="s">
        <v>7</v>
      </c>
      <c r="C206" s="3">
        <v>2022</v>
      </c>
      <c r="D206" s="3">
        <v>12</v>
      </c>
      <c r="E206" s="3">
        <v>50</v>
      </c>
      <c r="F206">
        <v>0.2362732077281291</v>
      </c>
      <c r="G206">
        <v>7465.4549999999999</v>
      </c>
      <c r="H206">
        <v>6830.8950000000004</v>
      </c>
      <c r="I206">
        <v>634.55999999999995</v>
      </c>
      <c r="J206">
        <v>1763.8869999999999</v>
      </c>
    </row>
    <row r="207" spans="1:10" x14ac:dyDescent="0.3">
      <c r="A207" s="1">
        <v>44907</v>
      </c>
      <c r="B207" t="s">
        <v>7</v>
      </c>
      <c r="C207" s="3">
        <v>2022</v>
      </c>
      <c r="D207" s="3">
        <v>12</v>
      </c>
      <c r="E207" s="3">
        <v>51</v>
      </c>
      <c r="F207">
        <v>0.2419279843068087</v>
      </c>
      <c r="G207">
        <v>8490.8160000000007</v>
      </c>
      <c r="H207">
        <v>7896.2659999999996</v>
      </c>
      <c r="I207">
        <v>594.54999999999995</v>
      </c>
      <c r="J207">
        <v>2054.1660000000002</v>
      </c>
    </row>
    <row r="208" spans="1:10" x14ac:dyDescent="0.3">
      <c r="A208" s="1">
        <v>44914</v>
      </c>
      <c r="B208" t="s">
        <v>7</v>
      </c>
      <c r="C208" s="3">
        <v>2022</v>
      </c>
      <c r="D208" s="3">
        <v>12</v>
      </c>
      <c r="E208" s="3">
        <v>52</v>
      </c>
      <c r="F208">
        <v>0.25149822538318661</v>
      </c>
      <c r="G208">
        <v>7370.8869999999997</v>
      </c>
      <c r="H208">
        <v>6682.4570000000003</v>
      </c>
      <c r="I208">
        <v>688.43</v>
      </c>
      <c r="J208">
        <v>1853.7650000000001</v>
      </c>
    </row>
    <row r="209" spans="1:10" x14ac:dyDescent="0.3">
      <c r="A209" s="1">
        <v>44921</v>
      </c>
      <c r="B209" t="s">
        <v>7</v>
      </c>
      <c r="C209" s="3">
        <v>2022</v>
      </c>
      <c r="D209" s="3">
        <v>12</v>
      </c>
      <c r="E209" s="3">
        <v>53</v>
      </c>
      <c r="F209">
        <v>0.26912153109282111</v>
      </c>
      <c r="G209">
        <v>5998.5389999999998</v>
      </c>
      <c r="H209">
        <v>5729.8890000000001</v>
      </c>
      <c r="I209">
        <v>268.64999999999998</v>
      </c>
      <c r="J209">
        <v>1614.336</v>
      </c>
    </row>
    <row r="210" spans="1:10" x14ac:dyDescent="0.3">
      <c r="A210" s="1">
        <v>44928</v>
      </c>
      <c r="B210" t="s">
        <v>7</v>
      </c>
      <c r="C210" s="3">
        <v>2023</v>
      </c>
      <c r="D210" s="3">
        <v>1</v>
      </c>
      <c r="E210" s="3">
        <v>1</v>
      </c>
      <c r="F210">
        <v>0.25374045878309032</v>
      </c>
      <c r="G210">
        <v>6362.7889999999998</v>
      </c>
      <c r="H210">
        <v>6030.9490000000014</v>
      </c>
      <c r="I210">
        <v>331.84</v>
      </c>
      <c r="J210">
        <v>1614.4970000000001</v>
      </c>
    </row>
    <row r="211" spans="1:10" x14ac:dyDescent="0.3">
      <c r="A211" s="1">
        <v>44935</v>
      </c>
      <c r="B211" t="s">
        <v>7</v>
      </c>
      <c r="C211" s="3">
        <v>2023</v>
      </c>
      <c r="D211" s="3">
        <v>1</v>
      </c>
      <c r="E211" s="3">
        <v>2</v>
      </c>
      <c r="F211">
        <v>0.25282692668304901</v>
      </c>
      <c r="G211">
        <v>8569.8189999999995</v>
      </c>
      <c r="H211">
        <v>8205.0689999999995</v>
      </c>
      <c r="I211">
        <v>364.75</v>
      </c>
      <c r="J211">
        <v>2166.681</v>
      </c>
    </row>
    <row r="212" spans="1:10" x14ac:dyDescent="0.3">
      <c r="A212" s="1">
        <v>44942</v>
      </c>
      <c r="B212" t="s">
        <v>7</v>
      </c>
      <c r="C212" s="3">
        <v>2023</v>
      </c>
      <c r="D212" s="3">
        <v>1</v>
      </c>
      <c r="E212" s="3">
        <v>3</v>
      </c>
      <c r="F212">
        <v>0.25221539222500072</v>
      </c>
      <c r="G212">
        <v>6477.634</v>
      </c>
      <c r="H212">
        <v>6211.8739999999998</v>
      </c>
      <c r="I212">
        <v>265.76</v>
      </c>
      <c r="J212">
        <v>1633.759</v>
      </c>
    </row>
    <row r="213" spans="1:10" x14ac:dyDescent="0.3">
      <c r="A213" s="1">
        <v>44949</v>
      </c>
      <c r="B213" t="s">
        <v>7</v>
      </c>
      <c r="C213" s="3">
        <v>2023</v>
      </c>
      <c r="D213" s="3">
        <v>1</v>
      </c>
      <c r="E213" s="3">
        <v>4</v>
      </c>
      <c r="F213">
        <v>0.24594523631393311</v>
      </c>
      <c r="G213">
        <v>8496.9809999999998</v>
      </c>
      <c r="H213">
        <v>8048.1509999999998</v>
      </c>
      <c r="I213">
        <v>448.83</v>
      </c>
      <c r="J213">
        <v>2089.7919999999999</v>
      </c>
    </row>
    <row r="214" spans="1:10" x14ac:dyDescent="0.3">
      <c r="A214" s="1">
        <v>44956</v>
      </c>
      <c r="B214" t="s">
        <v>7</v>
      </c>
      <c r="C214" s="3">
        <v>2023</v>
      </c>
      <c r="D214" s="3">
        <v>1</v>
      </c>
      <c r="E214" s="3">
        <v>5</v>
      </c>
      <c r="F214">
        <v>0.25504798551566121</v>
      </c>
      <c r="G214">
        <v>6348.3739999999998</v>
      </c>
      <c r="H214">
        <v>6058.2640000000001</v>
      </c>
      <c r="I214">
        <v>290.11</v>
      </c>
      <c r="J214">
        <v>1619.14</v>
      </c>
    </row>
    <row r="215" spans="1:10" x14ac:dyDescent="0.3">
      <c r="A215" s="1">
        <v>44963</v>
      </c>
      <c r="B215" t="s">
        <v>7</v>
      </c>
      <c r="C215" s="3">
        <v>2023</v>
      </c>
      <c r="D215" s="3">
        <v>2</v>
      </c>
      <c r="E215" s="3">
        <v>6</v>
      </c>
      <c r="F215">
        <v>0.25808808792629712</v>
      </c>
      <c r="G215">
        <v>6187</v>
      </c>
      <c r="H215">
        <v>5629.27</v>
      </c>
      <c r="I215">
        <v>557.73</v>
      </c>
      <c r="J215">
        <v>1596.7909999999999</v>
      </c>
    </row>
    <row r="216" spans="1:10" x14ac:dyDescent="0.3">
      <c r="A216" s="1">
        <v>44970</v>
      </c>
      <c r="B216" t="s">
        <v>7</v>
      </c>
      <c r="C216" s="3">
        <v>2023</v>
      </c>
      <c r="D216" s="3">
        <v>2</v>
      </c>
      <c r="E216" s="3">
        <v>7</v>
      </c>
      <c r="F216">
        <v>0.25748840884475971</v>
      </c>
      <c r="G216">
        <v>6879.5990000000002</v>
      </c>
      <c r="H216">
        <v>6351.1089999999986</v>
      </c>
      <c r="I216">
        <v>528.49</v>
      </c>
      <c r="J216">
        <v>1771.4169999999999</v>
      </c>
    </row>
    <row r="217" spans="1:10" x14ac:dyDescent="0.3">
      <c r="A217" s="1">
        <v>44977</v>
      </c>
      <c r="B217" t="s">
        <v>7</v>
      </c>
      <c r="C217" s="3">
        <v>2023</v>
      </c>
      <c r="D217" s="3">
        <v>2</v>
      </c>
      <c r="E217" s="3">
        <v>8</v>
      </c>
      <c r="F217">
        <v>0.25701150843849307</v>
      </c>
      <c r="G217">
        <v>5898.8019999999997</v>
      </c>
      <c r="H217">
        <v>5435.6019999999999</v>
      </c>
      <c r="I217">
        <v>463.2</v>
      </c>
      <c r="J217">
        <v>1516.06</v>
      </c>
    </row>
    <row r="218" spans="1:10" x14ac:dyDescent="0.3">
      <c r="A218" s="1">
        <v>44984</v>
      </c>
      <c r="B218" t="s">
        <v>7</v>
      </c>
      <c r="C218" s="3">
        <v>2023</v>
      </c>
      <c r="D218" s="3">
        <v>2</v>
      </c>
      <c r="E218" s="3">
        <v>9</v>
      </c>
      <c r="F218">
        <v>0.25765547898525198</v>
      </c>
      <c r="G218">
        <v>4762.7979999999998</v>
      </c>
      <c r="H218">
        <v>4245.3580000000002</v>
      </c>
      <c r="I218">
        <v>517.44000000000005</v>
      </c>
      <c r="J218">
        <v>1227.1610000000001</v>
      </c>
    </row>
    <row r="219" spans="1:10" x14ac:dyDescent="0.3">
      <c r="A219" s="1">
        <v>44991</v>
      </c>
      <c r="B219" t="s">
        <v>7</v>
      </c>
      <c r="C219" s="3">
        <v>2023</v>
      </c>
      <c r="D219" s="3">
        <v>3</v>
      </c>
      <c r="E219" s="3">
        <v>10</v>
      </c>
      <c r="F219">
        <v>0.24837158303840889</v>
      </c>
      <c r="G219">
        <v>4605.7</v>
      </c>
      <c r="H219">
        <v>4215.24</v>
      </c>
      <c r="I219">
        <v>390.46</v>
      </c>
      <c r="J219">
        <v>1143.925</v>
      </c>
    </row>
    <row r="220" spans="1:10" x14ac:dyDescent="0.3">
      <c r="A220" s="1">
        <v>44998</v>
      </c>
      <c r="B220" t="s">
        <v>7</v>
      </c>
      <c r="C220" s="3">
        <v>2023</v>
      </c>
      <c r="D220" s="3">
        <v>3</v>
      </c>
      <c r="E220" s="3">
        <v>11</v>
      </c>
      <c r="F220">
        <v>0.23596254488519861</v>
      </c>
      <c r="G220">
        <v>5813.9989999999998</v>
      </c>
      <c r="H220">
        <v>5321.4589999999998</v>
      </c>
      <c r="I220">
        <v>492.54</v>
      </c>
      <c r="J220">
        <v>1371.886</v>
      </c>
    </row>
    <row r="221" spans="1:10" x14ac:dyDescent="0.3">
      <c r="A221" s="1">
        <v>45005</v>
      </c>
      <c r="B221" t="s">
        <v>7</v>
      </c>
      <c r="C221" s="3">
        <v>2023</v>
      </c>
      <c r="D221" s="3">
        <v>3</v>
      </c>
      <c r="E221" s="3">
        <v>12</v>
      </c>
      <c r="F221">
        <v>0.23682210881691379</v>
      </c>
      <c r="G221">
        <v>3104.4989999999998</v>
      </c>
      <c r="H221">
        <v>2744.489</v>
      </c>
      <c r="I221">
        <v>360.01</v>
      </c>
      <c r="J221">
        <v>735.21400000000006</v>
      </c>
    </row>
    <row r="222" spans="1:10" x14ac:dyDescent="0.3">
      <c r="A222" s="1">
        <v>45012</v>
      </c>
      <c r="B222" t="s">
        <v>7</v>
      </c>
      <c r="C222" s="3">
        <v>2023</v>
      </c>
      <c r="D222" s="3">
        <v>3</v>
      </c>
      <c r="E222" s="3">
        <v>13</v>
      </c>
      <c r="F222">
        <v>0.2310313977422363</v>
      </c>
      <c r="G222">
        <v>5022.049</v>
      </c>
      <c r="H222">
        <v>4639.8789999999999</v>
      </c>
      <c r="I222">
        <v>382.17</v>
      </c>
      <c r="J222">
        <v>1160.251</v>
      </c>
    </row>
    <row r="223" spans="1:10" x14ac:dyDescent="0.3">
      <c r="A223" s="1">
        <v>45019</v>
      </c>
      <c r="B223" t="s">
        <v>7</v>
      </c>
      <c r="C223" s="3">
        <v>2023</v>
      </c>
      <c r="D223" s="3">
        <v>4</v>
      </c>
      <c r="E223" s="3">
        <v>14</v>
      </c>
      <c r="F223">
        <v>0.22378438502175771</v>
      </c>
      <c r="G223">
        <v>3779.5889999999999</v>
      </c>
      <c r="H223">
        <v>3546.1889999999999</v>
      </c>
      <c r="I223">
        <v>233.4</v>
      </c>
      <c r="J223">
        <v>845.81299999999999</v>
      </c>
    </row>
    <row r="224" spans="1:10" x14ac:dyDescent="0.3">
      <c r="A224" s="1">
        <v>45026</v>
      </c>
      <c r="B224" t="s">
        <v>7</v>
      </c>
      <c r="C224" s="3">
        <v>2023</v>
      </c>
      <c r="D224" s="3">
        <v>4</v>
      </c>
      <c r="E224" s="3">
        <v>15</v>
      </c>
      <c r="F224">
        <v>0.2371157093091763</v>
      </c>
      <c r="G224">
        <v>5058.0200000000004</v>
      </c>
      <c r="H224">
        <v>4581</v>
      </c>
      <c r="I224">
        <v>477.02</v>
      </c>
      <c r="J224">
        <v>1199.336</v>
      </c>
    </row>
    <row r="225" spans="1:10" x14ac:dyDescent="0.3">
      <c r="A225" s="1">
        <v>45033</v>
      </c>
      <c r="B225" t="s">
        <v>7</v>
      </c>
      <c r="C225" s="3">
        <v>2023</v>
      </c>
      <c r="D225" s="3">
        <v>4</v>
      </c>
      <c r="E225" s="3">
        <v>16</v>
      </c>
      <c r="F225">
        <v>0.24752138304247559</v>
      </c>
      <c r="G225">
        <v>5506.7</v>
      </c>
      <c r="H225">
        <v>5141.04</v>
      </c>
      <c r="I225">
        <v>365.66</v>
      </c>
      <c r="J225">
        <v>1363.0260000000001</v>
      </c>
    </row>
    <row r="226" spans="1:10" x14ac:dyDescent="0.3">
      <c r="A226" s="1">
        <v>45040</v>
      </c>
      <c r="B226" t="s">
        <v>7</v>
      </c>
      <c r="C226" s="3">
        <v>2023</v>
      </c>
      <c r="D226" s="3">
        <v>4</v>
      </c>
      <c r="E226" s="3">
        <v>17</v>
      </c>
      <c r="F226">
        <v>0.23910649191258629</v>
      </c>
      <c r="G226">
        <v>4367.28</v>
      </c>
      <c r="H226">
        <v>4085.53</v>
      </c>
      <c r="I226">
        <v>281.75</v>
      </c>
      <c r="J226">
        <v>1044.2449999999999</v>
      </c>
    </row>
    <row r="227" spans="1:10" x14ac:dyDescent="0.3">
      <c r="A227" s="1">
        <v>45047</v>
      </c>
      <c r="B227" t="s">
        <v>7</v>
      </c>
      <c r="C227" s="3">
        <v>2023</v>
      </c>
      <c r="D227" s="3">
        <v>5</v>
      </c>
      <c r="E227" s="3">
        <v>18</v>
      </c>
      <c r="F227">
        <v>0.23856356469506099</v>
      </c>
      <c r="G227">
        <v>2963.6419999999998</v>
      </c>
      <c r="H227">
        <v>2718.2020000000002</v>
      </c>
      <c r="I227">
        <v>245.44</v>
      </c>
      <c r="J227">
        <v>707.01700000000005</v>
      </c>
    </row>
    <row r="228" spans="1:10" x14ac:dyDescent="0.3">
      <c r="A228" s="1">
        <v>45054</v>
      </c>
      <c r="B228" t="s">
        <v>7</v>
      </c>
      <c r="C228" s="3">
        <v>2023</v>
      </c>
      <c r="D228" s="3">
        <v>5</v>
      </c>
      <c r="E228" s="3">
        <v>19</v>
      </c>
      <c r="F228">
        <v>0.23427880028760739</v>
      </c>
      <c r="G228">
        <v>5063.8469999999998</v>
      </c>
      <c r="H228">
        <v>4722.0370000000003</v>
      </c>
      <c r="I228">
        <v>341.81</v>
      </c>
      <c r="J228">
        <v>1186.3520000000001</v>
      </c>
    </row>
    <row r="229" spans="1:10" x14ac:dyDescent="0.3">
      <c r="A229" s="1">
        <v>45061</v>
      </c>
      <c r="B229" t="s">
        <v>7</v>
      </c>
      <c r="C229" s="3">
        <v>2023</v>
      </c>
      <c r="D229" s="3">
        <v>5</v>
      </c>
      <c r="E229" s="3">
        <v>20</v>
      </c>
      <c r="F229">
        <v>0.25180314040855722</v>
      </c>
      <c r="G229">
        <v>3860.0709999999999</v>
      </c>
      <c r="H229">
        <v>3591.761</v>
      </c>
      <c r="I229">
        <v>268.31</v>
      </c>
      <c r="J229">
        <v>971.97799999999995</v>
      </c>
    </row>
    <row r="230" spans="1:10" x14ac:dyDescent="0.3">
      <c r="A230" s="1">
        <v>45068</v>
      </c>
      <c r="B230" t="s">
        <v>7</v>
      </c>
      <c r="C230" s="3">
        <v>2023</v>
      </c>
      <c r="D230" s="3">
        <v>5</v>
      </c>
      <c r="E230" s="3">
        <v>21</v>
      </c>
      <c r="F230">
        <v>0.2467565711208754</v>
      </c>
      <c r="G230">
        <v>3922.2379999999998</v>
      </c>
      <c r="H230">
        <v>3614.848</v>
      </c>
      <c r="I230">
        <v>307.39</v>
      </c>
      <c r="J230">
        <v>967.83799999999997</v>
      </c>
    </row>
    <row r="231" spans="1:10" x14ac:dyDescent="0.3">
      <c r="A231" s="1">
        <v>45075</v>
      </c>
      <c r="B231" t="s">
        <v>7</v>
      </c>
      <c r="C231" s="3">
        <v>2023</v>
      </c>
      <c r="D231" s="3">
        <v>5</v>
      </c>
      <c r="E231" s="3">
        <v>22</v>
      </c>
      <c r="F231">
        <v>0.2484671127290016</v>
      </c>
      <c r="G231">
        <v>4240.3639999999996</v>
      </c>
      <c r="H231">
        <v>3852.5940000000001</v>
      </c>
      <c r="I231">
        <v>387.77</v>
      </c>
      <c r="J231">
        <v>1053.5909999999999</v>
      </c>
    </row>
    <row r="232" spans="1:10" x14ac:dyDescent="0.3">
      <c r="A232" s="1">
        <v>45082</v>
      </c>
      <c r="B232" t="s">
        <v>7</v>
      </c>
      <c r="C232" s="3">
        <v>2023</v>
      </c>
      <c r="D232" s="3">
        <v>6</v>
      </c>
      <c r="E232" s="3">
        <v>23</v>
      </c>
      <c r="F232">
        <v>0.24551617324697039</v>
      </c>
      <c r="G232">
        <v>4041.86</v>
      </c>
      <c r="H232">
        <v>3582.52</v>
      </c>
      <c r="I232">
        <v>459.34</v>
      </c>
      <c r="J232">
        <v>992.34199999999998</v>
      </c>
    </row>
    <row r="233" spans="1:10" x14ac:dyDescent="0.3">
      <c r="A233" s="1">
        <v>45089</v>
      </c>
      <c r="B233" t="s">
        <v>7</v>
      </c>
      <c r="C233" s="3">
        <v>2023</v>
      </c>
      <c r="D233" s="3">
        <v>6</v>
      </c>
      <c r="E233" s="3">
        <v>24</v>
      </c>
      <c r="F233">
        <v>0.2499718737566142</v>
      </c>
      <c r="G233">
        <v>4373.1400000000003</v>
      </c>
      <c r="H233">
        <v>4037.85</v>
      </c>
      <c r="I233">
        <v>335.29</v>
      </c>
      <c r="J233">
        <v>1093.162</v>
      </c>
    </row>
    <row r="234" spans="1:10" x14ac:dyDescent="0.3">
      <c r="A234" s="1">
        <v>45096</v>
      </c>
      <c r="B234" t="s">
        <v>7</v>
      </c>
      <c r="C234" s="3">
        <v>2023</v>
      </c>
      <c r="D234" s="3">
        <v>6</v>
      </c>
      <c r="E234" s="3">
        <v>25</v>
      </c>
      <c r="F234">
        <v>0.2442981956805107</v>
      </c>
      <c r="G234">
        <v>4769.4989999999998</v>
      </c>
      <c r="H234">
        <v>4275.0190000000002</v>
      </c>
      <c r="I234">
        <v>494.48</v>
      </c>
      <c r="J234">
        <v>1165.18</v>
      </c>
    </row>
    <row r="235" spans="1:10" x14ac:dyDescent="0.3">
      <c r="A235" s="1">
        <v>45103</v>
      </c>
      <c r="B235" t="s">
        <v>7</v>
      </c>
      <c r="C235" s="3">
        <v>2023</v>
      </c>
      <c r="D235" s="3">
        <v>6</v>
      </c>
      <c r="E235" s="3">
        <v>26</v>
      </c>
      <c r="F235">
        <v>0.24262717770034839</v>
      </c>
      <c r="G235">
        <v>4018</v>
      </c>
      <c r="H235">
        <v>3606.95</v>
      </c>
      <c r="I235">
        <v>411.05</v>
      </c>
      <c r="J235">
        <v>974.87599999999998</v>
      </c>
    </row>
    <row r="236" spans="1:10" x14ac:dyDescent="0.3">
      <c r="A236" s="1">
        <v>45110</v>
      </c>
      <c r="B236" t="s">
        <v>7</v>
      </c>
      <c r="C236" s="3">
        <v>2023</v>
      </c>
      <c r="D236" s="3">
        <v>7</v>
      </c>
      <c r="E236" s="3">
        <v>27</v>
      </c>
      <c r="F236">
        <v>0.24525895736100509</v>
      </c>
      <c r="G236">
        <v>3266.0010000000002</v>
      </c>
      <c r="H236">
        <v>2869.2809999999999</v>
      </c>
      <c r="I236">
        <v>396.72</v>
      </c>
      <c r="J236">
        <v>801.01599999999996</v>
      </c>
    </row>
    <row r="237" spans="1:10" x14ac:dyDescent="0.3">
      <c r="A237" s="1">
        <v>45117</v>
      </c>
      <c r="B237" t="s">
        <v>7</v>
      </c>
      <c r="C237" s="3">
        <v>2023</v>
      </c>
      <c r="D237" s="3">
        <v>7</v>
      </c>
      <c r="E237" s="3">
        <v>28</v>
      </c>
      <c r="F237">
        <v>0.2471071695693984</v>
      </c>
      <c r="G237">
        <v>4679.5</v>
      </c>
      <c r="H237">
        <v>4197.76</v>
      </c>
      <c r="I237">
        <v>481.74</v>
      </c>
      <c r="J237">
        <v>1156.338</v>
      </c>
    </row>
    <row r="238" spans="1:10" x14ac:dyDescent="0.3">
      <c r="A238" s="1">
        <v>45124</v>
      </c>
      <c r="B238" t="s">
        <v>7</v>
      </c>
      <c r="C238" s="3">
        <v>2023</v>
      </c>
      <c r="D238" s="3">
        <v>7</v>
      </c>
      <c r="E238" s="3">
        <v>29</v>
      </c>
      <c r="F238">
        <v>0.2495953616517477</v>
      </c>
      <c r="G238">
        <v>4518.8500000000004</v>
      </c>
      <c r="H238">
        <v>3980.9</v>
      </c>
      <c r="I238">
        <v>537.94999999999993</v>
      </c>
      <c r="J238">
        <v>1127.884</v>
      </c>
    </row>
    <row r="239" spans="1:10" x14ac:dyDescent="0.3">
      <c r="A239" s="1">
        <v>45131</v>
      </c>
      <c r="B239" t="s">
        <v>7</v>
      </c>
      <c r="C239" s="3">
        <v>2023</v>
      </c>
      <c r="D239" s="3">
        <v>7</v>
      </c>
      <c r="E239" s="3">
        <v>30</v>
      </c>
      <c r="F239">
        <v>0.24896236921005929</v>
      </c>
      <c r="G239">
        <v>4085.75</v>
      </c>
      <c r="H239">
        <v>3601.65</v>
      </c>
      <c r="I239">
        <v>484.1</v>
      </c>
      <c r="J239">
        <v>1017.198</v>
      </c>
    </row>
    <row r="240" spans="1:10" x14ac:dyDescent="0.3">
      <c r="A240" s="1">
        <v>45138</v>
      </c>
      <c r="B240" t="s">
        <v>7</v>
      </c>
      <c r="C240" s="3">
        <v>2023</v>
      </c>
      <c r="D240" s="3">
        <v>7</v>
      </c>
      <c r="E240" s="3">
        <v>31</v>
      </c>
      <c r="F240">
        <v>0.23834845145028569</v>
      </c>
      <c r="G240">
        <v>4204.9989999999998</v>
      </c>
      <c r="H240">
        <v>3754.1889999999999</v>
      </c>
      <c r="I240">
        <v>450.81</v>
      </c>
      <c r="J240">
        <v>1002.255</v>
      </c>
    </row>
    <row r="241" spans="1:10" x14ac:dyDescent="0.3">
      <c r="A241" s="1">
        <v>45145</v>
      </c>
      <c r="B241" t="s">
        <v>7</v>
      </c>
      <c r="C241" s="3">
        <v>2023</v>
      </c>
      <c r="D241" s="3">
        <v>8</v>
      </c>
      <c r="E241" s="3">
        <v>32</v>
      </c>
      <c r="F241">
        <v>0.23617822840774619</v>
      </c>
      <c r="G241">
        <v>5869.9059999999999</v>
      </c>
      <c r="H241">
        <v>5241.1260000000002</v>
      </c>
      <c r="I241">
        <v>628.78</v>
      </c>
      <c r="J241">
        <v>1386.3440000000001</v>
      </c>
    </row>
    <row r="242" spans="1:10" x14ac:dyDescent="0.3">
      <c r="A242" s="1">
        <v>45152</v>
      </c>
      <c r="B242" t="s">
        <v>7</v>
      </c>
      <c r="C242" s="3">
        <v>2023</v>
      </c>
      <c r="D242" s="3">
        <v>8</v>
      </c>
      <c r="E242" s="3">
        <v>33</v>
      </c>
      <c r="F242">
        <v>0.2334855140110581</v>
      </c>
      <c r="G242">
        <v>6672.5510000000004</v>
      </c>
      <c r="H242">
        <v>6083.201</v>
      </c>
      <c r="I242">
        <v>589.35</v>
      </c>
      <c r="J242">
        <v>1557.944</v>
      </c>
    </row>
    <row r="243" spans="1:10" x14ac:dyDescent="0.3">
      <c r="A243" s="1">
        <v>45159</v>
      </c>
      <c r="B243" t="s">
        <v>7</v>
      </c>
      <c r="C243" s="3">
        <v>2023</v>
      </c>
      <c r="D243" s="3">
        <v>8</v>
      </c>
      <c r="E243" s="3">
        <v>34</v>
      </c>
      <c r="F243">
        <v>0.23036551997069851</v>
      </c>
      <c r="G243">
        <v>7054.9359999999997</v>
      </c>
      <c r="H243">
        <v>6282.6660000000002</v>
      </c>
      <c r="I243">
        <v>772.27</v>
      </c>
      <c r="J243">
        <v>1625.2139999999999</v>
      </c>
    </row>
    <row r="244" spans="1:10" x14ac:dyDescent="0.3">
      <c r="A244" s="1">
        <v>45166</v>
      </c>
      <c r="B244" t="s">
        <v>7</v>
      </c>
      <c r="C244" s="3">
        <v>2023</v>
      </c>
      <c r="D244" s="3">
        <v>8</v>
      </c>
      <c r="E244" s="3">
        <v>35</v>
      </c>
      <c r="F244">
        <v>0.24455965515966349</v>
      </c>
      <c r="G244">
        <v>4462.3549999999996</v>
      </c>
      <c r="H244">
        <v>3807.415</v>
      </c>
      <c r="I244">
        <v>654.93999999999994</v>
      </c>
      <c r="J244">
        <v>1091.3119999999999</v>
      </c>
    </row>
    <row r="245" spans="1:10" x14ac:dyDescent="0.3">
      <c r="A245" s="1">
        <v>45173</v>
      </c>
      <c r="B245" t="s">
        <v>7</v>
      </c>
      <c r="C245" s="3">
        <v>2023</v>
      </c>
      <c r="D245" s="3">
        <v>9</v>
      </c>
      <c r="E245" s="3">
        <v>36</v>
      </c>
      <c r="F245">
        <v>0.24517471400347041</v>
      </c>
      <c r="G245">
        <v>5487.6540000000005</v>
      </c>
      <c r="H245">
        <v>4829.1440000000002</v>
      </c>
      <c r="I245">
        <v>658.51</v>
      </c>
      <c r="J245">
        <v>1345.434</v>
      </c>
    </row>
    <row r="246" spans="1:10" x14ac:dyDescent="0.3">
      <c r="A246" s="1">
        <v>45180</v>
      </c>
      <c r="B246" t="s">
        <v>7</v>
      </c>
      <c r="C246" s="3">
        <v>2023</v>
      </c>
      <c r="D246" s="3">
        <v>9</v>
      </c>
      <c r="E246" s="3">
        <v>37</v>
      </c>
      <c r="F246">
        <v>0.23078827329059051</v>
      </c>
      <c r="G246">
        <v>7295.4139999999998</v>
      </c>
      <c r="H246">
        <v>6524.674</v>
      </c>
      <c r="I246">
        <v>770.74</v>
      </c>
      <c r="J246">
        <v>1683.6959999999999</v>
      </c>
    </row>
    <row r="247" spans="1:10" x14ac:dyDescent="0.3">
      <c r="A247" s="1">
        <v>45187</v>
      </c>
      <c r="B247" t="s">
        <v>7</v>
      </c>
      <c r="C247" s="3">
        <v>2023</v>
      </c>
      <c r="D247" s="3">
        <v>9</v>
      </c>
      <c r="E247" s="3">
        <v>38</v>
      </c>
      <c r="F247">
        <v>0.23336415503680619</v>
      </c>
      <c r="G247">
        <v>8063.5820000000003</v>
      </c>
      <c r="H247">
        <v>7378.1620000000003</v>
      </c>
      <c r="I247">
        <v>685.42</v>
      </c>
      <c r="J247">
        <v>1881.751</v>
      </c>
    </row>
    <row r="248" spans="1:10" x14ac:dyDescent="0.3">
      <c r="A248" s="1">
        <v>45194</v>
      </c>
      <c r="B248" t="s">
        <v>7</v>
      </c>
      <c r="C248" s="3">
        <v>2023</v>
      </c>
      <c r="D248" s="3">
        <v>9</v>
      </c>
      <c r="E248" s="3">
        <v>39</v>
      </c>
      <c r="F248">
        <v>0.2278748064199495</v>
      </c>
      <c r="G248">
        <v>6658.7439999999997</v>
      </c>
      <c r="H248">
        <v>5687.0339999999997</v>
      </c>
      <c r="I248">
        <v>971.71</v>
      </c>
      <c r="J248">
        <v>1517.36</v>
      </c>
    </row>
    <row r="249" spans="1:10" x14ac:dyDescent="0.3">
      <c r="A249" s="1">
        <v>45201</v>
      </c>
      <c r="B249" t="s">
        <v>7</v>
      </c>
      <c r="C249" s="3">
        <v>2023</v>
      </c>
      <c r="D249" s="3">
        <v>10</v>
      </c>
      <c r="E249" s="3">
        <v>40</v>
      </c>
      <c r="F249">
        <v>0.2341042671661942</v>
      </c>
      <c r="G249">
        <v>6514.9560000000001</v>
      </c>
      <c r="H249">
        <v>6052.6860000000006</v>
      </c>
      <c r="I249">
        <v>462.27</v>
      </c>
      <c r="J249">
        <v>1525.1790000000001</v>
      </c>
    </row>
    <row r="250" spans="1:10" x14ac:dyDescent="0.3">
      <c r="A250" s="1">
        <v>45208</v>
      </c>
      <c r="B250" t="s">
        <v>7</v>
      </c>
      <c r="C250" s="3">
        <v>2023</v>
      </c>
      <c r="D250" s="3">
        <v>10</v>
      </c>
      <c r="E250" s="3">
        <v>41</v>
      </c>
      <c r="F250">
        <v>0.23055001546869591</v>
      </c>
      <c r="G250">
        <v>8879.223</v>
      </c>
      <c r="H250">
        <v>8099.0029999999997</v>
      </c>
      <c r="I250">
        <v>780.22</v>
      </c>
      <c r="J250">
        <v>2047.105</v>
      </c>
    </row>
    <row r="251" spans="1:10" x14ac:dyDescent="0.3">
      <c r="A251" s="1">
        <v>45215</v>
      </c>
      <c r="B251" t="s">
        <v>7</v>
      </c>
      <c r="C251" s="3">
        <v>2023</v>
      </c>
      <c r="D251" s="3">
        <v>10</v>
      </c>
      <c r="E251" s="3">
        <v>42</v>
      </c>
      <c r="F251">
        <v>0.2331453159086852</v>
      </c>
      <c r="G251">
        <v>8626.86</v>
      </c>
      <c r="H251">
        <v>7875.34</v>
      </c>
      <c r="I251">
        <v>751.52</v>
      </c>
      <c r="J251">
        <v>2011.3119999999999</v>
      </c>
    </row>
    <row r="252" spans="1:10" x14ac:dyDescent="0.3">
      <c r="A252" s="1">
        <v>45222</v>
      </c>
      <c r="B252" t="s">
        <v>7</v>
      </c>
      <c r="C252" s="3">
        <v>2023</v>
      </c>
      <c r="D252" s="3">
        <v>10</v>
      </c>
      <c r="E252" s="3">
        <v>43</v>
      </c>
      <c r="F252">
        <v>0.23115843224657481</v>
      </c>
      <c r="G252">
        <v>9031.9050000000007</v>
      </c>
      <c r="H252">
        <v>8014.8950000000004</v>
      </c>
      <c r="I252">
        <v>1017.01</v>
      </c>
      <c r="J252">
        <v>2087.8009999999999</v>
      </c>
    </row>
    <row r="253" spans="1:10" x14ac:dyDescent="0.3">
      <c r="A253" s="1">
        <v>45229</v>
      </c>
      <c r="B253" t="s">
        <v>7</v>
      </c>
      <c r="C253" s="3">
        <v>2023</v>
      </c>
      <c r="D253" s="3">
        <v>10</v>
      </c>
      <c r="E253" s="3">
        <v>44</v>
      </c>
      <c r="F253">
        <v>0.2281653681972157</v>
      </c>
      <c r="G253">
        <v>6699.4260000000004</v>
      </c>
      <c r="H253">
        <v>6253.6759999999986</v>
      </c>
      <c r="I253">
        <v>445.75</v>
      </c>
      <c r="J253">
        <v>1528.577</v>
      </c>
    </row>
    <row r="254" spans="1:10" x14ac:dyDescent="0.3">
      <c r="A254" s="1">
        <v>45236</v>
      </c>
      <c r="B254" t="s">
        <v>7</v>
      </c>
      <c r="C254" s="3">
        <v>2023</v>
      </c>
      <c r="D254" s="3">
        <v>11</v>
      </c>
      <c r="E254" s="3">
        <v>45</v>
      </c>
      <c r="F254">
        <v>0.23332813530086899</v>
      </c>
      <c r="G254">
        <v>8086.393</v>
      </c>
      <c r="H254">
        <v>7450.3429999999998</v>
      </c>
      <c r="I254">
        <v>636.04999999999995</v>
      </c>
      <c r="J254">
        <v>1886.7829999999999</v>
      </c>
    </row>
    <row r="255" spans="1:10" x14ac:dyDescent="0.3">
      <c r="A255" s="1">
        <v>45243</v>
      </c>
      <c r="B255" t="s">
        <v>7</v>
      </c>
      <c r="C255" s="3">
        <v>2023</v>
      </c>
      <c r="D255" s="3">
        <v>11</v>
      </c>
      <c r="E255" s="3">
        <v>46</v>
      </c>
      <c r="F255">
        <v>0.23992644573163091</v>
      </c>
      <c r="G255">
        <v>9232.3670000000002</v>
      </c>
      <c r="H255">
        <v>8569.527</v>
      </c>
      <c r="I255">
        <v>662.84</v>
      </c>
      <c r="J255">
        <v>2215.0889999999999</v>
      </c>
    </row>
    <row r="256" spans="1:10" x14ac:dyDescent="0.3">
      <c r="A256" s="1">
        <v>45250</v>
      </c>
      <c r="B256" t="s">
        <v>7</v>
      </c>
      <c r="C256" s="3">
        <v>2023</v>
      </c>
      <c r="D256" s="3">
        <v>11</v>
      </c>
      <c r="E256" s="3">
        <v>47</v>
      </c>
      <c r="F256">
        <v>0.2399038292048622</v>
      </c>
      <c r="G256">
        <v>8850.0879999999997</v>
      </c>
      <c r="H256">
        <v>8193.6679999999997</v>
      </c>
      <c r="I256">
        <v>656.42</v>
      </c>
      <c r="J256">
        <v>2123.17</v>
      </c>
    </row>
    <row r="257" spans="1:10" x14ac:dyDescent="0.3">
      <c r="A257" s="1">
        <v>45257</v>
      </c>
      <c r="B257" t="s">
        <v>7</v>
      </c>
      <c r="C257" s="3">
        <v>2023</v>
      </c>
      <c r="D257" s="3">
        <v>11</v>
      </c>
      <c r="E257" s="3">
        <v>48</v>
      </c>
      <c r="F257">
        <v>0.24408252994165949</v>
      </c>
      <c r="G257">
        <v>7165.3509999999997</v>
      </c>
      <c r="H257">
        <v>6304.0709999999999</v>
      </c>
      <c r="I257">
        <v>861.28</v>
      </c>
      <c r="J257">
        <v>1748.9369999999999</v>
      </c>
    </row>
    <row r="258" spans="1:10" x14ac:dyDescent="0.3">
      <c r="A258" s="1">
        <v>45264</v>
      </c>
      <c r="B258" t="s">
        <v>7</v>
      </c>
      <c r="C258" s="3">
        <v>2023</v>
      </c>
      <c r="D258" s="3">
        <v>12</v>
      </c>
      <c r="E258" s="3">
        <v>49</v>
      </c>
      <c r="F258">
        <v>0.25265062425950108</v>
      </c>
      <c r="G258">
        <v>7085.5950000000003</v>
      </c>
      <c r="H258">
        <v>6327.0949999999993</v>
      </c>
      <c r="I258">
        <v>758.5</v>
      </c>
      <c r="J258">
        <v>1790.18</v>
      </c>
    </row>
    <row r="259" spans="1:10" x14ac:dyDescent="0.3">
      <c r="A259" s="1">
        <v>45271</v>
      </c>
      <c r="B259" t="s">
        <v>7</v>
      </c>
      <c r="C259" s="3">
        <v>2023</v>
      </c>
      <c r="D259" s="3">
        <v>12</v>
      </c>
      <c r="E259" s="3">
        <v>50</v>
      </c>
      <c r="F259">
        <v>0.26037514190085892</v>
      </c>
      <c r="G259">
        <v>7982.6859999999997</v>
      </c>
      <c r="H259">
        <v>7212.1859999999997</v>
      </c>
      <c r="I259">
        <v>770.5</v>
      </c>
      <c r="J259">
        <v>2078.4929999999999</v>
      </c>
    </row>
    <row r="260" spans="1:10" x14ac:dyDescent="0.3">
      <c r="A260" s="1">
        <v>45278</v>
      </c>
      <c r="B260" t="s">
        <v>7</v>
      </c>
      <c r="C260" s="3">
        <v>2023</v>
      </c>
      <c r="D260" s="3">
        <v>12</v>
      </c>
      <c r="E260" s="3">
        <v>51</v>
      </c>
      <c r="F260">
        <v>0.26606234865761852</v>
      </c>
      <c r="G260">
        <v>6244.9459999999999</v>
      </c>
      <c r="H260">
        <v>5264.6009999999997</v>
      </c>
      <c r="I260">
        <v>980.34500000000003</v>
      </c>
      <c r="J260">
        <v>1661.5450000000001</v>
      </c>
    </row>
    <row r="261" spans="1:10" x14ac:dyDescent="0.3">
      <c r="A261" s="1">
        <v>45285</v>
      </c>
      <c r="B261" t="s">
        <v>7</v>
      </c>
      <c r="C261" s="3">
        <v>2023</v>
      </c>
      <c r="D261" s="3">
        <v>12</v>
      </c>
      <c r="E261" s="3">
        <v>52</v>
      </c>
      <c r="F261">
        <v>0.27680738708108749</v>
      </c>
      <c r="G261">
        <v>3915.3760000000002</v>
      </c>
      <c r="H261">
        <v>3454.366</v>
      </c>
      <c r="I261">
        <v>461.01</v>
      </c>
      <c r="J261">
        <v>1083.8050000000001</v>
      </c>
    </row>
    <row r="262" spans="1:10" x14ac:dyDescent="0.3">
      <c r="A262" s="1">
        <v>45292</v>
      </c>
      <c r="B262" t="s">
        <v>7</v>
      </c>
      <c r="C262" s="3">
        <v>2024</v>
      </c>
      <c r="D262" s="3">
        <v>1</v>
      </c>
      <c r="E262" s="3">
        <v>1</v>
      </c>
      <c r="F262">
        <v>0.24996253291050241</v>
      </c>
      <c r="G262">
        <v>4584.0230000000001</v>
      </c>
      <c r="H262">
        <v>4036.5929999999998</v>
      </c>
      <c r="I262">
        <v>547.42999999999995</v>
      </c>
      <c r="J262">
        <v>1145.8340000000001</v>
      </c>
    </row>
    <row r="263" spans="1:10" x14ac:dyDescent="0.3">
      <c r="A263" s="1">
        <v>45299</v>
      </c>
      <c r="B263" t="s">
        <v>7</v>
      </c>
      <c r="C263" s="3">
        <v>2024</v>
      </c>
      <c r="D263" s="3">
        <v>1</v>
      </c>
      <c r="E263" s="3">
        <v>2</v>
      </c>
      <c r="F263">
        <v>0.2596907508182924</v>
      </c>
      <c r="G263">
        <v>6962.67</v>
      </c>
      <c r="H263">
        <v>6131.63</v>
      </c>
      <c r="I263">
        <v>831.04</v>
      </c>
      <c r="J263">
        <v>1808.1410000000001</v>
      </c>
    </row>
    <row r="264" spans="1:10" x14ac:dyDescent="0.3">
      <c r="A264" s="1">
        <v>45306</v>
      </c>
      <c r="B264" t="s">
        <v>7</v>
      </c>
      <c r="C264" s="3">
        <v>2024</v>
      </c>
      <c r="D264" s="3">
        <v>1</v>
      </c>
      <c r="E264" s="3">
        <v>3</v>
      </c>
      <c r="F264">
        <v>0.26809523574541588</v>
      </c>
      <c r="G264">
        <v>6282.1369999999997</v>
      </c>
      <c r="H264">
        <v>5609.567</v>
      </c>
      <c r="I264">
        <v>672.57</v>
      </c>
      <c r="J264">
        <v>1684.211</v>
      </c>
    </row>
    <row r="265" spans="1:10" x14ac:dyDescent="0.3">
      <c r="A265" s="1">
        <v>45313</v>
      </c>
      <c r="B265" t="s">
        <v>7</v>
      </c>
      <c r="C265" s="3">
        <v>2024</v>
      </c>
      <c r="D265" s="3">
        <v>1</v>
      </c>
      <c r="E265" s="3">
        <v>4</v>
      </c>
      <c r="F265">
        <v>0.26577727297763909</v>
      </c>
      <c r="G265">
        <v>5265.01</v>
      </c>
      <c r="H265">
        <v>4344.8900000000003</v>
      </c>
      <c r="I265">
        <v>920.12</v>
      </c>
      <c r="J265">
        <v>1399.32</v>
      </c>
    </row>
    <row r="266" spans="1:10" x14ac:dyDescent="0.3">
      <c r="A266" s="1">
        <v>45320</v>
      </c>
      <c r="B266" t="s">
        <v>7</v>
      </c>
      <c r="C266" s="3">
        <v>2024</v>
      </c>
      <c r="D266" s="3">
        <v>1</v>
      </c>
      <c r="E266" s="3">
        <v>5</v>
      </c>
      <c r="F266">
        <v>0.27011949105571809</v>
      </c>
      <c r="G266">
        <v>4131.6899999999996</v>
      </c>
      <c r="H266">
        <v>3374.81</v>
      </c>
      <c r="I266">
        <v>756.88</v>
      </c>
      <c r="J266">
        <v>1116.05</v>
      </c>
    </row>
    <row r="267" spans="1:10" x14ac:dyDescent="0.3">
      <c r="A267" s="1">
        <v>45327</v>
      </c>
      <c r="B267" t="s">
        <v>7</v>
      </c>
      <c r="C267" s="3">
        <v>2024</v>
      </c>
      <c r="D267" s="3">
        <v>2</v>
      </c>
      <c r="E267" s="3">
        <v>6</v>
      </c>
      <c r="F267">
        <v>0.26891582513023621</v>
      </c>
      <c r="G267">
        <v>3894.4639999999999</v>
      </c>
      <c r="H267">
        <v>3038.7139999999999</v>
      </c>
      <c r="I267">
        <v>855.75</v>
      </c>
      <c r="J267">
        <v>1047.2829999999999</v>
      </c>
    </row>
    <row r="268" spans="1:10" x14ac:dyDescent="0.3">
      <c r="A268" s="1">
        <v>45334</v>
      </c>
      <c r="B268" t="s">
        <v>7</v>
      </c>
      <c r="C268" s="3">
        <v>2024</v>
      </c>
      <c r="D268" s="3">
        <v>2</v>
      </c>
      <c r="E268" s="3">
        <v>7</v>
      </c>
      <c r="F268">
        <v>0.26563025591493911</v>
      </c>
      <c r="G268">
        <v>4714.9260000000004</v>
      </c>
      <c r="H268">
        <v>3895.1060000000002</v>
      </c>
      <c r="I268">
        <v>819.82</v>
      </c>
      <c r="J268">
        <v>1252.4269999999999</v>
      </c>
    </row>
    <row r="269" spans="1:10" x14ac:dyDescent="0.3">
      <c r="A269" s="1">
        <v>45341</v>
      </c>
      <c r="B269" t="s">
        <v>7</v>
      </c>
      <c r="C269" s="3">
        <v>2024</v>
      </c>
      <c r="D269" s="3">
        <v>2</v>
      </c>
      <c r="E269" s="3">
        <v>8</v>
      </c>
      <c r="F269">
        <v>0.25598554042863142</v>
      </c>
      <c r="G269">
        <v>5112.7380000000003</v>
      </c>
      <c r="H269">
        <v>4375.5280000000002</v>
      </c>
      <c r="I269">
        <v>737.21</v>
      </c>
      <c r="J269">
        <v>1308.787</v>
      </c>
    </row>
    <row r="270" spans="1:10" x14ac:dyDescent="0.3">
      <c r="A270" s="1">
        <v>45348</v>
      </c>
      <c r="B270" t="s">
        <v>7</v>
      </c>
      <c r="C270" s="3">
        <v>2024</v>
      </c>
      <c r="D270" s="3">
        <v>2</v>
      </c>
      <c r="E270" s="3">
        <v>9</v>
      </c>
      <c r="F270">
        <v>0.24264354793554391</v>
      </c>
      <c r="G270">
        <v>3432.5990000000002</v>
      </c>
      <c r="H270">
        <v>2667.9189999999999</v>
      </c>
      <c r="I270">
        <v>764.68</v>
      </c>
      <c r="J270">
        <v>832.89800000000002</v>
      </c>
    </row>
    <row r="271" spans="1:10" x14ac:dyDescent="0.3">
      <c r="A271" s="1">
        <v>45355</v>
      </c>
      <c r="B271" t="s">
        <v>7</v>
      </c>
      <c r="C271" s="3">
        <v>2024</v>
      </c>
      <c r="D271" s="3">
        <v>3</v>
      </c>
      <c r="E271" s="3">
        <v>10</v>
      </c>
      <c r="F271">
        <v>0.25610707314399839</v>
      </c>
      <c r="G271">
        <v>3293.5990000000002</v>
      </c>
      <c r="H271">
        <v>2528.8090000000002</v>
      </c>
      <c r="I271">
        <v>764.79</v>
      </c>
      <c r="J271">
        <v>843.51400000000001</v>
      </c>
    </row>
    <row r="272" spans="1:10" x14ac:dyDescent="0.3">
      <c r="A272" s="1">
        <v>45362</v>
      </c>
      <c r="B272" t="s">
        <v>7</v>
      </c>
      <c r="C272" s="3">
        <v>2024</v>
      </c>
      <c r="D272" s="3">
        <v>3</v>
      </c>
      <c r="E272" s="3">
        <v>11</v>
      </c>
      <c r="F272">
        <v>0.2608970705841242</v>
      </c>
      <c r="G272">
        <v>5116.7879999999996</v>
      </c>
      <c r="H272">
        <v>4122.7879999999996</v>
      </c>
      <c r="I272">
        <v>994</v>
      </c>
      <c r="J272">
        <v>1334.9549999999999</v>
      </c>
    </row>
    <row r="273" spans="1:10" x14ac:dyDescent="0.3">
      <c r="A273" s="1">
        <v>45369</v>
      </c>
      <c r="B273" t="s">
        <v>7</v>
      </c>
      <c r="C273" s="3">
        <v>2024</v>
      </c>
      <c r="D273" s="3">
        <v>3</v>
      </c>
      <c r="E273" s="3">
        <v>12</v>
      </c>
      <c r="F273">
        <v>0.26136530392625762</v>
      </c>
      <c r="G273">
        <v>4415.808</v>
      </c>
      <c r="H273">
        <v>3559.9079999999999</v>
      </c>
      <c r="I273">
        <v>855.9</v>
      </c>
      <c r="J273">
        <v>1154.1389999999999</v>
      </c>
    </row>
    <row r="274" spans="1:10" x14ac:dyDescent="0.3">
      <c r="A274" s="1">
        <v>45376</v>
      </c>
      <c r="B274" t="s">
        <v>7</v>
      </c>
      <c r="C274" s="3">
        <v>2024</v>
      </c>
      <c r="D274" s="3">
        <v>3</v>
      </c>
      <c r="E274" s="3">
        <v>13</v>
      </c>
      <c r="F274">
        <v>0.26233194369472729</v>
      </c>
      <c r="G274">
        <v>3412.3980000000001</v>
      </c>
      <c r="H274">
        <v>2566.1579999999999</v>
      </c>
      <c r="I274">
        <v>846.24</v>
      </c>
      <c r="J274">
        <v>895.18100000000004</v>
      </c>
    </row>
    <row r="275" spans="1:10" x14ac:dyDescent="0.3">
      <c r="A275" s="1">
        <v>45383</v>
      </c>
      <c r="B275" t="s">
        <v>7</v>
      </c>
      <c r="C275" s="3">
        <v>2024</v>
      </c>
      <c r="D275" s="3">
        <v>4</v>
      </c>
      <c r="E275" s="3">
        <v>14</v>
      </c>
      <c r="F275">
        <v>0.25653278214483682</v>
      </c>
      <c r="G275">
        <v>4497.433</v>
      </c>
      <c r="H275">
        <v>3643.893</v>
      </c>
      <c r="I275">
        <v>853.54</v>
      </c>
      <c r="J275">
        <v>1153.739</v>
      </c>
    </row>
    <row r="276" spans="1:10" x14ac:dyDescent="0.3">
      <c r="A276" s="1">
        <v>45390</v>
      </c>
      <c r="B276" t="s">
        <v>7</v>
      </c>
      <c r="C276" s="3">
        <v>2024</v>
      </c>
      <c r="D276" s="3">
        <v>4</v>
      </c>
      <c r="E276" s="3">
        <v>15</v>
      </c>
      <c r="F276">
        <v>0.25579920726686012</v>
      </c>
      <c r="G276">
        <v>5253.2179999999998</v>
      </c>
      <c r="H276">
        <v>4211.2280000000001</v>
      </c>
      <c r="I276">
        <v>1041.99</v>
      </c>
      <c r="J276">
        <v>1343.769</v>
      </c>
    </row>
    <row r="277" spans="1:10" x14ac:dyDescent="0.3">
      <c r="A277" s="1">
        <v>45397</v>
      </c>
      <c r="B277" t="s">
        <v>7</v>
      </c>
      <c r="C277" s="3">
        <v>2024</v>
      </c>
      <c r="D277" s="3">
        <v>4</v>
      </c>
      <c r="E277" s="3">
        <v>16</v>
      </c>
      <c r="F277">
        <v>0.26492082111436949</v>
      </c>
      <c r="G277">
        <v>3580.5</v>
      </c>
      <c r="H277">
        <v>2959.72</v>
      </c>
      <c r="I277">
        <v>620.78</v>
      </c>
      <c r="J277">
        <v>948.54899999999998</v>
      </c>
    </row>
    <row r="278" spans="1:10" x14ac:dyDescent="0.3">
      <c r="A278" s="1">
        <v>45404</v>
      </c>
      <c r="B278" t="s">
        <v>7</v>
      </c>
      <c r="C278" s="3">
        <v>2024</v>
      </c>
      <c r="D278" s="3">
        <v>4</v>
      </c>
      <c r="E278" s="3">
        <v>17</v>
      </c>
      <c r="F278">
        <v>0.25260026898736437</v>
      </c>
      <c r="G278">
        <v>4902.0889999999999</v>
      </c>
      <c r="H278">
        <v>3794.0889999999999</v>
      </c>
      <c r="I278">
        <v>1108</v>
      </c>
      <c r="J278">
        <v>1238.269</v>
      </c>
    </row>
    <row r="279" spans="1:10" x14ac:dyDescent="0.3">
      <c r="A279" s="1">
        <v>45411</v>
      </c>
      <c r="B279" t="s">
        <v>7</v>
      </c>
      <c r="C279" s="3">
        <v>2024</v>
      </c>
      <c r="D279" s="3">
        <v>4</v>
      </c>
      <c r="E279" s="3">
        <v>18</v>
      </c>
      <c r="F279">
        <v>0.25461501481870141</v>
      </c>
      <c r="G279">
        <v>4185.2520000000004</v>
      </c>
      <c r="H279">
        <v>3486.6819999999998</v>
      </c>
      <c r="I279">
        <v>698.57</v>
      </c>
      <c r="J279">
        <v>1065.6279999999999</v>
      </c>
    </row>
    <row r="280" spans="1:10" x14ac:dyDescent="0.3">
      <c r="A280" s="1">
        <v>45418</v>
      </c>
      <c r="B280" t="s">
        <v>7</v>
      </c>
      <c r="C280" s="3">
        <v>2024</v>
      </c>
      <c r="D280" s="3">
        <v>5</v>
      </c>
      <c r="E280" s="3">
        <v>19</v>
      </c>
      <c r="F280">
        <v>0.25480760677518421</v>
      </c>
      <c r="G280">
        <v>4328.0889999999999</v>
      </c>
      <c r="H280">
        <v>3483.8389999999999</v>
      </c>
      <c r="I280">
        <v>844.25</v>
      </c>
      <c r="J280">
        <v>1102.83</v>
      </c>
    </row>
    <row r="281" spans="1:10" x14ac:dyDescent="0.3">
      <c r="A281" s="1">
        <v>45425</v>
      </c>
      <c r="B281" t="s">
        <v>7</v>
      </c>
      <c r="C281" s="3">
        <v>2024</v>
      </c>
      <c r="D281" s="3">
        <v>5</v>
      </c>
      <c r="E281" s="3">
        <v>20</v>
      </c>
      <c r="F281">
        <v>0.26260064781262282</v>
      </c>
      <c r="G281">
        <v>4680.0569999999998</v>
      </c>
      <c r="H281">
        <v>3891.2669999999998</v>
      </c>
      <c r="I281">
        <v>788.79</v>
      </c>
      <c r="J281">
        <v>1228.9860000000001</v>
      </c>
    </row>
    <row r="282" spans="1:10" x14ac:dyDescent="0.3">
      <c r="A282" s="1">
        <v>45432</v>
      </c>
      <c r="B282" t="s">
        <v>7</v>
      </c>
      <c r="C282" s="3">
        <v>2024</v>
      </c>
      <c r="D282" s="3">
        <v>5</v>
      </c>
      <c r="E282" s="3">
        <v>21</v>
      </c>
      <c r="F282">
        <v>0.25727551318401432</v>
      </c>
      <c r="G282">
        <v>4057.7550000000001</v>
      </c>
      <c r="H282">
        <v>3157.7249999999999</v>
      </c>
      <c r="I282">
        <v>900.03</v>
      </c>
      <c r="J282">
        <v>1043.961</v>
      </c>
    </row>
    <row r="283" spans="1:10" x14ac:dyDescent="0.3">
      <c r="A283" s="1">
        <v>45439</v>
      </c>
      <c r="B283" t="s">
        <v>7</v>
      </c>
      <c r="C283" s="3">
        <v>2024</v>
      </c>
      <c r="D283" s="3">
        <v>5</v>
      </c>
      <c r="E283" s="3">
        <v>22</v>
      </c>
      <c r="F283">
        <v>0.24958567501155629</v>
      </c>
      <c r="G283">
        <v>4110.3</v>
      </c>
      <c r="H283">
        <v>3277.61</v>
      </c>
      <c r="I283">
        <v>832.68999999999994</v>
      </c>
      <c r="J283">
        <v>1025.8720000000001</v>
      </c>
    </row>
    <row r="284" spans="1:10" x14ac:dyDescent="0.3">
      <c r="A284" s="1">
        <v>45446</v>
      </c>
      <c r="B284" t="s">
        <v>7</v>
      </c>
      <c r="C284" s="3">
        <v>2024</v>
      </c>
      <c r="D284" s="3">
        <v>6</v>
      </c>
      <c r="E284" s="3">
        <v>23</v>
      </c>
      <c r="F284">
        <v>0.25866092816831121</v>
      </c>
      <c r="G284">
        <v>3925.3009999999999</v>
      </c>
      <c r="H284">
        <v>3296.1109999999999</v>
      </c>
      <c r="I284">
        <v>629.18999999999994</v>
      </c>
      <c r="J284">
        <v>1015.322</v>
      </c>
    </row>
    <row r="285" spans="1:10" x14ac:dyDescent="0.3">
      <c r="A285" s="1">
        <v>45453</v>
      </c>
      <c r="B285" t="s">
        <v>7</v>
      </c>
      <c r="C285" s="3">
        <v>2024</v>
      </c>
      <c r="D285" s="3">
        <v>6</v>
      </c>
      <c r="E285" s="3">
        <v>24</v>
      </c>
      <c r="F285">
        <v>0.24728554845469791</v>
      </c>
      <c r="G285">
        <v>4380.5349999999999</v>
      </c>
      <c r="H285">
        <v>3622.8150000000001</v>
      </c>
      <c r="I285">
        <v>757.72</v>
      </c>
      <c r="J285">
        <v>1083.2429999999999</v>
      </c>
    </row>
    <row r="286" spans="1:10" x14ac:dyDescent="0.3">
      <c r="A286" s="1">
        <v>45460</v>
      </c>
      <c r="B286" t="s">
        <v>7</v>
      </c>
      <c r="C286" s="3">
        <v>2024</v>
      </c>
      <c r="D286" s="3">
        <v>6</v>
      </c>
      <c r="E286" s="3">
        <v>25</v>
      </c>
      <c r="F286">
        <v>0.24536961606067581</v>
      </c>
      <c r="G286">
        <v>4640.0039999999999</v>
      </c>
      <c r="H286">
        <v>3909.924</v>
      </c>
      <c r="I286">
        <v>730.08</v>
      </c>
      <c r="J286">
        <v>1138.5160000000001</v>
      </c>
    </row>
    <row r="287" spans="1:10" x14ac:dyDescent="0.3">
      <c r="A287" s="1">
        <v>45467</v>
      </c>
      <c r="B287" t="s">
        <v>7</v>
      </c>
      <c r="C287" s="3">
        <v>2024</v>
      </c>
      <c r="D287" s="3">
        <v>6</v>
      </c>
      <c r="E287" s="3">
        <v>26</v>
      </c>
      <c r="F287">
        <v>0.24048446457252309</v>
      </c>
      <c r="G287">
        <v>3556.9989999999998</v>
      </c>
      <c r="H287">
        <v>2823.3589999999999</v>
      </c>
      <c r="I287">
        <v>733.64</v>
      </c>
      <c r="J287">
        <v>855.40300000000002</v>
      </c>
    </row>
    <row r="288" spans="1:10" x14ac:dyDescent="0.3">
      <c r="A288" s="1">
        <v>45474</v>
      </c>
      <c r="B288" t="s">
        <v>7</v>
      </c>
      <c r="C288">
        <v>2024</v>
      </c>
      <c r="D288">
        <v>7</v>
      </c>
      <c r="E288">
        <v>27</v>
      </c>
      <c r="F288">
        <v>0.23175931130230931</v>
      </c>
      <c r="G288">
        <v>4163.22</v>
      </c>
      <c r="H288">
        <v>3299.64</v>
      </c>
      <c r="I288">
        <v>863.58</v>
      </c>
      <c r="J288">
        <v>964.86500000000001</v>
      </c>
    </row>
    <row r="289" spans="1:10" x14ac:dyDescent="0.3">
      <c r="A289" s="1">
        <v>45481</v>
      </c>
      <c r="B289" t="s">
        <v>7</v>
      </c>
      <c r="C289">
        <v>2024</v>
      </c>
      <c r="D289">
        <v>7</v>
      </c>
      <c r="E289">
        <v>28</v>
      </c>
      <c r="F289">
        <v>0.22663779558261271</v>
      </c>
      <c r="G289">
        <v>4667.6459999999997</v>
      </c>
      <c r="H289">
        <v>3885.576</v>
      </c>
      <c r="I289">
        <v>782.06999999999994</v>
      </c>
      <c r="J289">
        <v>1057.865</v>
      </c>
    </row>
    <row r="290" spans="1:10" x14ac:dyDescent="0.3">
      <c r="A290" s="1">
        <v>45488</v>
      </c>
      <c r="B290" t="s">
        <v>7</v>
      </c>
      <c r="C290">
        <v>2024</v>
      </c>
      <c r="D290">
        <v>7</v>
      </c>
      <c r="E290">
        <v>29</v>
      </c>
      <c r="F290">
        <v>0.22756575026176129</v>
      </c>
      <c r="G290">
        <v>5613.8940000000002</v>
      </c>
      <c r="H290">
        <v>4685.4440000000004</v>
      </c>
      <c r="I290">
        <v>928.44999999999993</v>
      </c>
      <c r="J290">
        <v>1277.53</v>
      </c>
    </row>
    <row r="291" spans="1:10" x14ac:dyDescent="0.3">
      <c r="A291" s="1">
        <v>45495</v>
      </c>
      <c r="B291" t="s">
        <v>7</v>
      </c>
      <c r="C291">
        <v>2024</v>
      </c>
      <c r="D291">
        <v>7</v>
      </c>
      <c r="E291">
        <v>30</v>
      </c>
      <c r="F291">
        <v>0.23320514584879951</v>
      </c>
      <c r="G291">
        <v>5159.1099999999997</v>
      </c>
      <c r="H291">
        <v>4178.79</v>
      </c>
      <c r="I291">
        <v>980.31999999999994</v>
      </c>
      <c r="J291">
        <v>1203.1310000000001</v>
      </c>
    </row>
    <row r="292" spans="1:10" x14ac:dyDescent="0.3">
      <c r="A292" s="1">
        <v>45502</v>
      </c>
      <c r="B292" t="s">
        <v>7</v>
      </c>
      <c r="C292">
        <v>2024</v>
      </c>
      <c r="D292">
        <v>7</v>
      </c>
      <c r="E292">
        <v>31</v>
      </c>
      <c r="F292">
        <v>0.23003139692986699</v>
      </c>
      <c r="G292">
        <v>2633.6970000000001</v>
      </c>
      <c r="H292">
        <v>2196.0770000000002</v>
      </c>
      <c r="I292">
        <v>437.62</v>
      </c>
      <c r="J292">
        <v>605.83299999999997</v>
      </c>
    </row>
  </sheetData>
  <mergeCells count="24">
    <mergeCell ref="O49:O53"/>
    <mergeCell ref="O2:O5"/>
    <mergeCell ref="O6:O9"/>
    <mergeCell ref="O10:O13"/>
    <mergeCell ref="O14:O18"/>
    <mergeCell ref="O19:O22"/>
    <mergeCell ref="O23:O26"/>
    <mergeCell ref="O27:O31"/>
    <mergeCell ref="O32:O35"/>
    <mergeCell ref="O36:O40"/>
    <mergeCell ref="O41:O44"/>
    <mergeCell ref="O45:O48"/>
    <mergeCell ref="AZ49:AZ53"/>
    <mergeCell ref="AZ2:AZ5"/>
    <mergeCell ref="AZ6:AZ9"/>
    <mergeCell ref="AZ10:AZ13"/>
    <mergeCell ref="AZ14:AZ18"/>
    <mergeCell ref="AZ19:AZ22"/>
    <mergeCell ref="AZ23:AZ26"/>
    <mergeCell ref="AZ27:AZ31"/>
    <mergeCell ref="AZ32:AZ35"/>
    <mergeCell ref="AZ36:AZ40"/>
    <mergeCell ref="AZ41:AZ44"/>
    <mergeCell ref="AZ45:AZ48"/>
  </mergeCells>
  <conditionalFormatting sqref="AA3:AA53">
    <cfRule type="colorScale" priority="2">
      <colorScale>
        <cfvo type="min"/>
        <cfvo type="max"/>
        <color rgb="FFFFEF9C"/>
        <color rgb="FF63BE7B"/>
      </colorScale>
    </cfRule>
  </conditionalFormatting>
  <conditionalFormatting sqref="Z3:Z53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7709-5998-4E06-83A4-14F90CEF2422}">
  <dimension ref="B2:L60"/>
  <sheetViews>
    <sheetView showGridLines="0" tabSelected="1" topLeftCell="A4" zoomScale="80" zoomScaleNormal="80" workbookViewId="0">
      <selection activeCell="O11" sqref="O11"/>
    </sheetView>
  </sheetViews>
  <sheetFormatPr baseColWidth="10" defaultRowHeight="14.4" x14ac:dyDescent="0.3"/>
  <cols>
    <col min="2" max="2" width="53.109375" customWidth="1"/>
    <col min="3" max="3" width="17.109375" customWidth="1"/>
    <col min="4" max="4" width="20.109375" customWidth="1"/>
    <col min="5" max="7" width="17.109375" customWidth="1"/>
    <col min="8" max="8" width="3.33203125" customWidth="1"/>
    <col min="9" max="9" width="18.88671875" customWidth="1"/>
    <col min="11" max="11" width="20.44140625" customWidth="1"/>
    <col min="12" max="12" width="14.77734375" customWidth="1"/>
  </cols>
  <sheetData>
    <row r="2" spans="2:9" x14ac:dyDescent="0.3">
      <c r="C2" s="13" t="s">
        <v>37</v>
      </c>
      <c r="D2" s="13" t="s">
        <v>38</v>
      </c>
      <c r="E2" s="13" t="s">
        <v>40</v>
      </c>
      <c r="F2" s="37" t="s">
        <v>41</v>
      </c>
      <c r="G2" s="13" t="s">
        <v>42</v>
      </c>
    </row>
    <row r="3" spans="2:9" x14ac:dyDescent="0.3">
      <c r="B3" s="30" t="s">
        <v>52</v>
      </c>
      <c r="E3" s="17">
        <v>6.4577483250699999</v>
      </c>
      <c r="F3" s="17">
        <v>1.07089587332683E-3</v>
      </c>
    </row>
    <row r="4" spans="2:9" x14ac:dyDescent="0.3">
      <c r="B4" s="11" t="s">
        <v>58</v>
      </c>
      <c r="D4" s="14">
        <v>0.94930467315253697</v>
      </c>
      <c r="E4" s="14">
        <v>0.81549403110403895</v>
      </c>
      <c r="F4" s="14">
        <v>0.81166195172728794</v>
      </c>
      <c r="G4" s="14">
        <v>0.74165948179812302</v>
      </c>
    </row>
    <row r="5" spans="2:9" x14ac:dyDescent="0.3">
      <c r="B5" s="11" t="s">
        <v>59</v>
      </c>
      <c r="D5" s="14">
        <v>0.82521024093196405</v>
      </c>
      <c r="E5" s="14">
        <v>0.76849664255975003</v>
      </c>
      <c r="F5" s="14">
        <v>0.789442578047578</v>
      </c>
      <c r="G5" s="14">
        <v>0.65715744298193302</v>
      </c>
    </row>
    <row r="6" spans="2:9" x14ac:dyDescent="0.3">
      <c r="B6" s="15" t="s">
        <v>60</v>
      </c>
      <c r="D6" s="15">
        <f>+AVERAGE(D4:D5)</f>
        <v>0.88725745704225045</v>
      </c>
      <c r="E6" s="15">
        <f>+AVERAGE(E4:E5)</f>
        <v>0.79199533683189449</v>
      </c>
      <c r="F6" s="15">
        <f>+AVERAGE(F4:F5)</f>
        <v>0.80055226488743303</v>
      </c>
      <c r="G6" s="15">
        <f>+AVERAGE(G4:G5)</f>
        <v>0.69940846239002807</v>
      </c>
    </row>
    <row r="8" spans="2:9" x14ac:dyDescent="0.3">
      <c r="B8" s="12" t="s">
        <v>36</v>
      </c>
      <c r="C8" s="12"/>
      <c r="D8" s="12" t="s">
        <v>57</v>
      </c>
      <c r="E8" s="12" t="s">
        <v>57</v>
      </c>
      <c r="F8" s="12" t="s">
        <v>57</v>
      </c>
      <c r="G8" s="12" t="s">
        <v>56</v>
      </c>
      <c r="I8" s="12" t="s">
        <v>53</v>
      </c>
    </row>
    <row r="9" spans="2:9" x14ac:dyDescent="0.3">
      <c r="B9" s="11" t="s">
        <v>62</v>
      </c>
      <c r="D9" s="34">
        <v>2.4919896624363421E-4</v>
      </c>
      <c r="E9" s="34">
        <v>1.5804989905124571E-3</v>
      </c>
      <c r="F9" s="34">
        <v>8.8338570742086807E-4</v>
      </c>
      <c r="G9" s="34">
        <v>0.1159630402959846</v>
      </c>
      <c r="I9" s="3">
        <f>+(E9+G9/10)/2</f>
        <v>6.5884015100554586E-3</v>
      </c>
    </row>
    <row r="10" spans="2:9" x14ac:dyDescent="0.3">
      <c r="B10" s="11" t="s">
        <v>49</v>
      </c>
      <c r="D10" s="34">
        <v>1.3018567615933431E-4</v>
      </c>
      <c r="E10" s="34">
        <v>1.030670367909732E-3</v>
      </c>
      <c r="F10" s="34">
        <v>0</v>
      </c>
      <c r="G10" s="34">
        <v>0.1244238536388716</v>
      </c>
      <c r="I10" s="34">
        <f t="shared" ref="I10:I20" si="0">+(E10+G10/10)/2</f>
        <v>6.7365278658984458E-3</v>
      </c>
    </row>
    <row r="11" spans="2:9" x14ac:dyDescent="0.3">
      <c r="B11" s="11" t="s">
        <v>50</v>
      </c>
      <c r="D11" s="34">
        <v>1.3056120059037741E-5</v>
      </c>
      <c r="E11" s="34">
        <v>1.3998974153226001E-3</v>
      </c>
      <c r="F11" s="34">
        <v>2.5495059280231359E-3</v>
      </c>
      <c r="G11" s="34">
        <v>9.3300711960930663E-2</v>
      </c>
      <c r="I11" s="34">
        <f t="shared" si="0"/>
        <v>5.3649843057078329E-3</v>
      </c>
    </row>
    <row r="12" spans="2:9" x14ac:dyDescent="0.3">
      <c r="B12" s="11" t="s">
        <v>61</v>
      </c>
      <c r="D12" s="34">
        <v>1.7577087986867229E-6</v>
      </c>
      <c r="E12" s="34">
        <v>1.0208600271557179E-3</v>
      </c>
      <c r="F12" s="34">
        <v>0</v>
      </c>
      <c r="G12" s="34">
        <v>0.14342919697310921</v>
      </c>
      <c r="I12" s="34">
        <f t="shared" si="0"/>
        <v>7.6818898622333202E-3</v>
      </c>
    </row>
    <row r="13" spans="2:9" x14ac:dyDescent="0.3">
      <c r="B13" s="11" t="s">
        <v>51</v>
      </c>
      <c r="D13" s="34">
        <v>1.075992930687537E-6</v>
      </c>
      <c r="E13" s="34">
        <v>2.981021211020242E-3</v>
      </c>
      <c r="F13" s="34">
        <v>4.9418151569281758E-3</v>
      </c>
      <c r="G13" s="34">
        <v>0.1104009001740847</v>
      </c>
      <c r="I13" s="34">
        <f t="shared" si="0"/>
        <v>7.0105556142143555E-3</v>
      </c>
    </row>
    <row r="14" spans="2:9" x14ac:dyDescent="0.3">
      <c r="B14" t="s">
        <v>34</v>
      </c>
      <c r="D14" s="34">
        <v>1.7300568553418189E-8</v>
      </c>
      <c r="E14" s="34">
        <v>2.0480097842235471E-4</v>
      </c>
      <c r="F14" s="34">
        <v>0</v>
      </c>
      <c r="G14" s="34">
        <v>3.5218475585667708E-2</v>
      </c>
      <c r="I14" s="34">
        <f t="shared" si="0"/>
        <v>1.8633242684945627E-3</v>
      </c>
    </row>
    <row r="15" spans="2:9" x14ac:dyDescent="0.3">
      <c r="B15" t="s">
        <v>33</v>
      </c>
      <c r="D15" s="34">
        <v>1.1206072971139529E-7</v>
      </c>
      <c r="E15" s="34">
        <v>6.3315547928739974E-4</v>
      </c>
      <c r="F15" s="34">
        <v>0</v>
      </c>
      <c r="G15" s="34">
        <v>2.3814980539904398E-2</v>
      </c>
      <c r="I15" s="34">
        <f t="shared" si="0"/>
        <v>1.5073267666389197E-3</v>
      </c>
    </row>
    <row r="16" spans="2:9" x14ac:dyDescent="0.3">
      <c r="B16" t="s">
        <v>35</v>
      </c>
      <c r="D16" s="34">
        <v>1.725684222853596E-6</v>
      </c>
      <c r="E16" s="34">
        <v>8.754928664119621E-5</v>
      </c>
      <c r="F16" s="34">
        <v>0</v>
      </c>
      <c r="G16" s="34">
        <v>1.6365169184905281E-2</v>
      </c>
      <c r="I16" s="34">
        <f t="shared" si="0"/>
        <v>8.6203310256586217E-4</v>
      </c>
    </row>
    <row r="17" spans="2:12" x14ac:dyDescent="0.3">
      <c r="B17" t="s">
        <v>32</v>
      </c>
      <c r="D17" s="34">
        <v>2.9733458967646251E-6</v>
      </c>
      <c r="E17" s="34">
        <v>5.2372018652993156E-4</v>
      </c>
      <c r="F17" s="34">
        <v>0</v>
      </c>
      <c r="G17" s="34">
        <v>0.1059802494616752</v>
      </c>
      <c r="I17" s="34">
        <f t="shared" si="0"/>
        <v>5.5608725663487263E-3</v>
      </c>
    </row>
    <row r="18" spans="2:12" x14ac:dyDescent="0.3">
      <c r="B18" t="s">
        <v>31</v>
      </c>
      <c r="D18" s="34">
        <v>8.8909690242187606E-7</v>
      </c>
      <c r="E18" s="34">
        <v>8.1777611881788488E-4</v>
      </c>
      <c r="F18" s="34">
        <v>0</v>
      </c>
      <c r="G18" s="34">
        <v>0.1472145615162383</v>
      </c>
      <c r="I18" s="34">
        <f>+(E18+G18/10)/2</f>
        <v>7.7696161352208571E-3</v>
      </c>
    </row>
    <row r="19" spans="2:12" x14ac:dyDescent="0.3">
      <c r="B19" s="11" t="s">
        <v>30</v>
      </c>
      <c r="D19" s="34">
        <v>5.305651075598046E-5</v>
      </c>
      <c r="E19" s="34">
        <v>9.917571778658926E-4</v>
      </c>
      <c r="F19" s="34">
        <v>0</v>
      </c>
      <c r="G19" s="34">
        <v>8.2288212340294487E-2</v>
      </c>
      <c r="I19" s="34">
        <f t="shared" si="0"/>
        <v>4.6102892059476713E-3</v>
      </c>
    </row>
    <row r="20" spans="2:12" x14ac:dyDescent="0.3">
      <c r="B20" t="s">
        <v>29</v>
      </c>
      <c r="D20" s="34">
        <v>6.3394539812107798E-5</v>
      </c>
      <c r="E20" s="34">
        <v>5.9872007614705889E-4</v>
      </c>
      <c r="F20" s="34">
        <v>0</v>
      </c>
      <c r="G20" s="34">
        <v>1.600648328334025E-3</v>
      </c>
      <c r="I20" s="34">
        <f t="shared" si="0"/>
        <v>3.793924544902307E-4</v>
      </c>
    </row>
    <row r="21" spans="2:12" x14ac:dyDescent="0.3">
      <c r="C21" s="18"/>
      <c r="D21" s="18">
        <f>+SUM(D9:D20)</f>
        <v>5.1744300307977366E-4</v>
      </c>
      <c r="E21" s="18">
        <f>+SUM(E9:E20)</f>
        <v>1.1870427315632471E-2</v>
      </c>
      <c r="F21" s="18">
        <f>+SUM(F9:F20)</f>
        <v>8.3747067923721791E-3</v>
      </c>
      <c r="G21" s="18">
        <f>+SUM(G9:G20)</f>
        <v>1</v>
      </c>
    </row>
    <row r="24" spans="2:12" x14ac:dyDescent="0.3">
      <c r="E24" s="39" t="s">
        <v>40</v>
      </c>
      <c r="F24" s="13" t="s">
        <v>41</v>
      </c>
      <c r="G24" s="39" t="s">
        <v>42</v>
      </c>
      <c r="I24" s="25" t="s">
        <v>55</v>
      </c>
    </row>
    <row r="25" spans="2:12" ht="6" customHeight="1" x14ac:dyDescent="0.3"/>
    <row r="26" spans="2:12" x14ac:dyDescent="0.3">
      <c r="B26" s="24" t="s">
        <v>36</v>
      </c>
      <c r="C26" s="12" t="s">
        <v>2</v>
      </c>
      <c r="D26" s="12" t="s">
        <v>39</v>
      </c>
      <c r="E26" s="38" t="s">
        <v>39</v>
      </c>
      <c r="F26" s="12" t="s">
        <v>39</v>
      </c>
      <c r="G26" s="38" t="s">
        <v>43</v>
      </c>
      <c r="I26" s="12" t="s">
        <v>55</v>
      </c>
    </row>
    <row r="27" spans="2:12" x14ac:dyDescent="0.3">
      <c r="B27" s="23" t="s">
        <v>54</v>
      </c>
      <c r="C27" s="22"/>
      <c r="D27" s="28"/>
      <c r="E27" s="28" t="e">
        <f>+SUM(#REF!)</f>
        <v>#REF!</v>
      </c>
      <c r="F27" s="28" t="e">
        <f>+SUM(#REF!)</f>
        <v>#REF!</v>
      </c>
      <c r="G27" s="28" t="e">
        <f>+SUM(#REF!)</f>
        <v>#REF!</v>
      </c>
      <c r="H27" s="29"/>
      <c r="I27" s="28" t="e">
        <f>+SUM(#REF!)</f>
        <v>#REF!</v>
      </c>
    </row>
    <row r="28" spans="2:12" x14ac:dyDescent="0.3">
      <c r="B28" s="16" t="s">
        <v>62</v>
      </c>
      <c r="C28" s="19"/>
      <c r="D28" s="32">
        <f>+D9/D$21</f>
        <v>0.48159693871677584</v>
      </c>
      <c r="E28" s="32">
        <f>+E9/E$21</f>
        <v>0.13314592208749362</v>
      </c>
      <c r="F28" s="32">
        <f>+F9/F$21</f>
        <v>0.10548258336942259</v>
      </c>
      <c r="G28" s="32">
        <f>+G9/G$21</f>
        <v>0.1159630402959846</v>
      </c>
      <c r="H28" s="40"/>
      <c r="I28" s="26">
        <f>+AVERAGE(E28,G28)</f>
        <v>0.12455448119173912</v>
      </c>
    </row>
    <row r="29" spans="2:12" x14ac:dyDescent="0.3">
      <c r="B29" s="11" t="s">
        <v>49</v>
      </c>
      <c r="C29" s="20"/>
      <c r="D29" s="33">
        <f t="shared" ref="D29:E39" si="1">+D10/D$21</f>
        <v>0.25159423431079558</v>
      </c>
      <c r="E29" s="33">
        <f t="shared" si="1"/>
        <v>8.6826728348053286E-2</v>
      </c>
      <c r="F29" s="33">
        <f t="shared" ref="F29:G29" si="2">+F10/F$21</f>
        <v>0</v>
      </c>
      <c r="G29" s="33">
        <f t="shared" si="2"/>
        <v>0.1244238536388716</v>
      </c>
      <c r="H29" s="40"/>
      <c r="I29" s="27">
        <f t="shared" ref="I29:I39" si="3">+AVERAGE(E29,G29)</f>
        <v>0.10562529099346243</v>
      </c>
      <c r="K29" t="s">
        <v>51</v>
      </c>
      <c r="L29" s="42">
        <v>0.18076548375244625</v>
      </c>
    </row>
    <row r="30" spans="2:12" x14ac:dyDescent="0.3">
      <c r="B30" s="11" t="s">
        <v>50</v>
      </c>
      <c r="C30" s="20"/>
      <c r="D30" s="33">
        <f t="shared" si="1"/>
        <v>2.5231996531654505E-2</v>
      </c>
      <c r="E30" s="33">
        <f t="shared" si="1"/>
        <v>0.11793150980159232</v>
      </c>
      <c r="F30" s="33">
        <f t="shared" ref="F30:G30" si="4">+F11/F$21</f>
        <v>0.30442927629959149</v>
      </c>
      <c r="G30" s="33">
        <f t="shared" si="4"/>
        <v>9.3300711960930663E-2</v>
      </c>
      <c r="H30" s="40"/>
      <c r="I30" s="27">
        <f t="shared" si="3"/>
        <v>0.10561611088126149</v>
      </c>
      <c r="K30" t="s">
        <v>62</v>
      </c>
      <c r="L30" s="42">
        <v>0.12455448119173912</v>
      </c>
    </row>
    <row r="31" spans="2:12" x14ac:dyDescent="0.3">
      <c r="B31" s="11" t="s">
        <v>61</v>
      </c>
      <c r="C31" s="20"/>
      <c r="D31" s="33">
        <f t="shared" si="1"/>
        <v>3.3969128739300756E-3</v>
      </c>
      <c r="E31" s="33">
        <f t="shared" si="1"/>
        <v>8.600027614939533E-2</v>
      </c>
      <c r="F31" s="33">
        <f t="shared" ref="F31:G31" si="5">+F12/F$21</f>
        <v>0</v>
      </c>
      <c r="G31" s="33">
        <f t="shared" si="5"/>
        <v>0.14342919697310921</v>
      </c>
      <c r="H31" s="40"/>
      <c r="I31" s="27">
        <f t="shared" si="3"/>
        <v>0.11471473656125228</v>
      </c>
      <c r="K31" t="s">
        <v>61</v>
      </c>
      <c r="L31" s="42">
        <v>0.11471473656125228</v>
      </c>
    </row>
    <row r="32" spans="2:12" x14ac:dyDescent="0.3">
      <c r="B32" s="11" t="s">
        <v>51</v>
      </c>
      <c r="C32" s="20"/>
      <c r="D32" s="33">
        <f t="shared" si="1"/>
        <v>2.0794424202923317E-3</v>
      </c>
      <c r="E32" s="33">
        <f t="shared" si="1"/>
        <v>0.25113006733080778</v>
      </c>
      <c r="F32" s="33">
        <f t="shared" ref="F32:G32" si="6">+F13/F$21</f>
        <v>0.590088140330986</v>
      </c>
      <c r="G32" s="33">
        <f t="shared" si="6"/>
        <v>0.1104009001740847</v>
      </c>
      <c r="H32" s="40"/>
      <c r="I32" s="27">
        <f t="shared" si="3"/>
        <v>0.18076548375244625</v>
      </c>
      <c r="K32" t="s">
        <v>49</v>
      </c>
      <c r="L32" s="42">
        <v>0.10562529099346243</v>
      </c>
    </row>
    <row r="33" spans="2:12" x14ac:dyDescent="0.3">
      <c r="B33" s="41" t="s">
        <v>34</v>
      </c>
      <c r="C33" s="19"/>
      <c r="D33" s="32">
        <f t="shared" si="1"/>
        <v>3.3434732812013652E-5</v>
      </c>
      <c r="E33" s="32">
        <f t="shared" si="1"/>
        <v>1.725304177994056E-2</v>
      </c>
      <c r="F33" s="32">
        <f t="shared" ref="F33:G33" si="7">+F14/F$21</f>
        <v>0</v>
      </c>
      <c r="G33" s="32">
        <f t="shared" si="7"/>
        <v>3.5218475585667708E-2</v>
      </c>
      <c r="H33" s="40"/>
      <c r="I33" s="26">
        <f t="shared" si="3"/>
        <v>2.6235758682804134E-2</v>
      </c>
      <c r="K33" t="s">
        <v>50</v>
      </c>
      <c r="L33" s="42">
        <v>0.10561611088126149</v>
      </c>
    </row>
    <row r="34" spans="2:12" x14ac:dyDescent="0.3">
      <c r="B34" t="s">
        <v>33</v>
      </c>
      <c r="C34" s="20"/>
      <c r="D34" s="33">
        <f t="shared" si="1"/>
        <v>2.1656632526562353E-4</v>
      </c>
      <c r="E34" s="33">
        <f t="shared" si="1"/>
        <v>5.3338895260626469E-2</v>
      </c>
      <c r="F34" s="33">
        <f t="shared" ref="F34:G34" si="8">+F15/F$21</f>
        <v>0</v>
      </c>
      <c r="G34" s="33">
        <f t="shared" si="8"/>
        <v>2.3814980539904398E-2</v>
      </c>
      <c r="H34" s="40"/>
      <c r="I34" s="27">
        <f t="shared" si="3"/>
        <v>3.8576937900265437E-2</v>
      </c>
    </row>
    <row r="35" spans="2:12" x14ac:dyDescent="0.3">
      <c r="B35" t="s">
        <v>35</v>
      </c>
      <c r="C35" s="20"/>
      <c r="D35" s="33">
        <f t="shared" si="1"/>
        <v>3.3350228190979114E-3</v>
      </c>
      <c r="E35" s="33">
        <f t="shared" si="1"/>
        <v>7.3754115427588952E-3</v>
      </c>
      <c r="F35" s="33">
        <f t="shared" ref="F35:G35" si="9">+F16/F$21</f>
        <v>0</v>
      </c>
      <c r="G35" s="33">
        <f t="shared" si="9"/>
        <v>1.6365169184905281E-2</v>
      </c>
      <c r="H35" s="40"/>
      <c r="I35" s="27">
        <f t="shared" si="3"/>
        <v>1.1870290363832088E-2</v>
      </c>
    </row>
    <row r="36" spans="2:12" x14ac:dyDescent="0.3">
      <c r="B36" t="s">
        <v>32</v>
      </c>
      <c r="C36" s="20"/>
      <c r="D36" s="33">
        <f t="shared" si="1"/>
        <v>5.746228819536724E-3</v>
      </c>
      <c r="E36" s="33">
        <f t="shared" si="1"/>
        <v>4.4119741657508066E-2</v>
      </c>
      <c r="F36" s="33">
        <f t="shared" ref="F36:G36" si="10">+F17/F$21</f>
        <v>0</v>
      </c>
      <c r="G36" s="33">
        <f t="shared" si="10"/>
        <v>0.1059802494616752</v>
      </c>
      <c r="H36" s="40"/>
      <c r="I36" s="27">
        <f t="shared" si="3"/>
        <v>7.5049995559591631E-2</v>
      </c>
    </row>
    <row r="37" spans="2:12" x14ac:dyDescent="0.3">
      <c r="B37" t="s">
        <v>31</v>
      </c>
      <c r="C37" s="20"/>
      <c r="D37" s="33">
        <f t="shared" si="1"/>
        <v>1.7182508935864476E-3</v>
      </c>
      <c r="E37" s="33">
        <f t="shared" si="1"/>
        <v>6.8891885445516735E-2</v>
      </c>
      <c r="F37" s="33">
        <f t="shared" ref="F37:G37" si="11">+F18/F$21</f>
        <v>0</v>
      </c>
      <c r="G37" s="33">
        <f t="shared" si="11"/>
        <v>0.1472145615162383</v>
      </c>
      <c r="H37" s="40"/>
      <c r="I37" s="27">
        <f t="shared" si="3"/>
        <v>0.10805322348087751</v>
      </c>
    </row>
    <row r="38" spans="2:12" x14ac:dyDescent="0.3">
      <c r="B38" s="16" t="s">
        <v>30</v>
      </c>
      <c r="C38" s="19"/>
      <c r="D38" s="32">
        <f t="shared" si="1"/>
        <v>0.10253595167041188</v>
      </c>
      <c r="E38" s="32">
        <f t="shared" si="1"/>
        <v>8.3548565817830503E-2</v>
      </c>
      <c r="F38" s="32">
        <f t="shared" ref="F38:G38" si="12">+F19/F$21</f>
        <v>0</v>
      </c>
      <c r="G38" s="32">
        <f t="shared" si="12"/>
        <v>8.2288212340294487E-2</v>
      </c>
      <c r="H38" s="40"/>
      <c r="I38" s="26">
        <f t="shared" si="3"/>
        <v>8.2918389079062488E-2</v>
      </c>
    </row>
    <row r="39" spans="2:12" x14ac:dyDescent="0.3">
      <c r="B39" s="41" t="s">
        <v>29</v>
      </c>
      <c r="C39" s="19"/>
      <c r="D39" s="32">
        <f t="shared" si="1"/>
        <v>0.12251501988584108</v>
      </c>
      <c r="E39" s="32">
        <f t="shared" si="1"/>
        <v>5.0437954778476173E-2</v>
      </c>
      <c r="F39" s="32">
        <f t="shared" ref="F39:G39" si="13">+F20/F$21</f>
        <v>0</v>
      </c>
      <c r="G39" s="32">
        <f t="shared" si="13"/>
        <v>1.600648328334025E-3</v>
      </c>
      <c r="H39" s="40"/>
      <c r="I39" s="26">
        <f t="shared" si="3"/>
        <v>2.6019301553405098E-2</v>
      </c>
    </row>
    <row r="41" spans="2:12" x14ac:dyDescent="0.3">
      <c r="C41" s="21">
        <f>+SUM(C28:C39)</f>
        <v>0</v>
      </c>
      <c r="D41" s="21">
        <f>+SUM(D28:D39)</f>
        <v>1</v>
      </c>
      <c r="E41" s="21">
        <f>+SUM(E28:E39)</f>
        <v>0.99999999999999989</v>
      </c>
      <c r="F41" s="21">
        <f>+SUM(F28:F39)</f>
        <v>1</v>
      </c>
      <c r="G41" s="21">
        <f>+SUM(G28:G39)</f>
        <v>1</v>
      </c>
    </row>
    <row r="44" spans="2:12" x14ac:dyDescent="0.3">
      <c r="C44" s="12" t="s">
        <v>2</v>
      </c>
      <c r="D44" s="12" t="s">
        <v>39</v>
      </c>
      <c r="E44" s="12" t="s">
        <v>57</v>
      </c>
      <c r="F44" s="12" t="s">
        <v>57</v>
      </c>
      <c r="G44" s="12" t="s">
        <v>43</v>
      </c>
      <c r="I44" s="12" t="s">
        <v>48</v>
      </c>
    </row>
    <row r="45" spans="2:12" x14ac:dyDescent="0.3">
      <c r="B45" s="31" t="s">
        <v>44</v>
      </c>
      <c r="C45" s="14"/>
      <c r="D45" s="14">
        <f>+SUM(D33:D37)</f>
        <v>1.104950359029872E-2</v>
      </c>
      <c r="E45" s="14">
        <f>+SUM(E33:E37)</f>
        <v>0.19097897568635072</v>
      </c>
      <c r="F45" s="14">
        <f>+SUM(F33:F37)</f>
        <v>0</v>
      </c>
      <c r="G45" s="14">
        <f>+SUM(G33:G37)</f>
        <v>0.32859343628839088</v>
      </c>
      <c r="I45" s="26">
        <f>+AVERAGE(E45,G45)</f>
        <v>0.25978620598737079</v>
      </c>
    </row>
    <row r="46" spans="2:12" x14ac:dyDescent="0.3">
      <c r="B46" s="31" t="s">
        <v>45</v>
      </c>
      <c r="C46" s="14"/>
      <c r="D46" s="14">
        <f>+SUM(D28:D32)</f>
        <v>0.76389952485344836</v>
      </c>
      <c r="E46" s="14">
        <f>+SUM(E28:E32)</f>
        <v>0.67503450371734242</v>
      </c>
      <c r="F46" s="14">
        <f>+SUM(F28:F32)</f>
        <v>1</v>
      </c>
      <c r="G46" s="14">
        <f>+SUM(G28:G32)</f>
        <v>0.58751770304298068</v>
      </c>
      <c r="I46" s="26">
        <f>+AVERAGE(E46,G46)</f>
        <v>0.63127610338016149</v>
      </c>
    </row>
    <row r="47" spans="2:12" x14ac:dyDescent="0.3">
      <c r="B47" s="31" t="s">
        <v>46</v>
      </c>
      <c r="C47" s="14"/>
      <c r="D47" s="14">
        <f>+D38</f>
        <v>0.10253595167041188</v>
      </c>
      <c r="E47" s="14">
        <f t="shared" ref="E47:G47" si="14">+E38</f>
        <v>8.3548565817830503E-2</v>
      </c>
      <c r="F47" s="14">
        <f t="shared" si="14"/>
        <v>0</v>
      </c>
      <c r="G47" s="14">
        <f t="shared" si="14"/>
        <v>8.2288212340294487E-2</v>
      </c>
      <c r="I47" s="26">
        <f>+AVERAGE(E47,G47)</f>
        <v>8.2918389079062488E-2</v>
      </c>
    </row>
    <row r="48" spans="2:12" x14ac:dyDescent="0.3">
      <c r="B48" s="31" t="s">
        <v>47</v>
      </c>
      <c r="C48" s="14"/>
      <c r="D48" s="14">
        <f>+D39</f>
        <v>0.12251501988584108</v>
      </c>
      <c r="E48" s="14">
        <f>+E39</f>
        <v>5.0437954778476173E-2</v>
      </c>
      <c r="F48" s="14">
        <f>+F39</f>
        <v>0</v>
      </c>
      <c r="G48" s="14">
        <f>+G39</f>
        <v>1.600648328334025E-3</v>
      </c>
      <c r="I48" s="26">
        <f>+AVERAGE(E48,G48)</f>
        <v>2.6019301553405098E-2</v>
      </c>
    </row>
    <row r="51" spans="2:7" x14ac:dyDescent="0.3">
      <c r="B51" s="31" t="s">
        <v>45</v>
      </c>
      <c r="C51" s="26">
        <v>0.63127610338016149</v>
      </c>
    </row>
    <row r="52" spans="2:7" x14ac:dyDescent="0.3">
      <c r="B52" s="31" t="s">
        <v>44</v>
      </c>
      <c r="C52" s="26">
        <v>0.25978620598737079</v>
      </c>
    </row>
    <row r="53" spans="2:7" x14ac:dyDescent="0.3">
      <c r="B53" s="31" t="s">
        <v>46</v>
      </c>
      <c r="C53" s="26">
        <v>8.2918389079062488E-2</v>
      </c>
    </row>
    <row r="54" spans="2:7" x14ac:dyDescent="0.3">
      <c r="B54" s="31" t="s">
        <v>47</v>
      </c>
      <c r="C54" s="26">
        <v>2.6019301553405098E-2</v>
      </c>
    </row>
    <row r="60" spans="2:7" x14ac:dyDescent="0.3">
      <c r="C60" s="7"/>
      <c r="D60" s="7"/>
      <c r="E60" s="7"/>
      <c r="F60" s="7"/>
      <c r="G60" s="7"/>
    </row>
  </sheetData>
  <sortState xmlns:xlrd2="http://schemas.microsoft.com/office/spreadsheetml/2017/richdata2" ref="K29:L33">
    <sortCondition descending="1" ref="L29:L33"/>
  </sortState>
  <conditionalFormatting sqref="C60">
    <cfRule type="colorScale" priority="167">
      <colorScale>
        <cfvo type="min"/>
        <cfvo type="max"/>
        <color rgb="FFFFEF9C"/>
        <color rgb="FF63BE7B"/>
      </colorScale>
    </cfRule>
  </conditionalFormatting>
  <conditionalFormatting sqref="D60">
    <cfRule type="colorScale" priority="173">
      <colorScale>
        <cfvo type="min"/>
        <cfvo type="max"/>
        <color rgb="FFFFEF9C"/>
        <color rgb="FF63BE7B"/>
      </colorScale>
    </cfRule>
  </conditionalFormatting>
  <conditionalFormatting sqref="E60">
    <cfRule type="colorScale" priority="179">
      <colorScale>
        <cfvo type="min"/>
        <cfvo type="max"/>
        <color rgb="FFFFEF9C"/>
        <color rgb="FF63BE7B"/>
      </colorScale>
    </cfRule>
  </conditionalFormatting>
  <conditionalFormatting sqref="F60">
    <cfRule type="colorScale" priority="185">
      <colorScale>
        <cfvo type="min"/>
        <cfvo type="max"/>
        <color rgb="FFFFEF9C"/>
        <color rgb="FF63BE7B"/>
      </colorScale>
    </cfRule>
  </conditionalFormatting>
  <conditionalFormatting sqref="G60">
    <cfRule type="colorScale" priority="191">
      <colorScale>
        <cfvo type="min"/>
        <cfvo type="max"/>
        <color rgb="FFFFEF9C"/>
        <color rgb="FF63BE7B"/>
      </colorScale>
    </cfRule>
  </conditionalFormatting>
  <conditionalFormatting sqref="D4:D5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{2D9A4B2C-FEB6-432E-A091-0A285F92653E}</x14:id>
        </ext>
      </extLst>
    </cfRule>
  </conditionalFormatting>
  <conditionalFormatting sqref="E4:E5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{14CFC305-BC96-4357-AFE0-93D55B25A204}</x14:id>
        </ext>
      </extLst>
    </cfRule>
  </conditionalFormatting>
  <conditionalFormatting sqref="F4:F5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{870415D7-EAC9-4303-82C8-B0956585DD73}</x14:id>
        </ext>
      </extLst>
    </cfRule>
  </conditionalFormatting>
  <conditionalFormatting sqref="G4:G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{4CCEDFF9-87C6-49F4-9405-32F850F64920}</x14:id>
        </ext>
      </extLst>
    </cfRule>
  </conditionalFormatting>
  <conditionalFormatting sqref="D6:G6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{4EA98D5E-56DB-48A0-A1F1-6FF11D7EE404}</x14:id>
        </ext>
      </extLst>
    </cfRule>
  </conditionalFormatting>
  <conditionalFormatting sqref="E27:G27">
    <cfRule type="colorScale" priority="28">
      <colorScale>
        <cfvo type="min"/>
        <cfvo type="max"/>
        <color rgb="FFFFEF9C"/>
        <color rgb="FF63BE7B"/>
      </colorScale>
    </cfRule>
  </conditionalFormatting>
  <conditionalFormatting sqref="D27">
    <cfRule type="colorScale" priority="18">
      <colorScale>
        <cfvo type="min"/>
        <cfvo type="max"/>
        <color rgb="FFFFEF9C"/>
        <color rgb="FF63BE7B"/>
      </colorScale>
    </cfRule>
  </conditionalFormatting>
  <conditionalFormatting sqref="I27">
    <cfRule type="colorScale" priority="12">
      <colorScale>
        <cfvo type="min"/>
        <cfvo type="max"/>
        <color rgb="FFFFEF9C"/>
        <color rgb="FF63BE7B"/>
      </colorScale>
    </cfRule>
  </conditionalFormatting>
  <conditionalFormatting sqref="C28:C39">
    <cfRule type="colorScale" priority="198">
      <colorScale>
        <cfvo type="min"/>
        <cfvo type="max"/>
        <color rgb="FFFFEF9C"/>
        <color rgb="FF63BE7B"/>
      </colorScale>
    </cfRule>
  </conditionalFormatting>
  <conditionalFormatting sqref="I28:I39">
    <cfRule type="colorScale" priority="199">
      <colorScale>
        <cfvo type="min"/>
        <cfvo type="max"/>
        <color rgb="FFFFEF9C"/>
        <color rgb="FF63BE7B"/>
      </colorScale>
    </cfRule>
  </conditionalFormatting>
  <conditionalFormatting sqref="D28:D39">
    <cfRule type="colorScale" priority="203">
      <colorScale>
        <cfvo type="min"/>
        <cfvo type="max"/>
        <color rgb="FFFFEF9C"/>
        <color rgb="FF63BE7B"/>
      </colorScale>
    </cfRule>
  </conditionalFormatting>
  <conditionalFormatting sqref="E28:E39">
    <cfRule type="colorScale" priority="11">
      <colorScale>
        <cfvo type="min"/>
        <cfvo type="max"/>
        <color rgb="FFFFEF9C"/>
        <color rgb="FF63BE7B"/>
      </colorScale>
    </cfRule>
  </conditionalFormatting>
  <conditionalFormatting sqref="F28:F39">
    <cfRule type="colorScale" priority="10">
      <colorScale>
        <cfvo type="min"/>
        <cfvo type="max"/>
        <color rgb="FFFFEF9C"/>
        <color rgb="FF63BE7B"/>
      </colorScale>
    </cfRule>
  </conditionalFormatting>
  <conditionalFormatting sqref="G28:G39">
    <cfRule type="colorScale" priority="9">
      <colorScale>
        <cfvo type="min"/>
        <cfvo type="max"/>
        <color rgb="FFFFEF9C"/>
        <color rgb="FF63BE7B"/>
      </colorScale>
    </cfRule>
  </conditionalFormatting>
  <conditionalFormatting sqref="E47">
    <cfRule type="colorScale" priority="208">
      <colorScale>
        <cfvo type="min"/>
        <cfvo type="max"/>
        <color rgb="FFFFEF9C"/>
        <color rgb="FF63BE7B"/>
      </colorScale>
    </cfRule>
  </conditionalFormatting>
  <conditionalFormatting sqref="F47">
    <cfRule type="colorScale" priority="210">
      <colorScale>
        <cfvo type="min"/>
        <cfvo type="max"/>
        <color rgb="FFFFEF9C"/>
        <color rgb="FF63BE7B"/>
      </colorScale>
    </cfRule>
  </conditionalFormatting>
  <conditionalFormatting sqref="G47">
    <cfRule type="colorScale" priority="212">
      <colorScale>
        <cfvo type="min"/>
        <cfvo type="max"/>
        <color rgb="FFFFEF9C"/>
        <color rgb="FF63BE7B"/>
      </colorScale>
    </cfRule>
  </conditionalFormatting>
  <conditionalFormatting sqref="I45">
    <cfRule type="colorScale" priority="8">
      <colorScale>
        <cfvo type="min"/>
        <cfvo type="max"/>
        <color rgb="FFFFEF9C"/>
        <color rgb="FF63BE7B"/>
      </colorScale>
    </cfRule>
  </conditionalFormatting>
  <conditionalFormatting sqref="I46">
    <cfRule type="colorScale" priority="7">
      <colorScale>
        <cfvo type="min"/>
        <cfvo type="max"/>
        <color rgb="FFFFEF9C"/>
        <color rgb="FF63BE7B"/>
      </colorScale>
    </cfRule>
  </conditionalFormatting>
  <conditionalFormatting sqref="I47">
    <cfRule type="colorScale" priority="6">
      <colorScale>
        <cfvo type="min"/>
        <cfvo type="max"/>
        <color rgb="FFFFEF9C"/>
        <color rgb="FF63BE7B"/>
      </colorScale>
    </cfRule>
  </conditionalFormatting>
  <conditionalFormatting sqref="I48">
    <cfRule type="colorScale" priority="5">
      <colorScale>
        <cfvo type="min"/>
        <cfvo type="max"/>
        <color rgb="FFFFEF9C"/>
        <color rgb="FF63BE7B"/>
      </colorScale>
    </cfRule>
  </conditionalFormatting>
  <conditionalFormatting sqref="C51">
    <cfRule type="colorScale" priority="4">
      <colorScale>
        <cfvo type="min"/>
        <cfvo type="max"/>
        <color rgb="FFFFEF9C"/>
        <color rgb="FF63BE7B"/>
      </colorScale>
    </cfRule>
  </conditionalFormatting>
  <conditionalFormatting sqref="C52">
    <cfRule type="colorScale" priority="3">
      <colorScale>
        <cfvo type="min"/>
        <cfvo type="max"/>
        <color rgb="FFFFEF9C"/>
        <color rgb="FF63BE7B"/>
      </colorScale>
    </cfRule>
  </conditionalFormatting>
  <conditionalFormatting sqref="C53">
    <cfRule type="colorScale" priority="2">
      <colorScale>
        <cfvo type="min"/>
        <cfvo type="max"/>
        <color rgb="FFFFEF9C"/>
        <color rgb="FF63BE7B"/>
      </colorScale>
    </cfRule>
  </conditionalFormatting>
  <conditionalFormatting sqref="C5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ignoredErrors>
    <ignoredError sqref="E6:F6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9A4B2C-FEB6-432E-A091-0A285F9265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D4:D5</xm:sqref>
        </x14:conditionalFormatting>
        <x14:conditionalFormatting xmlns:xm="http://schemas.microsoft.com/office/excel/2006/main">
          <x14:cfRule type="dataBar" id="{14CFC305-BC96-4357-AFE0-93D55B25A2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E4:E5</xm:sqref>
        </x14:conditionalFormatting>
        <x14:conditionalFormatting xmlns:xm="http://schemas.microsoft.com/office/excel/2006/main">
          <x14:cfRule type="dataBar" id="{870415D7-EAC9-4303-82C8-B0956585D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F4:F5</xm:sqref>
        </x14:conditionalFormatting>
        <x14:conditionalFormatting xmlns:xm="http://schemas.microsoft.com/office/excel/2006/main">
          <x14:cfRule type="dataBar" id="{4CCEDFF9-87C6-49F4-9405-32F850F649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G4:G5</xm:sqref>
        </x14:conditionalFormatting>
        <x14:conditionalFormatting xmlns:xm="http://schemas.microsoft.com/office/excel/2006/main">
          <x14:cfRule type="dataBar" id="{4EA98D5E-56DB-48A0-A1F1-6FF11D7EE4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D6:G6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modelos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2024-09-02T15:55:25Z</dcterms:created>
  <dcterms:modified xsi:type="dcterms:W3CDTF">2024-09-10T16:45:54Z</dcterms:modified>
</cp:coreProperties>
</file>