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esara.saavedravanegas/Desktop/"/>
    </mc:Choice>
  </mc:AlternateContent>
  <xr:revisionPtr revIDLastSave="0" documentId="13_ncr:1_{B4FCF01C-DA7A-774B-952E-9845E48CE37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ja 1" sheetId="1" r:id="rId1"/>
    <sheet name="Hoja1" sheetId="2" r:id="rId2"/>
    <sheet name="Hoja2" sheetId="3" r:id="rId3"/>
    <sheet name="Hoja3" sheetId="4" r:id="rId4"/>
    <sheet name="Hoja4" sheetId="5" r:id="rId5"/>
  </sheets>
  <definedNames>
    <definedName name="_xlnm._FilterDatabase" localSheetId="1" hidden="1">Hoja1!$A$1:$D$8</definedName>
    <definedName name="_xlnm._FilterDatabase" localSheetId="2" hidden="1">Hoja2!$A$1:$D$5</definedName>
    <definedName name="_xlnm._FilterDatabase" localSheetId="3" hidden="1">Hoja3!$A$1:$D$4</definedName>
    <definedName name="_xlnm._FilterDatabase" localSheetId="4" hidden="1">Hoja4!$A$1:$D$8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5" i="5"/>
  <c r="D6" i="5"/>
  <c r="D4" i="5"/>
  <c r="D3" i="5"/>
  <c r="D8" i="5"/>
  <c r="D2" i="5"/>
  <c r="D3" i="4"/>
  <c r="D2" i="4"/>
  <c r="D4" i="4"/>
  <c r="D4" i="3"/>
  <c r="D5" i="3"/>
  <c r="D3" i="3"/>
  <c r="D2" i="3"/>
  <c r="D6" i="2"/>
  <c r="D5" i="2"/>
  <c r="D7" i="2"/>
  <c r="D8" i="2"/>
  <c r="D4" i="2"/>
  <c r="D3" i="2"/>
  <c r="D2" i="2"/>
  <c r="D20" i="1"/>
  <c r="D21" i="1"/>
  <c r="D22" i="1"/>
  <c r="D23" i="1"/>
  <c r="D24" i="1"/>
  <c r="D25" i="1"/>
  <c r="D19" i="1"/>
  <c r="D17" i="1"/>
  <c r="D18" i="1"/>
  <c r="D16" i="1"/>
  <c r="D15" i="1"/>
  <c r="D13" i="1"/>
  <c r="D14" i="1"/>
  <c r="D12" i="1"/>
  <c r="D6" i="1"/>
  <c r="D7" i="1"/>
  <c r="D8" i="1"/>
  <c r="D9" i="1"/>
  <c r="D10" i="1"/>
  <c r="D11" i="1"/>
  <c r="D5" i="1"/>
  <c r="D3" i="1"/>
  <c r="D4" i="1"/>
  <c r="D2" i="1"/>
</calcChain>
</file>

<file path=xl/sharedStrings.xml><?xml version="1.0" encoding="utf-8"?>
<sst xmlns="http://schemas.openxmlformats.org/spreadsheetml/2006/main" count="110" uniqueCount="26">
  <si>
    <t>Mes</t>
  </si>
  <si>
    <t>Categoría</t>
  </si>
  <si>
    <t>Frecuencia</t>
  </si>
  <si>
    <t>Descontento generalizado con la entidad</t>
  </si>
  <si>
    <t>Inconveniente con reintegro de dinero a los usuarios</t>
  </si>
  <si>
    <t>Inoperancia de la atención el día sábado y domingo</t>
  </si>
  <si>
    <t>Cobertura limitada (servicios y poblaciones)</t>
  </si>
  <si>
    <t>Cobro repetitivo del servicio</t>
  </si>
  <si>
    <t>Demora de respuesta a quejas o PQRS</t>
  </si>
  <si>
    <t>Demora en la atención de usuarios</t>
  </si>
  <si>
    <t>Disconformidad con atención y servicio al cliente</t>
  </si>
  <si>
    <t>Falencia en canales de contacto (teléfono, página web y redes sociales)</t>
  </si>
  <si>
    <t>Falencias en servicios de salud mental</t>
  </si>
  <si>
    <t>Inclumplimiento con condiciones de contrato</t>
  </si>
  <si>
    <t>Mejor percepción de servicios de Eps</t>
  </si>
  <si>
    <t>Descontento con el servicio de urgencias</t>
  </si>
  <si>
    <t>Inconvenientes con la protección de datos de usuarios</t>
  </si>
  <si>
    <t>Negación de atención por cuestiones administrativas</t>
  </si>
  <si>
    <t>Problemas con el personal médico (atención, poca capacidad, seguimiento)</t>
  </si>
  <si>
    <t>Publicidad engañosa de servicios</t>
  </si>
  <si>
    <t>Julio</t>
  </si>
  <si>
    <t>Agosto</t>
  </si>
  <si>
    <t>Septiembre</t>
  </si>
  <si>
    <t>Octubre</t>
  </si>
  <si>
    <t>Noviembre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</si>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</sst>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2" fillId="0" borderId="0" xfId="0" applyNumberFormat="1" applyFont="1" applyAlignment="1">
      <alignment vertical="top"/>
    </xf>
    <xf numFmtId="9" fontId="0" fillId="0" borderId="0" xfId="1" applyFont="1" applyAlignment="1">
      <alignment vertical="top"/>
    </xf>
  </cellXfs>
  <cellStyles count="2">
    <cellStyle name="Normal" xfId="0" builtinId="0"/>
    <cellStyle name="Porcentaje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'Hoja 1'!$B$2:$B$4</c:f>
              <c:strCache>
                <c:ptCount val="3"/>
                <c:pt idx="0">
                  <c:v>Descontento generalizado con la entidad</c:v>
                </c:pt>
                <c:pt idx="1">
                  <c:v>Inconveniente con reintegro de dinero a los usuarios</c:v>
                </c:pt>
                <c:pt idx="2">
                  <c:v>Inoperancia de la atención el día sábado y domingo</c:v>
                </c:pt>
              </c:strCache>
            </c:strRef>
          </c:cat>
          <c:val>
            <c:numRef>
              <c:f>'Hoja 1'!$D$2:$D$4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9E4B-98F5-DC7F19AC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74639"/>
        <c:axId val="376402207"/>
      </c:barChart>
      <c:catAx>
        <c:axId val="14367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402207"/>
        <c:crosses val="autoZero"/>
        <c:auto val="1"/>
        <c:lblAlgn val="ctr"/>
        <c:lblOffset val="100"/>
        <c:noMultiLvlLbl val="0"/>
      </c:catAx>
      <c:valAx>
        <c:axId val="3764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1'!$B$5:$B$11</c:f>
              <c:strCache>
                <c:ptCount val="7"/>
                <c:pt idx="0">
                  <c:v>Cobertura limitada (servicios y poblaciones)</c:v>
                </c:pt>
                <c:pt idx="1">
                  <c:v>Cobro repetitivo del servicio</c:v>
                </c:pt>
                <c:pt idx="2">
                  <c:v>Demora de respuesta a quejas o PQRS</c:v>
                </c:pt>
                <c:pt idx="3">
                  <c:v>Demora en la atención de usuarios</c:v>
                </c:pt>
                <c:pt idx="4">
                  <c:v>Disconformidad con atención y servicio al cliente</c:v>
                </c:pt>
                <c:pt idx="5">
                  <c:v>Falencia en canales de contacto (teléfono, página web y redes sociales)</c:v>
                </c:pt>
                <c:pt idx="6">
                  <c:v>Falencias en servicios de salud mental</c:v>
                </c:pt>
              </c:strCache>
            </c:strRef>
          </c:cat>
          <c:val>
            <c:numRef>
              <c:f>'Hoja 1'!$D$5:$D$11</c:f>
              <c:numCache>
                <c:formatCode>0%</c:formatCode>
                <c:ptCount val="7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0.61111111111111116</c:v>
                </c:pt>
                <c:pt idx="4">
                  <c:v>0.1111111111111111</c:v>
                </c:pt>
                <c:pt idx="5">
                  <c:v>5.5555555555555552E-2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B-1748-B133-9BF30A68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939039"/>
        <c:axId val="1692437328"/>
      </c:barChart>
      <c:catAx>
        <c:axId val="37593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2437328"/>
        <c:crosses val="autoZero"/>
        <c:auto val="1"/>
        <c:lblAlgn val="ctr"/>
        <c:lblOffset val="100"/>
        <c:noMultiLvlLbl val="0"/>
      </c:catAx>
      <c:valAx>
        <c:axId val="16924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Hoja1!$B$2:$B$8</c:f>
              <c:strCache>
                <c:ptCount val="7"/>
                <c:pt idx="0">
                  <c:v>Cobertura limitada (servicios y poblaciones)</c:v>
                </c:pt>
                <c:pt idx="1">
                  <c:v>Cobro repetitivo del servicio</c:v>
                </c:pt>
                <c:pt idx="2">
                  <c:v>Demora de respuesta a quejas o PQRS</c:v>
                </c:pt>
                <c:pt idx="3">
                  <c:v>Falencia en canales de contacto (teléfono, página web y redes sociales)</c:v>
                </c:pt>
                <c:pt idx="4">
                  <c:v>Falencias en servicios de salud mental</c:v>
                </c:pt>
                <c:pt idx="5">
                  <c:v>Disconformidad con atención y servicio al cliente</c:v>
                </c:pt>
                <c:pt idx="6">
                  <c:v>Demora en la atención de usuarios</c:v>
                </c:pt>
              </c:strCache>
            </c:strRef>
          </c:cat>
          <c:val>
            <c:numRef>
              <c:f>Hoja1!$D$2:$D$8</c:f>
              <c:numCache>
                <c:formatCode>0%</c:formatCode>
                <c:ptCount val="7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0.1111111111111111</c:v>
                </c:pt>
                <c:pt idx="6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C-AE4A-98E0-850DF0BF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0449135"/>
        <c:axId val="410660911"/>
      </c:barChart>
      <c:catAx>
        <c:axId val="41044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660911"/>
        <c:crosses val="autoZero"/>
        <c:auto val="1"/>
        <c:lblAlgn val="ctr"/>
        <c:lblOffset val="100"/>
        <c:noMultiLvlLbl val="0"/>
      </c:catAx>
      <c:valAx>
        <c:axId val="4106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4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Septiembre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Hoja2!$B$2:$B$5</c:f>
              <c:strCache>
                <c:ptCount val="4"/>
                <c:pt idx="0">
                  <c:v>Cobro repetitivo del servicio</c:v>
                </c:pt>
                <c:pt idx="1">
                  <c:v>Descontento generalizado con la entidad</c:v>
                </c:pt>
                <c:pt idx="2">
                  <c:v>Falencia en canales de contacto (teléfono, página web y redes sociales)</c:v>
                </c:pt>
                <c:pt idx="3">
                  <c:v>Disconformidad con atención y servicio al cliente</c:v>
                </c:pt>
              </c:strCache>
            </c:strRef>
          </c:cat>
          <c:val>
            <c:numRef>
              <c:f>Hoja2!$D$2:$D$5</c:f>
              <c:numCache>
                <c:formatCode>0%</c:formatCode>
                <c:ptCount val="4"/>
                <c:pt idx="0">
                  <c:v>8.3333333333333329E-2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DB47-8931-83153F8F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78271"/>
        <c:axId val="775895024"/>
      </c:barChart>
      <c:catAx>
        <c:axId val="11347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895024"/>
        <c:crosses val="autoZero"/>
        <c:auto val="1"/>
        <c:lblAlgn val="ctr"/>
        <c:lblOffset val="100"/>
        <c:noMultiLvlLbl val="0"/>
      </c:catAx>
      <c:valAx>
        <c:axId val="7758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7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Hoja3!$B$2:$B$4</c:f>
              <c:strCache>
                <c:ptCount val="3"/>
                <c:pt idx="0">
                  <c:v>Inclumplimiento con condiciones de contrato</c:v>
                </c:pt>
                <c:pt idx="1">
                  <c:v>Mejor percepción de servicios de Eps</c:v>
                </c:pt>
                <c:pt idx="2">
                  <c:v>Descontento generalizado con la entidad</c:v>
                </c:pt>
              </c:strCache>
            </c:strRef>
          </c:cat>
          <c:val>
            <c:numRef>
              <c:f>Hoja3!$D$2:$D$4</c:f>
              <c:numCache>
                <c:formatCode>0%</c:formatCode>
                <c:ptCount val="3"/>
                <c:pt idx="0">
                  <c:v>0.14285714285714285</c:v>
                </c:pt>
                <c:pt idx="1">
                  <c:v>0.2857142857142857</c:v>
                </c:pt>
                <c:pt idx="2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854F-A52F-945E06189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15871"/>
        <c:axId val="164058767"/>
      </c:barChart>
      <c:catAx>
        <c:axId val="16381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058767"/>
        <c:crosses val="autoZero"/>
        <c:auto val="1"/>
        <c:lblAlgn val="ctr"/>
        <c:lblOffset val="100"/>
        <c:noMultiLvlLbl val="0"/>
      </c:catAx>
      <c:valAx>
        <c:axId val="1640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1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Hoja4!$B$2:$B$8</c:f>
              <c:strCache>
                <c:ptCount val="7"/>
                <c:pt idx="0">
                  <c:v>Descontento con el servicio de urgencias</c:v>
                </c:pt>
                <c:pt idx="1">
                  <c:v>Inconvenientes con la protección de datos de usuarios</c:v>
                </c:pt>
                <c:pt idx="2">
                  <c:v>Mejor percepción de servicios de Eps</c:v>
                </c:pt>
                <c:pt idx="3">
                  <c:v>Problemas con el personal médico (atención, poca capacidad, seguimiento)</c:v>
                </c:pt>
                <c:pt idx="4">
                  <c:v>Negación de atención por cuestiones administrativas</c:v>
                </c:pt>
                <c:pt idx="5">
                  <c:v>Publicidad engañosa de servicios</c:v>
                </c:pt>
                <c:pt idx="6">
                  <c:v>Descontento generalizado con la entidad</c:v>
                </c:pt>
              </c:strCache>
            </c:strRef>
          </c:cat>
          <c:val>
            <c:numRef>
              <c:f>Hoja4!$D$2:$D$8</c:f>
              <c:numCache>
                <c:formatCode>0%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0.15</c:v>
                </c:pt>
                <c:pt idx="5">
                  <c:v>0.3</c:v>
                </c:pt>
                <c:pt idx="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2-644A-8662-9F0B4A41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033135"/>
        <c:axId val="376001823"/>
      </c:barChart>
      <c:catAx>
        <c:axId val="37603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001823"/>
        <c:crosses val="autoZero"/>
        <c:auto val="1"/>
        <c:lblAlgn val="ctr"/>
        <c:lblOffset val="100"/>
        <c:noMultiLvlLbl val="0"/>
      </c:catAx>
      <c:valAx>
        <c:axId val="37600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03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120650</xdr:rowOff>
    </xdr:from>
    <xdr:to>
      <xdr:col>12</xdr:col>
      <xdr:colOff>552450</xdr:colOff>
      <xdr:row>13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7A9D3-FB53-8F0E-FD3A-2949288A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14</xdr:row>
      <xdr:rowOff>57150</xdr:rowOff>
    </xdr:from>
    <xdr:to>
      <xdr:col>12</xdr:col>
      <xdr:colOff>571500</xdr:colOff>
      <xdr:row>25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C6DF01-6DEA-3031-B7F9-034E73A5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8</xdr:row>
      <xdr:rowOff>6350</xdr:rowOff>
    </xdr:from>
    <xdr:to>
      <xdr:col>9</xdr:col>
      <xdr:colOff>88900</xdr:colOff>
      <xdr:row>24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7828C1-B57A-693C-651F-BDA1120F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8</xdr:row>
      <xdr:rowOff>19050</xdr:rowOff>
    </xdr:from>
    <xdr:to>
      <xdr:col>8</xdr:col>
      <xdr:colOff>431800</xdr:colOff>
      <xdr:row>24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180B7-CAA0-C483-E551-0FCDE9011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16</xdr:row>
      <xdr:rowOff>158750</xdr:rowOff>
    </xdr:from>
    <xdr:to>
      <xdr:col>9</xdr:col>
      <xdr:colOff>50800</xdr:colOff>
      <xdr:row>33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92BA87-DE2D-5DB2-216A-FE1D63692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3975100</xdr:colOff>
      <xdr:row>16</xdr:row>
      <xdr:rowOff>158750</xdr:rowOff>
    </xdr:from>
    <xdr:to>
      <xdr:col>6</xdr:col>
      <xdr:colOff>736600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B2D46-43FA-A388-094B-E431A5BC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5"/>
  <sheetViews>
    <sheetView showGridLines="0" tabSelected="1" workbookViewId="0">
      <selection activeCell="D2" sqref="D2"/>
    </sheetView>
  </sheetViews>
  <sheetFormatPr baseColWidth="10" defaultColWidth="8.33203125" defaultRowHeight="20" customHeight="1" x14ac:dyDescent="0.15"/>
  <cols>
    <col min="1" max="1" width="10.5" style="1" bestFit="1" customWidth="1"/>
    <col min="2" max="2" width="58" style="1" customWidth="1"/>
    <col min="3" max="3" width="10.33203125" style="1" customWidth="1"/>
    <col min="4" max="4" width="8.33203125" style="1" customWidth="1"/>
    <col min="5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2" t="s">
        <v>2</v>
      </c>
      <c r="D1" s="9" t="s">
        <v>25</v>
      </c>
    </row>
    <row r="2" spans="1:4" ht="20.25" customHeight="1" x14ac:dyDescent="0.15">
      <c r="A2" s="3" t="s">
        <v>20</v>
      </c>
      <c r="B2" s="4" t="s">
        <v>3</v>
      </c>
      <c r="C2" s="5">
        <v>1</v>
      </c>
      <c r="D2" s="10">
        <f>C2/3</f>
        <v>0.33333333333333331</v>
      </c>
    </row>
    <row r="3" spans="1:4" ht="20" customHeight="1" x14ac:dyDescent="0.15">
      <c r="A3" s="3" t="s">
        <v>20</v>
      </c>
      <c r="B3" s="7" t="s">
        <v>4</v>
      </c>
      <c r="C3" s="8">
        <v>1</v>
      </c>
      <c r="D3" s="10">
        <f t="shared" ref="D3:D4" si="0">C3/3</f>
        <v>0.33333333333333331</v>
      </c>
    </row>
    <row r="4" spans="1:4" ht="20" customHeight="1" x14ac:dyDescent="0.15">
      <c r="A4" s="3" t="s">
        <v>20</v>
      </c>
      <c r="B4" s="7" t="s">
        <v>5</v>
      </c>
      <c r="C4" s="8">
        <v>1</v>
      </c>
      <c r="D4" s="10">
        <f t="shared" si="0"/>
        <v>0.33333333333333331</v>
      </c>
    </row>
    <row r="5" spans="1:4" ht="20" customHeight="1" x14ac:dyDescent="0.15">
      <c r="A5" s="6" t="s">
        <v>21</v>
      </c>
      <c r="B5" s="7" t="s">
        <v>6</v>
      </c>
      <c r="C5" s="8">
        <v>1</v>
      </c>
      <c r="D5" s="10">
        <f>C5/18</f>
        <v>5.5555555555555552E-2</v>
      </c>
    </row>
    <row r="6" spans="1:4" ht="20" customHeight="1" x14ac:dyDescent="0.15">
      <c r="A6" s="6" t="s">
        <v>21</v>
      </c>
      <c r="B6" s="7" t="s">
        <v>7</v>
      </c>
      <c r="C6" s="8">
        <v>1</v>
      </c>
      <c r="D6" s="10">
        <f t="shared" ref="D6:D11" si="1">C6/18</f>
        <v>5.5555555555555552E-2</v>
      </c>
    </row>
    <row r="7" spans="1:4" ht="20" customHeight="1" x14ac:dyDescent="0.15">
      <c r="A7" s="6" t="s">
        <v>21</v>
      </c>
      <c r="B7" s="7" t="s">
        <v>8</v>
      </c>
      <c r="C7" s="8">
        <v>1</v>
      </c>
      <c r="D7" s="10">
        <f t="shared" si="1"/>
        <v>5.5555555555555552E-2</v>
      </c>
    </row>
    <row r="8" spans="1:4" ht="20" customHeight="1" x14ac:dyDescent="0.15">
      <c r="A8" s="6" t="s">
        <v>21</v>
      </c>
      <c r="B8" s="7" t="s">
        <v>9</v>
      </c>
      <c r="C8" s="8">
        <v>11</v>
      </c>
      <c r="D8" s="10">
        <f t="shared" si="1"/>
        <v>0.61111111111111116</v>
      </c>
    </row>
    <row r="9" spans="1:4" ht="20" customHeight="1" x14ac:dyDescent="0.15">
      <c r="A9" s="6" t="s">
        <v>21</v>
      </c>
      <c r="B9" s="7" t="s">
        <v>10</v>
      </c>
      <c r="C9" s="8">
        <v>2</v>
      </c>
      <c r="D9" s="10">
        <f t="shared" si="1"/>
        <v>0.1111111111111111</v>
      </c>
    </row>
    <row r="10" spans="1:4" ht="20" customHeight="1" x14ac:dyDescent="0.15">
      <c r="A10" s="6" t="s">
        <v>21</v>
      </c>
      <c r="B10" s="7" t="s">
        <v>11</v>
      </c>
      <c r="C10" s="8">
        <v>1</v>
      </c>
      <c r="D10" s="10">
        <f t="shared" si="1"/>
        <v>5.5555555555555552E-2</v>
      </c>
    </row>
    <row r="11" spans="1:4" ht="20" customHeight="1" x14ac:dyDescent="0.15">
      <c r="A11" s="6" t="s">
        <v>21</v>
      </c>
      <c r="B11" s="7" t="s">
        <v>12</v>
      </c>
      <c r="C11" s="8">
        <v>1</v>
      </c>
      <c r="D11" s="10">
        <f t="shared" si="1"/>
        <v>5.5555555555555552E-2</v>
      </c>
    </row>
    <row r="12" spans="1:4" ht="20" customHeight="1" x14ac:dyDescent="0.15">
      <c r="A12" s="6" t="s">
        <v>22</v>
      </c>
      <c r="B12" s="7" t="s">
        <v>7</v>
      </c>
      <c r="C12" s="8">
        <v>1</v>
      </c>
      <c r="D12" s="10">
        <f>C12/12</f>
        <v>8.3333333333333329E-2</v>
      </c>
    </row>
    <row r="13" spans="1:4" ht="20" customHeight="1" x14ac:dyDescent="0.15">
      <c r="A13" s="6" t="s">
        <v>22</v>
      </c>
      <c r="B13" s="7" t="s">
        <v>3</v>
      </c>
      <c r="C13" s="8">
        <v>2</v>
      </c>
      <c r="D13" s="10">
        <f t="shared" ref="D13:D14" si="2">C13/12</f>
        <v>0.16666666666666666</v>
      </c>
    </row>
    <row r="14" spans="1:4" ht="20" customHeight="1" x14ac:dyDescent="0.15">
      <c r="A14" s="6" t="s">
        <v>22</v>
      </c>
      <c r="B14" s="7" t="s">
        <v>10</v>
      </c>
      <c r="C14" s="8">
        <v>7</v>
      </c>
      <c r="D14" s="10">
        <f t="shared" si="2"/>
        <v>0.58333333333333337</v>
      </c>
    </row>
    <row r="15" spans="1:4" ht="20" customHeight="1" x14ac:dyDescent="0.15">
      <c r="A15" s="6" t="s">
        <v>22</v>
      </c>
      <c r="B15" s="7" t="s">
        <v>11</v>
      </c>
      <c r="C15" s="8">
        <v>2</v>
      </c>
      <c r="D15" s="10">
        <f>C15/12</f>
        <v>0.16666666666666666</v>
      </c>
    </row>
    <row r="16" spans="1:4" ht="20" customHeight="1" x14ac:dyDescent="0.15">
      <c r="A16" s="6" t="s">
        <v>23</v>
      </c>
      <c r="B16" s="7" t="s">
        <v>3</v>
      </c>
      <c r="C16" s="8">
        <v>4</v>
      </c>
      <c r="D16" s="10">
        <f>C16/7</f>
        <v>0.5714285714285714</v>
      </c>
    </row>
    <row r="17" spans="1:4" ht="20" customHeight="1" x14ac:dyDescent="0.15">
      <c r="A17" s="6" t="s">
        <v>23</v>
      </c>
      <c r="B17" s="7" t="s">
        <v>13</v>
      </c>
      <c r="C17" s="8">
        <v>1</v>
      </c>
      <c r="D17" s="10">
        <f t="shared" ref="D17:D18" si="3">C17/7</f>
        <v>0.14285714285714285</v>
      </c>
    </row>
    <row r="18" spans="1:4" ht="20" customHeight="1" x14ac:dyDescent="0.15">
      <c r="A18" s="6" t="s">
        <v>23</v>
      </c>
      <c r="B18" s="7" t="s">
        <v>14</v>
      </c>
      <c r="C18" s="8">
        <v>2</v>
      </c>
      <c r="D18" s="10">
        <f t="shared" si="3"/>
        <v>0.2857142857142857</v>
      </c>
    </row>
    <row r="19" spans="1:4" ht="20" customHeight="1" x14ac:dyDescent="0.15">
      <c r="A19" s="6" t="s">
        <v>24</v>
      </c>
      <c r="B19" s="7" t="s">
        <v>15</v>
      </c>
      <c r="C19" s="8">
        <v>1</v>
      </c>
      <c r="D19" s="10">
        <f>C19/20</f>
        <v>0.05</v>
      </c>
    </row>
    <row r="20" spans="1:4" ht="20" customHeight="1" x14ac:dyDescent="0.15">
      <c r="A20" s="6" t="s">
        <v>24</v>
      </c>
      <c r="B20" s="7" t="s">
        <v>3</v>
      </c>
      <c r="C20" s="8">
        <v>7</v>
      </c>
      <c r="D20" s="10">
        <f t="shared" ref="D20:D25" si="4">C20/20</f>
        <v>0.35</v>
      </c>
    </row>
    <row r="21" spans="1:4" ht="20" customHeight="1" x14ac:dyDescent="0.15">
      <c r="A21" s="6" t="s">
        <v>24</v>
      </c>
      <c r="B21" s="7" t="s">
        <v>16</v>
      </c>
      <c r="C21" s="8">
        <v>1</v>
      </c>
      <c r="D21" s="10">
        <f t="shared" si="4"/>
        <v>0.05</v>
      </c>
    </row>
    <row r="22" spans="1:4" ht="20" customHeight="1" x14ac:dyDescent="0.15">
      <c r="A22" s="6" t="s">
        <v>24</v>
      </c>
      <c r="B22" s="7" t="s">
        <v>14</v>
      </c>
      <c r="C22" s="8">
        <v>1</v>
      </c>
      <c r="D22" s="10">
        <f t="shared" si="4"/>
        <v>0.05</v>
      </c>
    </row>
    <row r="23" spans="1:4" ht="20" customHeight="1" x14ac:dyDescent="0.15">
      <c r="A23" s="6" t="s">
        <v>24</v>
      </c>
      <c r="B23" s="7" t="s">
        <v>17</v>
      </c>
      <c r="C23" s="8">
        <v>3</v>
      </c>
      <c r="D23" s="10">
        <f t="shared" si="4"/>
        <v>0.15</v>
      </c>
    </row>
    <row r="24" spans="1:4" ht="20" customHeight="1" x14ac:dyDescent="0.15">
      <c r="A24" s="6" t="s">
        <v>24</v>
      </c>
      <c r="B24" s="7" t="s">
        <v>18</v>
      </c>
      <c r="C24" s="8">
        <v>1</v>
      </c>
      <c r="D24" s="10">
        <f t="shared" si="4"/>
        <v>0.05</v>
      </c>
    </row>
    <row r="25" spans="1:4" ht="20" customHeight="1" x14ac:dyDescent="0.15">
      <c r="A25" s="6" t="s">
        <v>24</v>
      </c>
      <c r="B25" s="7" t="s">
        <v>19</v>
      </c>
      <c r="C25" s="8">
        <v>6</v>
      </c>
      <c r="D25" s="10">
        <f t="shared" si="4"/>
        <v>0.3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F7B3-87A8-8544-A922-314F321F447A}">
  <dimension ref="A1:D8"/>
  <sheetViews>
    <sheetView workbookViewId="0">
      <selection activeCell="D6" sqref="D6"/>
    </sheetView>
  </sheetViews>
  <sheetFormatPr baseColWidth="10" defaultRowHeight="13" x14ac:dyDescent="0.15"/>
  <cols>
    <col min="1" max="1" width="10.5" style="1" bestFit="1" customWidth="1"/>
    <col min="2" max="2" width="58" style="1" customWidth="1"/>
    <col min="3" max="3" width="10.33203125" style="1" customWidth="1"/>
    <col min="4" max="4" width="8.33203125" style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9" t="s">
        <v>25</v>
      </c>
    </row>
    <row r="2" spans="1:4" x14ac:dyDescent="0.15">
      <c r="A2" s="6" t="s">
        <v>21</v>
      </c>
      <c r="B2" s="7" t="s">
        <v>6</v>
      </c>
      <c r="C2" s="8">
        <v>1</v>
      </c>
      <c r="D2" s="10">
        <f>C2/18</f>
        <v>5.5555555555555552E-2</v>
      </c>
    </row>
    <row r="3" spans="1:4" x14ac:dyDescent="0.15">
      <c r="A3" s="6" t="s">
        <v>21</v>
      </c>
      <c r="B3" s="7" t="s">
        <v>7</v>
      </c>
      <c r="C3" s="8">
        <v>1</v>
      </c>
      <c r="D3" s="10">
        <f>C3/18</f>
        <v>5.5555555555555552E-2</v>
      </c>
    </row>
    <row r="4" spans="1:4" x14ac:dyDescent="0.15">
      <c r="A4" s="6" t="s">
        <v>21</v>
      </c>
      <c r="B4" s="7" t="s">
        <v>8</v>
      </c>
      <c r="C4" s="8">
        <v>1</v>
      </c>
      <c r="D4" s="10">
        <f>C4/18</f>
        <v>5.5555555555555552E-2</v>
      </c>
    </row>
    <row r="5" spans="1:4" x14ac:dyDescent="0.15">
      <c r="A5" s="6" t="s">
        <v>21</v>
      </c>
      <c r="B5" s="7" t="s">
        <v>11</v>
      </c>
      <c r="C5" s="8">
        <v>1</v>
      </c>
      <c r="D5" s="10">
        <f>C5/18</f>
        <v>5.5555555555555552E-2</v>
      </c>
    </row>
    <row r="6" spans="1:4" x14ac:dyDescent="0.15">
      <c r="A6" s="6" t="s">
        <v>21</v>
      </c>
      <c r="B6" s="7" t="s">
        <v>12</v>
      </c>
      <c r="C6" s="8">
        <v>1</v>
      </c>
      <c r="D6" s="10">
        <f>C6/18</f>
        <v>5.5555555555555552E-2</v>
      </c>
    </row>
    <row r="7" spans="1:4" x14ac:dyDescent="0.15">
      <c r="A7" s="6" t="s">
        <v>21</v>
      </c>
      <c r="B7" s="7" t="s">
        <v>10</v>
      </c>
      <c r="C7" s="8">
        <v>2</v>
      </c>
      <c r="D7" s="10">
        <f>C7/18</f>
        <v>0.1111111111111111</v>
      </c>
    </row>
    <row r="8" spans="1:4" x14ac:dyDescent="0.15">
      <c r="A8" s="6" t="s">
        <v>21</v>
      </c>
      <c r="B8" s="7" t="s">
        <v>9</v>
      </c>
      <c r="C8" s="8">
        <v>11</v>
      </c>
      <c r="D8" s="10">
        <f>C8/18</f>
        <v>0.61111111111111116</v>
      </c>
    </row>
  </sheetData>
  <autoFilter ref="A1:D8" xr:uid="{6361F7B3-87A8-8544-A922-314F321F447A}">
    <sortState xmlns:xlrd2="http://schemas.microsoft.com/office/spreadsheetml/2017/richdata2" ref="A2:D8">
      <sortCondition ref="D1:D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6649-27CB-F047-8ED5-84E0248BFF30}">
  <dimension ref="A1:D5"/>
  <sheetViews>
    <sheetView workbookViewId="0">
      <selection activeCell="D4" sqref="D4"/>
    </sheetView>
  </sheetViews>
  <sheetFormatPr baseColWidth="10" defaultRowHeight="13" x14ac:dyDescent="0.15"/>
  <cols>
    <col min="2" max="2" width="59.1640625" bestFit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9" t="s">
        <v>25</v>
      </c>
    </row>
    <row r="2" spans="1:4" x14ac:dyDescent="0.15">
      <c r="A2" s="6" t="s">
        <v>22</v>
      </c>
      <c r="B2" s="7" t="s">
        <v>7</v>
      </c>
      <c r="C2" s="8">
        <v>1</v>
      </c>
      <c r="D2" s="10">
        <f>C2/12</f>
        <v>8.3333333333333329E-2</v>
      </c>
    </row>
    <row r="3" spans="1:4" x14ac:dyDescent="0.15">
      <c r="A3" s="6" t="s">
        <v>22</v>
      </c>
      <c r="B3" s="7" t="s">
        <v>3</v>
      </c>
      <c r="C3" s="8">
        <v>2</v>
      </c>
      <c r="D3" s="10">
        <f>C3/12</f>
        <v>0.16666666666666666</v>
      </c>
    </row>
    <row r="4" spans="1:4" x14ac:dyDescent="0.15">
      <c r="A4" s="6" t="s">
        <v>22</v>
      </c>
      <c r="B4" s="7" t="s">
        <v>11</v>
      </c>
      <c r="C4" s="8">
        <v>2</v>
      </c>
      <c r="D4" s="10">
        <f>C4/12</f>
        <v>0.16666666666666666</v>
      </c>
    </row>
    <row r="5" spans="1:4" x14ac:dyDescent="0.15">
      <c r="A5" s="6" t="s">
        <v>22</v>
      </c>
      <c r="B5" s="7" t="s">
        <v>10</v>
      </c>
      <c r="C5" s="8">
        <v>7</v>
      </c>
      <c r="D5" s="10">
        <f>C5/12</f>
        <v>0.58333333333333337</v>
      </c>
    </row>
  </sheetData>
  <autoFilter ref="A1:D5" xr:uid="{5FCE6649-27CB-F047-8ED5-84E0248BFF30}">
    <sortState xmlns:xlrd2="http://schemas.microsoft.com/office/spreadsheetml/2017/richdata2" ref="A2:D5">
      <sortCondition ref="D1:D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A9-9B2F-5D41-9AEC-E48CB276A76B}">
  <dimension ref="A1:D4"/>
  <sheetViews>
    <sheetView workbookViewId="0">
      <selection activeCell="D4" sqref="D4"/>
    </sheetView>
  </sheetViews>
  <sheetFormatPr baseColWidth="10" defaultRowHeight="13" x14ac:dyDescent="0.15"/>
  <cols>
    <col min="2" max="2" width="35.6640625" bestFit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9" t="s">
        <v>25</v>
      </c>
    </row>
    <row r="2" spans="1:4" x14ac:dyDescent="0.15">
      <c r="A2" s="6" t="s">
        <v>23</v>
      </c>
      <c r="B2" s="7" t="s">
        <v>13</v>
      </c>
      <c r="C2" s="8">
        <v>1</v>
      </c>
      <c r="D2" s="10">
        <f>C2/7</f>
        <v>0.14285714285714285</v>
      </c>
    </row>
    <row r="3" spans="1:4" x14ac:dyDescent="0.15">
      <c r="A3" s="6" t="s">
        <v>23</v>
      </c>
      <c r="B3" s="7" t="s">
        <v>14</v>
      </c>
      <c r="C3" s="8">
        <v>2</v>
      </c>
      <c r="D3" s="10">
        <f>C3/7</f>
        <v>0.2857142857142857</v>
      </c>
    </row>
    <row r="4" spans="1:4" x14ac:dyDescent="0.15">
      <c r="A4" s="6" t="s">
        <v>23</v>
      </c>
      <c r="B4" s="7" t="s">
        <v>3</v>
      </c>
      <c r="C4" s="8">
        <v>4</v>
      </c>
      <c r="D4" s="10">
        <f>C4/7</f>
        <v>0.5714285714285714</v>
      </c>
    </row>
  </sheetData>
  <autoFilter ref="A1:D4" xr:uid="{F52CF4A9-9B2F-5D41-9AEC-E48CB276A76B}">
    <sortState xmlns:xlrd2="http://schemas.microsoft.com/office/spreadsheetml/2017/richdata2" ref="A2:D4">
      <sortCondition ref="D1:D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5D97-BCAC-CC40-92EE-43BA80520B48}">
  <dimension ref="A1:D8"/>
  <sheetViews>
    <sheetView workbookViewId="0">
      <selection activeCell="D8" sqref="D8"/>
    </sheetView>
  </sheetViews>
  <sheetFormatPr baseColWidth="10" defaultRowHeight="13" x14ac:dyDescent="0.15"/>
  <cols>
    <col min="2" max="2" width="59.1640625" bestFit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9" t="s">
        <v>25</v>
      </c>
    </row>
    <row r="2" spans="1:4" x14ac:dyDescent="0.15">
      <c r="A2" s="6" t="s">
        <v>24</v>
      </c>
      <c r="B2" s="7" t="s">
        <v>15</v>
      </c>
      <c r="C2" s="8">
        <v>1</v>
      </c>
      <c r="D2" s="10">
        <f>C2/20</f>
        <v>0.05</v>
      </c>
    </row>
    <row r="3" spans="1:4" x14ac:dyDescent="0.15">
      <c r="A3" s="6" t="s">
        <v>24</v>
      </c>
      <c r="B3" s="7" t="s">
        <v>16</v>
      </c>
      <c r="C3" s="8">
        <v>1</v>
      </c>
      <c r="D3" s="10">
        <f>C3/20</f>
        <v>0.05</v>
      </c>
    </row>
    <row r="4" spans="1:4" x14ac:dyDescent="0.15">
      <c r="A4" s="6" t="s">
        <v>24</v>
      </c>
      <c r="B4" s="7" t="s">
        <v>14</v>
      </c>
      <c r="C4" s="8">
        <v>1</v>
      </c>
      <c r="D4" s="10">
        <f>C4/20</f>
        <v>0.05</v>
      </c>
    </row>
    <row r="5" spans="1:4" x14ac:dyDescent="0.15">
      <c r="A5" s="6" t="s">
        <v>24</v>
      </c>
      <c r="B5" s="7" t="s">
        <v>18</v>
      </c>
      <c r="C5" s="8">
        <v>1</v>
      </c>
      <c r="D5" s="10">
        <f>C5/20</f>
        <v>0.05</v>
      </c>
    </row>
    <row r="6" spans="1:4" x14ac:dyDescent="0.15">
      <c r="A6" s="6" t="s">
        <v>24</v>
      </c>
      <c r="B6" s="7" t="s">
        <v>17</v>
      </c>
      <c r="C6" s="8">
        <v>3</v>
      </c>
      <c r="D6" s="10">
        <f>C6/20</f>
        <v>0.15</v>
      </c>
    </row>
    <row r="7" spans="1:4" x14ac:dyDescent="0.15">
      <c r="A7" s="6" t="s">
        <v>24</v>
      </c>
      <c r="B7" s="7" t="s">
        <v>19</v>
      </c>
      <c r="C7" s="8">
        <v>6</v>
      </c>
      <c r="D7" s="10">
        <f>C7/20</f>
        <v>0.3</v>
      </c>
    </row>
    <row r="8" spans="1:4" x14ac:dyDescent="0.15">
      <c r="A8" s="6" t="s">
        <v>24</v>
      </c>
      <c r="B8" s="7" t="s">
        <v>3</v>
      </c>
      <c r="C8" s="8">
        <v>7</v>
      </c>
      <c r="D8" s="10">
        <f>C8/20</f>
        <v>0.35</v>
      </c>
    </row>
  </sheetData>
  <autoFilter ref="A1:D8" xr:uid="{E6F15D97-BCAC-CC40-92EE-43BA80520B48}">
    <sortState xmlns:xlrd2="http://schemas.microsoft.com/office/spreadsheetml/2017/richdata2" ref="A2:D8">
      <sortCondition ref="D1:D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Andrés  Saavedra Vanegas</cp:lastModifiedBy>
  <dcterms:modified xsi:type="dcterms:W3CDTF">2025-01-09T20:10:10Z</dcterms:modified>
</cp:coreProperties>
</file>