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cesarsandiford/Downloads/"/>
    </mc:Choice>
  </mc:AlternateContent>
  <xr:revisionPtr revIDLastSave="0" documentId="13_ncr:1_{8149C8CA-0A14-3F4A-8EC9-978785A2C27F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ales Forecasts" sheetId="1" r:id="rId1"/>
    <sheet name="Expenses" sheetId="2" r:id="rId2"/>
    <sheet name="Actu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piRQdbYNhOSc+WSqfl0yXtj2oEUXFNTwYDvzLaiN1E="/>
    </ext>
  </extLst>
</workbook>
</file>

<file path=xl/calcChain.xml><?xml version="1.0" encoding="utf-8"?>
<calcChain xmlns="http://schemas.openxmlformats.org/spreadsheetml/2006/main">
  <c r="I51" i="3" l="1"/>
  <c r="H51" i="3"/>
  <c r="G51" i="3"/>
  <c r="I45" i="3"/>
  <c r="I55" i="3" s="1"/>
  <c r="H45" i="3"/>
  <c r="H55" i="3" s="1"/>
  <c r="G45" i="3"/>
  <c r="G55" i="3" s="1"/>
  <c r="I33" i="3"/>
  <c r="H33" i="3"/>
  <c r="G33" i="3"/>
  <c r="I29" i="3"/>
  <c r="I38" i="3" s="1"/>
  <c r="I40" i="3" s="1"/>
  <c r="H29" i="3"/>
  <c r="G29" i="3"/>
  <c r="I24" i="3"/>
  <c r="H24" i="3"/>
  <c r="H38" i="3" s="1"/>
  <c r="H40" i="3" s="1"/>
  <c r="G24" i="3"/>
  <c r="G38" i="3" s="1"/>
  <c r="G40" i="3" s="1"/>
  <c r="I16" i="3"/>
  <c r="I21" i="3" s="1"/>
  <c r="I9" i="3"/>
  <c r="H9" i="3"/>
  <c r="G9" i="3"/>
  <c r="I3" i="3"/>
  <c r="H3" i="3"/>
  <c r="H16" i="3" s="1"/>
  <c r="H21" i="3" s="1"/>
  <c r="G3" i="3"/>
  <c r="G16" i="3" s="1"/>
  <c r="G21" i="3" s="1"/>
  <c r="AD14" i="2"/>
  <c r="AC14" i="2"/>
  <c r="AB14" i="2"/>
  <c r="AA14" i="2"/>
  <c r="Z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AE14" i="2" s="1"/>
  <c r="Q5" i="2"/>
  <c r="AE4" i="2"/>
  <c r="Q4" i="2"/>
  <c r="AR38" i="1"/>
  <c r="AQ38" i="1"/>
  <c r="AP38" i="1"/>
  <c r="AO38" i="1"/>
  <c r="AN38" i="1"/>
  <c r="AM38" i="1"/>
  <c r="AL38" i="1"/>
  <c r="AK38" i="1"/>
  <c r="AJ38" i="1"/>
  <c r="AI38" i="1"/>
  <c r="AH38" i="1"/>
  <c r="AG38" i="1"/>
  <c r="AD38" i="1"/>
  <c r="AC38" i="1"/>
  <c r="AB38" i="1"/>
  <c r="AA38" i="1"/>
  <c r="Z38" i="1"/>
  <c r="Y38" i="1"/>
  <c r="X38" i="1"/>
  <c r="W38" i="1"/>
  <c r="V38" i="1"/>
  <c r="U38" i="1"/>
  <c r="T38" i="1"/>
  <c r="S38" i="1"/>
  <c r="P38" i="1"/>
  <c r="O38" i="1"/>
  <c r="N38" i="1"/>
  <c r="M38" i="1"/>
  <c r="L38" i="1"/>
  <c r="K38" i="1"/>
  <c r="J38" i="1"/>
  <c r="I38" i="1"/>
  <c r="H38" i="1"/>
  <c r="G38" i="1"/>
  <c r="F38" i="1"/>
  <c r="E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D36" i="1"/>
  <c r="AC36" i="1"/>
  <c r="AB36" i="1"/>
  <c r="AA36" i="1"/>
  <c r="Z36" i="1"/>
  <c r="Y36" i="1"/>
  <c r="X36" i="1"/>
  <c r="W36" i="1"/>
  <c r="V36" i="1"/>
  <c r="U36" i="1"/>
  <c r="T36" i="1"/>
  <c r="S36" i="1"/>
  <c r="P36" i="1"/>
  <c r="O36" i="1"/>
  <c r="N36" i="1"/>
  <c r="M36" i="1"/>
  <c r="L36" i="1"/>
  <c r="K36" i="1"/>
  <c r="J36" i="1"/>
  <c r="I36" i="1"/>
  <c r="H36" i="1"/>
  <c r="G36" i="1"/>
  <c r="F36" i="1"/>
  <c r="E36" i="1"/>
  <c r="AS34" i="1"/>
  <c r="AE34" i="1"/>
  <c r="Q34" i="1"/>
  <c r="AS32" i="1"/>
  <c r="AS36" i="1" s="1"/>
  <c r="AE32" i="1"/>
  <c r="Q32" i="1"/>
  <c r="Q36" i="1" s="1"/>
  <c r="AS31" i="1"/>
  <c r="AE31" i="1"/>
  <c r="Q31" i="1"/>
  <c r="AS24" i="1"/>
  <c r="AE24" i="1"/>
  <c r="Q24" i="1"/>
  <c r="AS22" i="1"/>
  <c r="AE22" i="1"/>
  <c r="Q22" i="1"/>
  <c r="AS21" i="1"/>
  <c r="AE21" i="1"/>
  <c r="Q21" i="1"/>
  <c r="AS19" i="1"/>
  <c r="AE19" i="1"/>
  <c r="Q19" i="1"/>
  <c r="AS17" i="1"/>
  <c r="AE17" i="1"/>
  <c r="Q17" i="1"/>
  <c r="AS16" i="1"/>
  <c r="AE16" i="1"/>
  <c r="Q16" i="1"/>
  <c r="AS14" i="1"/>
  <c r="AS38" i="1" s="1"/>
  <c r="G43" i="1" s="1"/>
  <c r="AE14" i="1"/>
  <c r="AE38" i="1" s="1"/>
  <c r="F43" i="1" s="1"/>
  <c r="Q14" i="1"/>
  <c r="Q38" i="1" s="1"/>
  <c r="E43" i="1" s="1"/>
  <c r="AS12" i="1"/>
  <c r="Q12" i="1"/>
  <c r="AE12" i="1" s="1"/>
  <c r="AS11" i="1"/>
  <c r="AE11" i="1"/>
  <c r="Q11" i="1"/>
  <c r="H6" i="1"/>
  <c r="H5" i="1"/>
  <c r="H4" i="1"/>
  <c r="H56" i="3" l="1"/>
  <c r="H53" i="3"/>
  <c r="G53" i="3"/>
  <c r="G56" i="3"/>
  <c r="F44" i="1"/>
  <c r="AE36" i="1"/>
  <c r="I56" i="3"/>
  <c r="I53" i="3"/>
</calcChain>
</file>

<file path=xl/sharedStrings.xml><?xml version="1.0" encoding="utf-8"?>
<sst xmlns="http://schemas.openxmlformats.org/spreadsheetml/2006/main" count="187" uniqueCount="102">
  <si>
    <t>Sales Forecasts</t>
  </si>
  <si>
    <t>Product Lines</t>
  </si>
  <si>
    <t>Units</t>
  </si>
  <si>
    <t>Price Per Unit</t>
  </si>
  <si>
    <t>COGS Per Unit</t>
  </si>
  <si>
    <t>Unit Margin</t>
  </si>
  <si>
    <t>Affiliate Marketing</t>
  </si>
  <si>
    <t>Advertising</t>
  </si>
  <si>
    <t>Data Monetization</t>
  </si>
  <si>
    <t>Premium Subscription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</si>
  <si>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</si>
  <si>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</si>
  <si>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</si>
  <si>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</si>
  <si>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</si>
  <si>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</si>
  <si>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</si>
  <si>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</si>
  <si>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</si>
  <si>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</si>
  <si>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</si>
  <si>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</si>
  <si>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1 Totals</t>
  </si>
  <si>
    <t>Year 2</t>
  </si>
  <si>
    <t>Year 2 Totals</t>
  </si>
  <si>
    <t>Year 3</t>
  </si>
  <si>
    <t>Year 3 Totals</t>
  </si>
  <si>
    <t>Sold Units</t>
  </si>
  <si>
    <t>Total COGS</t>
  </si>
  <si>
    <t>Total Margin</t>
  </si>
  <si>
    <t>Total Units Sold</t>
  </si>
  <si>
    <t>Year 1</t>
  </si>
  <si>
    <t>Total Revenue</t>
  </si>
  <si>
    <t>Growth</t>
  </si>
  <si>
    <t>Operating Expenses</t>
  </si>
  <si>
    <t>Expenses</t>
  </si>
  <si>
    <t>Payroll</t>
  </si>
  <si>
    <t>Advertising and Marketing</t>
  </si>
  <si>
    <t>Software Subscriptions</t>
  </si>
  <si>
    <t>Technology Stack and tools</t>
  </si>
  <si>
    <t>LLC Registered Agent</t>
  </si>
  <si>
    <t>App Store</t>
  </si>
  <si>
    <t>Total</t>
  </si>
  <si>
    <t>Income Statement</t>
  </si>
  <si>
    <t>Gross Margin ($)</t>
  </si>
  <si>
    <t>Revenue</t>
  </si>
  <si>
    <t>Gross Margin (%)</t>
  </si>
  <si>
    <t>Cost of Sales</t>
  </si>
  <si>
    <t>Gains (other income)</t>
  </si>
  <si>
    <t>Non-operating Revenue</t>
  </si>
  <si>
    <t>Research and Development</t>
  </si>
  <si>
    <t>Sales and Marketing</t>
  </si>
  <si>
    <t>Administrative</t>
  </si>
  <si>
    <t>Secondary Expenses</t>
  </si>
  <si>
    <t>Losses</t>
  </si>
  <si>
    <t>Net Income</t>
  </si>
  <si>
    <t>Cash Flow Statement</t>
  </si>
  <si>
    <t>Depreciation</t>
  </si>
  <si>
    <t>Change in Working Capital</t>
  </si>
  <si>
    <t>Operating Activities</t>
  </si>
  <si>
    <t>Accounts Receivable</t>
  </si>
  <si>
    <t>Inventory</t>
  </si>
  <si>
    <t>Accounts Payable</t>
  </si>
  <si>
    <t>Other Liabilities</t>
  </si>
  <si>
    <t>Investing Activities</t>
  </si>
  <si>
    <t>Physical Assets</t>
  </si>
  <si>
    <t>Securities</t>
  </si>
  <si>
    <t>Sale of Assets/Securities</t>
  </si>
  <si>
    <t>Financing Activities</t>
  </si>
  <si>
    <t>Long-term Debt Proceeds</t>
  </si>
  <si>
    <t>Long-term Equity Proceeds</t>
  </si>
  <si>
    <t>Long-term Dividends Proceeds</t>
  </si>
  <si>
    <t>Cash Flow</t>
  </si>
  <si>
    <t>Beginning Cash Balance</t>
  </si>
  <si>
    <t>Ending Cash Balance</t>
  </si>
  <si>
    <t>Balance Sheet</t>
  </si>
  <si>
    <t>Total Assets</t>
  </si>
  <si>
    <t>Cash</t>
  </si>
  <si>
    <t>Property</t>
  </si>
  <si>
    <t>Long-term Assets</t>
  </si>
  <si>
    <t>Liabilities</t>
  </si>
  <si>
    <t>Long-term Debts</t>
  </si>
  <si>
    <t>Equity</t>
  </si>
  <si>
    <t>Capital</t>
  </si>
  <si>
    <t>Retained Earnings</t>
  </si>
  <si>
    <t>Total Liabilities and Equity</t>
  </si>
  <si>
    <t>Financial Ratios</t>
  </si>
  <si>
    <t>Formula</t>
  </si>
  <si>
    <t>Profitability</t>
  </si>
  <si>
    <t>Net Income/Revenue</t>
  </si>
  <si>
    <t>Efficiency</t>
  </si>
  <si>
    <t>Revenue/Assets</t>
  </si>
  <si>
    <t>Leverage</t>
  </si>
  <si>
    <t>Liabilities/Assets</t>
  </si>
  <si>
    <t>Operating Return on Assets</t>
  </si>
  <si>
    <t>Net Income + Total Equity</t>
  </si>
  <si>
    <t>Return on Equity</t>
  </si>
  <si>
    <t>Net Income/Total Equity</t>
  </si>
  <si>
    <t>Liquidity</t>
  </si>
  <si>
    <t>Current Assets/Current Liabilities</t>
  </si>
  <si>
    <t>Break-even Revenue</t>
  </si>
  <si>
    <t>(Operating Expenses + Depreciation + Finance Costs)/Gross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</si>
</sst>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>
    <font>
      <sz val="10"/>
      <color rgb="FF000000"/>
      <name val="Arial"/>
      <scheme val="minor"/>
    </font>
    <font>
      <b/>
      <sz val="18"/>
      <color rgb="FFFFFFFF"/>
      <name val="Lexend"/>
    </font>
    <font>
      <b/>
      <sz val="14"/>
      <color theme="0"/>
      <name val="Lexend"/>
    </font>
    <font>
      <sz val="10"/>
      <color theme="0"/>
      <name val="Lexend"/>
    </font>
    <font>
      <sz val="10"/>
      <color rgb="FF192733"/>
      <name val="Lexend"/>
    </font>
    <font>
      <b/>
      <sz val="10"/>
      <color theme="0"/>
      <name val="Lexend"/>
    </font>
    <font>
      <sz val="10"/>
      <name val="Arial"/>
      <family val="2"/>
    </font>
    <font>
      <b/>
      <u/>
      <sz val="10"/>
      <color theme="0"/>
      <name val="Lexend"/>
    </font>
    <font>
      <sz val="10"/>
      <color rgb="FF000000"/>
      <name val="Lexend"/>
    </font>
    <font>
      <b/>
      <sz val="12"/>
      <color rgb="FF192733"/>
      <name val="Lexend"/>
    </font>
    <font>
      <b/>
      <sz val="10"/>
      <color rgb="FFFFFFFF"/>
      <name val="Lexend"/>
    </font>
    <font>
      <b/>
      <sz val="10"/>
      <color rgb="FF192733"/>
      <name val="Lexend"/>
    </font>
    <font>
      <b/>
      <sz val="14"/>
      <color rgb="FF192733"/>
      <name val="Lexend"/>
    </font>
    <font>
      <b/>
      <sz val="18"/>
      <color rgb="FF192733"/>
      <name val="Lexend"/>
    </font>
    <font>
      <b/>
      <sz val="10"/>
      <color rgb="FF192733"/>
      <name val="Lexend"/>
    </font>
    <font>
      <b/>
      <sz val="18"/>
      <color theme="1"/>
      <name val="Lexend"/>
    </font>
    <font>
      <sz val="10"/>
      <color theme="1"/>
      <name val="Lexend"/>
    </font>
    <font>
      <b/>
      <sz val="18"/>
      <color theme="0"/>
      <name val="Lexend"/>
    </font>
    <font>
      <sz val="10"/>
      <color rgb="FF213343"/>
      <name val="Lexend"/>
    </font>
  </fonts>
  <fills count="1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213343"/>
        <bgColor rgb="FF213343"/>
      </patternFill>
    </fill>
    <fill>
      <patternFill patternType="solid">
        <fgColor rgb="FFE7EDF3"/>
        <bgColor rgb="FFE7EDF3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351C75"/>
        <bgColor rgb="FF351C75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0" xfId="0" applyFont="1" applyFill="1"/>
    <xf numFmtId="0" fontId="4" fillId="4" borderId="0" xfId="0" applyFont="1" applyFill="1"/>
    <xf numFmtId="3" fontId="8" fillId="4" borderId="0" xfId="0" applyNumberFormat="1" applyFont="1" applyFill="1"/>
    <xf numFmtId="164" fontId="4" fillId="4" borderId="0" xfId="0" applyNumberFormat="1" applyFont="1" applyFill="1"/>
    <xf numFmtId="164" fontId="4" fillId="5" borderId="0" xfId="0" applyNumberFormat="1" applyFont="1" applyFill="1"/>
    <xf numFmtId="3" fontId="4" fillId="4" borderId="0" xfId="0" applyNumberFormat="1" applyFont="1" applyFill="1"/>
    <xf numFmtId="165" fontId="4" fillId="4" borderId="0" xfId="0" applyNumberFormat="1" applyFont="1" applyFill="1"/>
    <xf numFmtId="0" fontId="4" fillId="5" borderId="0" xfId="0" applyFont="1" applyFill="1"/>
    <xf numFmtId="0" fontId="5" fillId="5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64" fontId="4" fillId="5" borderId="3" xfId="0" applyNumberFormat="1" applyFont="1" applyFill="1" applyBorder="1"/>
    <xf numFmtId="0" fontId="4" fillId="5" borderId="3" xfId="0" applyFont="1" applyFill="1" applyBorder="1"/>
    <xf numFmtId="0" fontId="4" fillId="0" borderId="3" xfId="0" applyFont="1" applyBorder="1"/>
    <xf numFmtId="0" fontId="4" fillId="0" borderId="4" xfId="0" applyFont="1" applyBorder="1"/>
    <xf numFmtId="164" fontId="4" fillId="4" borderId="1" xfId="0" applyNumberFormat="1" applyFont="1" applyFill="1" applyBorder="1"/>
    <xf numFmtId="164" fontId="4" fillId="5" borderId="2" xfId="0" applyNumberFormat="1" applyFont="1" applyFill="1" applyBorder="1"/>
    <xf numFmtId="0" fontId="4" fillId="0" borderId="1" xfId="0" applyFont="1" applyBorder="1"/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/>
    <xf numFmtId="0" fontId="4" fillId="5" borderId="2" xfId="0" applyFont="1" applyFill="1" applyBorder="1"/>
    <xf numFmtId="0" fontId="4" fillId="6" borderId="0" xfId="0" applyFont="1" applyFill="1"/>
    <xf numFmtId="0" fontId="4" fillId="6" borderId="3" xfId="0" applyFont="1" applyFill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3" xfId="0" applyFont="1" applyBorder="1"/>
    <xf numFmtId="164" fontId="16" fillId="0" borderId="0" xfId="0" applyNumberFormat="1" applyFont="1"/>
    <xf numFmtId="0" fontId="5" fillId="7" borderId="2" xfId="0" applyFont="1" applyFill="1" applyBorder="1"/>
    <xf numFmtId="0" fontId="9" fillId="8" borderId="5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64" fontId="16" fillId="4" borderId="0" xfId="0" applyNumberFormat="1" applyFont="1" applyFill="1"/>
    <xf numFmtId="164" fontId="3" fillId="7" borderId="3" xfId="0" applyNumberFormat="1" applyFont="1" applyFill="1" applyBorder="1"/>
    <xf numFmtId="0" fontId="16" fillId="0" borderId="6" xfId="0" applyFont="1" applyBorder="1"/>
    <xf numFmtId="0" fontId="16" fillId="4" borderId="0" xfId="0" applyFont="1" applyFill="1"/>
    <xf numFmtId="0" fontId="3" fillId="7" borderId="3" xfId="0" applyFont="1" applyFill="1" applyBorder="1"/>
    <xf numFmtId="0" fontId="16" fillId="0" borderId="7" xfId="0" applyFont="1" applyBorder="1"/>
    <xf numFmtId="164" fontId="5" fillId="7" borderId="0" xfId="0" applyNumberFormat="1" applyFont="1" applyFill="1"/>
    <xf numFmtId="0" fontId="16" fillId="7" borderId="7" xfId="0" applyFont="1" applyFill="1" applyBorder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16" fillId="0" borderId="0" xfId="0" applyFont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16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3" fontId="16" fillId="4" borderId="0" xfId="0" applyNumberFormat="1" applyFont="1" applyFill="1" applyAlignment="1">
      <alignment horizontal="center"/>
    </xf>
    <xf numFmtId="165" fontId="5" fillId="1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10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/>
    <xf numFmtId="0" fontId="4" fillId="0" borderId="0" xfId="0" applyFont="1"/>
    <xf numFmtId="0" fontId="5" fillId="3" borderId="1" xfId="0" applyFont="1" applyFill="1" applyBorder="1"/>
    <xf numFmtId="0" fontId="6" fillId="0" borderId="1" xfId="0" applyFont="1" applyBorder="1"/>
    <xf numFmtId="0" fontId="4" fillId="4" borderId="0" xfId="0" applyFont="1" applyFill="1"/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horizontal="right"/>
    </xf>
    <xf numFmtId="0" fontId="5" fillId="7" borderId="0" xfId="0" applyFont="1" applyFill="1" applyAlignment="1">
      <alignment horizontal="right"/>
    </xf>
    <xf numFmtId="0" fontId="16" fillId="0" borderId="0" xfId="0" applyFont="1"/>
    <xf numFmtId="0" fontId="5" fillId="10" borderId="0" xfId="0" applyFont="1" applyFill="1"/>
    <xf numFmtId="0" fontId="5" fillId="10" borderId="1" xfId="0" applyFont="1" applyFill="1" applyBorder="1"/>
    <xf numFmtId="0" fontId="17" fillId="9" borderId="0" xfId="0" applyFont="1" applyFill="1" applyAlignment="1">
      <alignment vertical="center"/>
    </xf>
    <xf numFmtId="0" fontId="16" fillId="4" borderId="0" xfId="0" applyFont="1" applyFill="1"/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hubspot.com/sales/cost-of-goods-so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0"/>
  <sheetViews>
    <sheetView tabSelected="1" workbookViewId="0">
      <selection sqref="A1:D1"/>
    </sheetView>
  </sheetViews>
  <sheetFormatPr baseColWidth="10" defaultColWidth="12.6640625" defaultRowHeight="15" customHeight="1"/>
  <cols>
    <col min="1" max="2" width="12.6640625" customWidth="1"/>
    <col min="3" max="4" width="0.33203125" customWidth="1"/>
    <col min="5" max="16" width="17.5" customWidth="1"/>
  </cols>
  <sheetData>
    <row r="1" spans="1:45" ht="32.25" customHeight="1">
      <c r="A1" s="67" t="s">
        <v>0</v>
      </c>
      <c r="B1" s="68"/>
      <c r="C1" s="68"/>
      <c r="D1" s="68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5.75" customHeight="1">
      <c r="A2" s="69"/>
      <c r="B2" s="68"/>
      <c r="C2" s="68"/>
      <c r="D2" s="6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5.75" customHeight="1">
      <c r="A3" s="70" t="s">
        <v>1</v>
      </c>
      <c r="B3" s="71"/>
      <c r="C3" s="71"/>
      <c r="D3" s="71"/>
      <c r="E3" s="6" t="s">
        <v>2</v>
      </c>
      <c r="F3" s="6" t="s">
        <v>3</v>
      </c>
      <c r="G3" s="7" t="s">
        <v>4</v>
      </c>
      <c r="H3" s="6" t="s">
        <v>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5.75" customHeight="1">
      <c r="A4" s="72" t="s">
        <v>6</v>
      </c>
      <c r="B4" s="68"/>
      <c r="C4" s="68"/>
      <c r="D4" s="68"/>
      <c r="E4" s="10">
        <v>25000</v>
      </c>
      <c r="F4" s="11">
        <v>25</v>
      </c>
      <c r="G4" s="9">
        <v>0</v>
      </c>
      <c r="H4" s="12">
        <f t="shared" ref="H4:H6" si="0">F4-G4</f>
        <v>25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5.75" customHeight="1">
      <c r="A5" s="72" t="s">
        <v>7</v>
      </c>
      <c r="B5" s="68"/>
      <c r="C5" s="68"/>
      <c r="D5" s="68"/>
      <c r="E5" s="13">
        <v>2500</v>
      </c>
      <c r="F5" s="14">
        <v>10</v>
      </c>
      <c r="G5" s="9">
        <v>0</v>
      </c>
      <c r="H5" s="12">
        <f t="shared" si="0"/>
        <v>10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5.75" customHeight="1">
      <c r="A6" s="72" t="s">
        <v>8</v>
      </c>
      <c r="B6" s="68"/>
      <c r="C6" s="68"/>
      <c r="D6" s="68"/>
      <c r="E6" s="13">
        <v>10000</v>
      </c>
      <c r="F6" s="14">
        <v>1</v>
      </c>
      <c r="G6" s="9">
        <v>0</v>
      </c>
      <c r="H6" s="12">
        <f t="shared" si="0"/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>
      <c r="A7" s="72" t="s">
        <v>9</v>
      </c>
      <c r="B7" s="68"/>
      <c r="C7" s="68"/>
      <c r="D7" s="68"/>
      <c r="E7" s="13">
        <v>750</v>
      </c>
      <c r="F7" s="11">
        <v>6.99</v>
      </c>
      <c r="G7" s="9">
        <v>0</v>
      </c>
      <c r="H7" s="12">
        <v>6.99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>
      <c r="A8" s="72"/>
      <c r="B8" s="68"/>
      <c r="C8" s="68"/>
      <c r="D8" s="68"/>
      <c r="E8" s="9"/>
      <c r="F8" s="9"/>
      <c r="G8" s="9"/>
      <c r="H8" s="1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>
      <c r="A9" s="69"/>
      <c r="B9" s="68"/>
      <c r="C9" s="68"/>
      <c r="D9" s="6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5.75" customHeight="1">
      <c r="A10" s="70" t="s">
        <v>1</v>
      </c>
      <c r="B10" s="71"/>
      <c r="C10" s="71"/>
      <c r="D10" s="71"/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19</v>
      </c>
      <c r="O10" s="6" t="s">
        <v>20</v>
      </c>
      <c r="P10" s="6" t="s">
        <v>21</v>
      </c>
      <c r="Q10" s="16" t="s">
        <v>22</v>
      </c>
      <c r="R10" s="17" t="s">
        <v>23</v>
      </c>
      <c r="S10" s="6" t="s">
        <v>10</v>
      </c>
      <c r="T10" s="6" t="s">
        <v>11</v>
      </c>
      <c r="U10" s="6" t="s">
        <v>12</v>
      </c>
      <c r="V10" s="6" t="s">
        <v>13</v>
      </c>
      <c r="W10" s="6" t="s">
        <v>14</v>
      </c>
      <c r="X10" s="6" t="s">
        <v>15</v>
      </c>
      <c r="Y10" s="6" t="s">
        <v>16</v>
      </c>
      <c r="Z10" s="6" t="s">
        <v>17</v>
      </c>
      <c r="AA10" s="6" t="s">
        <v>18</v>
      </c>
      <c r="AB10" s="6" t="s">
        <v>19</v>
      </c>
      <c r="AC10" s="6" t="s">
        <v>20</v>
      </c>
      <c r="AD10" s="6" t="s">
        <v>21</v>
      </c>
      <c r="AE10" s="16" t="s">
        <v>24</v>
      </c>
      <c r="AF10" s="17" t="s">
        <v>25</v>
      </c>
      <c r="AG10" s="6" t="s">
        <v>10</v>
      </c>
      <c r="AH10" s="6" t="s">
        <v>11</v>
      </c>
      <c r="AI10" s="6" t="s">
        <v>12</v>
      </c>
      <c r="AJ10" s="6" t="s">
        <v>13</v>
      </c>
      <c r="AK10" s="6" t="s">
        <v>14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19</v>
      </c>
      <c r="AQ10" s="6" t="s">
        <v>20</v>
      </c>
      <c r="AR10" s="6" t="s">
        <v>21</v>
      </c>
      <c r="AS10" s="18" t="s">
        <v>26</v>
      </c>
    </row>
    <row r="11" spans="1:45" ht="15.75" customHeight="1">
      <c r="A11" s="73" t="s">
        <v>6</v>
      </c>
      <c r="B11" s="68"/>
      <c r="C11" s="68"/>
      <c r="D11" s="68"/>
      <c r="E11" s="11">
        <v>5208.33</v>
      </c>
      <c r="F11" s="11">
        <v>5208.33</v>
      </c>
      <c r="G11" s="11">
        <v>5208.33</v>
      </c>
      <c r="H11" s="11">
        <v>5208.33</v>
      </c>
      <c r="I11" s="11">
        <v>5208.33</v>
      </c>
      <c r="J11" s="11">
        <v>5208.33</v>
      </c>
      <c r="K11" s="11">
        <v>5208.33</v>
      </c>
      <c r="L11" s="11">
        <v>5208.33</v>
      </c>
      <c r="M11" s="11">
        <v>5208.33</v>
      </c>
      <c r="N11" s="11">
        <v>5208.33</v>
      </c>
      <c r="O11" s="11">
        <v>5208.33</v>
      </c>
      <c r="P11" s="11">
        <v>5208.33</v>
      </c>
      <c r="Q11" s="19">
        <f t="shared" ref="Q11:Q12" si="1">SUM(B11:P11)</f>
        <v>62499.960000000014</v>
      </c>
      <c r="R11" s="5"/>
      <c r="S11" s="11">
        <v>12500</v>
      </c>
      <c r="T11" s="11">
        <v>12500</v>
      </c>
      <c r="U11" s="11">
        <v>12500</v>
      </c>
      <c r="V11" s="11">
        <v>12500</v>
      </c>
      <c r="W11" s="11">
        <v>12500</v>
      </c>
      <c r="X11" s="11">
        <v>12500</v>
      </c>
      <c r="Y11" s="11">
        <v>12500</v>
      </c>
      <c r="Z11" s="11">
        <v>12500</v>
      </c>
      <c r="AA11" s="11">
        <v>12500</v>
      </c>
      <c r="AB11" s="11">
        <v>12500</v>
      </c>
      <c r="AC11" s="11">
        <v>12500</v>
      </c>
      <c r="AD11" s="11">
        <v>12500</v>
      </c>
      <c r="AE11" s="19">
        <f>SUM(S11:AD11)</f>
        <v>150000</v>
      </c>
      <c r="AF11" s="5"/>
      <c r="AG11" s="11">
        <v>21875</v>
      </c>
      <c r="AH11" s="11">
        <v>21875</v>
      </c>
      <c r="AI11" s="11">
        <v>21875</v>
      </c>
      <c r="AJ11" s="11">
        <v>21875</v>
      </c>
      <c r="AK11" s="11">
        <v>21875</v>
      </c>
      <c r="AL11" s="11">
        <v>21875</v>
      </c>
      <c r="AM11" s="11">
        <v>21875</v>
      </c>
      <c r="AN11" s="11">
        <v>21875</v>
      </c>
      <c r="AO11" s="11">
        <v>21875</v>
      </c>
      <c r="AP11" s="11">
        <v>21875</v>
      </c>
      <c r="AQ11" s="11">
        <v>21875</v>
      </c>
      <c r="AR11" s="11">
        <v>21875</v>
      </c>
      <c r="AS11" s="19">
        <f t="shared" ref="AS11:AS12" si="2">SUM(AG11:AR11)</f>
        <v>262500</v>
      </c>
    </row>
    <row r="12" spans="1:45" ht="15.75" customHeight="1">
      <c r="A12" s="74" t="s">
        <v>27</v>
      </c>
      <c r="B12" s="68"/>
      <c r="C12" s="68"/>
      <c r="D12" s="68"/>
      <c r="E12" s="9">
        <v>208</v>
      </c>
      <c r="F12" s="9">
        <v>208</v>
      </c>
      <c r="G12" s="9">
        <v>208</v>
      </c>
      <c r="H12" s="9">
        <v>208</v>
      </c>
      <c r="I12" s="9">
        <v>208</v>
      </c>
      <c r="J12" s="9">
        <v>208</v>
      </c>
      <c r="K12" s="9">
        <v>208</v>
      </c>
      <c r="L12" s="9">
        <v>208</v>
      </c>
      <c r="M12" s="9">
        <v>208</v>
      </c>
      <c r="N12" s="9">
        <v>208</v>
      </c>
      <c r="O12" s="9">
        <v>208</v>
      </c>
      <c r="P12" s="9">
        <v>212</v>
      </c>
      <c r="Q12" s="20">
        <f t="shared" si="1"/>
        <v>2500</v>
      </c>
      <c r="R12" s="5"/>
      <c r="S12" s="9">
        <v>500</v>
      </c>
      <c r="T12" s="9">
        <v>500</v>
      </c>
      <c r="U12" s="9">
        <v>500</v>
      </c>
      <c r="V12" s="9">
        <v>500</v>
      </c>
      <c r="W12" s="9">
        <v>500</v>
      </c>
      <c r="X12" s="9">
        <v>500</v>
      </c>
      <c r="Y12" s="9">
        <v>500</v>
      </c>
      <c r="Z12" s="9">
        <v>500</v>
      </c>
      <c r="AA12" s="9">
        <v>500</v>
      </c>
      <c r="AB12" s="9">
        <v>500</v>
      </c>
      <c r="AC12" s="9">
        <v>500</v>
      </c>
      <c r="AD12" s="9">
        <v>500</v>
      </c>
      <c r="AE12" s="20">
        <f>SUM(B12:AD12)</f>
        <v>11000</v>
      </c>
      <c r="AF12" s="5"/>
      <c r="AG12" s="9">
        <v>875</v>
      </c>
      <c r="AH12" s="9">
        <v>875</v>
      </c>
      <c r="AI12" s="9">
        <v>875</v>
      </c>
      <c r="AJ12" s="9">
        <v>875</v>
      </c>
      <c r="AK12" s="9">
        <v>875</v>
      </c>
      <c r="AL12" s="9">
        <v>875</v>
      </c>
      <c r="AM12" s="9">
        <v>875</v>
      </c>
      <c r="AN12" s="9">
        <v>875</v>
      </c>
      <c r="AO12" s="9">
        <v>875</v>
      </c>
      <c r="AP12" s="9">
        <v>875</v>
      </c>
      <c r="AQ12" s="9">
        <v>875</v>
      </c>
      <c r="AR12" s="9">
        <v>875</v>
      </c>
      <c r="AS12" s="20">
        <f t="shared" si="2"/>
        <v>10500</v>
      </c>
    </row>
    <row r="13" spans="1:45" ht="15.75" hidden="1" customHeight="1">
      <c r="A13" s="74" t="s">
        <v>28</v>
      </c>
      <c r="B13" s="68"/>
      <c r="C13" s="68"/>
      <c r="D13" s="6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0"/>
      <c r="R13" s="5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0"/>
      <c r="AF13" s="5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20"/>
    </row>
    <row r="14" spans="1:45" ht="15.75" customHeight="1">
      <c r="A14" s="74" t="s">
        <v>29</v>
      </c>
      <c r="B14" s="68"/>
      <c r="C14" s="68"/>
      <c r="D14" s="68"/>
      <c r="E14" s="11">
        <v>5208.33</v>
      </c>
      <c r="F14" s="11">
        <v>5208.33</v>
      </c>
      <c r="G14" s="11">
        <v>5208.33</v>
      </c>
      <c r="H14" s="11">
        <v>5208.33</v>
      </c>
      <c r="I14" s="11">
        <v>5208.33</v>
      </c>
      <c r="J14" s="11">
        <v>5208.33</v>
      </c>
      <c r="K14" s="11">
        <v>5208.33</v>
      </c>
      <c r="L14" s="11">
        <v>5208.33</v>
      </c>
      <c r="M14" s="11">
        <v>5208.33</v>
      </c>
      <c r="N14" s="11">
        <v>5208.3299999999899</v>
      </c>
      <c r="O14" s="11">
        <v>5208.3299999999899</v>
      </c>
      <c r="P14" s="11">
        <v>5208.3299999999899</v>
      </c>
      <c r="Q14" s="19">
        <f>SUM(B14:P14)</f>
        <v>62499.95999999997</v>
      </c>
      <c r="R14" s="5"/>
      <c r="S14" s="11">
        <v>12500</v>
      </c>
      <c r="T14" s="11">
        <v>12500</v>
      </c>
      <c r="U14" s="11">
        <v>12500</v>
      </c>
      <c r="V14" s="11">
        <v>12500</v>
      </c>
      <c r="W14" s="11">
        <v>12500</v>
      </c>
      <c r="X14" s="11">
        <v>12500</v>
      </c>
      <c r="Y14" s="11">
        <v>12500</v>
      </c>
      <c r="Z14" s="11">
        <v>12500</v>
      </c>
      <c r="AA14" s="11">
        <v>12500</v>
      </c>
      <c r="AB14" s="11">
        <v>12500</v>
      </c>
      <c r="AC14" s="11">
        <v>12500</v>
      </c>
      <c r="AD14" s="11">
        <v>12500</v>
      </c>
      <c r="AE14" s="19">
        <f>SUM(S14:AD14)</f>
        <v>150000</v>
      </c>
      <c r="AF14" s="5"/>
      <c r="AG14" s="11">
        <v>21875</v>
      </c>
      <c r="AH14" s="11">
        <v>21875</v>
      </c>
      <c r="AI14" s="11">
        <v>21875</v>
      </c>
      <c r="AJ14" s="11">
        <v>21875</v>
      </c>
      <c r="AK14" s="11">
        <v>21875</v>
      </c>
      <c r="AL14" s="11">
        <v>21875</v>
      </c>
      <c r="AM14" s="11">
        <v>21875</v>
      </c>
      <c r="AN14" s="11">
        <v>21875</v>
      </c>
      <c r="AO14" s="11">
        <v>21875</v>
      </c>
      <c r="AP14" s="11">
        <v>21875</v>
      </c>
      <c r="AQ14" s="11">
        <v>21875</v>
      </c>
      <c r="AR14" s="11">
        <v>21875</v>
      </c>
      <c r="AS14" s="19">
        <f>SUM(AG14:AR14)</f>
        <v>262500</v>
      </c>
    </row>
    <row r="15" spans="1:45" ht="15.75" customHeight="1">
      <c r="A15" s="69"/>
      <c r="B15" s="68"/>
      <c r="C15" s="68"/>
      <c r="D15" s="6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1"/>
      <c r="R15" s="5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5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 ht="15.75" customHeight="1">
      <c r="A16" s="75" t="s">
        <v>7</v>
      </c>
      <c r="B16" s="71"/>
      <c r="C16" s="71"/>
      <c r="D16" s="71"/>
      <c r="E16" s="23">
        <v>1250</v>
      </c>
      <c r="F16" s="23">
        <v>1250</v>
      </c>
      <c r="G16" s="23">
        <v>1250</v>
      </c>
      <c r="H16" s="23">
        <v>1250</v>
      </c>
      <c r="I16" s="23">
        <v>1250</v>
      </c>
      <c r="J16" s="23">
        <v>1250</v>
      </c>
      <c r="K16" s="23">
        <v>1250</v>
      </c>
      <c r="L16" s="23">
        <v>1250</v>
      </c>
      <c r="M16" s="23">
        <v>1250</v>
      </c>
      <c r="N16" s="23">
        <v>1250</v>
      </c>
      <c r="O16" s="23">
        <v>1250</v>
      </c>
      <c r="P16" s="23">
        <v>1250</v>
      </c>
      <c r="Q16" s="24">
        <f>SUM(E16:P16)</f>
        <v>15000</v>
      </c>
      <c r="R16" s="25"/>
      <c r="S16" s="11">
        <v>2917</v>
      </c>
      <c r="T16" s="11">
        <v>2917</v>
      </c>
      <c r="U16" s="11">
        <v>2917</v>
      </c>
      <c r="V16" s="11">
        <v>2917</v>
      </c>
      <c r="W16" s="11">
        <v>2917</v>
      </c>
      <c r="X16" s="11">
        <v>2917</v>
      </c>
      <c r="Y16" s="11">
        <v>2917</v>
      </c>
      <c r="Z16" s="11">
        <v>2917</v>
      </c>
      <c r="AA16" s="11">
        <v>2917</v>
      </c>
      <c r="AB16" s="11">
        <v>2917</v>
      </c>
      <c r="AC16" s="11">
        <v>2917</v>
      </c>
      <c r="AD16" s="11">
        <v>2917</v>
      </c>
      <c r="AE16" s="19">
        <f t="shared" ref="AE16:AE17" si="3">SUM(S16:AD16)</f>
        <v>35004</v>
      </c>
      <c r="AF16" s="25"/>
      <c r="AG16" s="11">
        <v>5250</v>
      </c>
      <c r="AH16" s="11">
        <v>5250</v>
      </c>
      <c r="AI16" s="11">
        <v>5250</v>
      </c>
      <c r="AJ16" s="11">
        <v>5250</v>
      </c>
      <c r="AK16" s="11">
        <v>5250</v>
      </c>
      <c r="AL16" s="11">
        <v>5250</v>
      </c>
      <c r="AM16" s="11">
        <v>5250</v>
      </c>
      <c r="AN16" s="11">
        <v>5250</v>
      </c>
      <c r="AO16" s="11">
        <v>5250</v>
      </c>
      <c r="AP16" s="11">
        <v>5250</v>
      </c>
      <c r="AQ16" s="11">
        <v>5250</v>
      </c>
      <c r="AR16" s="11">
        <v>5250</v>
      </c>
      <c r="AS16" s="19">
        <f t="shared" ref="AS16:AS17" si="4">SUM(AG16:AR16)</f>
        <v>63000</v>
      </c>
    </row>
    <row r="17" spans="1:45" ht="15.75" customHeight="1">
      <c r="A17" s="74" t="s">
        <v>27</v>
      </c>
      <c r="B17" s="68"/>
      <c r="C17" s="68"/>
      <c r="D17" s="68"/>
      <c r="E17" s="9">
        <v>125</v>
      </c>
      <c r="F17" s="9">
        <v>125</v>
      </c>
      <c r="G17" s="9">
        <v>125</v>
      </c>
      <c r="H17" s="9">
        <v>125</v>
      </c>
      <c r="I17" s="9">
        <v>125</v>
      </c>
      <c r="J17" s="9">
        <v>125</v>
      </c>
      <c r="K17" s="9">
        <v>125</v>
      </c>
      <c r="L17" s="9">
        <v>125</v>
      </c>
      <c r="M17" s="9">
        <v>125</v>
      </c>
      <c r="N17" s="9">
        <v>125</v>
      </c>
      <c r="O17" s="9">
        <v>125</v>
      </c>
      <c r="P17" s="9">
        <v>125</v>
      </c>
      <c r="Q17" s="20">
        <f>SUM(B17:P17)</f>
        <v>1500</v>
      </c>
      <c r="R17" s="5"/>
      <c r="S17" s="9">
        <v>292</v>
      </c>
      <c r="T17" s="9">
        <v>292</v>
      </c>
      <c r="U17" s="9">
        <v>292</v>
      </c>
      <c r="V17" s="9">
        <v>292</v>
      </c>
      <c r="W17" s="9">
        <v>292</v>
      </c>
      <c r="X17" s="9">
        <v>292</v>
      </c>
      <c r="Y17" s="9">
        <v>292</v>
      </c>
      <c r="Z17" s="9">
        <v>292</v>
      </c>
      <c r="AA17" s="9">
        <v>292</v>
      </c>
      <c r="AB17" s="9">
        <v>292</v>
      </c>
      <c r="AC17" s="9">
        <v>292</v>
      </c>
      <c r="AD17" s="9">
        <v>292</v>
      </c>
      <c r="AE17" s="20">
        <f t="shared" si="3"/>
        <v>3504</v>
      </c>
      <c r="AF17" s="5"/>
      <c r="AG17" s="9">
        <v>525</v>
      </c>
      <c r="AH17" s="9">
        <v>525</v>
      </c>
      <c r="AI17" s="9">
        <v>525</v>
      </c>
      <c r="AJ17" s="9">
        <v>525</v>
      </c>
      <c r="AK17" s="9">
        <v>525</v>
      </c>
      <c r="AL17" s="9">
        <v>525</v>
      </c>
      <c r="AM17" s="9">
        <v>525</v>
      </c>
      <c r="AN17" s="9">
        <v>525</v>
      </c>
      <c r="AO17" s="9">
        <v>525</v>
      </c>
      <c r="AP17" s="9">
        <v>525</v>
      </c>
      <c r="AQ17" s="9">
        <v>525</v>
      </c>
      <c r="AR17" s="9">
        <v>525</v>
      </c>
      <c r="AS17" s="20">
        <f t="shared" si="4"/>
        <v>6300</v>
      </c>
    </row>
    <row r="18" spans="1:45" ht="15" hidden="1" customHeight="1">
      <c r="A18" s="74" t="s">
        <v>28</v>
      </c>
      <c r="B18" s="68"/>
      <c r="C18" s="68"/>
      <c r="D18" s="68"/>
      <c r="E18" s="26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20"/>
      <c r="AF18" s="2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20"/>
    </row>
    <row r="19" spans="1:45" ht="15.75" customHeight="1">
      <c r="A19" s="74" t="s">
        <v>29</v>
      </c>
      <c r="B19" s="68"/>
      <c r="C19" s="68"/>
      <c r="D19" s="68"/>
      <c r="E19" s="11">
        <v>1250</v>
      </c>
      <c r="F19" s="11">
        <v>1250</v>
      </c>
      <c r="G19" s="11">
        <v>1250</v>
      </c>
      <c r="H19" s="11">
        <v>1250</v>
      </c>
      <c r="I19" s="11">
        <v>1250</v>
      </c>
      <c r="J19" s="11">
        <v>1250</v>
      </c>
      <c r="K19" s="11">
        <v>1250</v>
      </c>
      <c r="L19" s="11">
        <v>1250</v>
      </c>
      <c r="M19" s="11">
        <v>1250</v>
      </c>
      <c r="N19" s="11">
        <v>1250</v>
      </c>
      <c r="O19" s="11">
        <v>1250</v>
      </c>
      <c r="P19" s="11">
        <v>1250</v>
      </c>
      <c r="Q19" s="19">
        <f>SUM(B19:P19)</f>
        <v>15000</v>
      </c>
      <c r="R19" s="5"/>
      <c r="S19" s="11">
        <v>2917</v>
      </c>
      <c r="T19" s="11">
        <v>2917</v>
      </c>
      <c r="U19" s="11">
        <v>2917</v>
      </c>
      <c r="V19" s="11">
        <v>2917</v>
      </c>
      <c r="W19" s="11">
        <v>2917</v>
      </c>
      <c r="X19" s="11">
        <v>2917</v>
      </c>
      <c r="Y19" s="11">
        <v>2917</v>
      </c>
      <c r="Z19" s="11">
        <v>2917</v>
      </c>
      <c r="AA19" s="11">
        <v>2917</v>
      </c>
      <c r="AB19" s="11">
        <v>2917</v>
      </c>
      <c r="AC19" s="11">
        <v>2917</v>
      </c>
      <c r="AD19" s="11">
        <v>2917</v>
      </c>
      <c r="AE19" s="19">
        <f>SUM(S19:AD19)</f>
        <v>35004</v>
      </c>
      <c r="AF19" s="5"/>
      <c r="AG19" s="11">
        <v>5250</v>
      </c>
      <c r="AH19" s="11">
        <v>5250</v>
      </c>
      <c r="AI19" s="11">
        <v>5250</v>
      </c>
      <c r="AJ19" s="11">
        <v>5250</v>
      </c>
      <c r="AK19" s="11">
        <v>5250</v>
      </c>
      <c r="AL19" s="11">
        <v>5250</v>
      </c>
      <c r="AM19" s="11">
        <v>5250</v>
      </c>
      <c r="AN19" s="11">
        <v>5250</v>
      </c>
      <c r="AO19" s="11">
        <v>5250</v>
      </c>
      <c r="AP19" s="11">
        <v>5250</v>
      </c>
      <c r="AQ19" s="11">
        <v>5250</v>
      </c>
      <c r="AR19" s="11">
        <v>5250</v>
      </c>
      <c r="AS19" s="19">
        <f>SUM(AG19:AR19)</f>
        <v>63000</v>
      </c>
    </row>
    <row r="20" spans="1:45" ht="15.75" customHeight="1">
      <c r="A20" s="76"/>
      <c r="B20" s="68"/>
      <c r="C20" s="68"/>
      <c r="D20" s="6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1"/>
      <c r="R20" s="5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5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 ht="15.75" customHeight="1">
      <c r="A21" s="75" t="s">
        <v>8</v>
      </c>
      <c r="B21" s="71"/>
      <c r="C21" s="71"/>
      <c r="D21" s="71"/>
      <c r="E21" s="23">
        <v>833.33</v>
      </c>
      <c r="F21" s="23">
        <v>833.33</v>
      </c>
      <c r="G21" s="23">
        <v>833.33</v>
      </c>
      <c r="H21" s="23">
        <v>833.33</v>
      </c>
      <c r="I21" s="23">
        <v>833.33</v>
      </c>
      <c r="J21" s="23">
        <v>833.33</v>
      </c>
      <c r="K21" s="23">
        <v>833.33</v>
      </c>
      <c r="L21" s="23">
        <v>833.33</v>
      </c>
      <c r="M21" s="23">
        <v>833.33</v>
      </c>
      <c r="N21" s="23">
        <v>833.33</v>
      </c>
      <c r="O21" s="23">
        <v>833.33</v>
      </c>
      <c r="P21" s="23">
        <v>833.33</v>
      </c>
      <c r="Q21" s="24">
        <f>SUM(B21:P21)</f>
        <v>9999.9600000000009</v>
      </c>
      <c r="R21" s="25"/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9">
        <f>SUM(S21:AD21)</f>
        <v>24000</v>
      </c>
      <c r="AF21" s="25"/>
      <c r="AG21" s="11">
        <v>3500</v>
      </c>
      <c r="AH21" s="11">
        <v>3500</v>
      </c>
      <c r="AI21" s="11">
        <v>3500</v>
      </c>
      <c r="AJ21" s="11">
        <v>3500</v>
      </c>
      <c r="AK21" s="11">
        <v>3500</v>
      </c>
      <c r="AL21" s="11">
        <v>3500</v>
      </c>
      <c r="AM21" s="11">
        <v>3500</v>
      </c>
      <c r="AN21" s="11">
        <v>3500</v>
      </c>
      <c r="AO21" s="11">
        <v>3500</v>
      </c>
      <c r="AP21" s="11">
        <v>3500</v>
      </c>
      <c r="AQ21" s="11">
        <v>3500</v>
      </c>
      <c r="AR21" s="11">
        <v>3500</v>
      </c>
      <c r="AS21" s="19">
        <f>SUM(AG21:AR21)</f>
        <v>42000</v>
      </c>
    </row>
    <row r="22" spans="1:45" ht="15.75" customHeight="1">
      <c r="A22" s="74" t="s">
        <v>27</v>
      </c>
      <c r="B22" s="68"/>
      <c r="C22" s="68"/>
      <c r="D22" s="68"/>
      <c r="E22" s="9">
        <v>833</v>
      </c>
      <c r="F22" s="9">
        <v>833</v>
      </c>
      <c r="G22" s="9">
        <v>833</v>
      </c>
      <c r="H22" s="9">
        <v>833</v>
      </c>
      <c r="I22" s="9">
        <v>833</v>
      </c>
      <c r="J22" s="9">
        <v>833</v>
      </c>
      <c r="K22" s="9">
        <v>833</v>
      </c>
      <c r="L22" s="9">
        <v>833</v>
      </c>
      <c r="M22" s="9">
        <v>833</v>
      </c>
      <c r="N22" s="9">
        <v>833</v>
      </c>
      <c r="O22" s="9">
        <v>833</v>
      </c>
      <c r="P22" s="9">
        <v>833</v>
      </c>
      <c r="Q22" s="20">
        <f>SUM(E22:P22)</f>
        <v>9996</v>
      </c>
      <c r="R22" s="5"/>
      <c r="S22" s="9">
        <v>2000</v>
      </c>
      <c r="T22" s="9">
        <v>2000</v>
      </c>
      <c r="U22" s="9">
        <v>2000</v>
      </c>
      <c r="V22" s="9">
        <v>2000</v>
      </c>
      <c r="W22" s="9">
        <v>2000</v>
      </c>
      <c r="X22" s="9">
        <v>2000</v>
      </c>
      <c r="Y22" s="9">
        <v>2000</v>
      </c>
      <c r="Z22" s="9">
        <v>2000</v>
      </c>
      <c r="AA22" s="9">
        <v>2000</v>
      </c>
      <c r="AB22" s="9">
        <v>2000</v>
      </c>
      <c r="AC22" s="9">
        <v>2000</v>
      </c>
      <c r="AD22" s="9">
        <v>2000</v>
      </c>
      <c r="AE22" s="20">
        <f>SUM(S22:AD22)</f>
        <v>24000</v>
      </c>
      <c r="AF22" s="5"/>
      <c r="AG22" s="9">
        <v>3500</v>
      </c>
      <c r="AH22" s="9">
        <v>3500</v>
      </c>
      <c r="AI22" s="9">
        <v>3500</v>
      </c>
      <c r="AJ22" s="9">
        <v>3500</v>
      </c>
      <c r="AK22" s="9">
        <v>3500</v>
      </c>
      <c r="AL22" s="9">
        <v>3500</v>
      </c>
      <c r="AM22" s="9">
        <v>3500</v>
      </c>
      <c r="AN22" s="9">
        <v>3500</v>
      </c>
      <c r="AO22" s="9">
        <v>3500</v>
      </c>
      <c r="AP22" s="9">
        <v>3500</v>
      </c>
      <c r="AQ22" s="9">
        <v>3500</v>
      </c>
      <c r="AR22" s="9">
        <v>3500</v>
      </c>
      <c r="AS22" s="20">
        <f>SUM(AG22:AR22)</f>
        <v>42000</v>
      </c>
    </row>
    <row r="23" spans="1:45" ht="15.75" hidden="1" customHeight="1">
      <c r="A23" s="74" t="s">
        <v>28</v>
      </c>
      <c r="B23" s="68"/>
      <c r="C23" s="68"/>
      <c r="D23" s="6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28"/>
      <c r="R23" s="5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0"/>
      <c r="AF23" s="5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20"/>
    </row>
    <row r="24" spans="1:45" ht="15.75" customHeight="1">
      <c r="A24" s="74" t="s">
        <v>29</v>
      </c>
      <c r="B24" s="68"/>
      <c r="C24" s="68"/>
      <c r="D24" s="68"/>
      <c r="E24" s="11">
        <v>833.33</v>
      </c>
      <c r="F24" s="11">
        <v>833.33</v>
      </c>
      <c r="G24" s="11">
        <v>833.33</v>
      </c>
      <c r="H24" s="11">
        <v>833.33</v>
      </c>
      <c r="I24" s="11">
        <v>833.33</v>
      </c>
      <c r="J24" s="11">
        <v>833.33</v>
      </c>
      <c r="K24" s="11">
        <v>833.33</v>
      </c>
      <c r="L24" s="11">
        <v>833.33</v>
      </c>
      <c r="M24" s="11">
        <v>833.33</v>
      </c>
      <c r="N24" s="11">
        <v>833.33</v>
      </c>
      <c r="O24" s="11">
        <v>833.33</v>
      </c>
      <c r="P24" s="11">
        <v>833.33</v>
      </c>
      <c r="Q24" s="19">
        <f>SUM(B24:P24)</f>
        <v>9999.9600000000009</v>
      </c>
      <c r="R24" s="5"/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9">
        <f>SUM(S24:AD24)</f>
        <v>24000</v>
      </c>
      <c r="AF24" s="5"/>
      <c r="AG24" s="11">
        <v>3500</v>
      </c>
      <c r="AH24" s="11">
        <v>3500</v>
      </c>
      <c r="AI24" s="11">
        <v>3500</v>
      </c>
      <c r="AJ24" s="11">
        <v>3500</v>
      </c>
      <c r="AK24" s="11">
        <v>3500</v>
      </c>
      <c r="AL24" s="11">
        <v>3500</v>
      </c>
      <c r="AM24" s="11">
        <v>3500</v>
      </c>
      <c r="AN24" s="11">
        <v>3500</v>
      </c>
      <c r="AO24" s="11">
        <v>3500</v>
      </c>
      <c r="AP24" s="11">
        <v>3500</v>
      </c>
      <c r="AQ24" s="11">
        <v>3500</v>
      </c>
      <c r="AR24" s="11">
        <v>3500</v>
      </c>
      <c r="AS24" s="19">
        <f>SUM(AG24:AR24)</f>
        <v>42000</v>
      </c>
    </row>
    <row r="25" spans="1:45" ht="15.75" hidden="1" customHeight="1">
      <c r="A25" s="76"/>
      <c r="B25" s="68"/>
      <c r="C25" s="68"/>
      <c r="D25" s="6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1"/>
      <c r="R25" s="5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5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 ht="15.75" hidden="1" customHeight="1">
      <c r="A26" s="75"/>
      <c r="B26" s="71"/>
      <c r="C26" s="71"/>
      <c r="D26" s="71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R26" s="25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20"/>
      <c r="AF26" s="25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20"/>
    </row>
    <row r="27" spans="1:45" ht="15.75" hidden="1" customHeight="1">
      <c r="A27" s="74"/>
      <c r="B27" s="68"/>
      <c r="C27" s="68"/>
      <c r="D27" s="6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20"/>
      <c r="R27" s="5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20"/>
      <c r="AF27" s="5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20"/>
    </row>
    <row r="28" spans="1:45" ht="15.75" hidden="1" customHeight="1">
      <c r="A28" s="74"/>
      <c r="B28" s="68"/>
      <c r="C28" s="68"/>
      <c r="D28" s="6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20"/>
      <c r="R28" s="5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20"/>
      <c r="AF28" s="5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20"/>
    </row>
    <row r="29" spans="1:45" ht="15.75" customHeight="1">
      <c r="A29" s="74"/>
      <c r="B29" s="68"/>
      <c r="C29" s="68"/>
      <c r="D29" s="68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5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  <c r="AF29" s="5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</row>
    <row r="30" spans="1:45" ht="15.75" hidden="1" customHeight="1">
      <c r="A30" s="76"/>
      <c r="B30" s="68"/>
      <c r="C30" s="68"/>
      <c r="D30" s="6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21"/>
      <c r="R30" s="5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5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 ht="15" customHeight="1">
      <c r="A31" s="75" t="s">
        <v>9</v>
      </c>
      <c r="B31" s="71"/>
      <c r="C31" s="71"/>
      <c r="D31" s="71"/>
      <c r="E31" s="23">
        <v>440.37</v>
      </c>
      <c r="F31" s="23">
        <v>440.37</v>
      </c>
      <c r="G31" s="23">
        <v>440.37</v>
      </c>
      <c r="H31" s="23">
        <v>440.37</v>
      </c>
      <c r="I31" s="23">
        <v>440.37</v>
      </c>
      <c r="J31" s="23">
        <v>440.37</v>
      </c>
      <c r="K31" s="23">
        <v>440.37</v>
      </c>
      <c r="L31" s="23">
        <v>440.37</v>
      </c>
      <c r="M31" s="23">
        <v>440.37</v>
      </c>
      <c r="N31" s="23">
        <v>440.37</v>
      </c>
      <c r="O31" s="23">
        <v>440.37</v>
      </c>
      <c r="P31" s="23">
        <v>440.37</v>
      </c>
      <c r="Q31" s="24">
        <f>SUM(E31:P31)</f>
        <v>5284.44</v>
      </c>
      <c r="R31" s="25"/>
      <c r="S31" s="11">
        <v>1048.5</v>
      </c>
      <c r="T31" s="11">
        <v>1048.5</v>
      </c>
      <c r="U31" s="11">
        <v>1048.5</v>
      </c>
      <c r="V31" s="11">
        <v>1048.5</v>
      </c>
      <c r="W31" s="11">
        <v>1048.5</v>
      </c>
      <c r="X31" s="11">
        <v>1048.5</v>
      </c>
      <c r="Y31" s="11">
        <v>1048.5</v>
      </c>
      <c r="Z31" s="11">
        <v>1048.5</v>
      </c>
      <c r="AA31" s="11">
        <v>1048.5</v>
      </c>
      <c r="AB31" s="11">
        <v>1048.5</v>
      </c>
      <c r="AC31" s="11">
        <v>1048.5</v>
      </c>
      <c r="AD31" s="11">
        <v>1048.5</v>
      </c>
      <c r="AE31" s="19">
        <f>SUM(S31:AD31)</f>
        <v>12582</v>
      </c>
      <c r="AF31" s="25"/>
      <c r="AG31" s="11">
        <v>1838.37</v>
      </c>
      <c r="AH31" s="11">
        <v>1838.37</v>
      </c>
      <c r="AI31" s="11">
        <v>1838.37</v>
      </c>
      <c r="AJ31" s="11">
        <v>1838.37</v>
      </c>
      <c r="AK31" s="11">
        <v>1838.37</v>
      </c>
      <c r="AL31" s="11">
        <v>1838.37</v>
      </c>
      <c r="AM31" s="11">
        <v>1838.37</v>
      </c>
      <c r="AN31" s="11">
        <v>1838.37</v>
      </c>
      <c r="AO31" s="11">
        <v>1838.37</v>
      </c>
      <c r="AP31" s="11">
        <v>1838.37</v>
      </c>
      <c r="AQ31" s="11">
        <v>1838.37</v>
      </c>
      <c r="AR31" s="11">
        <v>1838.37</v>
      </c>
      <c r="AS31" s="19">
        <f>SUM(AG31:AR31)</f>
        <v>22060.439999999991</v>
      </c>
    </row>
    <row r="32" spans="1:45" ht="15.75" customHeight="1">
      <c r="A32" s="74" t="s">
        <v>27</v>
      </c>
      <c r="B32" s="68"/>
      <c r="C32" s="68"/>
      <c r="D32" s="68"/>
      <c r="E32" s="9">
        <v>63</v>
      </c>
      <c r="F32" s="9">
        <v>63</v>
      </c>
      <c r="G32" s="9">
        <v>63</v>
      </c>
      <c r="H32" s="9">
        <v>63</v>
      </c>
      <c r="I32" s="9">
        <v>63</v>
      </c>
      <c r="J32" s="9">
        <v>63</v>
      </c>
      <c r="K32" s="9">
        <v>63</v>
      </c>
      <c r="L32" s="9">
        <v>63</v>
      </c>
      <c r="M32" s="9">
        <v>63</v>
      </c>
      <c r="N32" s="9">
        <v>63</v>
      </c>
      <c r="O32" s="9">
        <v>63</v>
      </c>
      <c r="P32" s="9">
        <v>63</v>
      </c>
      <c r="Q32" s="20">
        <f>SUM(B32:P32)</f>
        <v>756</v>
      </c>
      <c r="R32" s="5"/>
      <c r="S32" s="9">
        <v>150</v>
      </c>
      <c r="T32" s="9">
        <v>150</v>
      </c>
      <c r="U32" s="9">
        <v>150</v>
      </c>
      <c r="V32" s="9">
        <v>150</v>
      </c>
      <c r="W32" s="9">
        <v>150</v>
      </c>
      <c r="X32" s="9">
        <v>150</v>
      </c>
      <c r="Y32" s="9">
        <v>150</v>
      </c>
      <c r="Z32" s="9">
        <v>150</v>
      </c>
      <c r="AA32" s="9">
        <v>150</v>
      </c>
      <c r="AB32" s="9">
        <v>150</v>
      </c>
      <c r="AC32" s="9">
        <v>150</v>
      </c>
      <c r="AD32" s="9">
        <v>150</v>
      </c>
      <c r="AE32" s="20">
        <f>SUM(S32:AD32)</f>
        <v>1800</v>
      </c>
      <c r="AF32" s="5"/>
      <c r="AG32" s="9">
        <v>263</v>
      </c>
      <c r="AH32" s="9">
        <v>263</v>
      </c>
      <c r="AI32" s="9">
        <v>263</v>
      </c>
      <c r="AJ32" s="9">
        <v>263</v>
      </c>
      <c r="AK32" s="9">
        <v>263</v>
      </c>
      <c r="AL32" s="9">
        <v>263</v>
      </c>
      <c r="AM32" s="9">
        <v>263</v>
      </c>
      <c r="AN32" s="9">
        <v>263</v>
      </c>
      <c r="AO32" s="9">
        <v>263</v>
      </c>
      <c r="AP32" s="9">
        <v>263</v>
      </c>
      <c r="AQ32" s="9">
        <v>263</v>
      </c>
      <c r="AR32" s="9">
        <v>263</v>
      </c>
      <c r="AS32" s="20">
        <f>SUM(AG32:AR32)</f>
        <v>3156</v>
      </c>
    </row>
    <row r="33" spans="1:45" ht="15.75" hidden="1" customHeight="1">
      <c r="A33" s="74" t="s">
        <v>28</v>
      </c>
      <c r="B33" s="68"/>
      <c r="C33" s="68"/>
      <c r="D33" s="6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20"/>
      <c r="R33" s="5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20"/>
      <c r="AF33" s="5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20"/>
    </row>
    <row r="34" spans="1:45" ht="15.75" customHeight="1">
      <c r="A34" s="74" t="s">
        <v>29</v>
      </c>
      <c r="B34" s="68"/>
      <c r="C34" s="68"/>
      <c r="D34" s="68"/>
      <c r="E34" s="11">
        <v>440.37</v>
      </c>
      <c r="F34" s="11">
        <v>440.37</v>
      </c>
      <c r="G34" s="11">
        <v>440.37</v>
      </c>
      <c r="H34" s="11">
        <v>440.37</v>
      </c>
      <c r="I34" s="11">
        <v>440.37</v>
      </c>
      <c r="J34" s="11">
        <v>440.37</v>
      </c>
      <c r="K34" s="11">
        <v>440.37</v>
      </c>
      <c r="L34" s="11">
        <v>440.37</v>
      </c>
      <c r="M34" s="11">
        <v>440.37</v>
      </c>
      <c r="N34" s="11">
        <v>440.37</v>
      </c>
      <c r="O34" s="11">
        <v>440.37</v>
      </c>
      <c r="P34" s="11">
        <v>440.37</v>
      </c>
      <c r="Q34" s="19">
        <f>SUM(B34:P34)</f>
        <v>5284.44</v>
      </c>
      <c r="R34" s="5"/>
      <c r="S34" s="11">
        <v>1048.5</v>
      </c>
      <c r="T34" s="11">
        <v>1048.5</v>
      </c>
      <c r="U34" s="11">
        <v>1048.5</v>
      </c>
      <c r="V34" s="11">
        <v>1048.5</v>
      </c>
      <c r="W34" s="11">
        <v>1048.5</v>
      </c>
      <c r="X34" s="11">
        <v>1048.5</v>
      </c>
      <c r="Y34" s="11">
        <v>1048.5</v>
      </c>
      <c r="Z34" s="11">
        <v>1048.5</v>
      </c>
      <c r="AA34" s="11">
        <v>1048.5</v>
      </c>
      <c r="AB34" s="11">
        <v>1048.5</v>
      </c>
      <c r="AC34" s="11">
        <v>1048.5</v>
      </c>
      <c r="AD34" s="11">
        <v>1048.5</v>
      </c>
      <c r="AE34" s="19">
        <f>SUM(S34:AD34)</f>
        <v>12582</v>
      </c>
      <c r="AF34" s="5"/>
      <c r="AG34" s="11">
        <v>1838.37</v>
      </c>
      <c r="AH34" s="11">
        <v>1838.37</v>
      </c>
      <c r="AI34" s="11">
        <v>1838.37</v>
      </c>
      <c r="AJ34" s="11">
        <v>1838.37</v>
      </c>
      <c r="AK34" s="11">
        <v>1838.37</v>
      </c>
      <c r="AL34" s="11">
        <v>1838.37</v>
      </c>
      <c r="AM34" s="11">
        <v>1838.37</v>
      </c>
      <c r="AN34" s="11">
        <v>1838.37</v>
      </c>
      <c r="AO34" s="11">
        <v>1838.37</v>
      </c>
      <c r="AP34" s="11">
        <v>1838.37</v>
      </c>
      <c r="AQ34" s="11">
        <v>1838.37</v>
      </c>
      <c r="AR34" s="11">
        <v>1838.37</v>
      </c>
      <c r="AS34" s="19">
        <f>SUM(AG34:AR34)</f>
        <v>22060.439999999991</v>
      </c>
    </row>
    <row r="35" spans="1:45" ht="15.75" customHeight="1">
      <c r="A35" s="76"/>
      <c r="B35" s="68"/>
      <c r="C35" s="68"/>
      <c r="D35" s="6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>
      <c r="A36" s="77" t="s">
        <v>30</v>
      </c>
      <c r="B36" s="68"/>
      <c r="C36" s="68"/>
      <c r="D36" s="68"/>
      <c r="E36" s="15">
        <f t="shared" ref="E36:Q36" si="5">SUM(E32,E27,E22,E17,E12)</f>
        <v>1229</v>
      </c>
      <c r="F36" s="15">
        <f t="shared" si="5"/>
        <v>1229</v>
      </c>
      <c r="G36" s="15">
        <f t="shared" si="5"/>
        <v>1229</v>
      </c>
      <c r="H36" s="15">
        <f t="shared" si="5"/>
        <v>1229</v>
      </c>
      <c r="I36" s="15">
        <f t="shared" si="5"/>
        <v>1229</v>
      </c>
      <c r="J36" s="15">
        <f t="shared" si="5"/>
        <v>1229</v>
      </c>
      <c r="K36" s="15">
        <f t="shared" si="5"/>
        <v>1229</v>
      </c>
      <c r="L36" s="15">
        <f t="shared" si="5"/>
        <v>1229</v>
      </c>
      <c r="M36" s="15">
        <f t="shared" si="5"/>
        <v>1229</v>
      </c>
      <c r="N36" s="15">
        <f t="shared" si="5"/>
        <v>1229</v>
      </c>
      <c r="O36" s="15">
        <f t="shared" si="5"/>
        <v>1229</v>
      </c>
      <c r="P36" s="15">
        <f t="shared" si="5"/>
        <v>1233</v>
      </c>
      <c r="Q36" s="20">
        <f t="shared" si="5"/>
        <v>14752</v>
      </c>
      <c r="R36" s="5"/>
      <c r="S36" s="15">
        <f t="shared" ref="S36:AE36" si="6">SUM(S32,S27,S22,S17,S12)</f>
        <v>2942</v>
      </c>
      <c r="T36" s="15">
        <f t="shared" si="6"/>
        <v>2942</v>
      </c>
      <c r="U36" s="15">
        <f t="shared" si="6"/>
        <v>2942</v>
      </c>
      <c r="V36" s="15">
        <f t="shared" si="6"/>
        <v>2942</v>
      </c>
      <c r="W36" s="15">
        <f t="shared" si="6"/>
        <v>2942</v>
      </c>
      <c r="X36" s="15">
        <f t="shared" si="6"/>
        <v>2942</v>
      </c>
      <c r="Y36" s="15">
        <f t="shared" si="6"/>
        <v>2942</v>
      </c>
      <c r="Z36" s="15">
        <f t="shared" si="6"/>
        <v>2942</v>
      </c>
      <c r="AA36" s="15">
        <f t="shared" si="6"/>
        <v>2942</v>
      </c>
      <c r="AB36" s="15">
        <f t="shared" si="6"/>
        <v>2942</v>
      </c>
      <c r="AC36" s="15">
        <f t="shared" si="6"/>
        <v>2942</v>
      </c>
      <c r="AD36" s="15">
        <f t="shared" si="6"/>
        <v>2942</v>
      </c>
      <c r="AE36" s="15">
        <f t="shared" si="6"/>
        <v>40304</v>
      </c>
      <c r="AF36" s="5"/>
      <c r="AG36" s="15">
        <f t="shared" ref="AG36:AS36" si="7">SUM(AG32,AG27,AG22,AG17,AG12)</f>
        <v>5163</v>
      </c>
      <c r="AH36" s="15">
        <f t="shared" si="7"/>
        <v>5163</v>
      </c>
      <c r="AI36" s="15">
        <f t="shared" si="7"/>
        <v>5163</v>
      </c>
      <c r="AJ36" s="15">
        <f t="shared" si="7"/>
        <v>5163</v>
      </c>
      <c r="AK36" s="15">
        <f t="shared" si="7"/>
        <v>5163</v>
      </c>
      <c r="AL36" s="15">
        <f t="shared" si="7"/>
        <v>5163</v>
      </c>
      <c r="AM36" s="15">
        <f t="shared" si="7"/>
        <v>5163</v>
      </c>
      <c r="AN36" s="15">
        <f t="shared" si="7"/>
        <v>5163</v>
      </c>
      <c r="AO36" s="15">
        <f t="shared" si="7"/>
        <v>5163</v>
      </c>
      <c r="AP36" s="15">
        <f t="shared" si="7"/>
        <v>5163</v>
      </c>
      <c r="AQ36" s="15">
        <f t="shared" si="7"/>
        <v>5163</v>
      </c>
      <c r="AR36" s="15">
        <f t="shared" si="7"/>
        <v>5163</v>
      </c>
      <c r="AS36" s="15">
        <f t="shared" si="7"/>
        <v>61956</v>
      </c>
    </row>
    <row r="37" spans="1:45" ht="15.75" hidden="1" customHeight="1">
      <c r="A37" s="77" t="s">
        <v>28</v>
      </c>
      <c r="B37" s="68"/>
      <c r="C37" s="68"/>
      <c r="D37" s="68"/>
      <c r="E37" s="15">
        <f t="shared" ref="E37:Q37" si="8">SUM(E13,E18,E23,E28,E33)</f>
        <v>0</v>
      </c>
      <c r="F37" s="15">
        <f t="shared" si="8"/>
        <v>0</v>
      </c>
      <c r="G37" s="15">
        <f t="shared" si="8"/>
        <v>0</v>
      </c>
      <c r="H37" s="15">
        <f t="shared" si="8"/>
        <v>0</v>
      </c>
      <c r="I37" s="15">
        <f t="shared" si="8"/>
        <v>0</v>
      </c>
      <c r="J37" s="15">
        <f t="shared" si="8"/>
        <v>0</v>
      </c>
      <c r="K37" s="15">
        <f t="shared" si="8"/>
        <v>0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5">
        <f t="shared" si="8"/>
        <v>0</v>
      </c>
      <c r="Q37" s="20">
        <f t="shared" si="8"/>
        <v>0</v>
      </c>
      <c r="R37" s="5"/>
      <c r="S37" s="15">
        <f t="shared" ref="S37:AE37" si="9">SUM(S13,S18,S23,S28,S33)</f>
        <v>0</v>
      </c>
      <c r="T37" s="15">
        <f t="shared" si="9"/>
        <v>0</v>
      </c>
      <c r="U37" s="15">
        <f t="shared" si="9"/>
        <v>0</v>
      </c>
      <c r="V37" s="15">
        <f t="shared" si="9"/>
        <v>0</v>
      </c>
      <c r="W37" s="15">
        <f t="shared" si="9"/>
        <v>0</v>
      </c>
      <c r="X37" s="15">
        <f t="shared" si="9"/>
        <v>0</v>
      </c>
      <c r="Y37" s="15">
        <f t="shared" si="9"/>
        <v>0</v>
      </c>
      <c r="Z37" s="15">
        <f t="shared" si="9"/>
        <v>0</v>
      </c>
      <c r="AA37" s="15">
        <f t="shared" si="9"/>
        <v>0</v>
      </c>
      <c r="AB37" s="15">
        <f t="shared" si="9"/>
        <v>0</v>
      </c>
      <c r="AC37" s="15">
        <f t="shared" si="9"/>
        <v>0</v>
      </c>
      <c r="AD37" s="15">
        <f t="shared" si="9"/>
        <v>0</v>
      </c>
      <c r="AE37" s="15">
        <f t="shared" si="9"/>
        <v>0</v>
      </c>
      <c r="AF37" s="5"/>
      <c r="AG37" s="15">
        <f t="shared" ref="AG37:AS37" si="10">SUM(AG13,AG18,AG23,AG28,AG33)</f>
        <v>0</v>
      </c>
      <c r="AH37" s="15">
        <f t="shared" si="10"/>
        <v>0</v>
      </c>
      <c r="AI37" s="15">
        <f t="shared" si="10"/>
        <v>0</v>
      </c>
      <c r="AJ37" s="15">
        <f t="shared" si="10"/>
        <v>0</v>
      </c>
      <c r="AK37" s="15">
        <f t="shared" si="10"/>
        <v>0</v>
      </c>
      <c r="AL37" s="15">
        <f t="shared" si="10"/>
        <v>0</v>
      </c>
      <c r="AM37" s="15">
        <f t="shared" si="10"/>
        <v>0</v>
      </c>
      <c r="AN37" s="15">
        <f t="shared" si="10"/>
        <v>0</v>
      </c>
      <c r="AO37" s="15">
        <f t="shared" si="10"/>
        <v>0</v>
      </c>
      <c r="AP37" s="15">
        <f t="shared" si="10"/>
        <v>0</v>
      </c>
      <c r="AQ37" s="15">
        <f t="shared" si="10"/>
        <v>0</v>
      </c>
      <c r="AR37" s="15">
        <f t="shared" si="10"/>
        <v>0</v>
      </c>
      <c r="AS37" s="15">
        <f t="shared" si="10"/>
        <v>0</v>
      </c>
    </row>
    <row r="38" spans="1:45" ht="15.75" customHeight="1">
      <c r="A38" s="77" t="s">
        <v>29</v>
      </c>
      <c r="B38" s="68"/>
      <c r="C38" s="68"/>
      <c r="D38" s="68"/>
      <c r="E38" s="12">
        <f t="shared" ref="E38:Q38" si="11">SUM(E14,E19,E24,E29,E34)</f>
        <v>7732.03</v>
      </c>
      <c r="F38" s="12">
        <f t="shared" si="11"/>
        <v>7732.03</v>
      </c>
      <c r="G38" s="12">
        <f t="shared" si="11"/>
        <v>7732.03</v>
      </c>
      <c r="H38" s="12">
        <f t="shared" si="11"/>
        <v>7732.03</v>
      </c>
      <c r="I38" s="12">
        <f t="shared" si="11"/>
        <v>7732.03</v>
      </c>
      <c r="J38" s="12">
        <f t="shared" si="11"/>
        <v>7732.03</v>
      </c>
      <c r="K38" s="12">
        <f t="shared" si="11"/>
        <v>7732.03</v>
      </c>
      <c r="L38" s="12">
        <f t="shared" si="11"/>
        <v>7732.03</v>
      </c>
      <c r="M38" s="12">
        <f t="shared" si="11"/>
        <v>7732.03</v>
      </c>
      <c r="N38" s="12">
        <f t="shared" si="11"/>
        <v>7732.0299999999897</v>
      </c>
      <c r="O38" s="12">
        <f t="shared" si="11"/>
        <v>7732.0299999999897</v>
      </c>
      <c r="P38" s="12">
        <f t="shared" si="11"/>
        <v>7732.0299999999897</v>
      </c>
      <c r="Q38" s="19">
        <f t="shared" si="11"/>
        <v>92784.359999999971</v>
      </c>
      <c r="R38" s="5"/>
      <c r="S38" s="12">
        <f t="shared" ref="S38:AD38" si="12">SUM(S14,S19,S24,S29,S34)</f>
        <v>18465.5</v>
      </c>
      <c r="T38" s="12">
        <f t="shared" si="12"/>
        <v>18465.5</v>
      </c>
      <c r="U38" s="12">
        <f t="shared" si="12"/>
        <v>18465.5</v>
      </c>
      <c r="V38" s="12">
        <f t="shared" si="12"/>
        <v>18465.5</v>
      </c>
      <c r="W38" s="12">
        <f t="shared" si="12"/>
        <v>18465.5</v>
      </c>
      <c r="X38" s="12">
        <f t="shared" si="12"/>
        <v>18465.5</v>
      </c>
      <c r="Y38" s="12">
        <f t="shared" si="12"/>
        <v>18465.5</v>
      </c>
      <c r="Z38" s="12">
        <f t="shared" si="12"/>
        <v>18465.5</v>
      </c>
      <c r="AA38" s="12">
        <f t="shared" si="12"/>
        <v>18465.5</v>
      </c>
      <c r="AB38" s="12">
        <f t="shared" si="12"/>
        <v>18465.5</v>
      </c>
      <c r="AC38" s="12">
        <f t="shared" si="12"/>
        <v>18465.5</v>
      </c>
      <c r="AD38" s="12">
        <f t="shared" si="12"/>
        <v>18465.5</v>
      </c>
      <c r="AE38" s="12">
        <f>SUM(AE14,AE19,AE24,AE34)</f>
        <v>221586</v>
      </c>
      <c r="AF38" s="5"/>
      <c r="AG38" s="12">
        <f t="shared" ref="AG38:AR38" si="13">SUM(AG14,AG19,AG24,AG29,AG34)</f>
        <v>32463.37</v>
      </c>
      <c r="AH38" s="12">
        <f t="shared" si="13"/>
        <v>32463.37</v>
      </c>
      <c r="AI38" s="12">
        <f t="shared" si="13"/>
        <v>32463.37</v>
      </c>
      <c r="AJ38" s="12">
        <f t="shared" si="13"/>
        <v>32463.37</v>
      </c>
      <c r="AK38" s="12">
        <f t="shared" si="13"/>
        <v>32463.37</v>
      </c>
      <c r="AL38" s="12">
        <f t="shared" si="13"/>
        <v>32463.37</v>
      </c>
      <c r="AM38" s="12">
        <f t="shared" si="13"/>
        <v>32463.37</v>
      </c>
      <c r="AN38" s="12">
        <f t="shared" si="13"/>
        <v>32463.37</v>
      </c>
      <c r="AO38" s="12">
        <f t="shared" si="13"/>
        <v>32463.37</v>
      </c>
      <c r="AP38" s="12">
        <f t="shared" si="13"/>
        <v>32463.37</v>
      </c>
      <c r="AQ38" s="12">
        <f t="shared" si="13"/>
        <v>32463.37</v>
      </c>
      <c r="AR38" s="12">
        <f t="shared" si="13"/>
        <v>32463.37</v>
      </c>
      <c r="AS38" s="12">
        <f>SUM(AS14,AS19,AS24,AS34)</f>
        <v>389560.44</v>
      </c>
    </row>
    <row r="39" spans="1:45" ht="15.75" customHeight="1">
      <c r="A39" s="78"/>
      <c r="B39" s="68"/>
      <c r="C39" s="68"/>
      <c r="D39" s="68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6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spans="1:45" ht="15.75" customHeight="1">
      <c r="A40" s="78"/>
      <c r="B40" s="68"/>
      <c r="C40" s="68"/>
      <c r="D40" s="68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6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spans="1:45" ht="15.75" customHeight="1">
      <c r="A41" s="78"/>
      <c r="B41" s="68"/>
      <c r="C41" s="68"/>
      <c r="D41" s="68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spans="1:45" ht="15.75" customHeight="1">
      <c r="A42" s="78"/>
      <c r="B42" s="68"/>
      <c r="C42" s="68"/>
      <c r="D42" s="68"/>
      <c r="E42" s="35" t="s">
        <v>31</v>
      </c>
      <c r="F42" s="35" t="s">
        <v>23</v>
      </c>
      <c r="G42" s="35" t="s">
        <v>25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spans="1:45" ht="15.75" customHeight="1">
      <c r="A43" s="78" t="s">
        <v>32</v>
      </c>
      <c r="B43" s="68"/>
      <c r="C43" s="68"/>
      <c r="D43" s="68"/>
      <c r="E43" s="37">
        <f>Q38</f>
        <v>92784.359999999971</v>
      </c>
      <c r="F43" s="37">
        <f>AE38</f>
        <v>221586</v>
      </c>
      <c r="G43" s="37">
        <f>AS38</f>
        <v>389560.44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spans="1:45" ht="15.75" customHeight="1">
      <c r="A44" s="34" t="s">
        <v>33</v>
      </c>
      <c r="B44" s="34"/>
      <c r="C44" s="34"/>
      <c r="D44" s="34"/>
      <c r="E44" s="35"/>
      <c r="F44" s="35">
        <f>F43/E43-1%</f>
        <v>2.3781826635437273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spans="1:45" ht="15.75" customHeight="1">
      <c r="A45" s="78"/>
      <c r="B45" s="68"/>
      <c r="C45" s="68"/>
      <c r="D45" s="68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spans="1:45" ht="15.75" customHeight="1">
      <c r="A46" s="78"/>
      <c r="B46" s="68"/>
      <c r="C46" s="68"/>
      <c r="D46" s="68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spans="1:45" ht="15.75" customHeight="1">
      <c r="A47" s="78"/>
      <c r="B47" s="68"/>
      <c r="C47" s="68"/>
      <c r="D47" s="68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spans="1:45" ht="15.75" customHeight="1">
      <c r="A48" s="78"/>
      <c r="B48" s="68"/>
      <c r="C48" s="68"/>
      <c r="D48" s="68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spans="1:45" ht="15.75" customHeight="1">
      <c r="A49" s="78"/>
      <c r="B49" s="68"/>
      <c r="C49" s="68"/>
      <c r="D49" s="68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ht="15.75" customHeight="1">
      <c r="A50" s="78"/>
      <c r="B50" s="68"/>
      <c r="C50" s="68"/>
      <c r="D50" s="68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spans="1:45" ht="15.75" customHeight="1">
      <c r="A51" s="78"/>
      <c r="B51" s="68"/>
      <c r="C51" s="68"/>
      <c r="D51" s="68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spans="1:45" ht="15.75" customHeight="1">
      <c r="A52" s="78"/>
      <c r="B52" s="68"/>
      <c r="C52" s="68"/>
      <c r="D52" s="68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spans="1:45" ht="15.75" customHeight="1">
      <c r="A53" s="78"/>
      <c r="B53" s="68"/>
      <c r="C53" s="68"/>
      <c r="D53" s="68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spans="1:45" ht="15.75" customHeight="1">
      <c r="A54" s="78"/>
      <c r="B54" s="68"/>
      <c r="C54" s="68"/>
      <c r="D54" s="68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spans="1:45" ht="15.75" customHeight="1">
      <c r="A55" s="78"/>
      <c r="B55" s="68"/>
      <c r="C55" s="68"/>
      <c r="D55" s="68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spans="1:45" ht="15.75" customHeight="1">
      <c r="A56" s="78"/>
      <c r="B56" s="68"/>
      <c r="C56" s="68"/>
      <c r="D56" s="68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spans="1:45" ht="15.75" customHeight="1">
      <c r="A57" s="78"/>
      <c r="B57" s="68"/>
      <c r="C57" s="68"/>
      <c r="D57" s="68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spans="1:45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  <row r="59" spans="1:45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1:4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1:45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1:45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1:45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1:45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1:45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1:45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1:45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1:45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1:45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1:4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1:45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1:45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1:45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1:45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1:45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:45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:45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:45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:45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:4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:45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:45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:45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:45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:45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:45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:45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:45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:45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:4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:45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:45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:45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:45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:45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:45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:45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:45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:45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:4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:45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:45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</row>
    <row r="108" spans="1:45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</row>
    <row r="109" spans="1:45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</row>
    <row r="110" spans="1:45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</row>
    <row r="111" spans="1:45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</row>
    <row r="112" spans="1:45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</row>
    <row r="113" spans="1:45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</row>
    <row r="114" spans="1:45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</row>
    <row r="115" spans="1:4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</row>
    <row r="116" spans="1:45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</row>
    <row r="117" spans="1:45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</row>
    <row r="118" spans="1:45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</row>
    <row r="119" spans="1:45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</row>
    <row r="120" spans="1:45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</row>
    <row r="121" spans="1:45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</row>
    <row r="122" spans="1:45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</row>
    <row r="123" spans="1:45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</row>
    <row r="124" spans="1:45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</row>
    <row r="125" spans="1:4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</row>
    <row r="126" spans="1:45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</row>
    <row r="127" spans="1:45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</row>
    <row r="128" spans="1:45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</row>
    <row r="129" spans="1:45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</row>
    <row r="130" spans="1:45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</row>
    <row r="131" spans="1:45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</row>
    <row r="132" spans="1:45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</row>
    <row r="133" spans="1:45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</row>
    <row r="134" spans="1:45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</row>
    <row r="135" spans="1:4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</row>
    <row r="136" spans="1:45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</row>
    <row r="137" spans="1:45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</row>
    <row r="138" spans="1:45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</row>
    <row r="139" spans="1:45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</row>
    <row r="140" spans="1:45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</row>
    <row r="141" spans="1:45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</row>
    <row r="142" spans="1:45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</row>
    <row r="143" spans="1:45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</row>
    <row r="144" spans="1:45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</row>
    <row r="145" spans="1: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</row>
    <row r="146" spans="1:45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</row>
    <row r="147" spans="1:45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</row>
    <row r="148" spans="1:45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</row>
    <row r="149" spans="1:45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</row>
    <row r="150" spans="1:45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</row>
    <row r="151" spans="1:45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</row>
    <row r="152" spans="1:45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</row>
    <row r="153" spans="1:45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</row>
    <row r="154" spans="1:45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</row>
    <row r="155" spans="1:4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</row>
    <row r="156" spans="1:45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</row>
    <row r="157" spans="1:45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</row>
    <row r="158" spans="1:45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</row>
    <row r="159" spans="1:45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</row>
    <row r="160" spans="1:45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</row>
    <row r="161" spans="1:45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</row>
    <row r="162" spans="1:45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</row>
    <row r="163" spans="1:45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</row>
    <row r="164" spans="1:45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</row>
    <row r="165" spans="1:4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</row>
    <row r="166" spans="1:45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</row>
    <row r="167" spans="1:45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</row>
    <row r="168" spans="1:45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</row>
    <row r="169" spans="1:45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</row>
    <row r="170" spans="1:45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</row>
    <row r="171" spans="1:45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</row>
    <row r="172" spans="1:45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</row>
    <row r="173" spans="1:45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</row>
    <row r="174" spans="1:45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</row>
    <row r="175" spans="1:4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</row>
    <row r="176" spans="1:45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</row>
    <row r="177" spans="1:45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</row>
    <row r="178" spans="1:45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</row>
    <row r="179" spans="1:45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</row>
    <row r="180" spans="1:45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</row>
    <row r="181" spans="1:45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</row>
    <row r="182" spans="1:45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</row>
    <row r="183" spans="1:45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</row>
    <row r="184" spans="1:45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</row>
    <row r="185" spans="1:4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</row>
    <row r="186" spans="1:45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</row>
    <row r="187" spans="1:45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</row>
    <row r="188" spans="1:45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</row>
    <row r="189" spans="1:45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</row>
    <row r="190" spans="1:45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</row>
    <row r="191" spans="1:45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</row>
    <row r="192" spans="1:45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</row>
    <row r="193" spans="1:45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</row>
    <row r="194" spans="1:45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</row>
    <row r="195" spans="1:4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</row>
    <row r="196" spans="1:45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</row>
    <row r="197" spans="1:45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</row>
    <row r="198" spans="1:45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</row>
    <row r="199" spans="1:45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</row>
    <row r="200" spans="1:45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</row>
    <row r="201" spans="1:45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</row>
    <row r="202" spans="1:45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</row>
    <row r="203" spans="1:45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</row>
    <row r="204" spans="1:45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</row>
    <row r="205" spans="1:4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</row>
    <row r="206" spans="1:45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</row>
    <row r="207" spans="1:45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</row>
    <row r="208" spans="1:45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</row>
    <row r="209" spans="1:45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</row>
    <row r="210" spans="1:45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</row>
    <row r="211" spans="1:45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</row>
    <row r="212" spans="1:45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</row>
    <row r="213" spans="1:45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</row>
    <row r="214" spans="1:45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</row>
    <row r="215" spans="1:4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</row>
    <row r="216" spans="1:45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</row>
    <row r="217" spans="1:45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</row>
    <row r="218" spans="1:45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</row>
    <row r="219" spans="1:45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</row>
    <row r="220" spans="1:45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</row>
    <row r="221" spans="1:45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</row>
    <row r="222" spans="1:45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</row>
    <row r="223" spans="1:45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</row>
    <row r="224" spans="1:45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</row>
    <row r="225" spans="1:4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</row>
    <row r="226" spans="1:45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</row>
    <row r="227" spans="1:45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</row>
    <row r="228" spans="1:45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</row>
    <row r="229" spans="1:45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</row>
    <row r="230" spans="1:45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</row>
    <row r="231" spans="1:45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</row>
    <row r="232" spans="1:45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</row>
    <row r="233" spans="1:45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</row>
    <row r="234" spans="1:45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</row>
    <row r="235" spans="1:4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</row>
    <row r="236" spans="1:45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</row>
    <row r="237" spans="1:45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</row>
    <row r="238" spans="1:45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</row>
    <row r="239" spans="1:45" ht="15.75" customHeight="1"/>
    <row r="240" spans="1:4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A53:D53"/>
    <mergeCell ref="A54:D54"/>
    <mergeCell ref="A55:D55"/>
    <mergeCell ref="A56:D56"/>
    <mergeCell ref="A57:D57"/>
    <mergeCell ref="A41:D41"/>
    <mergeCell ref="A42:D42"/>
    <mergeCell ref="A50:D50"/>
    <mergeCell ref="A51:D51"/>
    <mergeCell ref="A52:D52"/>
    <mergeCell ref="A43:D43"/>
    <mergeCell ref="A45:D45"/>
    <mergeCell ref="A46:D46"/>
    <mergeCell ref="A47:D47"/>
    <mergeCell ref="A48:D48"/>
    <mergeCell ref="A49:D49"/>
    <mergeCell ref="A36:D36"/>
    <mergeCell ref="A37:D37"/>
    <mergeCell ref="A38:D38"/>
    <mergeCell ref="A39:D39"/>
    <mergeCell ref="A40:D40"/>
    <mergeCell ref="A31:D31"/>
    <mergeCell ref="A32:D32"/>
    <mergeCell ref="A33:D33"/>
    <mergeCell ref="A34:D34"/>
    <mergeCell ref="A35:D35"/>
    <mergeCell ref="A26:D26"/>
    <mergeCell ref="A27:D27"/>
    <mergeCell ref="A28:D28"/>
    <mergeCell ref="A29:D29"/>
    <mergeCell ref="A30:D30"/>
    <mergeCell ref="A21:D21"/>
    <mergeCell ref="A22:D22"/>
    <mergeCell ref="A23:D23"/>
    <mergeCell ref="A24:D24"/>
    <mergeCell ref="A25:D2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15:D15"/>
    <mergeCell ref="A6:D6"/>
    <mergeCell ref="A7:D7"/>
    <mergeCell ref="A8:D8"/>
    <mergeCell ref="A9:D9"/>
    <mergeCell ref="A10:D10"/>
    <mergeCell ref="A1:D1"/>
    <mergeCell ref="A2:D2"/>
    <mergeCell ref="A3:D3"/>
    <mergeCell ref="A4:D4"/>
    <mergeCell ref="A5:D5"/>
  </mergeCells>
  <hyperlinks>
    <hyperlink ref="G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9.6640625" customWidth="1"/>
    <col min="4" max="4" width="0.33203125" customWidth="1"/>
    <col min="5" max="6" width="12.6640625" customWidth="1"/>
  </cols>
  <sheetData>
    <row r="1" spans="1:31" ht="32.25" customHeight="1">
      <c r="A1" s="79" t="s">
        <v>34</v>
      </c>
      <c r="B1" s="68"/>
      <c r="C1" s="68"/>
      <c r="D1" s="68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ht="15.75" customHeight="1">
      <c r="A3" s="70" t="s">
        <v>35</v>
      </c>
      <c r="B3" s="71"/>
      <c r="C3" s="71"/>
      <c r="D3" s="71"/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38" t="s">
        <v>22</v>
      </c>
      <c r="R3" s="39" t="s">
        <v>23</v>
      </c>
      <c r="S3" s="6" t="s">
        <v>10</v>
      </c>
      <c r="T3" s="6" t="s">
        <v>11</v>
      </c>
      <c r="U3" s="6" t="s">
        <v>12</v>
      </c>
      <c r="V3" s="6" t="s">
        <v>13</v>
      </c>
      <c r="W3" s="6" t="s">
        <v>14</v>
      </c>
      <c r="X3" s="6" t="s">
        <v>15</v>
      </c>
      <c r="Y3" s="6" t="s">
        <v>16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21</v>
      </c>
      <c r="AE3" s="40" t="s">
        <v>24</v>
      </c>
    </row>
    <row r="4" spans="1:31" ht="15.75" customHeight="1">
      <c r="A4" s="80" t="s">
        <v>36</v>
      </c>
      <c r="B4" s="68"/>
      <c r="C4" s="68"/>
      <c r="D4" s="68"/>
      <c r="E4" s="41">
        <v>3525</v>
      </c>
      <c r="F4" s="41">
        <v>3525</v>
      </c>
      <c r="G4" s="41">
        <v>3525</v>
      </c>
      <c r="H4" s="41">
        <v>3525</v>
      </c>
      <c r="I4" s="41">
        <v>3525</v>
      </c>
      <c r="J4" s="41">
        <v>3525</v>
      </c>
      <c r="K4" s="41">
        <v>3525</v>
      </c>
      <c r="L4" s="41">
        <v>3525</v>
      </c>
      <c r="M4" s="41">
        <v>3525</v>
      </c>
      <c r="N4" s="41">
        <v>3525</v>
      </c>
      <c r="O4" s="41">
        <v>3525</v>
      </c>
      <c r="P4" s="41">
        <v>3525</v>
      </c>
      <c r="Q4" s="42">
        <f t="shared" ref="Q4:Q12" si="0">SUM(E4:P4)</f>
        <v>42300</v>
      </c>
      <c r="R4" s="43"/>
      <c r="S4" s="41">
        <v>6750</v>
      </c>
      <c r="T4" s="41">
        <v>6750</v>
      </c>
      <c r="U4" s="41">
        <v>6750</v>
      </c>
      <c r="V4" s="41">
        <v>6750</v>
      </c>
      <c r="W4" s="41">
        <v>6750</v>
      </c>
      <c r="X4" s="41">
        <v>6750</v>
      </c>
      <c r="Y4" s="41">
        <v>6750</v>
      </c>
      <c r="Z4" s="41">
        <v>6750</v>
      </c>
      <c r="AA4" s="41">
        <v>6750</v>
      </c>
      <c r="AB4" s="41">
        <v>6750</v>
      </c>
      <c r="AC4" s="41">
        <v>6750</v>
      </c>
      <c r="AD4" s="41">
        <v>6750</v>
      </c>
      <c r="AE4" s="42">
        <f t="shared" ref="AE4:AE12" si="1">SUM(S4:AD4)</f>
        <v>81000</v>
      </c>
    </row>
    <row r="5" spans="1:31" ht="15.75" customHeight="1">
      <c r="A5" s="80" t="s">
        <v>37</v>
      </c>
      <c r="B5" s="68"/>
      <c r="C5" s="68"/>
      <c r="D5" s="68"/>
      <c r="E5" s="41">
        <v>1000</v>
      </c>
      <c r="F5" s="41">
        <v>1000</v>
      </c>
      <c r="G5" s="41">
        <v>1000</v>
      </c>
      <c r="H5" s="41">
        <v>1000</v>
      </c>
      <c r="I5" s="41">
        <v>1000</v>
      </c>
      <c r="J5" s="41">
        <v>1000</v>
      </c>
      <c r="K5" s="41">
        <v>1000</v>
      </c>
      <c r="L5" s="41">
        <v>1000</v>
      </c>
      <c r="M5" s="41">
        <v>1000</v>
      </c>
      <c r="N5" s="41">
        <v>1000</v>
      </c>
      <c r="O5" s="41">
        <v>1000</v>
      </c>
      <c r="P5" s="41">
        <v>1000</v>
      </c>
      <c r="Q5" s="42">
        <f t="shared" si="0"/>
        <v>12000</v>
      </c>
      <c r="R5" s="43"/>
      <c r="S5" s="41">
        <v>1500</v>
      </c>
      <c r="T5" s="41">
        <v>1500</v>
      </c>
      <c r="U5" s="41">
        <v>1500</v>
      </c>
      <c r="V5" s="41">
        <v>1500</v>
      </c>
      <c r="W5" s="41">
        <v>1500</v>
      </c>
      <c r="X5" s="41">
        <v>1500</v>
      </c>
      <c r="Y5" s="41">
        <v>1500</v>
      </c>
      <c r="Z5" s="41">
        <v>1500</v>
      </c>
      <c r="AA5" s="41">
        <v>1500</v>
      </c>
      <c r="AB5" s="41">
        <v>1500</v>
      </c>
      <c r="AC5" s="41">
        <v>1500</v>
      </c>
      <c r="AD5" s="41">
        <v>1500</v>
      </c>
      <c r="AE5" s="42">
        <f t="shared" si="1"/>
        <v>18000</v>
      </c>
    </row>
    <row r="6" spans="1:31" ht="15.75" hidden="1" customHeight="1"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>
        <f t="shared" si="0"/>
        <v>0</v>
      </c>
      <c r="R6" s="43"/>
      <c r="S6" s="41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2">
        <f t="shared" si="1"/>
        <v>0</v>
      </c>
    </row>
    <row r="7" spans="1:31" ht="15.75" hidden="1" customHeight="1"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>
        <f t="shared" si="0"/>
        <v>0</v>
      </c>
      <c r="R7" s="43"/>
      <c r="S7" s="41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2">
        <f t="shared" si="1"/>
        <v>0</v>
      </c>
    </row>
    <row r="8" spans="1:31" ht="15.75" customHeight="1">
      <c r="A8" s="80" t="s">
        <v>38</v>
      </c>
      <c r="B8" s="68"/>
      <c r="C8" s="68"/>
      <c r="D8" s="68"/>
      <c r="E8" s="41">
        <v>366.49</v>
      </c>
      <c r="F8" s="41">
        <v>366.49</v>
      </c>
      <c r="G8" s="41">
        <v>366.49</v>
      </c>
      <c r="H8" s="41">
        <v>366.49</v>
      </c>
      <c r="I8" s="41">
        <v>366.49</v>
      </c>
      <c r="J8" s="41">
        <v>366.49</v>
      </c>
      <c r="K8" s="41">
        <v>366.49</v>
      </c>
      <c r="L8" s="41">
        <v>366.49</v>
      </c>
      <c r="M8" s="41">
        <v>366.49</v>
      </c>
      <c r="N8" s="41">
        <v>366.49</v>
      </c>
      <c r="O8" s="41">
        <v>366.49</v>
      </c>
      <c r="P8" s="41">
        <v>366.49</v>
      </c>
      <c r="Q8" s="42">
        <f t="shared" si="0"/>
        <v>4397.8799999999992</v>
      </c>
      <c r="R8" s="43"/>
      <c r="S8" s="41">
        <v>366.49</v>
      </c>
      <c r="T8" s="41">
        <v>366.49</v>
      </c>
      <c r="U8" s="41">
        <v>366.49</v>
      </c>
      <c r="V8" s="41">
        <v>366.49</v>
      </c>
      <c r="W8" s="41">
        <v>366.49</v>
      </c>
      <c r="X8" s="41">
        <v>366.49</v>
      </c>
      <c r="Y8" s="41">
        <v>366.49</v>
      </c>
      <c r="Z8" s="41">
        <v>366.49</v>
      </c>
      <c r="AA8" s="41">
        <v>366.49</v>
      </c>
      <c r="AB8" s="41">
        <v>366.49</v>
      </c>
      <c r="AC8" s="41">
        <v>366.49</v>
      </c>
      <c r="AD8" s="41">
        <v>366.49</v>
      </c>
      <c r="AE8" s="42">
        <f t="shared" si="1"/>
        <v>4397.8799999999992</v>
      </c>
    </row>
    <row r="9" spans="1:31" ht="15.75" customHeight="1">
      <c r="A9" s="80" t="s">
        <v>39</v>
      </c>
      <c r="B9" s="68"/>
      <c r="C9" s="68"/>
      <c r="D9" s="68"/>
      <c r="E9" s="41">
        <v>416.66</v>
      </c>
      <c r="F9" s="41">
        <v>416.66</v>
      </c>
      <c r="G9" s="41">
        <v>416.66</v>
      </c>
      <c r="H9" s="41">
        <v>416.66</v>
      </c>
      <c r="I9" s="41">
        <v>416.66</v>
      </c>
      <c r="J9" s="41">
        <v>416.66</v>
      </c>
      <c r="K9" s="41">
        <v>416.66</v>
      </c>
      <c r="L9" s="41">
        <v>416.66</v>
      </c>
      <c r="M9" s="41">
        <v>416.66</v>
      </c>
      <c r="N9" s="41">
        <v>416.66</v>
      </c>
      <c r="O9" s="41">
        <v>416.66</v>
      </c>
      <c r="P9" s="41">
        <v>416.66</v>
      </c>
      <c r="Q9" s="42">
        <f t="shared" si="0"/>
        <v>4999.9199999999992</v>
      </c>
      <c r="R9" s="43"/>
      <c r="S9" s="41">
        <v>416.66</v>
      </c>
      <c r="T9" s="41">
        <v>416.66</v>
      </c>
      <c r="U9" s="41">
        <v>416.66</v>
      </c>
      <c r="V9" s="41">
        <v>416.66</v>
      </c>
      <c r="W9" s="41">
        <v>416.66</v>
      </c>
      <c r="X9" s="41">
        <v>416.66</v>
      </c>
      <c r="Y9" s="41">
        <v>416.66</v>
      </c>
      <c r="Z9" s="41">
        <v>416.66</v>
      </c>
      <c r="AA9" s="41">
        <v>416.66</v>
      </c>
      <c r="AB9" s="41">
        <v>416.66</v>
      </c>
      <c r="AC9" s="41">
        <v>416.66</v>
      </c>
      <c r="AD9" s="41">
        <v>416.66</v>
      </c>
      <c r="AE9" s="42">
        <f t="shared" si="1"/>
        <v>4999.9199999999992</v>
      </c>
    </row>
    <row r="10" spans="1:31" ht="15.75" customHeight="1">
      <c r="A10" s="80" t="s">
        <v>40</v>
      </c>
      <c r="B10" s="68"/>
      <c r="C10" s="68"/>
      <c r="D10" s="68"/>
      <c r="E10" s="41">
        <v>199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>
        <f t="shared" si="0"/>
        <v>199</v>
      </c>
      <c r="R10" s="43"/>
      <c r="S10" s="41">
        <v>199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2">
        <f t="shared" si="1"/>
        <v>199</v>
      </c>
    </row>
    <row r="11" spans="1:31" ht="15.75" customHeight="1">
      <c r="A11" s="80" t="s">
        <v>41</v>
      </c>
      <c r="B11" s="68"/>
      <c r="C11" s="68"/>
      <c r="D11" s="68"/>
      <c r="E11" s="41">
        <v>99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>
        <f t="shared" si="0"/>
        <v>99</v>
      </c>
      <c r="R11" s="43"/>
      <c r="S11" s="41">
        <v>99</v>
      </c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2">
        <f t="shared" si="1"/>
        <v>99</v>
      </c>
    </row>
    <row r="12" spans="1:31" ht="15.75" customHeight="1">
      <c r="A12" s="80"/>
      <c r="B12" s="68"/>
      <c r="C12" s="68"/>
      <c r="D12" s="68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>
        <f t="shared" si="0"/>
        <v>0</v>
      </c>
      <c r="R12" s="43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5">
        <f t="shared" si="1"/>
        <v>0</v>
      </c>
    </row>
    <row r="13" spans="1:31" ht="16.5" customHeight="1">
      <c r="A13" s="80"/>
      <c r="B13" s="68"/>
      <c r="C13" s="68"/>
      <c r="D13" s="68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6"/>
      <c r="R13" s="46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 spans="1:31" ht="15.75" customHeight="1">
      <c r="A14" s="81" t="s">
        <v>42</v>
      </c>
      <c r="B14" s="68"/>
      <c r="C14" s="68"/>
      <c r="D14" s="68"/>
      <c r="E14" s="47">
        <f t="shared" ref="E14:P14" si="2">SUM(E4:E13)</f>
        <v>5606.15</v>
      </c>
      <c r="F14" s="47">
        <f t="shared" si="2"/>
        <v>5308.15</v>
      </c>
      <c r="G14" s="47">
        <f t="shared" si="2"/>
        <v>5308.15</v>
      </c>
      <c r="H14" s="47">
        <f t="shared" si="2"/>
        <v>5308.15</v>
      </c>
      <c r="I14" s="47">
        <f t="shared" si="2"/>
        <v>5308.15</v>
      </c>
      <c r="J14" s="47">
        <f t="shared" si="2"/>
        <v>5308.15</v>
      </c>
      <c r="K14" s="47">
        <f t="shared" si="2"/>
        <v>5308.15</v>
      </c>
      <c r="L14" s="47">
        <f t="shared" si="2"/>
        <v>5308.15</v>
      </c>
      <c r="M14" s="47">
        <f t="shared" si="2"/>
        <v>5308.15</v>
      </c>
      <c r="N14" s="47">
        <f t="shared" si="2"/>
        <v>5308.15</v>
      </c>
      <c r="O14" s="47">
        <f t="shared" si="2"/>
        <v>5308.15</v>
      </c>
      <c r="P14" s="47">
        <f t="shared" si="2"/>
        <v>5308.15</v>
      </c>
      <c r="Q14" s="47">
        <f>SUM(E4:P12)</f>
        <v>63995.800000000017</v>
      </c>
      <c r="R14" s="48"/>
      <c r="S14" s="47">
        <f t="shared" ref="S14:AD14" si="3">SUM(S4:S13)</f>
        <v>9331.15</v>
      </c>
      <c r="T14" s="47">
        <f t="shared" si="3"/>
        <v>9033.15</v>
      </c>
      <c r="U14" s="47">
        <f t="shared" si="3"/>
        <v>9033.15</v>
      </c>
      <c r="V14" s="47">
        <f t="shared" si="3"/>
        <v>9033.15</v>
      </c>
      <c r="W14" s="47">
        <f t="shared" si="3"/>
        <v>9033.15</v>
      </c>
      <c r="X14" s="47">
        <f t="shared" si="3"/>
        <v>9033.15</v>
      </c>
      <c r="Y14" s="47">
        <f t="shared" si="3"/>
        <v>9033.15</v>
      </c>
      <c r="Z14" s="47">
        <f t="shared" si="3"/>
        <v>9033.15</v>
      </c>
      <c r="AA14" s="47">
        <f t="shared" si="3"/>
        <v>9033.15</v>
      </c>
      <c r="AB14" s="47">
        <f t="shared" si="3"/>
        <v>9033.15</v>
      </c>
      <c r="AC14" s="47">
        <f t="shared" si="3"/>
        <v>9033.15</v>
      </c>
      <c r="AD14" s="47">
        <f t="shared" si="3"/>
        <v>9033.15</v>
      </c>
      <c r="AE14" s="47">
        <f>SUM(AE4:AE12)</f>
        <v>108695.8</v>
      </c>
    </row>
    <row r="15" spans="1:31" ht="15.75" customHeight="1">
      <c r="A15" s="82"/>
      <c r="B15" s="68"/>
      <c r="C15" s="68"/>
      <c r="D15" s="68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4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1:31" ht="15.75" customHeight="1">
      <c r="A16" s="82"/>
      <c r="B16" s="68"/>
      <c r="C16" s="68"/>
      <c r="D16" s="6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ht="15.75" customHeight="1">
      <c r="A17" s="82"/>
      <c r="B17" s="68"/>
      <c r="C17" s="68"/>
      <c r="D17" s="6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1:31" ht="15.75" customHeight="1">
      <c r="A18" s="82"/>
      <c r="B18" s="68"/>
      <c r="C18" s="68"/>
      <c r="D18" s="6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 spans="1:31" ht="15.75" customHeight="1">
      <c r="A19" s="82"/>
      <c r="B19" s="68"/>
      <c r="C19" s="68"/>
      <c r="D19" s="6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spans="1:31" ht="15.75" customHeight="1">
      <c r="A20" s="82"/>
      <c r="B20" s="68"/>
      <c r="C20" s="68"/>
      <c r="D20" s="6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 spans="1:31" ht="15.75" customHeight="1">
      <c r="A21" s="82"/>
      <c r="B21" s="68"/>
      <c r="C21" s="68"/>
      <c r="D21" s="6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</row>
    <row r="22" spans="1:31" ht="15.75" customHeight="1">
      <c r="A22" s="82"/>
      <c r="B22" s="68"/>
      <c r="C22" s="68"/>
      <c r="D22" s="6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 spans="1:31" ht="15.75" customHeight="1">
      <c r="A23" s="82"/>
      <c r="B23" s="68"/>
      <c r="C23" s="68"/>
      <c r="D23" s="68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1:31" ht="15.75" customHeight="1">
      <c r="A24" s="82"/>
      <c r="B24" s="68"/>
      <c r="C24" s="68"/>
      <c r="D24" s="68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1:31" ht="15.75" customHeight="1">
      <c r="A25" s="82"/>
      <c r="B25" s="68"/>
      <c r="C25" s="68"/>
      <c r="D25" s="6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</row>
    <row r="26" spans="1:31" ht="15.75" customHeight="1">
      <c r="A26" s="82"/>
      <c r="B26" s="68"/>
      <c r="C26" s="68"/>
      <c r="D26" s="68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</row>
    <row r="27" spans="1:31" ht="15.75" customHeight="1">
      <c r="A27" s="82"/>
      <c r="B27" s="68"/>
      <c r="C27" s="68"/>
      <c r="D27" s="68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1:31" ht="15.75" customHeight="1">
      <c r="A28" s="82"/>
      <c r="B28" s="68"/>
      <c r="C28" s="68"/>
      <c r="D28" s="68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</row>
    <row r="29" spans="1:31" ht="15.75" customHeight="1">
      <c r="A29" s="82"/>
      <c r="B29" s="68"/>
      <c r="C29" s="68"/>
      <c r="D29" s="6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1:31" ht="15.75" customHeight="1">
      <c r="A30" s="82"/>
      <c r="B30" s="68"/>
      <c r="C30" s="68"/>
      <c r="D30" s="68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1:31" ht="15.75" customHeight="1">
      <c r="A31" s="82"/>
      <c r="B31" s="68"/>
      <c r="C31" s="68"/>
      <c r="D31" s="68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1:31" ht="15.75" customHeight="1">
      <c r="A32" s="82"/>
      <c r="B32" s="68"/>
      <c r="C32" s="68"/>
      <c r="D32" s="68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1" ht="15.75" customHeight="1">
      <c r="A33" s="82"/>
      <c r="B33" s="68"/>
      <c r="C33" s="68"/>
      <c r="D33" s="68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 spans="1:31" ht="15.75" customHeight="1">
      <c r="A34" s="82"/>
      <c r="B34" s="68"/>
      <c r="C34" s="68"/>
      <c r="D34" s="6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ht="15.75" customHeight="1">
      <c r="A35" s="82"/>
      <c r="B35" s="68"/>
      <c r="C35" s="68"/>
      <c r="D35" s="68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 ht="15.75" customHeight="1">
      <c r="A36" s="82"/>
      <c r="B36" s="68"/>
      <c r="C36" s="68"/>
      <c r="D36" s="68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1:31" ht="15.75" customHeight="1">
      <c r="A37" s="82"/>
      <c r="B37" s="68"/>
      <c r="C37" s="68"/>
      <c r="D37" s="68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1:31" ht="15.75" customHeight="1">
      <c r="A38" s="82"/>
      <c r="B38" s="68"/>
      <c r="C38" s="68"/>
      <c r="D38" s="68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 spans="1:31" ht="15.75" customHeight="1">
      <c r="A39" s="82"/>
      <c r="B39" s="68"/>
      <c r="C39" s="68"/>
      <c r="D39" s="68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1:31" ht="15.75" customHeight="1">
      <c r="A40" s="82"/>
      <c r="B40" s="68"/>
      <c r="C40" s="68"/>
      <c r="D40" s="68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1:31" ht="15.75" customHeight="1">
      <c r="A41" s="82"/>
      <c r="B41" s="68"/>
      <c r="C41" s="68"/>
      <c r="D41" s="68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1:31" ht="15.75" customHeight="1">
      <c r="A42" s="82"/>
      <c r="B42" s="68"/>
      <c r="C42" s="68"/>
      <c r="D42" s="68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1:31" ht="15.75" customHeight="1">
      <c r="A43" s="82"/>
      <c r="B43" s="68"/>
      <c r="C43" s="68"/>
      <c r="D43" s="68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1:31" ht="15.75" customHeight="1">
      <c r="A44" s="82"/>
      <c r="B44" s="68"/>
      <c r="C44" s="68"/>
      <c r="D44" s="68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1:31" ht="15.75" customHeight="1">
      <c r="A45" s="82"/>
      <c r="B45" s="68"/>
      <c r="C45" s="68"/>
      <c r="D45" s="68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1:31" ht="15.75" customHeight="1">
      <c r="A46" s="82"/>
      <c r="B46" s="68"/>
      <c r="C46" s="68"/>
      <c r="D46" s="68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1:31" ht="15.75" customHeight="1">
      <c r="A47" s="82"/>
      <c r="B47" s="68"/>
      <c r="C47" s="68"/>
      <c r="D47" s="68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1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1:31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1:31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1:31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1:31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1:31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1:31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1:3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1:31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1:31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1:31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1:31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1:31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1:31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1:31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1:31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  <row r="139" spans="1:31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</row>
    <row r="140" spans="1:31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</row>
    <row r="141" spans="1:3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</row>
    <row r="142" spans="1:31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</row>
    <row r="143" spans="1:31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</row>
    <row r="144" spans="1:31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</row>
    <row r="145" spans="1:31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</row>
    <row r="146" spans="1:31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 spans="1:31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</row>
    <row r="148" spans="1:31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</row>
    <row r="149" spans="1:31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 spans="1:31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 spans="1:3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</row>
    <row r="152" spans="1:31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</row>
    <row r="153" spans="1:31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</row>
    <row r="154" spans="1:31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</row>
    <row r="155" spans="1:31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</row>
    <row r="156" spans="1:31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</row>
    <row r="157" spans="1:31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</row>
    <row r="158" spans="1:31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</row>
    <row r="159" spans="1:31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</row>
    <row r="160" spans="1:31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</row>
    <row r="162" spans="1:31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 spans="1:31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 spans="1:31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 spans="1:31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 spans="1:31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 spans="1:31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 spans="1:31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 spans="1:31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 spans="1:3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 spans="1:31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 spans="1:31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</row>
    <row r="174" spans="1:31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</row>
    <row r="175" spans="1:31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</row>
    <row r="177" spans="1:31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</row>
    <row r="178" spans="1:31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</row>
    <row r="179" spans="1:31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</row>
    <row r="180" spans="1:31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</row>
    <row r="181" spans="1:3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</row>
    <row r="182" spans="1:31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</row>
    <row r="183" spans="1:31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</row>
    <row r="184" spans="1:31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</row>
    <row r="185" spans="1:31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 spans="1:31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 spans="1:31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 spans="1:31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 spans="1:31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 spans="1:31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 spans="1:3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 spans="1:31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 spans="1:31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  <row r="194" spans="1:31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</row>
    <row r="195" spans="1:31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</row>
    <row r="196" spans="1:31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</row>
    <row r="197" spans="1:31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</row>
    <row r="198" spans="1:31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</row>
    <row r="199" spans="1:31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</row>
    <row r="200" spans="1:31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</row>
    <row r="201" spans="1:3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</row>
    <row r="202" spans="1:31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</row>
    <row r="203" spans="1:31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</row>
    <row r="204" spans="1:31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</row>
    <row r="205" spans="1:31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</row>
    <row r="206" spans="1:31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</row>
    <row r="207" spans="1:31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</row>
    <row r="208" spans="1:31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</row>
    <row r="209" spans="1:31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</row>
    <row r="210" spans="1:31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</row>
    <row r="211" spans="1:3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</row>
    <row r="212" spans="1:31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</row>
    <row r="213" spans="1:31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</row>
    <row r="214" spans="1:31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</row>
    <row r="215" spans="1:31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</row>
    <row r="216" spans="1:31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</row>
    <row r="217" spans="1:31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</row>
    <row r="218" spans="1:31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</row>
    <row r="219" spans="1:31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</row>
    <row r="220" spans="1:31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A46:D46"/>
    <mergeCell ref="A47:D47"/>
    <mergeCell ref="A39:D39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29:D29"/>
    <mergeCell ref="A30:D30"/>
    <mergeCell ref="A31:D31"/>
    <mergeCell ref="A32:D32"/>
    <mergeCell ref="A33:D33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A14:D14"/>
    <mergeCell ref="A15:D15"/>
    <mergeCell ref="A16:D16"/>
    <mergeCell ref="A17:D17"/>
    <mergeCell ref="A18:D18"/>
    <mergeCell ref="A9:D9"/>
    <mergeCell ref="A10:D10"/>
    <mergeCell ref="A11:D11"/>
    <mergeCell ref="A12:D12"/>
    <mergeCell ref="A13:D13"/>
    <mergeCell ref="A1:D1"/>
    <mergeCell ref="A3:D3"/>
    <mergeCell ref="A4:D4"/>
    <mergeCell ref="A5:D5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5" width="12.6640625" customWidth="1"/>
    <col min="6" max="6" width="20.6640625" customWidth="1"/>
  </cols>
  <sheetData>
    <row r="1" spans="1:26" ht="32.25" customHeight="1">
      <c r="A1" s="85" t="s">
        <v>43</v>
      </c>
      <c r="B1" s="68"/>
      <c r="C1" s="68"/>
      <c r="D1" s="68"/>
      <c r="E1" s="68"/>
      <c r="F1" s="68"/>
      <c r="G1" s="49" t="s">
        <v>31</v>
      </c>
      <c r="H1" s="49" t="s">
        <v>23</v>
      </c>
      <c r="I1" s="49" t="s">
        <v>25</v>
      </c>
      <c r="J1" s="49"/>
      <c r="K1" s="49"/>
      <c r="L1" s="49"/>
      <c r="M1" s="49"/>
      <c r="N1" s="49"/>
      <c r="O1" s="49"/>
      <c r="P1" s="49"/>
      <c r="Q1" s="49"/>
      <c r="R1" s="50"/>
      <c r="S1" s="50"/>
      <c r="T1" s="51"/>
      <c r="U1" s="51"/>
      <c r="V1" s="51"/>
      <c r="W1" s="51"/>
      <c r="X1" s="51"/>
      <c r="Y1" s="51"/>
      <c r="Z1" s="51"/>
    </row>
    <row r="2" spans="1:26" ht="15.75" customHeight="1">
      <c r="A2" s="82"/>
      <c r="B2" s="68"/>
      <c r="C2" s="68"/>
      <c r="D2" s="68"/>
      <c r="E2" s="82"/>
      <c r="F2" s="68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35"/>
      <c r="U2" s="35"/>
      <c r="V2" s="35"/>
      <c r="W2" s="35"/>
      <c r="X2" s="35"/>
      <c r="Y2" s="35"/>
      <c r="Z2" s="35"/>
    </row>
    <row r="3" spans="1:26" ht="15.75" customHeight="1">
      <c r="A3" s="83" t="s">
        <v>44</v>
      </c>
      <c r="B3" s="68"/>
      <c r="C3" s="68"/>
      <c r="D3" s="68"/>
      <c r="E3" s="68"/>
      <c r="F3" s="68"/>
      <c r="G3" s="53">
        <f t="shared" ref="G3:I3" si="0">G4-G6</f>
        <v>87500</v>
      </c>
      <c r="H3" s="53">
        <f t="shared" si="0"/>
        <v>209000</v>
      </c>
      <c r="I3" s="53">
        <f t="shared" si="0"/>
        <v>367500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35"/>
      <c r="U3" s="35"/>
      <c r="V3" s="35"/>
      <c r="W3" s="35"/>
      <c r="X3" s="35"/>
      <c r="Y3" s="35"/>
      <c r="Z3" s="35"/>
    </row>
    <row r="4" spans="1:26" ht="15.75" customHeight="1">
      <c r="A4" s="82" t="s">
        <v>45</v>
      </c>
      <c r="B4" s="68"/>
      <c r="C4" s="68"/>
      <c r="D4" s="68"/>
      <c r="E4" s="68"/>
      <c r="F4" s="68"/>
      <c r="G4" s="54">
        <v>87500</v>
      </c>
      <c r="H4" s="54">
        <v>209000</v>
      </c>
      <c r="I4" s="54">
        <v>367500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35"/>
      <c r="U4" s="35"/>
      <c r="V4" s="35"/>
      <c r="W4" s="35"/>
      <c r="X4" s="35"/>
      <c r="Y4" s="35"/>
      <c r="Z4" s="35"/>
    </row>
    <row r="5" spans="1:26" ht="15.75" customHeight="1">
      <c r="A5" s="82" t="s">
        <v>46</v>
      </c>
      <c r="B5" s="68"/>
      <c r="C5" s="68"/>
      <c r="D5" s="68"/>
      <c r="E5" s="68"/>
      <c r="F5" s="68"/>
      <c r="G5" s="55"/>
      <c r="H5" s="55"/>
      <c r="I5" s="55"/>
      <c r="J5" s="52"/>
      <c r="K5" s="52"/>
      <c r="L5" s="52"/>
      <c r="M5" s="52"/>
      <c r="N5" s="52"/>
      <c r="O5" s="52"/>
      <c r="P5" s="52"/>
      <c r="Q5" s="52"/>
      <c r="R5" s="52"/>
      <c r="S5" s="52"/>
      <c r="T5" s="35"/>
      <c r="U5" s="35"/>
      <c r="V5" s="35"/>
      <c r="W5" s="35"/>
      <c r="X5" s="35"/>
      <c r="Y5" s="35"/>
      <c r="Z5" s="35"/>
    </row>
    <row r="6" spans="1:26" ht="15.75" customHeight="1">
      <c r="A6" s="82" t="s">
        <v>47</v>
      </c>
      <c r="B6" s="68"/>
      <c r="C6" s="68"/>
      <c r="D6" s="68"/>
      <c r="E6" s="68"/>
      <c r="F6" s="68"/>
      <c r="G6" s="55"/>
      <c r="H6" s="55"/>
      <c r="I6" s="55"/>
      <c r="J6" s="52"/>
      <c r="K6" s="52"/>
      <c r="L6" s="52"/>
      <c r="M6" s="52"/>
      <c r="N6" s="52"/>
      <c r="O6" s="52"/>
      <c r="P6" s="52"/>
      <c r="Q6" s="52"/>
      <c r="R6" s="52"/>
      <c r="S6" s="52"/>
      <c r="T6" s="35"/>
      <c r="U6" s="35"/>
      <c r="V6" s="35"/>
      <c r="W6" s="35"/>
      <c r="X6" s="35"/>
      <c r="Y6" s="35"/>
      <c r="Z6" s="35"/>
    </row>
    <row r="7" spans="1:26" ht="15.75" customHeight="1">
      <c r="A7" s="83" t="s">
        <v>48</v>
      </c>
      <c r="B7" s="68"/>
      <c r="C7" s="68"/>
      <c r="D7" s="68"/>
      <c r="E7" s="68"/>
      <c r="F7" s="68"/>
      <c r="G7" s="44">
        <v>0</v>
      </c>
      <c r="H7" s="44"/>
      <c r="I7" s="4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>
      <c r="A8" s="83" t="s">
        <v>49</v>
      </c>
      <c r="B8" s="68"/>
      <c r="C8" s="68"/>
      <c r="D8" s="68"/>
      <c r="E8" s="68"/>
      <c r="F8" s="68"/>
      <c r="G8" s="44"/>
      <c r="H8" s="44"/>
      <c r="I8" s="4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>
      <c r="A9" s="84" t="s">
        <v>34</v>
      </c>
      <c r="B9" s="71"/>
      <c r="C9" s="71"/>
      <c r="D9" s="71"/>
      <c r="E9" s="68"/>
      <c r="F9" s="68"/>
      <c r="G9" s="56">
        <f t="shared" ref="G9:I9" si="1">SUM(G10:G12)</f>
        <v>7200</v>
      </c>
      <c r="H9" s="56">
        <f t="shared" si="1"/>
        <v>12000</v>
      </c>
      <c r="I9" s="56">
        <f t="shared" si="1"/>
        <v>12000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  <c r="U9" s="58"/>
      <c r="V9" s="58"/>
      <c r="W9" s="58"/>
      <c r="X9" s="58"/>
      <c r="Y9" s="58"/>
      <c r="Z9" s="58"/>
    </row>
    <row r="10" spans="1:26" ht="15.75" customHeight="1">
      <c r="A10" s="82" t="s">
        <v>50</v>
      </c>
      <c r="B10" s="68"/>
      <c r="C10" s="68"/>
      <c r="D10" s="68"/>
      <c r="E10" s="68"/>
      <c r="F10" s="68"/>
      <c r="G10" s="55"/>
      <c r="H10" s="55"/>
      <c r="I10" s="55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35"/>
      <c r="U10" s="35"/>
      <c r="V10" s="35"/>
      <c r="W10" s="35"/>
      <c r="X10" s="35"/>
      <c r="Y10" s="35"/>
      <c r="Z10" s="35"/>
    </row>
    <row r="11" spans="1:26" ht="15.75" customHeight="1">
      <c r="A11" s="82" t="s">
        <v>51</v>
      </c>
      <c r="B11" s="68"/>
      <c r="C11" s="68"/>
      <c r="D11" s="68"/>
      <c r="E11" s="68"/>
      <c r="F11" s="68"/>
      <c r="G11" s="54">
        <v>7200</v>
      </c>
      <c r="H11" s="59">
        <v>12000</v>
      </c>
      <c r="I11" s="59">
        <v>12000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35"/>
      <c r="U11" s="35"/>
      <c r="V11" s="35"/>
      <c r="W11" s="35"/>
      <c r="X11" s="35"/>
      <c r="Y11" s="35"/>
      <c r="Z11" s="35"/>
    </row>
    <row r="12" spans="1:26" ht="15.75" customHeight="1">
      <c r="A12" s="82" t="s">
        <v>52</v>
      </c>
      <c r="B12" s="68"/>
      <c r="C12" s="68"/>
      <c r="D12" s="68"/>
      <c r="E12" s="68"/>
      <c r="F12" s="68"/>
      <c r="G12" s="55"/>
      <c r="H12" s="55"/>
      <c r="I12" s="55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35"/>
      <c r="U12" s="35"/>
      <c r="V12" s="35"/>
      <c r="W12" s="35"/>
      <c r="X12" s="35"/>
      <c r="Y12" s="35"/>
      <c r="Z12" s="35"/>
    </row>
    <row r="13" spans="1:26" ht="15.75" customHeight="1">
      <c r="A13" s="83" t="s">
        <v>53</v>
      </c>
      <c r="B13" s="68"/>
      <c r="C13" s="68"/>
      <c r="D13" s="68"/>
      <c r="E13" s="68"/>
      <c r="F13" s="68"/>
      <c r="G13" s="55"/>
      <c r="H13" s="55"/>
      <c r="I13" s="55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35"/>
      <c r="U13" s="35"/>
      <c r="V13" s="35"/>
      <c r="W13" s="35"/>
      <c r="X13" s="35"/>
      <c r="Y13" s="35"/>
      <c r="Z13" s="35"/>
    </row>
    <row r="14" spans="1:26" ht="15.75" customHeight="1">
      <c r="A14" s="83" t="s">
        <v>54</v>
      </c>
      <c r="B14" s="68"/>
      <c r="C14" s="68"/>
      <c r="D14" s="68"/>
      <c r="E14" s="68"/>
      <c r="F14" s="68"/>
      <c r="G14" s="55"/>
      <c r="H14" s="55"/>
      <c r="I14" s="55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35"/>
      <c r="U14" s="35"/>
      <c r="V14" s="35"/>
      <c r="W14" s="35"/>
      <c r="X14" s="35"/>
      <c r="Y14" s="35"/>
      <c r="Z14" s="35"/>
    </row>
    <row r="15" spans="1:26" ht="15.75" customHeight="1">
      <c r="A15" s="82"/>
      <c r="B15" s="68"/>
      <c r="C15" s="68"/>
      <c r="D15" s="68"/>
      <c r="E15" s="68"/>
      <c r="F15" s="68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35"/>
      <c r="U15" s="35"/>
      <c r="V15" s="35"/>
      <c r="W15" s="35"/>
      <c r="X15" s="35"/>
      <c r="Y15" s="35"/>
      <c r="Z15" s="35"/>
    </row>
    <row r="16" spans="1:26" ht="15.75" customHeight="1">
      <c r="A16" s="83" t="s">
        <v>55</v>
      </c>
      <c r="B16" s="68"/>
      <c r="C16" s="68"/>
      <c r="D16" s="68"/>
      <c r="E16" s="68"/>
      <c r="F16" s="68"/>
      <c r="G16" s="60">
        <f t="shared" ref="G16:I16" si="2">(G3+G7+G8)-(G9+G13+G14)</f>
        <v>80300</v>
      </c>
      <c r="H16" s="60">
        <f t="shared" si="2"/>
        <v>197000</v>
      </c>
      <c r="I16" s="60">
        <f t="shared" si="2"/>
        <v>355500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35"/>
      <c r="U16" s="35"/>
      <c r="V16" s="35"/>
      <c r="W16" s="35"/>
      <c r="X16" s="35"/>
      <c r="Y16" s="35"/>
      <c r="Z16" s="35"/>
    </row>
    <row r="17" spans="1:26" ht="15.75" customHeight="1">
      <c r="A17" s="82"/>
      <c r="B17" s="68"/>
      <c r="C17" s="68"/>
      <c r="D17" s="68"/>
      <c r="E17" s="68"/>
      <c r="F17" s="68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35"/>
      <c r="U17" s="35"/>
      <c r="V17" s="35"/>
      <c r="W17" s="35"/>
      <c r="X17" s="35"/>
      <c r="Y17" s="35"/>
      <c r="Z17" s="35"/>
    </row>
    <row r="18" spans="1:26" ht="15.75" customHeight="1">
      <c r="A18" s="82"/>
      <c r="B18" s="68"/>
      <c r="C18" s="68"/>
      <c r="D18" s="68"/>
      <c r="E18" s="68"/>
      <c r="F18" s="68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35"/>
      <c r="U18" s="35"/>
      <c r="V18" s="35"/>
      <c r="W18" s="35"/>
      <c r="X18" s="35"/>
      <c r="Y18" s="35"/>
      <c r="Z18" s="35"/>
    </row>
    <row r="19" spans="1:26" ht="33" customHeight="1">
      <c r="A19" s="79" t="s">
        <v>56</v>
      </c>
      <c r="B19" s="68"/>
      <c r="C19" s="68"/>
      <c r="D19" s="68"/>
      <c r="E19" s="68"/>
      <c r="F19" s="68"/>
      <c r="G19" s="2" t="s">
        <v>31</v>
      </c>
      <c r="H19" s="2" t="s">
        <v>23</v>
      </c>
      <c r="I19" s="2" t="s">
        <v>25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  <c r="U19" s="62"/>
      <c r="V19" s="62"/>
      <c r="W19" s="62"/>
      <c r="X19" s="62"/>
      <c r="Y19" s="62"/>
      <c r="Z19" s="62"/>
    </row>
    <row r="20" spans="1:26" ht="15.75" customHeight="1">
      <c r="A20" s="82"/>
      <c r="B20" s="68"/>
      <c r="C20" s="68"/>
      <c r="D20" s="68"/>
      <c r="E20" s="82"/>
      <c r="F20" s="68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35"/>
      <c r="U20" s="35"/>
      <c r="V20" s="35"/>
      <c r="W20" s="35"/>
      <c r="X20" s="35"/>
      <c r="Y20" s="35"/>
      <c r="Z20" s="35"/>
    </row>
    <row r="21" spans="1:26" ht="15.75" customHeight="1">
      <c r="A21" s="83" t="s">
        <v>55</v>
      </c>
      <c r="B21" s="68"/>
      <c r="C21" s="68"/>
      <c r="D21" s="68"/>
      <c r="E21" s="68"/>
      <c r="F21" s="68"/>
      <c r="G21" s="53">
        <f t="shared" ref="G21:I21" si="3">G16</f>
        <v>80300</v>
      </c>
      <c r="H21" s="53">
        <f t="shared" si="3"/>
        <v>197000</v>
      </c>
      <c r="I21" s="53">
        <f t="shared" si="3"/>
        <v>355500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35"/>
      <c r="U21" s="35"/>
      <c r="V21" s="35"/>
      <c r="W21" s="35"/>
      <c r="X21" s="35"/>
      <c r="Y21" s="35"/>
      <c r="Z21" s="35"/>
    </row>
    <row r="22" spans="1:26" ht="15.75" customHeight="1">
      <c r="A22" s="86" t="s">
        <v>57</v>
      </c>
      <c r="B22" s="68"/>
      <c r="C22" s="68"/>
      <c r="D22" s="68"/>
      <c r="E22" s="68"/>
      <c r="F22" s="68"/>
      <c r="G22" s="55"/>
      <c r="H22" s="55"/>
      <c r="I22" s="55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35"/>
      <c r="U22" s="35"/>
      <c r="V22" s="35"/>
      <c r="W22" s="35"/>
      <c r="X22" s="35"/>
      <c r="Y22" s="35"/>
      <c r="Z22" s="35"/>
    </row>
    <row r="23" spans="1:26" ht="15.75" customHeight="1">
      <c r="A23" s="83" t="s">
        <v>58</v>
      </c>
      <c r="B23" s="68"/>
      <c r="C23" s="68"/>
      <c r="D23" s="68"/>
      <c r="E23" s="68"/>
      <c r="F23" s="68"/>
      <c r="G23" s="55"/>
      <c r="H23" s="55"/>
      <c r="I23" s="55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35"/>
      <c r="U23" s="35"/>
      <c r="V23" s="35"/>
      <c r="W23" s="35"/>
      <c r="X23" s="35"/>
      <c r="Y23" s="35"/>
      <c r="Z23" s="35"/>
    </row>
    <row r="24" spans="1:26" ht="15.75" customHeight="1">
      <c r="A24" s="83" t="s">
        <v>59</v>
      </c>
      <c r="B24" s="68"/>
      <c r="C24" s="68"/>
      <c r="D24" s="68"/>
      <c r="E24" s="68"/>
      <c r="F24" s="68"/>
      <c r="G24" s="63">
        <f t="shared" ref="G24:I24" si="4">SUM(G25:G28)</f>
        <v>0</v>
      </c>
      <c r="H24" s="63">
        <f t="shared" si="4"/>
        <v>0</v>
      </c>
      <c r="I24" s="63">
        <f t="shared" si="4"/>
        <v>0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35"/>
      <c r="U24" s="35"/>
      <c r="V24" s="35"/>
      <c r="W24" s="35"/>
      <c r="X24" s="35"/>
      <c r="Y24" s="35"/>
      <c r="Z24" s="35"/>
    </row>
    <row r="25" spans="1:26" ht="15.75" customHeight="1">
      <c r="A25" s="86" t="s">
        <v>60</v>
      </c>
      <c r="B25" s="68"/>
      <c r="C25" s="68"/>
      <c r="D25" s="68"/>
      <c r="E25" s="68"/>
      <c r="F25" s="68"/>
      <c r="G25" s="55"/>
      <c r="H25" s="55"/>
      <c r="I25" s="55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35"/>
      <c r="U25" s="35"/>
      <c r="V25" s="35"/>
      <c r="W25" s="35"/>
      <c r="X25" s="35"/>
      <c r="Y25" s="35"/>
      <c r="Z25" s="35"/>
    </row>
    <row r="26" spans="1:26" ht="15.75" customHeight="1">
      <c r="A26" s="86" t="s">
        <v>61</v>
      </c>
      <c r="B26" s="68"/>
      <c r="C26" s="68"/>
      <c r="D26" s="68"/>
      <c r="E26" s="68"/>
      <c r="F26" s="68"/>
      <c r="G26" s="55"/>
      <c r="H26" s="55"/>
      <c r="I26" s="55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35"/>
      <c r="U26" s="35"/>
      <c r="V26" s="35"/>
      <c r="W26" s="35"/>
      <c r="X26" s="35"/>
      <c r="Y26" s="35"/>
      <c r="Z26" s="35"/>
    </row>
    <row r="27" spans="1:26" ht="15.75" customHeight="1">
      <c r="A27" s="86" t="s">
        <v>62</v>
      </c>
      <c r="B27" s="68"/>
      <c r="C27" s="68"/>
      <c r="D27" s="68"/>
      <c r="E27" s="68"/>
      <c r="F27" s="68"/>
      <c r="G27" s="55"/>
      <c r="H27" s="55"/>
      <c r="I27" s="55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35"/>
      <c r="U27" s="35"/>
      <c r="V27" s="35"/>
      <c r="W27" s="35"/>
      <c r="X27" s="35"/>
      <c r="Y27" s="35"/>
      <c r="Z27" s="35"/>
    </row>
    <row r="28" spans="1:26" ht="15.75" customHeight="1">
      <c r="A28" s="86" t="s">
        <v>63</v>
      </c>
      <c r="B28" s="68"/>
      <c r="C28" s="68"/>
      <c r="D28" s="68"/>
      <c r="E28" s="68"/>
      <c r="F28" s="68"/>
      <c r="G28" s="55"/>
      <c r="H28" s="55"/>
      <c r="I28" s="55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35"/>
      <c r="U28" s="35"/>
      <c r="V28" s="35"/>
      <c r="W28" s="35"/>
      <c r="X28" s="35"/>
      <c r="Y28" s="35"/>
      <c r="Z28" s="35"/>
    </row>
    <row r="29" spans="1:26" ht="15.75" customHeight="1">
      <c r="A29" s="83" t="s">
        <v>64</v>
      </c>
      <c r="B29" s="68"/>
      <c r="C29" s="68"/>
      <c r="D29" s="68"/>
      <c r="E29" s="68"/>
      <c r="F29" s="68"/>
      <c r="G29" s="63">
        <f t="shared" ref="G29:I29" si="5">SUM(G30:G32)</f>
        <v>0</v>
      </c>
      <c r="H29" s="63">
        <f t="shared" si="5"/>
        <v>0</v>
      </c>
      <c r="I29" s="63">
        <f t="shared" si="5"/>
        <v>0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35"/>
      <c r="U29" s="35"/>
      <c r="V29" s="35"/>
      <c r="W29" s="35"/>
      <c r="X29" s="35"/>
      <c r="Y29" s="35"/>
      <c r="Z29" s="35"/>
    </row>
    <row r="30" spans="1:26" ht="15.75" customHeight="1">
      <c r="A30" s="86" t="s">
        <v>65</v>
      </c>
      <c r="B30" s="68"/>
      <c r="C30" s="68"/>
      <c r="D30" s="68"/>
      <c r="E30" s="68"/>
      <c r="F30" s="68"/>
      <c r="G30" s="55"/>
      <c r="H30" s="55"/>
      <c r="I30" s="55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35"/>
      <c r="U30" s="35"/>
      <c r="V30" s="35"/>
      <c r="W30" s="35"/>
      <c r="X30" s="35"/>
      <c r="Y30" s="35"/>
      <c r="Z30" s="35"/>
    </row>
    <row r="31" spans="1:26" ht="15.75" customHeight="1">
      <c r="A31" s="86" t="s">
        <v>66</v>
      </c>
      <c r="B31" s="68"/>
      <c r="C31" s="68"/>
      <c r="D31" s="68"/>
      <c r="E31" s="68"/>
      <c r="F31" s="68"/>
      <c r="G31" s="55"/>
      <c r="H31" s="55"/>
      <c r="I31" s="55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35"/>
      <c r="U31" s="35"/>
      <c r="V31" s="35"/>
      <c r="W31" s="35"/>
      <c r="X31" s="35"/>
      <c r="Y31" s="35"/>
      <c r="Z31" s="35"/>
    </row>
    <row r="32" spans="1:26" ht="15.75" customHeight="1">
      <c r="A32" s="86" t="s">
        <v>67</v>
      </c>
      <c r="B32" s="68"/>
      <c r="C32" s="68"/>
      <c r="D32" s="68"/>
      <c r="E32" s="68"/>
      <c r="F32" s="68"/>
      <c r="G32" s="55"/>
      <c r="H32" s="55"/>
      <c r="I32" s="55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35"/>
      <c r="U32" s="35"/>
      <c r="V32" s="35"/>
      <c r="W32" s="35"/>
      <c r="X32" s="35"/>
      <c r="Y32" s="35"/>
      <c r="Z32" s="35"/>
    </row>
    <row r="33" spans="1:26" ht="15.75" customHeight="1">
      <c r="A33" s="83" t="s">
        <v>68</v>
      </c>
      <c r="B33" s="68"/>
      <c r="C33" s="68"/>
      <c r="D33" s="68"/>
      <c r="E33" s="68"/>
      <c r="F33" s="68"/>
      <c r="G33" s="63">
        <f t="shared" ref="G33:I33" si="6">SUM(G34:G37)</f>
        <v>0</v>
      </c>
      <c r="H33" s="63">
        <f t="shared" si="6"/>
        <v>0</v>
      </c>
      <c r="I33" s="63">
        <f t="shared" si="6"/>
        <v>0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35"/>
      <c r="U33" s="35"/>
      <c r="V33" s="35"/>
      <c r="W33" s="35"/>
      <c r="X33" s="35"/>
      <c r="Y33" s="35"/>
      <c r="Z33" s="35"/>
    </row>
    <row r="34" spans="1:26" ht="15.75" customHeight="1">
      <c r="A34" s="86" t="s">
        <v>69</v>
      </c>
      <c r="B34" s="68"/>
      <c r="C34" s="68"/>
      <c r="D34" s="68"/>
      <c r="E34" s="68"/>
      <c r="F34" s="68"/>
      <c r="G34" s="55"/>
      <c r="H34" s="55"/>
      <c r="I34" s="55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35"/>
      <c r="U34" s="35"/>
      <c r="V34" s="35"/>
      <c r="W34" s="35"/>
      <c r="X34" s="35"/>
      <c r="Y34" s="35"/>
      <c r="Z34" s="35"/>
    </row>
    <row r="35" spans="1:26" ht="15.75" customHeight="1">
      <c r="A35" s="86" t="s">
        <v>70</v>
      </c>
      <c r="B35" s="68"/>
      <c r="C35" s="68"/>
      <c r="D35" s="68"/>
      <c r="E35" s="68"/>
      <c r="F35" s="68"/>
      <c r="G35" s="55"/>
      <c r="H35" s="55"/>
      <c r="I35" s="55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35"/>
      <c r="U35" s="35"/>
      <c r="V35" s="35"/>
      <c r="W35" s="35"/>
      <c r="X35" s="35"/>
      <c r="Y35" s="35"/>
      <c r="Z35" s="35"/>
    </row>
    <row r="36" spans="1:26" ht="15.75" customHeight="1">
      <c r="A36" s="86" t="s">
        <v>71</v>
      </c>
      <c r="B36" s="68"/>
      <c r="C36" s="68"/>
      <c r="D36" s="68"/>
      <c r="E36" s="68"/>
      <c r="F36" s="68"/>
      <c r="G36" s="55"/>
      <c r="H36" s="55"/>
      <c r="I36" s="55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35"/>
      <c r="U36" s="35"/>
      <c r="V36" s="35"/>
      <c r="W36" s="35"/>
      <c r="X36" s="35"/>
      <c r="Y36" s="35"/>
      <c r="Z36" s="35"/>
    </row>
    <row r="37" spans="1:26" ht="15.75" customHeight="1">
      <c r="A37" s="82"/>
      <c r="B37" s="68"/>
      <c r="C37" s="68"/>
      <c r="D37" s="68"/>
      <c r="E37" s="68"/>
      <c r="F37" s="68"/>
      <c r="G37" s="64"/>
      <c r="H37" s="64"/>
      <c r="I37" s="64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35"/>
      <c r="U37" s="35"/>
      <c r="V37" s="35"/>
      <c r="W37" s="35"/>
      <c r="X37" s="35"/>
      <c r="Y37" s="35"/>
      <c r="Z37" s="35"/>
    </row>
    <row r="38" spans="1:26" ht="15.75" customHeight="1">
      <c r="A38" s="83" t="s">
        <v>72</v>
      </c>
      <c r="B38" s="68"/>
      <c r="C38" s="68"/>
      <c r="D38" s="68"/>
      <c r="E38" s="68"/>
      <c r="F38" s="68"/>
      <c r="G38" s="63">
        <f t="shared" ref="G38:I38" si="7">G24+G29+G33</f>
        <v>0</v>
      </c>
      <c r="H38" s="63">
        <f t="shared" si="7"/>
        <v>0</v>
      </c>
      <c r="I38" s="63">
        <f t="shared" si="7"/>
        <v>0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35"/>
      <c r="U38" s="35"/>
      <c r="V38" s="35"/>
      <c r="W38" s="35"/>
      <c r="X38" s="35"/>
      <c r="Y38" s="35"/>
      <c r="Z38" s="35"/>
    </row>
    <row r="39" spans="1:26" ht="15.75" customHeight="1">
      <c r="A39" s="86" t="s">
        <v>73</v>
      </c>
      <c r="B39" s="68"/>
      <c r="C39" s="68"/>
      <c r="D39" s="68"/>
      <c r="E39" s="68"/>
      <c r="F39" s="68"/>
      <c r="G39" s="55"/>
      <c r="H39" s="55"/>
      <c r="I39" s="55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35"/>
      <c r="U39" s="35"/>
      <c r="V39" s="35"/>
      <c r="W39" s="35"/>
      <c r="X39" s="35"/>
      <c r="Y39" s="35"/>
      <c r="Z39" s="35"/>
    </row>
    <row r="40" spans="1:26" ht="15.75" customHeight="1">
      <c r="A40" s="83" t="s">
        <v>74</v>
      </c>
      <c r="B40" s="68"/>
      <c r="C40" s="68"/>
      <c r="D40" s="68"/>
      <c r="E40" s="68"/>
      <c r="F40" s="68"/>
      <c r="G40" s="65">
        <f t="shared" ref="G40:I40" si="8">G38-G39</f>
        <v>0</v>
      </c>
      <c r="H40" s="65">
        <f t="shared" si="8"/>
        <v>0</v>
      </c>
      <c r="I40" s="65">
        <f t="shared" si="8"/>
        <v>0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35"/>
      <c r="U40" s="35"/>
      <c r="V40" s="35"/>
      <c r="W40" s="35"/>
      <c r="X40" s="35"/>
      <c r="Y40" s="35"/>
      <c r="Z40" s="35"/>
    </row>
    <row r="41" spans="1:26" ht="15.75" customHeight="1">
      <c r="A41" s="82"/>
      <c r="B41" s="68"/>
      <c r="C41" s="68"/>
      <c r="D41" s="68"/>
      <c r="E41" s="68"/>
      <c r="F41" s="68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35"/>
      <c r="U41" s="35"/>
      <c r="V41" s="35"/>
      <c r="W41" s="35"/>
      <c r="X41" s="35"/>
      <c r="Y41" s="35"/>
      <c r="Z41" s="35"/>
    </row>
    <row r="42" spans="1:26" ht="15.75" customHeight="1">
      <c r="A42" s="82"/>
      <c r="B42" s="68"/>
      <c r="C42" s="68"/>
      <c r="D42" s="68"/>
      <c r="E42" s="68"/>
      <c r="F42" s="68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35"/>
      <c r="U42" s="35"/>
      <c r="V42" s="35"/>
      <c r="W42" s="35"/>
      <c r="X42" s="35"/>
      <c r="Y42" s="35"/>
      <c r="Z42" s="35"/>
    </row>
    <row r="43" spans="1:26" ht="33" customHeight="1">
      <c r="A43" s="79" t="s">
        <v>75</v>
      </c>
      <c r="B43" s="68"/>
      <c r="C43" s="68"/>
      <c r="D43" s="68"/>
      <c r="E43" s="68"/>
      <c r="F43" s="68"/>
      <c r="G43" s="2" t="s">
        <v>31</v>
      </c>
      <c r="H43" s="2" t="s">
        <v>23</v>
      </c>
      <c r="I43" s="2" t="s">
        <v>25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2"/>
      <c r="U43" s="62"/>
      <c r="V43" s="62"/>
      <c r="W43" s="62"/>
      <c r="X43" s="62"/>
      <c r="Y43" s="62"/>
      <c r="Z43" s="62"/>
    </row>
    <row r="44" spans="1:26" ht="15.75" customHeight="1">
      <c r="A44" s="82"/>
      <c r="B44" s="68"/>
      <c r="C44" s="68"/>
      <c r="D44" s="68"/>
      <c r="E44" s="82"/>
      <c r="F44" s="68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35"/>
      <c r="U44" s="35"/>
      <c r="V44" s="35"/>
      <c r="W44" s="35"/>
      <c r="X44" s="35"/>
      <c r="Y44" s="35"/>
      <c r="Z44" s="35"/>
    </row>
    <row r="45" spans="1:26" ht="15.75" customHeight="1">
      <c r="A45" s="83" t="s">
        <v>76</v>
      </c>
      <c r="B45" s="68"/>
      <c r="C45" s="68"/>
      <c r="D45" s="68"/>
      <c r="E45" s="68"/>
      <c r="F45" s="68"/>
      <c r="G45" s="66">
        <f t="shared" ref="G45:I45" si="9">SUM(G46:G50)</f>
        <v>15000</v>
      </c>
      <c r="H45" s="66">
        <f t="shared" si="9"/>
        <v>30000</v>
      </c>
      <c r="I45" s="63">
        <f t="shared" si="9"/>
        <v>60000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35"/>
      <c r="U45" s="35"/>
      <c r="V45" s="35"/>
      <c r="W45" s="35"/>
      <c r="X45" s="35"/>
      <c r="Y45" s="35"/>
      <c r="Z45" s="35"/>
    </row>
    <row r="46" spans="1:26" ht="15.75" customHeight="1">
      <c r="A46" s="86" t="s">
        <v>77</v>
      </c>
      <c r="B46" s="68"/>
      <c r="C46" s="68"/>
      <c r="D46" s="68"/>
      <c r="E46" s="68"/>
      <c r="F46" s="68"/>
      <c r="G46" s="59">
        <v>15000</v>
      </c>
      <c r="H46" s="59">
        <v>30000</v>
      </c>
      <c r="I46" s="55">
        <v>60000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35"/>
      <c r="U46" s="35"/>
      <c r="V46" s="35"/>
      <c r="W46" s="35"/>
      <c r="X46" s="35"/>
      <c r="Y46" s="35"/>
      <c r="Z46" s="35"/>
    </row>
    <row r="47" spans="1:26" ht="15.75" customHeight="1">
      <c r="A47" s="86" t="s">
        <v>60</v>
      </c>
      <c r="B47" s="68"/>
      <c r="C47" s="68"/>
      <c r="D47" s="68"/>
      <c r="E47" s="68"/>
      <c r="F47" s="68"/>
      <c r="G47" s="55"/>
      <c r="H47" s="55"/>
      <c r="I47" s="55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35"/>
      <c r="U47" s="35"/>
      <c r="V47" s="35"/>
      <c r="W47" s="35"/>
      <c r="X47" s="35"/>
      <c r="Y47" s="35"/>
      <c r="Z47" s="35"/>
    </row>
    <row r="48" spans="1:26" ht="15.75" customHeight="1">
      <c r="A48" s="86" t="s">
        <v>61</v>
      </c>
      <c r="B48" s="68"/>
      <c r="C48" s="68"/>
      <c r="D48" s="68"/>
      <c r="E48" s="68"/>
      <c r="F48" s="68"/>
      <c r="G48" s="55"/>
      <c r="H48" s="55"/>
      <c r="I48" s="55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35"/>
      <c r="U48" s="35"/>
      <c r="V48" s="35"/>
      <c r="W48" s="35"/>
      <c r="X48" s="35"/>
      <c r="Y48" s="35"/>
      <c r="Z48" s="35"/>
    </row>
    <row r="49" spans="1:26" ht="15.75" customHeight="1">
      <c r="A49" s="86" t="s">
        <v>78</v>
      </c>
      <c r="B49" s="68"/>
      <c r="C49" s="68"/>
      <c r="D49" s="68"/>
      <c r="E49" s="68"/>
      <c r="F49" s="68"/>
      <c r="G49" s="55"/>
      <c r="H49" s="55"/>
      <c r="I49" s="55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35"/>
      <c r="U49" s="35"/>
      <c r="V49" s="35"/>
      <c r="W49" s="35"/>
      <c r="X49" s="35"/>
      <c r="Y49" s="35"/>
      <c r="Z49" s="35"/>
    </row>
    <row r="50" spans="1:26" ht="15.75" customHeight="1">
      <c r="A50" s="86" t="s">
        <v>79</v>
      </c>
      <c r="B50" s="68"/>
      <c r="C50" s="68"/>
      <c r="D50" s="68"/>
      <c r="E50" s="68"/>
      <c r="F50" s="68"/>
      <c r="G50" s="55"/>
      <c r="H50" s="55"/>
      <c r="I50" s="55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35"/>
      <c r="U50" s="35"/>
      <c r="V50" s="35"/>
      <c r="W50" s="35"/>
      <c r="X50" s="35"/>
      <c r="Y50" s="35"/>
      <c r="Z50" s="35"/>
    </row>
    <row r="51" spans="1:26" ht="15.75" customHeight="1">
      <c r="A51" s="83" t="s">
        <v>80</v>
      </c>
      <c r="B51" s="68"/>
      <c r="C51" s="68"/>
      <c r="D51" s="68"/>
      <c r="E51" s="68"/>
      <c r="F51" s="68"/>
      <c r="G51" s="63">
        <f t="shared" ref="G51:I51" si="10">SUM(G52)</f>
        <v>0</v>
      </c>
      <c r="H51" s="63">
        <f t="shared" si="10"/>
        <v>0</v>
      </c>
      <c r="I51" s="63">
        <f t="shared" si="10"/>
        <v>0</v>
      </c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35"/>
      <c r="U51" s="35"/>
      <c r="V51" s="35"/>
      <c r="W51" s="35"/>
      <c r="X51" s="35"/>
      <c r="Y51" s="35"/>
      <c r="Z51" s="35"/>
    </row>
    <row r="52" spans="1:26" ht="15.75" customHeight="1">
      <c r="A52" s="82" t="s">
        <v>81</v>
      </c>
      <c r="B52" s="68"/>
      <c r="C52" s="68"/>
      <c r="D52" s="68"/>
      <c r="E52" s="68"/>
      <c r="F52" s="68"/>
      <c r="G52" s="55"/>
      <c r="H52" s="55"/>
      <c r="I52" s="55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35"/>
      <c r="U52" s="35"/>
      <c r="V52" s="35"/>
      <c r="W52" s="35"/>
      <c r="X52" s="35"/>
      <c r="Y52" s="35"/>
      <c r="Z52" s="35"/>
    </row>
    <row r="53" spans="1:26" ht="15.75" customHeight="1">
      <c r="A53" s="83" t="s">
        <v>82</v>
      </c>
      <c r="B53" s="68"/>
      <c r="C53" s="68"/>
      <c r="D53" s="68"/>
      <c r="E53" s="68"/>
      <c r="F53" s="68"/>
      <c r="G53" s="63">
        <f t="shared" ref="G53:I53" si="11">SUM(G54:G55)</f>
        <v>15000</v>
      </c>
      <c r="H53" s="63">
        <f t="shared" si="11"/>
        <v>30000</v>
      </c>
      <c r="I53" s="63">
        <f t="shared" si="11"/>
        <v>60000</v>
      </c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35"/>
      <c r="U53" s="35"/>
      <c r="V53" s="35"/>
      <c r="W53" s="35"/>
      <c r="X53" s="35"/>
      <c r="Y53" s="35"/>
      <c r="Z53" s="35"/>
    </row>
    <row r="54" spans="1:26" ht="15.75" customHeight="1">
      <c r="A54" s="82" t="s">
        <v>83</v>
      </c>
      <c r="B54" s="68"/>
      <c r="C54" s="68"/>
      <c r="D54" s="68"/>
      <c r="E54" s="68"/>
      <c r="F54" s="68"/>
      <c r="G54" s="55"/>
      <c r="H54" s="55"/>
      <c r="I54" s="55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35"/>
      <c r="U54" s="35"/>
      <c r="V54" s="35"/>
      <c r="W54" s="35"/>
      <c r="X54" s="35"/>
      <c r="Y54" s="35"/>
      <c r="Z54" s="35"/>
    </row>
    <row r="55" spans="1:26" ht="15.75" customHeight="1">
      <c r="A55" s="82" t="s">
        <v>84</v>
      </c>
      <c r="B55" s="68"/>
      <c r="C55" s="68"/>
      <c r="D55" s="68"/>
      <c r="E55" s="68"/>
      <c r="F55" s="68"/>
      <c r="G55" s="66">
        <f t="shared" ref="G55:I55" si="12">G45-G51-G54</f>
        <v>15000</v>
      </c>
      <c r="H55" s="66">
        <f t="shared" si="12"/>
        <v>30000</v>
      </c>
      <c r="I55" s="63">
        <f t="shared" si="12"/>
        <v>60000</v>
      </c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35"/>
      <c r="U55" s="35"/>
      <c r="V55" s="35"/>
      <c r="W55" s="35"/>
      <c r="X55" s="35"/>
      <c r="Y55" s="35"/>
      <c r="Z55" s="35"/>
    </row>
    <row r="56" spans="1:26" ht="15.75" customHeight="1">
      <c r="A56" s="83" t="s">
        <v>85</v>
      </c>
      <c r="B56" s="68"/>
      <c r="C56" s="68"/>
      <c r="D56" s="68"/>
      <c r="E56" s="68"/>
      <c r="F56" s="68"/>
      <c r="G56" s="65">
        <f t="shared" ref="G56:I56" si="13">SUM(G54:G55)</f>
        <v>15000</v>
      </c>
      <c r="H56" s="65">
        <f t="shared" si="13"/>
        <v>30000</v>
      </c>
      <c r="I56" s="65">
        <f t="shared" si="13"/>
        <v>60000</v>
      </c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35"/>
      <c r="U56" s="35"/>
      <c r="V56" s="35"/>
      <c r="W56" s="35"/>
      <c r="X56" s="35"/>
      <c r="Y56" s="35"/>
      <c r="Z56" s="35"/>
    </row>
    <row r="57" spans="1:26" ht="15.75" customHeight="1">
      <c r="A57" s="82"/>
      <c r="B57" s="68"/>
      <c r="C57" s="68"/>
      <c r="D57" s="68"/>
      <c r="E57" s="68"/>
      <c r="F57" s="68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35"/>
      <c r="U57" s="35"/>
      <c r="V57" s="35"/>
      <c r="W57" s="35"/>
      <c r="X57" s="35"/>
      <c r="Y57" s="35"/>
      <c r="Z57" s="35"/>
    </row>
    <row r="58" spans="1:26" ht="15.75" customHeight="1">
      <c r="A58" s="82"/>
      <c r="B58" s="68"/>
      <c r="C58" s="68"/>
      <c r="D58" s="68"/>
      <c r="E58" s="68"/>
      <c r="F58" s="68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35"/>
      <c r="U58" s="35"/>
      <c r="V58" s="35"/>
      <c r="W58" s="35"/>
      <c r="X58" s="35"/>
      <c r="Y58" s="35"/>
      <c r="Z58" s="35"/>
    </row>
    <row r="59" spans="1:26" ht="33" customHeight="1">
      <c r="A59" s="79" t="s">
        <v>86</v>
      </c>
      <c r="B59" s="68"/>
      <c r="C59" s="68"/>
      <c r="D59" s="68"/>
      <c r="E59" s="89" t="s">
        <v>87</v>
      </c>
      <c r="F59" s="68"/>
      <c r="G59" s="2" t="s">
        <v>31</v>
      </c>
      <c r="H59" s="2" t="s">
        <v>23</v>
      </c>
      <c r="I59" s="2" t="s">
        <v>25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2"/>
      <c r="U59" s="62"/>
      <c r="V59" s="62"/>
      <c r="W59" s="62"/>
      <c r="X59" s="62"/>
      <c r="Y59" s="62"/>
      <c r="Z59" s="62"/>
    </row>
    <row r="60" spans="1:26" ht="15.75" customHeight="1">
      <c r="A60" s="82"/>
      <c r="B60" s="68"/>
      <c r="C60" s="68"/>
      <c r="D60" s="68"/>
      <c r="E60" s="90"/>
      <c r="F60" s="68"/>
      <c r="G60" s="64"/>
      <c r="H60" s="64"/>
      <c r="I60" s="64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35"/>
      <c r="U60" s="35"/>
      <c r="V60" s="35"/>
      <c r="W60" s="35"/>
      <c r="X60" s="35"/>
      <c r="Y60" s="35"/>
      <c r="Z60" s="35"/>
    </row>
    <row r="61" spans="1:26" ht="15.75" customHeight="1">
      <c r="A61" s="86" t="s">
        <v>88</v>
      </c>
      <c r="B61" s="68"/>
      <c r="C61" s="68"/>
      <c r="D61" s="68"/>
      <c r="E61" s="87" t="s">
        <v>89</v>
      </c>
      <c r="F61" s="68"/>
      <c r="G61" s="55"/>
      <c r="H61" s="55"/>
      <c r="I61" s="55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35"/>
      <c r="U61" s="35"/>
      <c r="V61" s="35"/>
      <c r="W61" s="35"/>
      <c r="X61" s="35"/>
      <c r="Y61" s="35"/>
      <c r="Z61" s="35"/>
    </row>
    <row r="62" spans="1:26" ht="15.75" customHeight="1">
      <c r="A62" s="86" t="s">
        <v>90</v>
      </c>
      <c r="B62" s="68"/>
      <c r="C62" s="68"/>
      <c r="D62" s="68"/>
      <c r="E62" s="87" t="s">
        <v>91</v>
      </c>
      <c r="F62" s="68"/>
      <c r="G62" s="55"/>
      <c r="H62" s="55"/>
      <c r="I62" s="55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35"/>
      <c r="U62" s="35"/>
      <c r="V62" s="35"/>
      <c r="W62" s="35"/>
      <c r="X62" s="35"/>
      <c r="Y62" s="35"/>
      <c r="Z62" s="35"/>
    </row>
    <row r="63" spans="1:26" ht="15.75" customHeight="1">
      <c r="A63" s="86" t="s">
        <v>92</v>
      </c>
      <c r="B63" s="68"/>
      <c r="C63" s="68"/>
      <c r="D63" s="68"/>
      <c r="E63" s="87" t="s">
        <v>93</v>
      </c>
      <c r="F63" s="68"/>
      <c r="G63" s="55"/>
      <c r="H63" s="55"/>
      <c r="I63" s="55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35"/>
      <c r="U63" s="35"/>
      <c r="V63" s="35"/>
      <c r="W63" s="35"/>
      <c r="X63" s="35"/>
      <c r="Y63" s="35"/>
      <c r="Z63" s="35"/>
    </row>
    <row r="64" spans="1:26" ht="15.75" customHeight="1">
      <c r="A64" s="86" t="s">
        <v>94</v>
      </c>
      <c r="B64" s="68"/>
      <c r="C64" s="68"/>
      <c r="D64" s="68"/>
      <c r="E64" s="87" t="s">
        <v>95</v>
      </c>
      <c r="F64" s="68"/>
      <c r="G64" s="55"/>
      <c r="H64" s="55"/>
      <c r="I64" s="55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35"/>
      <c r="U64" s="35"/>
      <c r="V64" s="35"/>
      <c r="W64" s="35"/>
      <c r="X64" s="35"/>
      <c r="Y64" s="35"/>
      <c r="Z64" s="35"/>
    </row>
    <row r="65" spans="1:26" ht="15.75" customHeight="1">
      <c r="A65" s="86" t="s">
        <v>96</v>
      </c>
      <c r="B65" s="68"/>
      <c r="C65" s="68"/>
      <c r="D65" s="68"/>
      <c r="E65" s="87" t="s">
        <v>97</v>
      </c>
      <c r="F65" s="68"/>
      <c r="G65" s="55"/>
      <c r="H65" s="55"/>
      <c r="I65" s="55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35"/>
      <c r="U65" s="35"/>
      <c r="V65" s="35"/>
      <c r="W65" s="35"/>
      <c r="X65" s="35"/>
      <c r="Y65" s="35"/>
      <c r="Z65" s="35"/>
    </row>
    <row r="66" spans="1:26" ht="15.75" customHeight="1">
      <c r="A66" s="86" t="s">
        <v>98</v>
      </c>
      <c r="B66" s="68"/>
      <c r="C66" s="68"/>
      <c r="D66" s="68"/>
      <c r="E66" s="87" t="s">
        <v>99</v>
      </c>
      <c r="F66" s="68"/>
      <c r="G66" s="55"/>
      <c r="H66" s="55"/>
      <c r="I66" s="55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35"/>
      <c r="U66" s="35"/>
      <c r="V66" s="35"/>
      <c r="W66" s="35"/>
      <c r="X66" s="35"/>
      <c r="Y66" s="35"/>
      <c r="Z66" s="35"/>
    </row>
    <row r="67" spans="1:26" ht="15.75" customHeight="1">
      <c r="A67" s="86" t="s">
        <v>100</v>
      </c>
      <c r="B67" s="68"/>
      <c r="C67" s="68"/>
      <c r="D67" s="68"/>
      <c r="E67" s="88" t="s">
        <v>101</v>
      </c>
      <c r="F67" s="68"/>
      <c r="G67" s="55"/>
      <c r="H67" s="55"/>
      <c r="I67" s="55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35"/>
      <c r="U267" s="35"/>
      <c r="V267" s="35"/>
      <c r="W267" s="35"/>
      <c r="X267" s="35"/>
      <c r="Y267" s="35"/>
      <c r="Z267" s="35"/>
    </row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9">
    <mergeCell ref="A19:F19"/>
    <mergeCell ref="A20:D20"/>
    <mergeCell ref="E20:F42"/>
    <mergeCell ref="A21:D21"/>
    <mergeCell ref="A22:D22"/>
    <mergeCell ref="A23:D23"/>
    <mergeCell ref="A24:D24"/>
    <mergeCell ref="E66:F66"/>
    <mergeCell ref="E67:F67"/>
    <mergeCell ref="E59:F59"/>
    <mergeCell ref="E60:F60"/>
    <mergeCell ref="E61:F61"/>
    <mergeCell ref="E62:F62"/>
    <mergeCell ref="E63:F63"/>
    <mergeCell ref="E64:F64"/>
    <mergeCell ref="E65:F65"/>
    <mergeCell ref="A64:D64"/>
    <mergeCell ref="A65:D65"/>
    <mergeCell ref="A66:D66"/>
    <mergeCell ref="A67:D67"/>
    <mergeCell ref="A57:D57"/>
    <mergeCell ref="A58:D58"/>
    <mergeCell ref="A59:D59"/>
    <mergeCell ref="A60:D60"/>
    <mergeCell ref="A61:D61"/>
    <mergeCell ref="A62:D62"/>
    <mergeCell ref="A63:D63"/>
    <mergeCell ref="A44:D44"/>
    <mergeCell ref="E44:F58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35:D35"/>
    <mergeCell ref="A36:D36"/>
    <mergeCell ref="A37:D37"/>
    <mergeCell ref="A38:D38"/>
    <mergeCell ref="A43:F43"/>
    <mergeCell ref="A39:D39"/>
    <mergeCell ref="A40:D40"/>
    <mergeCell ref="A41:D41"/>
    <mergeCell ref="A42:D42"/>
    <mergeCell ref="A30:D30"/>
    <mergeCell ref="A31:D31"/>
    <mergeCell ref="A32:D32"/>
    <mergeCell ref="A33:D33"/>
    <mergeCell ref="A34:D34"/>
    <mergeCell ref="A25:D25"/>
    <mergeCell ref="A26:D26"/>
    <mergeCell ref="A27:D27"/>
    <mergeCell ref="A28:D28"/>
    <mergeCell ref="A29:D29"/>
    <mergeCell ref="A17:D17"/>
    <mergeCell ref="A18:D18"/>
    <mergeCell ref="A1:F1"/>
    <mergeCell ref="A2:D2"/>
    <mergeCell ref="E2:F18"/>
    <mergeCell ref="A3:D3"/>
    <mergeCell ref="A4:D4"/>
    <mergeCell ref="A5:D5"/>
    <mergeCell ref="A6:D6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Forecasts</vt:lpstr>
      <vt:lpstr>Expenses</vt:lpstr>
      <vt:lpstr>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Nathalia Morton</cp:lastModifiedBy>
  <dcterms:modified xsi:type="dcterms:W3CDTF">2023-11-22T00:47:20Z</dcterms:modified>
</cp:coreProperties>
</file>