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\OneDrive\Documentos\Curso HTML-CSS\Arboviroses\pqavs\"/>
    </mc:Choice>
  </mc:AlternateContent>
  <bookViews>
    <workbookView xWindow="0" yWindow="0" windowWidth="15345" windowHeight="4635"/>
  </bookViews>
  <sheets>
    <sheet name="Plan2" sheetId="2" r:id="rId1"/>
  </sheets>
  <definedNames>
    <definedName name="_xlnm._FilterDatabase" localSheetId="0" hidden="1">Plan2!$A$14:$T$234</definedName>
  </definedNames>
  <calcPr calcId="152511"/>
</workbook>
</file>

<file path=xl/calcChain.xml><?xml version="1.0" encoding="utf-8"?>
<calcChain xmlns="http://schemas.openxmlformats.org/spreadsheetml/2006/main">
  <c r="L177" i="2" l="1"/>
  <c r="P238" i="2" l="1"/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2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7" i="2"/>
  <c r="H115" i="2"/>
  <c r="H116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3" i="2"/>
  <c r="J42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7" i="2"/>
  <c r="J115" i="2"/>
  <c r="J116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3" i="2"/>
  <c r="L42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7" i="2"/>
  <c r="L115" i="2"/>
  <c r="L116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15" i="2"/>
  <c r="J15" i="2"/>
  <c r="H15" i="2"/>
  <c r="L239" i="2" l="1"/>
  <c r="R238" i="2"/>
  <c r="N238" i="2"/>
  <c r="L238" i="2"/>
  <c r="J238" i="2"/>
  <c r="H238" i="2"/>
  <c r="Q232" i="2" l="1"/>
  <c r="O232" i="2"/>
  <c r="M232" i="2"/>
  <c r="K232" i="2"/>
  <c r="I232" i="2"/>
  <c r="G232" i="2"/>
  <c r="E232" i="2" l="1"/>
  <c r="J232" i="2" s="1"/>
  <c r="L232" i="2" l="1"/>
  <c r="H232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3" i="2"/>
  <c r="F42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7" i="2"/>
  <c r="F115" i="2"/>
  <c r="F116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R232" i="2" l="1"/>
  <c r="P232" i="2"/>
  <c r="F232" i="2"/>
  <c r="N232" i="2"/>
  <c r="T232" i="2" l="1"/>
  <c r="L237" i="2"/>
  <c r="P16" i="2"/>
  <c r="R16" i="2"/>
  <c r="P17" i="2"/>
  <c r="R17" i="2"/>
  <c r="P18" i="2"/>
  <c r="R18" i="2"/>
  <c r="P19" i="2"/>
  <c r="R19" i="2"/>
  <c r="P20" i="2"/>
  <c r="R20" i="2"/>
  <c r="P21" i="2"/>
  <c r="R21" i="2"/>
  <c r="P22" i="2"/>
  <c r="R22" i="2"/>
  <c r="P23" i="2"/>
  <c r="R23" i="2"/>
  <c r="P24" i="2"/>
  <c r="R24" i="2"/>
  <c r="P25" i="2"/>
  <c r="R25" i="2"/>
  <c r="P26" i="2"/>
  <c r="R26" i="2"/>
  <c r="P27" i="2"/>
  <c r="R27" i="2"/>
  <c r="P28" i="2"/>
  <c r="R28" i="2"/>
  <c r="P29" i="2"/>
  <c r="R29" i="2"/>
  <c r="P30" i="2"/>
  <c r="R30" i="2"/>
  <c r="P31" i="2"/>
  <c r="R31" i="2"/>
  <c r="P32" i="2"/>
  <c r="R32" i="2"/>
  <c r="P33" i="2"/>
  <c r="R33" i="2"/>
  <c r="P34" i="2"/>
  <c r="R34" i="2"/>
  <c r="P35" i="2"/>
  <c r="R35" i="2"/>
  <c r="P36" i="2"/>
  <c r="R36" i="2"/>
  <c r="P37" i="2"/>
  <c r="R37" i="2"/>
  <c r="P38" i="2"/>
  <c r="R38" i="2"/>
  <c r="P39" i="2"/>
  <c r="R39" i="2"/>
  <c r="P40" i="2"/>
  <c r="R40" i="2"/>
  <c r="P41" i="2"/>
  <c r="R41" i="2"/>
  <c r="P43" i="2"/>
  <c r="R43" i="2"/>
  <c r="P42" i="2"/>
  <c r="R42" i="2"/>
  <c r="P44" i="2"/>
  <c r="R44" i="2"/>
  <c r="P45" i="2"/>
  <c r="R45" i="2"/>
  <c r="P46" i="2"/>
  <c r="R46" i="2"/>
  <c r="P47" i="2"/>
  <c r="R47" i="2"/>
  <c r="P48" i="2"/>
  <c r="R48" i="2"/>
  <c r="P49" i="2"/>
  <c r="R49" i="2"/>
  <c r="P50" i="2"/>
  <c r="R50" i="2"/>
  <c r="P51" i="2"/>
  <c r="R51" i="2"/>
  <c r="P52" i="2"/>
  <c r="R52" i="2"/>
  <c r="P53" i="2"/>
  <c r="R53" i="2"/>
  <c r="P54" i="2"/>
  <c r="R54" i="2"/>
  <c r="P55" i="2"/>
  <c r="R55" i="2"/>
  <c r="P56" i="2"/>
  <c r="R56" i="2"/>
  <c r="P57" i="2"/>
  <c r="R57" i="2"/>
  <c r="P58" i="2"/>
  <c r="R58" i="2"/>
  <c r="P59" i="2"/>
  <c r="R59" i="2"/>
  <c r="P60" i="2"/>
  <c r="R60" i="2"/>
  <c r="P61" i="2"/>
  <c r="R61" i="2"/>
  <c r="P62" i="2"/>
  <c r="R62" i="2"/>
  <c r="P63" i="2"/>
  <c r="R63" i="2"/>
  <c r="P64" i="2"/>
  <c r="R64" i="2"/>
  <c r="P65" i="2"/>
  <c r="R65" i="2"/>
  <c r="P66" i="2"/>
  <c r="R66" i="2"/>
  <c r="P67" i="2"/>
  <c r="R67" i="2"/>
  <c r="P68" i="2"/>
  <c r="R68" i="2"/>
  <c r="P69" i="2"/>
  <c r="R69" i="2"/>
  <c r="P70" i="2"/>
  <c r="R70" i="2"/>
  <c r="P71" i="2"/>
  <c r="R71" i="2"/>
  <c r="P72" i="2"/>
  <c r="R72" i="2"/>
  <c r="P73" i="2"/>
  <c r="R73" i="2"/>
  <c r="P74" i="2"/>
  <c r="R74" i="2"/>
  <c r="P75" i="2"/>
  <c r="R75" i="2"/>
  <c r="P76" i="2"/>
  <c r="R76" i="2"/>
  <c r="P77" i="2"/>
  <c r="R77" i="2"/>
  <c r="P78" i="2"/>
  <c r="R78" i="2"/>
  <c r="P79" i="2"/>
  <c r="R79" i="2"/>
  <c r="P80" i="2"/>
  <c r="R80" i="2"/>
  <c r="P81" i="2"/>
  <c r="R81" i="2"/>
  <c r="P82" i="2"/>
  <c r="R82" i="2"/>
  <c r="P83" i="2"/>
  <c r="R83" i="2"/>
  <c r="P84" i="2"/>
  <c r="R84" i="2"/>
  <c r="P85" i="2"/>
  <c r="R85" i="2"/>
  <c r="P86" i="2"/>
  <c r="R86" i="2"/>
  <c r="P87" i="2"/>
  <c r="R87" i="2"/>
  <c r="P88" i="2"/>
  <c r="R88" i="2"/>
  <c r="P89" i="2"/>
  <c r="R89" i="2"/>
  <c r="P90" i="2"/>
  <c r="R90" i="2"/>
  <c r="P91" i="2"/>
  <c r="R91" i="2"/>
  <c r="P92" i="2"/>
  <c r="R92" i="2"/>
  <c r="P93" i="2"/>
  <c r="R93" i="2"/>
  <c r="P94" i="2"/>
  <c r="R94" i="2"/>
  <c r="P95" i="2"/>
  <c r="R95" i="2"/>
  <c r="P96" i="2"/>
  <c r="R96" i="2"/>
  <c r="P97" i="2"/>
  <c r="R97" i="2"/>
  <c r="P98" i="2"/>
  <c r="R98" i="2"/>
  <c r="P99" i="2"/>
  <c r="R99" i="2"/>
  <c r="P100" i="2"/>
  <c r="R100" i="2"/>
  <c r="P101" i="2"/>
  <c r="R101" i="2"/>
  <c r="P102" i="2"/>
  <c r="R102" i="2"/>
  <c r="P103" i="2"/>
  <c r="R103" i="2"/>
  <c r="P104" i="2"/>
  <c r="R104" i="2"/>
  <c r="P105" i="2"/>
  <c r="R105" i="2"/>
  <c r="P106" i="2"/>
  <c r="R106" i="2"/>
  <c r="P107" i="2"/>
  <c r="R107" i="2"/>
  <c r="P108" i="2"/>
  <c r="R108" i="2"/>
  <c r="P109" i="2"/>
  <c r="R109" i="2"/>
  <c r="P110" i="2"/>
  <c r="R110" i="2"/>
  <c r="P111" i="2"/>
  <c r="R111" i="2"/>
  <c r="P112" i="2"/>
  <c r="R112" i="2"/>
  <c r="P113" i="2"/>
  <c r="R113" i="2"/>
  <c r="P114" i="2"/>
  <c r="R114" i="2"/>
  <c r="P117" i="2"/>
  <c r="R117" i="2"/>
  <c r="P115" i="2"/>
  <c r="R115" i="2"/>
  <c r="P116" i="2"/>
  <c r="R116" i="2"/>
  <c r="P118" i="2"/>
  <c r="R118" i="2"/>
  <c r="P119" i="2"/>
  <c r="R119" i="2"/>
  <c r="P120" i="2"/>
  <c r="R120" i="2"/>
  <c r="P121" i="2"/>
  <c r="R121" i="2"/>
  <c r="P122" i="2"/>
  <c r="R122" i="2"/>
  <c r="P123" i="2"/>
  <c r="R123" i="2"/>
  <c r="P124" i="2"/>
  <c r="R124" i="2"/>
  <c r="P125" i="2"/>
  <c r="R125" i="2"/>
  <c r="P126" i="2"/>
  <c r="R126" i="2"/>
  <c r="P127" i="2"/>
  <c r="R127" i="2"/>
  <c r="P128" i="2"/>
  <c r="R128" i="2"/>
  <c r="P129" i="2"/>
  <c r="R129" i="2"/>
  <c r="P130" i="2"/>
  <c r="R130" i="2"/>
  <c r="P131" i="2"/>
  <c r="R131" i="2"/>
  <c r="P132" i="2"/>
  <c r="R132" i="2"/>
  <c r="P133" i="2"/>
  <c r="R133" i="2"/>
  <c r="P134" i="2"/>
  <c r="R134" i="2"/>
  <c r="P135" i="2"/>
  <c r="R135" i="2"/>
  <c r="P136" i="2"/>
  <c r="R136" i="2"/>
  <c r="P137" i="2"/>
  <c r="R137" i="2"/>
  <c r="P138" i="2"/>
  <c r="R138" i="2"/>
  <c r="P139" i="2"/>
  <c r="R139" i="2"/>
  <c r="P140" i="2"/>
  <c r="R140" i="2"/>
  <c r="P141" i="2"/>
  <c r="R141" i="2"/>
  <c r="P142" i="2"/>
  <c r="R142" i="2"/>
  <c r="P143" i="2"/>
  <c r="R143" i="2"/>
  <c r="P144" i="2"/>
  <c r="R144" i="2"/>
  <c r="P145" i="2"/>
  <c r="R145" i="2"/>
  <c r="P146" i="2"/>
  <c r="R146" i="2"/>
  <c r="P147" i="2"/>
  <c r="R147" i="2"/>
  <c r="P148" i="2"/>
  <c r="R148" i="2"/>
  <c r="P149" i="2"/>
  <c r="R149" i="2"/>
  <c r="P150" i="2"/>
  <c r="R150" i="2"/>
  <c r="P151" i="2"/>
  <c r="R151" i="2"/>
  <c r="P152" i="2"/>
  <c r="R152" i="2"/>
  <c r="P153" i="2"/>
  <c r="R153" i="2"/>
  <c r="P154" i="2"/>
  <c r="R154" i="2"/>
  <c r="P155" i="2"/>
  <c r="R155" i="2"/>
  <c r="P156" i="2"/>
  <c r="R156" i="2"/>
  <c r="P157" i="2"/>
  <c r="R157" i="2"/>
  <c r="P158" i="2"/>
  <c r="R158" i="2"/>
  <c r="P159" i="2"/>
  <c r="R159" i="2"/>
  <c r="P160" i="2"/>
  <c r="R160" i="2"/>
  <c r="P161" i="2"/>
  <c r="R161" i="2"/>
  <c r="P162" i="2"/>
  <c r="R162" i="2"/>
  <c r="P163" i="2"/>
  <c r="R163" i="2"/>
  <c r="P164" i="2"/>
  <c r="R164" i="2"/>
  <c r="P165" i="2"/>
  <c r="R165" i="2"/>
  <c r="P166" i="2"/>
  <c r="R166" i="2"/>
  <c r="P167" i="2"/>
  <c r="R167" i="2"/>
  <c r="P168" i="2"/>
  <c r="R168" i="2"/>
  <c r="P169" i="2"/>
  <c r="R169" i="2"/>
  <c r="P170" i="2"/>
  <c r="R170" i="2"/>
  <c r="P171" i="2"/>
  <c r="R171" i="2"/>
  <c r="P172" i="2"/>
  <c r="R172" i="2"/>
  <c r="P173" i="2"/>
  <c r="R173" i="2"/>
  <c r="P174" i="2"/>
  <c r="R174" i="2"/>
  <c r="P175" i="2"/>
  <c r="R175" i="2"/>
  <c r="P176" i="2"/>
  <c r="R176" i="2"/>
  <c r="P177" i="2"/>
  <c r="R177" i="2"/>
  <c r="P178" i="2"/>
  <c r="R178" i="2"/>
  <c r="P179" i="2"/>
  <c r="R179" i="2"/>
  <c r="P180" i="2"/>
  <c r="R180" i="2"/>
  <c r="P181" i="2"/>
  <c r="R181" i="2"/>
  <c r="P182" i="2"/>
  <c r="R182" i="2"/>
  <c r="P183" i="2"/>
  <c r="R183" i="2"/>
  <c r="P184" i="2"/>
  <c r="R184" i="2"/>
  <c r="P185" i="2"/>
  <c r="R185" i="2"/>
  <c r="P186" i="2"/>
  <c r="R186" i="2"/>
  <c r="P187" i="2"/>
  <c r="R187" i="2"/>
  <c r="P188" i="2"/>
  <c r="R188" i="2"/>
  <c r="P189" i="2"/>
  <c r="R189" i="2"/>
  <c r="P190" i="2"/>
  <c r="R190" i="2"/>
  <c r="P191" i="2"/>
  <c r="R191" i="2"/>
  <c r="P192" i="2"/>
  <c r="R192" i="2"/>
  <c r="P193" i="2"/>
  <c r="R193" i="2"/>
  <c r="P194" i="2"/>
  <c r="R194" i="2"/>
  <c r="P195" i="2"/>
  <c r="R195" i="2"/>
  <c r="P196" i="2"/>
  <c r="R196" i="2"/>
  <c r="P197" i="2"/>
  <c r="R197" i="2"/>
  <c r="P198" i="2"/>
  <c r="R198" i="2"/>
  <c r="P199" i="2"/>
  <c r="R199" i="2"/>
  <c r="P200" i="2"/>
  <c r="R200" i="2"/>
  <c r="P201" i="2"/>
  <c r="R201" i="2"/>
  <c r="P202" i="2"/>
  <c r="R202" i="2"/>
  <c r="P203" i="2"/>
  <c r="R203" i="2"/>
  <c r="P204" i="2"/>
  <c r="R204" i="2"/>
  <c r="P205" i="2"/>
  <c r="R205" i="2"/>
  <c r="P206" i="2"/>
  <c r="R206" i="2"/>
  <c r="P207" i="2"/>
  <c r="R207" i="2"/>
  <c r="P208" i="2"/>
  <c r="R208" i="2"/>
  <c r="P209" i="2"/>
  <c r="R209" i="2"/>
  <c r="P210" i="2"/>
  <c r="R210" i="2"/>
  <c r="P211" i="2"/>
  <c r="R211" i="2"/>
  <c r="P212" i="2"/>
  <c r="R212" i="2"/>
  <c r="P213" i="2"/>
  <c r="R213" i="2"/>
  <c r="P214" i="2"/>
  <c r="R214" i="2"/>
  <c r="P215" i="2"/>
  <c r="R215" i="2"/>
  <c r="P216" i="2"/>
  <c r="R216" i="2"/>
  <c r="P217" i="2"/>
  <c r="R217" i="2"/>
  <c r="P218" i="2"/>
  <c r="R218" i="2"/>
  <c r="P219" i="2"/>
  <c r="R219" i="2"/>
  <c r="P220" i="2"/>
  <c r="R220" i="2"/>
  <c r="P221" i="2"/>
  <c r="R221" i="2"/>
  <c r="P222" i="2"/>
  <c r="R222" i="2"/>
  <c r="P223" i="2"/>
  <c r="R223" i="2"/>
  <c r="P224" i="2"/>
  <c r="R224" i="2"/>
  <c r="P225" i="2"/>
  <c r="R225" i="2"/>
  <c r="P226" i="2"/>
  <c r="R226" i="2"/>
  <c r="P227" i="2"/>
  <c r="R227" i="2"/>
  <c r="P228" i="2"/>
  <c r="R228" i="2"/>
  <c r="P229" i="2"/>
  <c r="R229" i="2"/>
  <c r="P230" i="2"/>
  <c r="R230" i="2"/>
  <c r="P231" i="2"/>
  <c r="R231" i="2"/>
  <c r="R15" i="2"/>
  <c r="P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3" i="2"/>
  <c r="N42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7" i="2"/>
  <c r="N115" i="2"/>
  <c r="N116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P239" i="2" l="1"/>
  <c r="R239" i="2"/>
  <c r="P237" i="2"/>
  <c r="R237" i="2"/>
  <c r="T221" i="2"/>
  <c r="W221" i="2" s="1"/>
  <c r="T205" i="2"/>
  <c r="W205" i="2" s="1"/>
  <c r="T193" i="2"/>
  <c r="W193" i="2" s="1"/>
  <c r="T185" i="2"/>
  <c r="W185" i="2" s="1"/>
  <c r="T173" i="2"/>
  <c r="W173" i="2" s="1"/>
  <c r="T161" i="2"/>
  <c r="W161" i="2" s="1"/>
  <c r="T228" i="2"/>
  <c r="W228" i="2" s="1"/>
  <c r="T220" i="2"/>
  <c r="W220" i="2" s="1"/>
  <c r="T208" i="2"/>
  <c r="W208" i="2" s="1"/>
  <c r="T196" i="2"/>
  <c r="W196" i="2" s="1"/>
  <c r="T184" i="2"/>
  <c r="W184" i="2" s="1"/>
  <c r="T176" i="2"/>
  <c r="W176" i="2" s="1"/>
  <c r="T164" i="2"/>
  <c r="W164" i="2" s="1"/>
  <c r="T156" i="2"/>
  <c r="W156" i="2" s="1"/>
  <c r="T148" i="2"/>
  <c r="W148" i="2" s="1"/>
  <c r="T140" i="2"/>
  <c r="W140" i="2" s="1"/>
  <c r="T124" i="2"/>
  <c r="W124" i="2" s="1"/>
  <c r="T112" i="2"/>
  <c r="W112" i="2" s="1"/>
  <c r="T92" i="2"/>
  <c r="W92" i="2" s="1"/>
  <c r="T48" i="2"/>
  <c r="W48" i="2" s="1"/>
  <c r="T231" i="2"/>
  <c r="W231" i="2" s="1"/>
  <c r="T223" i="2"/>
  <c r="W223" i="2" s="1"/>
  <c r="T215" i="2"/>
  <c r="W215" i="2" s="1"/>
  <c r="T207" i="2"/>
  <c r="W207" i="2" s="1"/>
  <c r="T203" i="2"/>
  <c r="W203" i="2" s="1"/>
  <c r="T195" i="2"/>
  <c r="W195" i="2" s="1"/>
  <c r="T187" i="2"/>
  <c r="W187" i="2" s="1"/>
  <c r="T183" i="2"/>
  <c r="W183" i="2" s="1"/>
  <c r="T175" i="2"/>
  <c r="W175" i="2" s="1"/>
  <c r="T171" i="2"/>
  <c r="W171" i="2" s="1"/>
  <c r="T163" i="2"/>
  <c r="W163" i="2" s="1"/>
  <c r="T151" i="2"/>
  <c r="W151" i="2" s="1"/>
  <c r="T230" i="2"/>
  <c r="W230" i="2" s="1"/>
  <c r="T226" i="2"/>
  <c r="W226" i="2" s="1"/>
  <c r="T222" i="2"/>
  <c r="W222" i="2" s="1"/>
  <c r="T218" i="2"/>
  <c r="W218" i="2" s="1"/>
  <c r="T214" i="2"/>
  <c r="W214" i="2" s="1"/>
  <c r="T210" i="2"/>
  <c r="W210" i="2" s="1"/>
  <c r="T206" i="2"/>
  <c r="W206" i="2" s="1"/>
  <c r="T202" i="2"/>
  <c r="W202" i="2" s="1"/>
  <c r="T198" i="2"/>
  <c r="W198" i="2" s="1"/>
  <c r="T194" i="2"/>
  <c r="W194" i="2" s="1"/>
  <c r="T190" i="2"/>
  <c r="W190" i="2" s="1"/>
  <c r="T186" i="2"/>
  <c r="W186" i="2" s="1"/>
  <c r="T182" i="2"/>
  <c r="W182" i="2" s="1"/>
  <c r="T178" i="2"/>
  <c r="W178" i="2" s="1"/>
  <c r="T174" i="2"/>
  <c r="W174" i="2" s="1"/>
  <c r="T170" i="2"/>
  <c r="W170" i="2" s="1"/>
  <c r="T166" i="2"/>
  <c r="W166" i="2" s="1"/>
  <c r="T162" i="2"/>
  <c r="W162" i="2" s="1"/>
  <c r="T158" i="2"/>
  <c r="W158" i="2" s="1"/>
  <c r="T154" i="2"/>
  <c r="W154" i="2" s="1"/>
  <c r="T150" i="2"/>
  <c r="W150" i="2" s="1"/>
  <c r="T146" i="2"/>
  <c r="W146" i="2" s="1"/>
  <c r="T142" i="2"/>
  <c r="W142" i="2" s="1"/>
  <c r="T138" i="2"/>
  <c r="W138" i="2" s="1"/>
  <c r="T134" i="2"/>
  <c r="W134" i="2" s="1"/>
  <c r="T130" i="2"/>
  <c r="W130" i="2" s="1"/>
  <c r="T126" i="2"/>
  <c r="W126" i="2" s="1"/>
  <c r="T122" i="2"/>
  <c r="W122" i="2" s="1"/>
  <c r="T118" i="2"/>
  <c r="W118" i="2" s="1"/>
  <c r="T114" i="2"/>
  <c r="W114" i="2" s="1"/>
  <c r="T110" i="2"/>
  <c r="W110" i="2" s="1"/>
  <c r="T106" i="2"/>
  <c r="W106" i="2" s="1"/>
  <c r="T102" i="2"/>
  <c r="W102" i="2" s="1"/>
  <c r="T98" i="2"/>
  <c r="W98" i="2" s="1"/>
  <c r="T94" i="2"/>
  <c r="W94" i="2" s="1"/>
  <c r="T90" i="2"/>
  <c r="W90" i="2" s="1"/>
  <c r="T86" i="2"/>
  <c r="W86" i="2" s="1"/>
  <c r="T82" i="2"/>
  <c r="W82" i="2" s="1"/>
  <c r="T78" i="2"/>
  <c r="W78" i="2" s="1"/>
  <c r="T74" i="2"/>
  <c r="W74" i="2" s="1"/>
  <c r="T70" i="2"/>
  <c r="W70" i="2" s="1"/>
  <c r="T66" i="2"/>
  <c r="W66" i="2" s="1"/>
  <c r="T62" i="2"/>
  <c r="W62" i="2" s="1"/>
  <c r="T58" i="2"/>
  <c r="W58" i="2" s="1"/>
  <c r="T54" i="2"/>
  <c r="W54" i="2" s="1"/>
  <c r="T50" i="2"/>
  <c r="W50" i="2" s="1"/>
  <c r="T46" i="2"/>
  <c r="W46" i="2" s="1"/>
  <c r="T43" i="2"/>
  <c r="T38" i="2"/>
  <c r="W38" i="2" s="1"/>
  <c r="T34" i="2"/>
  <c r="W34" i="2" s="1"/>
  <c r="T30" i="2"/>
  <c r="W30" i="2" s="1"/>
  <c r="T26" i="2"/>
  <c r="W26" i="2" s="1"/>
  <c r="T22" i="2"/>
  <c r="W22" i="2" s="1"/>
  <c r="T225" i="2"/>
  <c r="W225" i="2" s="1"/>
  <c r="T213" i="2"/>
  <c r="W213" i="2" s="1"/>
  <c r="T197" i="2"/>
  <c r="W197" i="2" s="1"/>
  <c r="T181" i="2"/>
  <c r="W181" i="2" s="1"/>
  <c r="T169" i="2"/>
  <c r="W169" i="2" s="1"/>
  <c r="T165" i="2"/>
  <c r="W165" i="2" s="1"/>
  <c r="T153" i="2"/>
  <c r="W153" i="2" s="1"/>
  <c r="T149" i="2"/>
  <c r="W149" i="2" s="1"/>
  <c r="T145" i="2"/>
  <c r="W145" i="2" s="1"/>
  <c r="T141" i="2"/>
  <c r="W141" i="2" s="1"/>
  <c r="T137" i="2"/>
  <c r="W137" i="2" s="1"/>
  <c r="T133" i="2"/>
  <c r="W133" i="2" s="1"/>
  <c r="T129" i="2"/>
  <c r="W129" i="2" s="1"/>
  <c r="T125" i="2"/>
  <c r="W125" i="2" s="1"/>
  <c r="T121" i="2"/>
  <c r="W121" i="2" s="1"/>
  <c r="T116" i="2"/>
  <c r="T113" i="2"/>
  <c r="W113" i="2" s="1"/>
  <c r="T109" i="2"/>
  <c r="W109" i="2" s="1"/>
  <c r="T105" i="2"/>
  <c r="W105" i="2" s="1"/>
  <c r="T101" i="2"/>
  <c r="W101" i="2" s="1"/>
  <c r="T97" i="2"/>
  <c r="W97" i="2" s="1"/>
  <c r="T93" i="2"/>
  <c r="W93" i="2" s="1"/>
  <c r="T89" i="2"/>
  <c r="W89" i="2" s="1"/>
  <c r="T85" i="2"/>
  <c r="W85" i="2" s="1"/>
  <c r="T81" i="2"/>
  <c r="W81" i="2" s="1"/>
  <c r="T77" i="2"/>
  <c r="W77" i="2" s="1"/>
  <c r="T73" i="2"/>
  <c r="W73" i="2" s="1"/>
  <c r="T69" i="2"/>
  <c r="W69" i="2" s="1"/>
  <c r="T65" i="2"/>
  <c r="W65" i="2" s="1"/>
  <c r="T61" i="2"/>
  <c r="W61" i="2" s="1"/>
  <c r="T57" i="2"/>
  <c r="W57" i="2" s="1"/>
  <c r="T53" i="2"/>
  <c r="W53" i="2" s="1"/>
  <c r="T49" i="2"/>
  <c r="W49" i="2" s="1"/>
  <c r="T45" i="2"/>
  <c r="W45" i="2" s="1"/>
  <c r="T41" i="2"/>
  <c r="W41" i="2" s="1"/>
  <c r="T37" i="2"/>
  <c r="W37" i="2" s="1"/>
  <c r="T33" i="2"/>
  <c r="W33" i="2" s="1"/>
  <c r="T29" i="2"/>
  <c r="W29" i="2" s="1"/>
  <c r="T25" i="2"/>
  <c r="W25" i="2" s="1"/>
  <c r="T21" i="2"/>
  <c r="W21" i="2" s="1"/>
  <c r="T217" i="2"/>
  <c r="W217" i="2" s="1"/>
  <c r="T201" i="2"/>
  <c r="W201" i="2" s="1"/>
  <c r="T189" i="2"/>
  <c r="W189" i="2" s="1"/>
  <c r="T177" i="2"/>
  <c r="W177" i="2" s="1"/>
  <c r="T157" i="2"/>
  <c r="W157" i="2" s="1"/>
  <c r="T224" i="2"/>
  <c r="W224" i="2" s="1"/>
  <c r="T212" i="2"/>
  <c r="W212" i="2" s="1"/>
  <c r="T200" i="2"/>
  <c r="W200" i="2" s="1"/>
  <c r="T188" i="2"/>
  <c r="W188" i="2" s="1"/>
  <c r="T172" i="2"/>
  <c r="W172" i="2" s="1"/>
  <c r="T152" i="2"/>
  <c r="W152" i="2" s="1"/>
  <c r="T132" i="2"/>
  <c r="W132" i="2" s="1"/>
  <c r="T120" i="2"/>
  <c r="W120" i="2" s="1"/>
  <c r="T104" i="2"/>
  <c r="W104" i="2" s="1"/>
  <c r="T96" i="2"/>
  <c r="W96" i="2" s="1"/>
  <c r="T84" i="2"/>
  <c r="W84" i="2" s="1"/>
  <c r="T76" i="2"/>
  <c r="W76" i="2" s="1"/>
  <c r="T68" i="2"/>
  <c r="W68" i="2" s="1"/>
  <c r="T64" i="2"/>
  <c r="W64" i="2" s="1"/>
  <c r="T60" i="2"/>
  <c r="W60" i="2" s="1"/>
  <c r="T52" i="2"/>
  <c r="W52" i="2" s="1"/>
  <c r="T44" i="2"/>
  <c r="W44" i="2" s="1"/>
  <c r="T40" i="2"/>
  <c r="W40" i="2" s="1"/>
  <c r="T36" i="2"/>
  <c r="W36" i="2" s="1"/>
  <c r="T32" i="2"/>
  <c r="W32" i="2" s="1"/>
  <c r="T28" i="2"/>
  <c r="W28" i="2" s="1"/>
  <c r="T24" i="2"/>
  <c r="W24" i="2" s="1"/>
  <c r="T229" i="2"/>
  <c r="W229" i="2" s="1"/>
  <c r="T209" i="2"/>
  <c r="W209" i="2" s="1"/>
  <c r="T216" i="2"/>
  <c r="W216" i="2" s="1"/>
  <c r="T204" i="2"/>
  <c r="W204" i="2" s="1"/>
  <c r="T192" i="2"/>
  <c r="W192" i="2" s="1"/>
  <c r="T180" i="2"/>
  <c r="W180" i="2" s="1"/>
  <c r="T168" i="2"/>
  <c r="W168" i="2" s="1"/>
  <c r="T160" i="2"/>
  <c r="W160" i="2" s="1"/>
  <c r="T144" i="2"/>
  <c r="W144" i="2" s="1"/>
  <c r="T136" i="2"/>
  <c r="W136" i="2" s="1"/>
  <c r="T128" i="2"/>
  <c r="W128" i="2" s="1"/>
  <c r="T115" i="2"/>
  <c r="T108" i="2"/>
  <c r="W108" i="2" s="1"/>
  <c r="T100" i="2"/>
  <c r="W100" i="2" s="1"/>
  <c r="T88" i="2"/>
  <c r="W88" i="2" s="1"/>
  <c r="T80" i="2"/>
  <c r="W80" i="2" s="1"/>
  <c r="T72" i="2"/>
  <c r="W72" i="2" s="1"/>
  <c r="T56" i="2"/>
  <c r="W56" i="2" s="1"/>
  <c r="T227" i="2"/>
  <c r="W227" i="2" s="1"/>
  <c r="T219" i="2"/>
  <c r="W219" i="2" s="1"/>
  <c r="T211" i="2"/>
  <c r="W211" i="2" s="1"/>
  <c r="T199" i="2"/>
  <c r="W199" i="2" s="1"/>
  <c r="T191" i="2"/>
  <c r="W191" i="2" s="1"/>
  <c r="T179" i="2"/>
  <c r="W179" i="2" s="1"/>
  <c r="T167" i="2"/>
  <c r="W167" i="2" s="1"/>
  <c r="T159" i="2"/>
  <c r="W159" i="2" s="1"/>
  <c r="T155" i="2"/>
  <c r="W155" i="2" s="1"/>
  <c r="T147" i="2"/>
  <c r="W147" i="2" s="1"/>
  <c r="T143" i="2"/>
  <c r="W143" i="2" s="1"/>
  <c r="T139" i="2"/>
  <c r="W139" i="2" s="1"/>
  <c r="T135" i="2"/>
  <c r="W135" i="2" s="1"/>
  <c r="T131" i="2"/>
  <c r="W131" i="2" s="1"/>
  <c r="T127" i="2"/>
  <c r="W127" i="2" s="1"/>
  <c r="T123" i="2"/>
  <c r="W123" i="2" s="1"/>
  <c r="T119" i="2"/>
  <c r="W119" i="2" s="1"/>
  <c r="T117" i="2"/>
  <c r="W115" i="2" s="1"/>
  <c r="T111" i="2"/>
  <c r="W111" i="2" s="1"/>
  <c r="T107" i="2"/>
  <c r="W107" i="2" s="1"/>
  <c r="T103" i="2"/>
  <c r="W103" i="2" s="1"/>
  <c r="T99" i="2"/>
  <c r="W99" i="2" s="1"/>
  <c r="T95" i="2"/>
  <c r="W95" i="2" s="1"/>
  <c r="T91" i="2"/>
  <c r="W91" i="2" s="1"/>
  <c r="T87" i="2"/>
  <c r="W87" i="2" s="1"/>
  <c r="T83" i="2"/>
  <c r="W83" i="2" s="1"/>
  <c r="T79" i="2"/>
  <c r="W79" i="2" s="1"/>
  <c r="T75" i="2"/>
  <c r="W75" i="2" s="1"/>
  <c r="T71" i="2"/>
  <c r="W71" i="2" s="1"/>
  <c r="T67" i="2"/>
  <c r="W67" i="2" s="1"/>
  <c r="T63" i="2"/>
  <c r="W63" i="2" s="1"/>
  <c r="T59" i="2"/>
  <c r="W59" i="2" s="1"/>
  <c r="T55" i="2"/>
  <c r="W55" i="2" s="1"/>
  <c r="T51" i="2"/>
  <c r="W51" i="2" s="1"/>
  <c r="T47" i="2"/>
  <c r="W47" i="2" s="1"/>
  <c r="T42" i="2"/>
  <c r="T39" i="2"/>
  <c r="W39" i="2" s="1"/>
  <c r="T35" i="2"/>
  <c r="W35" i="2" s="1"/>
  <c r="T31" i="2"/>
  <c r="W31" i="2" s="1"/>
  <c r="T27" i="2"/>
  <c r="W27" i="2" s="1"/>
  <c r="T23" i="2"/>
  <c r="W23" i="2" s="1"/>
  <c r="F15" i="2"/>
  <c r="W43" i="2" l="1"/>
  <c r="W117" i="2"/>
  <c r="W116" i="2"/>
  <c r="W42" i="2"/>
  <c r="N15" i="2"/>
  <c r="N237" i="2" l="1"/>
  <c r="N239" i="2"/>
  <c r="J237" i="2"/>
  <c r="J239" i="2"/>
  <c r="H239" i="2"/>
  <c r="H237" i="2"/>
  <c r="T20" i="2"/>
  <c r="W20" i="2" s="1"/>
  <c r="T19" i="2"/>
  <c r="W19" i="2" s="1"/>
  <c r="T18" i="2"/>
  <c r="W18" i="2" s="1"/>
  <c r="T16" i="2"/>
  <c r="W16" i="2" s="1"/>
  <c r="T17" i="2"/>
  <c r="W17" i="2" s="1"/>
  <c r="T15" i="2"/>
  <c r="W15" i="2" s="1"/>
  <c r="V9" i="2" l="1"/>
  <c r="T237" i="2"/>
  <c r="T236" i="2" s="1"/>
  <c r="W9" i="2" l="1"/>
</calcChain>
</file>

<file path=xl/sharedStrings.xml><?xml version="1.0" encoding="utf-8"?>
<sst xmlns="http://schemas.openxmlformats.org/spreadsheetml/2006/main" count="701" uniqueCount="259">
  <si>
    <t>ESTADO DO MARANHÃO</t>
  </si>
  <si>
    <t>SECRETARIA DE ESTADO DA SAÚDE</t>
  </si>
  <si>
    <t>SUPERINTENDÊNCIA DE EPIDEMIOLOGIA E CONTROLE DE DOENÇAS</t>
  </si>
  <si>
    <r>
      <t>Área:</t>
    </r>
    <r>
      <rPr>
        <sz val="10"/>
        <color theme="1"/>
        <rFont val="Arial"/>
        <family val="2"/>
      </rPr>
      <t xml:space="preserve"> Dengue</t>
    </r>
  </si>
  <si>
    <t>URS</t>
  </si>
  <si>
    <t>IBGE</t>
  </si>
  <si>
    <t>Município</t>
  </si>
  <si>
    <t>Inspeção Ano</t>
  </si>
  <si>
    <t>Açailândia</t>
  </si>
  <si>
    <t>Bom Jesus das Selvas</t>
  </si>
  <si>
    <t>Buriticupu</t>
  </si>
  <si>
    <t>Cidelândia</t>
  </si>
  <si>
    <t>Itinga do Maranhão</t>
  </si>
  <si>
    <t>São Francisco do Brejão</t>
  </si>
  <si>
    <t>São Pedro da Água Branca</t>
  </si>
  <si>
    <t>Vila Nova dos Martírios</t>
  </si>
  <si>
    <t>Bacabal</t>
  </si>
  <si>
    <t>Altamira do Maranhão</t>
  </si>
  <si>
    <t>Bom Lugar</t>
  </si>
  <si>
    <t>Brejo de Areia</t>
  </si>
  <si>
    <t>Conceição do Lago-Açu</t>
  </si>
  <si>
    <t>Lago Verde</t>
  </si>
  <si>
    <t>Marajá do Sena</t>
  </si>
  <si>
    <t>Olho d'Água das Cunhãs</t>
  </si>
  <si>
    <t>Paulo Ramos</t>
  </si>
  <si>
    <t>São Luís Gonzaga do Maranhão</t>
  </si>
  <si>
    <t>Vitorino Freire</t>
  </si>
  <si>
    <t>Balsas</t>
  </si>
  <si>
    <t>Alto Parnaíba</t>
  </si>
  <si>
    <t>Carolina</t>
  </si>
  <si>
    <t>Feira Nova do Maranhão</t>
  </si>
  <si>
    <t>Formosa da Serra Negra</t>
  </si>
  <si>
    <t>Fortaleza dos Nogueiras</t>
  </si>
  <si>
    <t>Loreto</t>
  </si>
  <si>
    <t>Nova Colinas</t>
  </si>
  <si>
    <t>Riachão</t>
  </si>
  <si>
    <t>Sambaíba</t>
  </si>
  <si>
    <t>São Félix de Balsas</t>
  </si>
  <si>
    <t>São Pedro dos Crentes</t>
  </si>
  <si>
    <t>Tasso Fragoso</t>
  </si>
  <si>
    <t>Barra do Corda</t>
  </si>
  <si>
    <t>Arame</t>
  </si>
  <si>
    <t>Grajaú</t>
  </si>
  <si>
    <t>Itaipava do Grajaú</t>
  </si>
  <si>
    <t>Jenipapo dos Vieiras</t>
  </si>
  <si>
    <t>Caxias</t>
  </si>
  <si>
    <t>Afonso Cunha</t>
  </si>
  <si>
    <t>Aldeias Altas</t>
  </si>
  <si>
    <t>Buriti</t>
  </si>
  <si>
    <t>Coelho Neto</t>
  </si>
  <si>
    <t>Duque Bacelar</t>
  </si>
  <si>
    <t>São João do Soter</t>
  </si>
  <si>
    <t>Chapadinha</t>
  </si>
  <si>
    <t>Água Doce do Maranhão</t>
  </si>
  <si>
    <t>Anapurus</t>
  </si>
  <si>
    <t>Araioses</t>
  </si>
  <si>
    <t>Brejo</t>
  </si>
  <si>
    <t>Magalhães de Almeida</t>
  </si>
  <si>
    <t>Mata Roma</t>
  </si>
  <si>
    <t>Milagres do Maranhão</t>
  </si>
  <si>
    <t>Paulino Neves</t>
  </si>
  <si>
    <t>Santa Quitéria do Maranhão</t>
  </si>
  <si>
    <t>Santana do Maranhão</t>
  </si>
  <si>
    <t>São Bernardo</t>
  </si>
  <si>
    <t>Tutóia</t>
  </si>
  <si>
    <t>Codó</t>
  </si>
  <si>
    <t>Alto Alegre do Maranhão</t>
  </si>
  <si>
    <t>Coroatá</t>
  </si>
  <si>
    <t>Peritoró</t>
  </si>
  <si>
    <t>São Mateus do Maranhão</t>
  </si>
  <si>
    <t>Timbiras</t>
  </si>
  <si>
    <t>Imperatriz</t>
  </si>
  <si>
    <t>Amarante do Maranhão</t>
  </si>
  <si>
    <t>Buritirana</t>
  </si>
  <si>
    <t>Campestre do Maranhão</t>
  </si>
  <si>
    <t>Davinópolis</t>
  </si>
  <si>
    <t>Estreito</t>
  </si>
  <si>
    <t>Governador Edison Lobão</t>
  </si>
  <si>
    <t>João Lisboa</t>
  </si>
  <si>
    <t>Lajeado Novo</t>
  </si>
  <si>
    <t>Montes Altos</t>
  </si>
  <si>
    <t>Porto Franco</t>
  </si>
  <si>
    <t>Ribamar Fiquene</t>
  </si>
  <si>
    <t>São João do Paraíso</t>
  </si>
  <si>
    <t>Senador La Rocque</t>
  </si>
  <si>
    <t>Sítio Novo</t>
  </si>
  <si>
    <t>Itapecuru-Mirim</t>
  </si>
  <si>
    <t>Anajatuba</t>
  </si>
  <si>
    <t>Arari</t>
  </si>
  <si>
    <t>Cantanhede</t>
  </si>
  <si>
    <t>Itapecuru Mirim</t>
  </si>
  <si>
    <t>Matões do Norte</t>
  </si>
  <si>
    <t>Miranda do Norte</t>
  </si>
  <si>
    <t>Nina Rodrigues</t>
  </si>
  <si>
    <t>Pirapemas</t>
  </si>
  <si>
    <t>Presidente Vargas</t>
  </si>
  <si>
    <t>São Benedito do Rio Preto</t>
  </si>
  <si>
    <t>Urbano Santos</t>
  </si>
  <si>
    <t>Vargem Grande</t>
  </si>
  <si>
    <t>Vitória do Mearim</t>
  </si>
  <si>
    <t>Pedreiras</t>
  </si>
  <si>
    <t>Bernardo do Mearim</t>
  </si>
  <si>
    <t>Esperantinópolis</t>
  </si>
  <si>
    <t>Igarapé Grande</t>
  </si>
  <si>
    <t>Lago da Pedra</t>
  </si>
  <si>
    <t>Lago do Junco</t>
  </si>
  <si>
    <t>Lago dos Rodrigues</t>
  </si>
  <si>
    <t>Lagoa Grande do Maranhão</t>
  </si>
  <si>
    <t>Lima Campos</t>
  </si>
  <si>
    <t>Poção de Pedras</t>
  </si>
  <si>
    <t>São Raimundo do Doca Bezerra</t>
  </si>
  <si>
    <t>São Roberto</t>
  </si>
  <si>
    <t>Trizidela do Vale</t>
  </si>
  <si>
    <t>Pinheiro</t>
  </si>
  <si>
    <t>Apicum-Açu</t>
  </si>
  <si>
    <t>Bacuri</t>
  </si>
  <si>
    <t>Bequimão</t>
  </si>
  <si>
    <t>Cedral</t>
  </si>
  <si>
    <t>Central do Maranhão</t>
  </si>
  <si>
    <t>Cururupu</t>
  </si>
  <si>
    <t>Guimarães</t>
  </si>
  <si>
    <t>Mirinzal</t>
  </si>
  <si>
    <t>Pedro do Rosário</t>
  </si>
  <si>
    <t>Peri Mirim</t>
  </si>
  <si>
    <t>Porto Rico do Maranhão</t>
  </si>
  <si>
    <t>Presidente Sarney</t>
  </si>
  <si>
    <t>Santa Helena</t>
  </si>
  <si>
    <t>Serrano do Maranhão</t>
  </si>
  <si>
    <t>Turiaçu</t>
  </si>
  <si>
    <t>Turilândia</t>
  </si>
  <si>
    <t>Presidente Dutra</t>
  </si>
  <si>
    <t>Capinzal do Norte</t>
  </si>
  <si>
    <t>Dom Pedro</t>
  </si>
  <si>
    <t>Fortuna</t>
  </si>
  <si>
    <t>Gonçalves Dias</t>
  </si>
  <si>
    <t>Governador Archer</t>
  </si>
  <si>
    <t>Governador Eugênio Barros</t>
  </si>
  <si>
    <t>Governador Luiz Rocha</t>
  </si>
  <si>
    <t>Graça Aranha</t>
  </si>
  <si>
    <t>Joselândia</t>
  </si>
  <si>
    <t>Santa Filomena do Maranhão</t>
  </si>
  <si>
    <t>Santo Antônio dos Lopes</t>
  </si>
  <si>
    <t>São Domingos do Maranhão</t>
  </si>
  <si>
    <t>São José dos Basílios</t>
  </si>
  <si>
    <t>Senador Alexandre Costa</t>
  </si>
  <si>
    <t>Tuntum</t>
  </si>
  <si>
    <t>Rosário</t>
  </si>
  <si>
    <t>Axixá</t>
  </si>
  <si>
    <t>Bacabeira</t>
  </si>
  <si>
    <t>Barreirinhas</t>
  </si>
  <si>
    <t>Cachoeira Grande</t>
  </si>
  <si>
    <t>Humberto de Campos</t>
  </si>
  <si>
    <t>Icatu</t>
  </si>
  <si>
    <t>Morros</t>
  </si>
  <si>
    <t>Presidente Juscelino</t>
  </si>
  <si>
    <t>Primeira Cruz</t>
  </si>
  <si>
    <t>Santa Rita</t>
  </si>
  <si>
    <t>Santo Amaro do Maranhão</t>
  </si>
  <si>
    <t>Santa Inês</t>
  </si>
  <si>
    <t>Alto Alegre do Pindaré</t>
  </si>
  <si>
    <t>Bela Vista do Maranhão</t>
  </si>
  <si>
    <t>Bom Jardim</t>
  </si>
  <si>
    <t>Governador Newton Bello</t>
  </si>
  <si>
    <t>Igarapé do Meio</t>
  </si>
  <si>
    <t>Monção</t>
  </si>
  <si>
    <t>Pindaré-Mirim</t>
  </si>
  <si>
    <t>Pio XII</t>
  </si>
  <si>
    <t>Santa Luzia</t>
  </si>
  <si>
    <t>São João do Carú</t>
  </si>
  <si>
    <t>Satubinha</t>
  </si>
  <si>
    <t>Tufilândia</t>
  </si>
  <si>
    <t>São João dos Patos</t>
  </si>
  <si>
    <t>Barão de Grajaú</t>
  </si>
  <si>
    <t>Benedito Leite</t>
  </si>
  <si>
    <t>Buriti Bravo</t>
  </si>
  <si>
    <t>Colinas</t>
  </si>
  <si>
    <t>Jatobá</t>
  </si>
  <si>
    <t>Lagoa do Mato</t>
  </si>
  <si>
    <t>Mirador</t>
  </si>
  <si>
    <t>Nova Iorque</t>
  </si>
  <si>
    <t>Paraibano</t>
  </si>
  <si>
    <t>Passagem Franca</t>
  </si>
  <si>
    <t>Pastos Bons</t>
  </si>
  <si>
    <t>São Domingos do Azeitão</t>
  </si>
  <si>
    <t>Sucupira do Norte</t>
  </si>
  <si>
    <t>Sucupira do Riachão</t>
  </si>
  <si>
    <t>São Luís</t>
  </si>
  <si>
    <t>Alcântara</t>
  </si>
  <si>
    <t>Paço do Lumiar</t>
  </si>
  <si>
    <t>Raposa</t>
  </si>
  <si>
    <t>São José de Ribamar</t>
  </si>
  <si>
    <t>Timon</t>
  </si>
  <si>
    <t>Matões</t>
  </si>
  <si>
    <t>Parnarama</t>
  </si>
  <si>
    <t>São Francisco do Maranhão</t>
  </si>
  <si>
    <t>Viana</t>
  </si>
  <si>
    <t>Cajapió</t>
  </si>
  <si>
    <t>Cajari</t>
  </si>
  <si>
    <t>Matinha</t>
  </si>
  <si>
    <t>Olinda Nova do Maranhão</t>
  </si>
  <si>
    <t>Penalva</t>
  </si>
  <si>
    <t>São João Batista</t>
  </si>
  <si>
    <t>Zé Doca</t>
  </si>
  <si>
    <t>Amapá do Maranhão</t>
  </si>
  <si>
    <t>Araguanã</t>
  </si>
  <si>
    <t>Boa Vista do Gurupi</t>
  </si>
  <si>
    <t>Cândido Mendes</t>
  </si>
  <si>
    <t>Carutapera</t>
  </si>
  <si>
    <t>Centro do Guilherme</t>
  </si>
  <si>
    <t>Centro Novo do Maranhão</t>
  </si>
  <si>
    <t>Godofredo Viana</t>
  </si>
  <si>
    <t>Governador Nunes Freire</t>
  </si>
  <si>
    <t>Junco do Maranhão</t>
  </si>
  <si>
    <t>Luís Domingues</t>
  </si>
  <si>
    <t>Maracaçumé</t>
  </si>
  <si>
    <t>Maranhãozinho</t>
  </si>
  <si>
    <t>Nova Olinda do Maranhão</t>
  </si>
  <si>
    <t>Presidente Médici</t>
  </si>
  <si>
    <t>Santa Luzia do Paruá</t>
  </si>
  <si>
    <t>Ciclos
80% ou +</t>
  </si>
  <si>
    <t>PLANILHA DE MONITORAMENTO MENSAL DAS METAS DO PQA-VS</t>
  </si>
  <si>
    <t>SECRETARIA ADJUNTA DA POLITICA DE ATENÇÃO PRIMÁRIA E VIGILÂNCIA EM SAÚDE</t>
  </si>
  <si>
    <t>DEPARTAMENTO DE MONITORAMENTO E AVALIAÇÃO EM SAÚDE</t>
  </si>
  <si>
    <t>1º CICLO</t>
  </si>
  <si>
    <t>2º CICLO</t>
  </si>
  <si>
    <t>3º CICLO</t>
  </si>
  <si>
    <t>4º CICLO</t>
  </si>
  <si>
    <t>5º CICLO</t>
  </si>
  <si>
    <t>6º CICLO</t>
  </si>
  <si>
    <t>Nº de imóveis visitados</t>
  </si>
  <si>
    <t>% de Cobertura</t>
  </si>
  <si>
    <t>Inspeção Ciclo</t>
  </si>
  <si>
    <t>MAIS IDH</t>
  </si>
  <si>
    <t>NÃO</t>
  </si>
  <si>
    <t>SIM</t>
  </si>
  <si>
    <t>META</t>
  </si>
  <si>
    <t>Bacurituba</t>
  </si>
  <si>
    <t>Belágua</t>
  </si>
  <si>
    <t>Fernando Falcão</t>
  </si>
  <si>
    <t>Palmeirândia</t>
  </si>
  <si>
    <t>São Bento</t>
  </si>
  <si>
    <t>São Vicente de Ferrer</t>
  </si>
  <si>
    <t>4 ciclos</t>
  </si>
  <si>
    <t>Alcançaram</t>
  </si>
  <si>
    <t>Não alcançaram</t>
  </si>
  <si>
    <r>
      <rPr>
        <b/>
        <sz val="10"/>
        <color theme="1"/>
        <rFont val="Arial"/>
        <family val="2"/>
      </rPr>
      <t>Fonte:</t>
    </r>
    <r>
      <rPr>
        <sz val="10"/>
        <color theme="1"/>
        <rFont val="Arial"/>
        <family val="2"/>
      </rPr>
      <t xml:space="preserve"> SISPNCD.</t>
    </r>
  </si>
  <si>
    <t>Número de municípios que alcançaram ciclo:</t>
  </si>
  <si>
    <t>1º</t>
  </si>
  <si>
    <t>2º</t>
  </si>
  <si>
    <t>3º</t>
  </si>
  <si>
    <t>4º</t>
  </si>
  <si>
    <t>5º</t>
  </si>
  <si>
    <t>6º</t>
  </si>
  <si>
    <t>Número de municípios que não realizaram visistas:</t>
  </si>
  <si>
    <t>Número de municípios que realizaram visistas mas não alcançaram a meta:</t>
  </si>
  <si>
    <r>
      <rPr>
        <b/>
        <sz val="10"/>
        <color theme="1"/>
        <rFont val="Arial"/>
        <family val="2"/>
      </rPr>
      <t>INDICADOR 8:</t>
    </r>
    <r>
      <rPr>
        <sz val="10"/>
        <color theme="1"/>
        <rFont val="Arial"/>
        <family val="2"/>
      </rPr>
      <t xml:space="preserve"> Número de ciclos que atingiram mínimo de 80% de cobertura de imóveis visitados para controle vetorial da dengue.</t>
    </r>
  </si>
  <si>
    <r>
      <t xml:space="preserve">META: </t>
    </r>
    <r>
      <rPr>
        <sz val="10"/>
        <color theme="1"/>
        <rFont val="Arial"/>
        <family val="2"/>
      </rPr>
      <t>4 ciclos de visita domiciliar, dos 6 preconizados, com mínimo de 80% de cobertura de imóveis visitados para controle vetorial da dengue.</t>
    </r>
  </si>
  <si>
    <r>
      <rPr>
        <b/>
        <sz val="10"/>
        <color theme="1"/>
        <rFont val="Arial"/>
        <family val="2"/>
      </rPr>
      <t>Atualizado em:</t>
    </r>
    <r>
      <rPr>
        <sz val="10"/>
        <color theme="1"/>
        <rFont val="Arial"/>
        <family val="2"/>
      </rPr>
      <t xml:space="preserve"> 10/12/2018.</t>
    </r>
  </si>
  <si>
    <t>São R. das Mangabeiras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</si>
</sst>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Alignment="1">
      <alignment horizontal="center"/>
    </xf>
    <xf numFmtId="0" fontId="8" fillId="3" borderId="1" xfId="0" applyFont="1" applyFill="1" applyBorder="1"/>
    <xf numFmtId="0" fontId="8" fillId="0" borderId="1" xfId="0" applyFont="1" applyFill="1" applyBorder="1"/>
    <xf numFmtId="0" fontId="5" fillId="0" borderId="1" xfId="0" applyFont="1" applyFill="1" applyBorder="1"/>
    <xf numFmtId="0" fontId="1" fillId="2" borderId="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6" fillId="0" borderId="6" xfId="0" applyFont="1" applyBorder="1"/>
    <xf numFmtId="0" fontId="1" fillId="2" borderId="1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6" xfId="0" applyFont="1" applyFill="1" applyBorder="1"/>
    <xf numFmtId="0" fontId="2" fillId="0" borderId="6" xfId="0" applyFont="1" applyFill="1" applyBorder="1" applyAlignment="1">
      <alignment horizontal="left" wrapText="1"/>
    </xf>
    <xf numFmtId="3" fontId="4" fillId="0" borderId="6" xfId="0" applyNumberFormat="1" applyFont="1" applyFill="1" applyBorder="1" applyAlignment="1">
      <alignment horizontal="center"/>
    </xf>
    <xf numFmtId="3" fontId="1" fillId="0" borderId="12" xfId="0" applyNumberFormat="1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center"/>
    </xf>
    <xf numFmtId="3" fontId="1" fillId="0" borderId="15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 wrapText="1"/>
    </xf>
    <xf numFmtId="3" fontId="4" fillId="0" borderId="1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6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left" wrapText="1"/>
    </xf>
    <xf numFmtId="3" fontId="1" fillId="2" borderId="6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3" fontId="1" fillId="0" borderId="19" xfId="0" applyNumberFormat="1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NumberFormat="1" applyFill="1" applyBorder="1"/>
    <xf numFmtId="0" fontId="1" fillId="2" borderId="18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18"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9"/>
  <sheetViews>
    <sheetView tabSelected="1" topLeftCell="A36" zoomScale="80" zoomScaleNormal="80" workbookViewId="0">
      <selection activeCell="N54" sqref="N54"/>
    </sheetView>
  </sheetViews>
  <sheetFormatPr defaultColWidth="9.140625" defaultRowHeight="14.25" x14ac:dyDescent="0.2"/>
  <cols>
    <col min="1" max="1" width="22" style="6" customWidth="1"/>
    <col min="2" max="2" width="5.7109375" style="6" customWidth="1"/>
    <col min="3" max="3" width="7.85546875" style="6" bestFit="1" customWidth="1"/>
    <col min="4" max="4" width="28.42578125" style="6" bestFit="1" customWidth="1"/>
    <col min="5" max="5" width="11" style="6" customWidth="1"/>
    <col min="6" max="6" width="11.85546875" style="6" customWidth="1"/>
    <col min="7" max="7" width="9.7109375" style="6" customWidth="1"/>
    <col min="8" max="8" width="8.140625" style="6" customWidth="1"/>
    <col min="9" max="9" width="9.85546875" style="6" customWidth="1"/>
    <col min="10" max="10" width="8.140625" style="6" customWidth="1"/>
    <col min="11" max="11" width="9.7109375" style="6" customWidth="1"/>
    <col min="12" max="12" width="8.140625" style="6" customWidth="1"/>
    <col min="13" max="13" width="10" style="6" customWidth="1"/>
    <col min="14" max="14" width="8.140625" style="6" customWidth="1"/>
    <col min="15" max="15" width="10" style="6" customWidth="1"/>
    <col min="16" max="16" width="8.140625" style="6" customWidth="1"/>
    <col min="17" max="17" width="9.7109375" style="6" customWidth="1"/>
    <col min="18" max="19" width="8.140625" style="6" customWidth="1"/>
    <col min="20" max="25" width="9.140625" style="6" customWidth="1"/>
    <col min="26" max="16384" width="9.140625" style="6"/>
  </cols>
  <sheetData>
    <row r="1" spans="1:23" x14ac:dyDescent="0.2">
      <c r="A1" s="1" t="s">
        <v>0</v>
      </c>
      <c r="B1" s="1"/>
    </row>
    <row r="2" spans="1:23" x14ac:dyDescent="0.2">
      <c r="A2" s="1" t="s">
        <v>1</v>
      </c>
      <c r="B2" s="1"/>
    </row>
    <row r="3" spans="1:23" x14ac:dyDescent="0.2">
      <c r="A3" s="1" t="s">
        <v>221</v>
      </c>
      <c r="B3" s="1"/>
    </row>
    <row r="4" spans="1:23" x14ac:dyDescent="0.2">
      <c r="A4" s="1" t="s">
        <v>2</v>
      </c>
      <c r="B4" s="1"/>
    </row>
    <row r="5" spans="1:23" x14ac:dyDescent="0.2">
      <c r="A5" s="1" t="s">
        <v>222</v>
      </c>
      <c r="B5" s="1"/>
    </row>
    <row r="6" spans="1:23" x14ac:dyDescent="0.2">
      <c r="A6" s="2"/>
      <c r="B6" s="2"/>
    </row>
    <row r="7" spans="1:23" x14ac:dyDescent="0.2">
      <c r="A7" s="1" t="s">
        <v>220</v>
      </c>
      <c r="B7" s="1"/>
    </row>
    <row r="8" spans="1:23" ht="15.75" x14ac:dyDescent="0.25">
      <c r="A8" s="3"/>
      <c r="B8" s="3"/>
      <c r="V8" s="6" t="s">
        <v>243</v>
      </c>
      <c r="W8" s="6" t="s">
        <v>244</v>
      </c>
    </row>
    <row r="9" spans="1:23" x14ac:dyDescent="0.2">
      <c r="A9" s="1" t="s">
        <v>3</v>
      </c>
      <c r="B9" s="1"/>
      <c r="V9" s="9">
        <f>COUNTIF(W15:W231,"Sim")</f>
        <v>196</v>
      </c>
      <c r="W9" s="9">
        <f>COUNTIF(W15:W231,"Não")</f>
        <v>21</v>
      </c>
    </row>
    <row r="10" spans="1:23" x14ac:dyDescent="0.2">
      <c r="A10" s="5" t="s">
        <v>256</v>
      </c>
      <c r="B10" s="5"/>
    </row>
    <row r="11" spans="1:23" x14ac:dyDescent="0.2">
      <c r="A11" s="4" t="s">
        <v>255</v>
      </c>
      <c r="B11" s="4"/>
    </row>
    <row r="12" spans="1:23" ht="15" thickBot="1" x14ac:dyDescent="0.25">
      <c r="A12" s="4"/>
      <c r="B12" s="4"/>
    </row>
    <row r="13" spans="1:23" ht="15" thickBot="1" x14ac:dyDescent="0.25">
      <c r="G13" s="67" t="s">
        <v>223</v>
      </c>
      <c r="H13" s="68"/>
      <c r="I13" s="65" t="s">
        <v>224</v>
      </c>
      <c r="J13" s="66"/>
      <c r="K13" s="65" t="s">
        <v>225</v>
      </c>
      <c r="L13" s="66"/>
      <c r="M13" s="65" t="s">
        <v>226</v>
      </c>
      <c r="N13" s="66"/>
      <c r="O13" s="65" t="s">
        <v>227</v>
      </c>
      <c r="P13" s="66"/>
      <c r="Q13" s="65" t="s">
        <v>228</v>
      </c>
      <c r="R13" s="66"/>
    </row>
    <row r="14" spans="1:23" ht="27.75" thickBot="1" x14ac:dyDescent="0.25">
      <c r="A14" s="20" t="s">
        <v>4</v>
      </c>
      <c r="B14" s="14" t="s">
        <v>232</v>
      </c>
      <c r="C14" s="13" t="s">
        <v>5</v>
      </c>
      <c r="D14" s="13" t="s">
        <v>6</v>
      </c>
      <c r="E14" s="14" t="s">
        <v>231</v>
      </c>
      <c r="F14" s="21" t="s">
        <v>7</v>
      </c>
      <c r="G14" s="62" t="s">
        <v>229</v>
      </c>
      <c r="H14" s="16" t="s">
        <v>230</v>
      </c>
      <c r="I14" s="18" t="s">
        <v>229</v>
      </c>
      <c r="J14" s="16" t="s">
        <v>230</v>
      </c>
      <c r="K14" s="15" t="s">
        <v>229</v>
      </c>
      <c r="L14" s="16" t="s">
        <v>230</v>
      </c>
      <c r="M14" s="15" t="s">
        <v>229</v>
      </c>
      <c r="N14" s="16" t="s">
        <v>230</v>
      </c>
      <c r="O14" s="15" t="s">
        <v>229</v>
      </c>
      <c r="P14" s="16" t="s">
        <v>230</v>
      </c>
      <c r="Q14" s="15" t="s">
        <v>229</v>
      </c>
      <c r="R14" s="16" t="s">
        <v>230</v>
      </c>
      <c r="S14" s="17" t="s">
        <v>235</v>
      </c>
      <c r="T14" s="17" t="s">
        <v>219</v>
      </c>
      <c r="W14" s="6" t="s">
        <v>242</v>
      </c>
    </row>
    <row r="15" spans="1:23" ht="15" x14ac:dyDescent="0.25">
      <c r="A15" s="19" t="s">
        <v>8</v>
      </c>
      <c r="B15" s="23" t="s">
        <v>233</v>
      </c>
      <c r="C15" s="29">
        <v>210005</v>
      </c>
      <c r="D15" s="30" t="s">
        <v>8</v>
      </c>
      <c r="E15" s="31">
        <v>51757</v>
      </c>
      <c r="F15" s="32">
        <f t="shared" ref="F15:F78" si="0">E15*6</f>
        <v>310542</v>
      </c>
      <c r="G15" s="63">
        <v>25051</v>
      </c>
      <c r="H15" s="34">
        <f t="shared" ref="H15:H78" si="1">G15/E15*100</f>
        <v>48.401182448750895</v>
      </c>
      <c r="I15" s="35">
        <v>31825</v>
      </c>
      <c r="J15" s="34">
        <f t="shared" ref="J15:J78" si="2">I15/E15*100</f>
        <v>61.489267152269257</v>
      </c>
      <c r="K15" s="33">
        <v>24353</v>
      </c>
      <c r="L15" s="34">
        <f t="shared" ref="L15:L78" si="3">K15/E15*100</f>
        <v>47.052572598875514</v>
      </c>
      <c r="M15" s="33">
        <v>28081</v>
      </c>
      <c r="N15" s="34">
        <f t="shared" ref="N15:N78" si="4">M15/E15*100</f>
        <v>54.255463029155479</v>
      </c>
      <c r="O15" s="33">
        <v>21672</v>
      </c>
      <c r="P15" s="34">
        <f t="shared" ref="P15:P78" si="5">O15/E15*100</f>
        <v>41.872596943408617</v>
      </c>
      <c r="Q15" s="33">
        <v>18314</v>
      </c>
      <c r="R15" s="34">
        <f t="shared" ref="R15:R78" si="6">Q15/E15*100</f>
        <v>35.384585659910741</v>
      </c>
      <c r="S15" s="36">
        <v>4</v>
      </c>
      <c r="T15" s="36">
        <f t="shared" ref="T15:T78" si="7">COUNTIF(H15,"&gt;=80")+COUNTIF(J15,"&gt;=80")+COUNTIF(L15,"&gt;=80")+COUNTIF(N15,"&gt;=80")+COUNTIF(P15,"&gt;=80")+COUNTIF(R15,"&gt;=80")</f>
        <v>0</v>
      </c>
      <c r="V15" s="45"/>
      <c r="W15" s="28" t="str">
        <f>IF(T15&gt;=4,"Sim","Não")</f>
        <v>Não</v>
      </c>
    </row>
    <row r="16" spans="1:23" ht="15" x14ac:dyDescent="0.25">
      <c r="A16" s="8" t="s">
        <v>45</v>
      </c>
      <c r="B16" s="24" t="s">
        <v>234</v>
      </c>
      <c r="C16" s="12">
        <v>210010</v>
      </c>
      <c r="D16" s="37" t="s">
        <v>46</v>
      </c>
      <c r="E16" s="38">
        <v>1510</v>
      </c>
      <c r="F16" s="32">
        <f t="shared" si="0"/>
        <v>9060</v>
      </c>
      <c r="G16" s="63">
        <v>1507</v>
      </c>
      <c r="H16" s="34">
        <f t="shared" si="1"/>
        <v>99.801324503311264</v>
      </c>
      <c r="I16" s="41">
        <v>1519</v>
      </c>
      <c r="J16" s="34">
        <f t="shared" si="2"/>
        <v>100.59602649006622</v>
      </c>
      <c r="K16" s="39">
        <v>1518</v>
      </c>
      <c r="L16" s="34">
        <f t="shared" si="3"/>
        <v>100.52980132450331</v>
      </c>
      <c r="M16" s="39">
        <v>1608</v>
      </c>
      <c r="N16" s="40">
        <f t="shared" si="4"/>
        <v>106.49006622516556</v>
      </c>
      <c r="O16" s="39">
        <v>1592</v>
      </c>
      <c r="P16" s="40">
        <f t="shared" si="5"/>
        <v>105.43046357615896</v>
      </c>
      <c r="Q16" s="39">
        <v>1356</v>
      </c>
      <c r="R16" s="40">
        <f t="shared" si="6"/>
        <v>89.80132450331125</v>
      </c>
      <c r="S16" s="36">
        <v>4</v>
      </c>
      <c r="T16" s="36">
        <f t="shared" si="7"/>
        <v>6</v>
      </c>
      <c r="V16" s="45"/>
      <c r="W16" s="28" t="str">
        <f t="shared" ref="W16:W79" si="8">IF(T16&gt;=4,"Sim","Não")</f>
        <v>Sim</v>
      </c>
    </row>
    <row r="17" spans="1:23" ht="15" x14ac:dyDescent="0.25">
      <c r="A17" s="8" t="s">
        <v>52</v>
      </c>
      <c r="B17" s="24" t="s">
        <v>234</v>
      </c>
      <c r="C17" s="12">
        <v>210015</v>
      </c>
      <c r="D17" s="37" t="s">
        <v>53</v>
      </c>
      <c r="E17" s="38">
        <v>3329</v>
      </c>
      <c r="F17" s="32">
        <f t="shared" si="0"/>
        <v>19974</v>
      </c>
      <c r="G17" s="63">
        <v>3275</v>
      </c>
      <c r="H17" s="34">
        <f t="shared" si="1"/>
        <v>98.377891258636225</v>
      </c>
      <c r="I17" s="41">
        <v>3314</v>
      </c>
      <c r="J17" s="34">
        <f t="shared" si="2"/>
        <v>99.549414238510053</v>
      </c>
      <c r="K17" s="39">
        <v>3347</v>
      </c>
      <c r="L17" s="34">
        <f t="shared" si="3"/>
        <v>100.54070291378791</v>
      </c>
      <c r="M17" s="39">
        <v>3504</v>
      </c>
      <c r="N17" s="40">
        <f t="shared" si="4"/>
        <v>105.25683388404927</v>
      </c>
      <c r="O17" s="39">
        <v>2661</v>
      </c>
      <c r="P17" s="40">
        <f t="shared" si="5"/>
        <v>79.933914088314808</v>
      </c>
      <c r="Q17" s="39">
        <v>3306</v>
      </c>
      <c r="R17" s="40">
        <f t="shared" si="6"/>
        <v>99.309101832382098</v>
      </c>
      <c r="S17" s="36">
        <v>4</v>
      </c>
      <c r="T17" s="36">
        <f t="shared" si="7"/>
        <v>5</v>
      </c>
      <c r="V17" s="45"/>
      <c r="W17" s="28" t="str">
        <f t="shared" si="8"/>
        <v>Sim</v>
      </c>
    </row>
    <row r="18" spans="1:23" ht="15" x14ac:dyDescent="0.25">
      <c r="A18" s="8" t="s">
        <v>186</v>
      </c>
      <c r="B18" s="24" t="s">
        <v>233</v>
      </c>
      <c r="C18" s="12">
        <v>210020</v>
      </c>
      <c r="D18" s="37" t="s">
        <v>187</v>
      </c>
      <c r="E18" s="38">
        <v>2864</v>
      </c>
      <c r="F18" s="32">
        <f t="shared" si="0"/>
        <v>17184</v>
      </c>
      <c r="G18" s="64">
        <v>0</v>
      </c>
      <c r="H18" s="34">
        <f t="shared" si="1"/>
        <v>0</v>
      </c>
      <c r="I18" s="41">
        <v>0</v>
      </c>
      <c r="J18" s="34">
        <f t="shared" si="2"/>
        <v>0</v>
      </c>
      <c r="K18" s="39">
        <v>0</v>
      </c>
      <c r="L18" s="34">
        <f t="shared" si="3"/>
        <v>0</v>
      </c>
      <c r="M18" s="39">
        <v>0</v>
      </c>
      <c r="N18" s="40">
        <f t="shared" si="4"/>
        <v>0</v>
      </c>
      <c r="O18" s="39">
        <v>3919</v>
      </c>
      <c r="P18" s="40">
        <f t="shared" si="5"/>
        <v>136.83659217877096</v>
      </c>
      <c r="Q18" s="39">
        <v>1722</v>
      </c>
      <c r="R18" s="40">
        <f t="shared" si="6"/>
        <v>60.125698324022345</v>
      </c>
      <c r="S18" s="36">
        <v>4</v>
      </c>
      <c r="T18" s="36">
        <f t="shared" si="7"/>
        <v>1</v>
      </c>
      <c r="V18" s="45"/>
      <c r="W18" s="28" t="str">
        <f t="shared" si="8"/>
        <v>Não</v>
      </c>
    </row>
    <row r="19" spans="1:23" ht="15" x14ac:dyDescent="0.25">
      <c r="A19" s="7" t="s">
        <v>45</v>
      </c>
      <c r="B19" s="25" t="s">
        <v>234</v>
      </c>
      <c r="C19" s="42">
        <v>210030</v>
      </c>
      <c r="D19" s="43" t="s">
        <v>47</v>
      </c>
      <c r="E19" s="38">
        <v>8727</v>
      </c>
      <c r="F19" s="32">
        <f t="shared" si="0"/>
        <v>52362</v>
      </c>
      <c r="G19" s="63">
        <v>3342</v>
      </c>
      <c r="H19" s="34">
        <f t="shared" si="1"/>
        <v>38.294946717084912</v>
      </c>
      <c r="I19" s="41">
        <v>7400</v>
      </c>
      <c r="J19" s="34">
        <f t="shared" si="2"/>
        <v>84.794316489056953</v>
      </c>
      <c r="K19" s="39">
        <v>7594</v>
      </c>
      <c r="L19" s="34">
        <f t="shared" si="3"/>
        <v>87.01730262404034</v>
      </c>
      <c r="M19" s="39">
        <v>5947</v>
      </c>
      <c r="N19" s="40">
        <f t="shared" si="4"/>
        <v>68.144837859516443</v>
      </c>
      <c r="O19" s="39">
        <v>4454</v>
      </c>
      <c r="P19" s="40">
        <f t="shared" si="5"/>
        <v>51.037011573278335</v>
      </c>
      <c r="Q19" s="39">
        <v>3783</v>
      </c>
      <c r="R19" s="40">
        <f t="shared" si="6"/>
        <v>43.348229632176007</v>
      </c>
      <c r="S19" s="36">
        <v>4</v>
      </c>
      <c r="T19" s="36">
        <f t="shared" si="7"/>
        <v>2</v>
      </c>
      <c r="V19" s="45"/>
      <c r="W19" s="28" t="str">
        <f t="shared" si="8"/>
        <v>Não</v>
      </c>
    </row>
    <row r="20" spans="1:23" ht="15" x14ac:dyDescent="0.25">
      <c r="A20" s="7" t="s">
        <v>16</v>
      </c>
      <c r="B20" s="25" t="s">
        <v>233</v>
      </c>
      <c r="C20" s="42">
        <v>210040</v>
      </c>
      <c r="D20" s="43" t="s">
        <v>17</v>
      </c>
      <c r="E20" s="38">
        <v>1400</v>
      </c>
      <c r="F20" s="32">
        <f t="shared" si="0"/>
        <v>8400</v>
      </c>
      <c r="G20" s="63">
        <v>1284</v>
      </c>
      <c r="H20" s="34">
        <f t="shared" si="1"/>
        <v>91.714285714285708</v>
      </c>
      <c r="I20" s="41">
        <v>1302</v>
      </c>
      <c r="J20" s="34">
        <f t="shared" si="2"/>
        <v>93</v>
      </c>
      <c r="K20" s="39">
        <v>1424</v>
      </c>
      <c r="L20" s="34">
        <f t="shared" si="3"/>
        <v>101.71428571428571</v>
      </c>
      <c r="M20" s="39">
        <v>1263</v>
      </c>
      <c r="N20" s="40">
        <f t="shared" si="4"/>
        <v>90.214285714285708</v>
      </c>
      <c r="O20" s="39">
        <v>1431</v>
      </c>
      <c r="P20" s="40">
        <f t="shared" si="5"/>
        <v>102.21428571428572</v>
      </c>
      <c r="Q20" s="39">
        <v>1208</v>
      </c>
      <c r="R20" s="40">
        <f t="shared" si="6"/>
        <v>86.285714285714292</v>
      </c>
      <c r="S20" s="36">
        <v>4</v>
      </c>
      <c r="T20" s="36">
        <f t="shared" si="7"/>
        <v>6</v>
      </c>
      <c r="V20" s="45"/>
      <c r="W20" s="28" t="str">
        <f t="shared" si="8"/>
        <v>Sim</v>
      </c>
    </row>
    <row r="21" spans="1:23" ht="15" x14ac:dyDescent="0.25">
      <c r="A21" s="7" t="s">
        <v>65</v>
      </c>
      <c r="B21" s="25" t="s">
        <v>233</v>
      </c>
      <c r="C21" s="42">
        <v>210043</v>
      </c>
      <c r="D21" s="43" t="s">
        <v>66</v>
      </c>
      <c r="E21" s="38">
        <v>9577</v>
      </c>
      <c r="F21" s="32">
        <f t="shared" si="0"/>
        <v>57462</v>
      </c>
      <c r="G21" s="63">
        <v>9521</v>
      </c>
      <c r="H21" s="34">
        <f t="shared" si="1"/>
        <v>99.415265740837427</v>
      </c>
      <c r="I21" s="41">
        <v>9777</v>
      </c>
      <c r="J21" s="34">
        <f t="shared" si="2"/>
        <v>102.08833663986634</v>
      </c>
      <c r="K21" s="39">
        <v>9740</v>
      </c>
      <c r="L21" s="34">
        <f t="shared" si="3"/>
        <v>101.70199436149107</v>
      </c>
      <c r="M21" s="39">
        <v>9478</v>
      </c>
      <c r="N21" s="40">
        <f t="shared" si="4"/>
        <v>98.966273363266154</v>
      </c>
      <c r="O21" s="39">
        <v>9455</v>
      </c>
      <c r="P21" s="40">
        <f t="shared" si="5"/>
        <v>98.726114649681534</v>
      </c>
      <c r="Q21" s="39">
        <v>6196</v>
      </c>
      <c r="R21" s="40">
        <f t="shared" si="6"/>
        <v>64.696669103059406</v>
      </c>
      <c r="S21" s="36">
        <v>4</v>
      </c>
      <c r="T21" s="36">
        <f t="shared" si="7"/>
        <v>5</v>
      </c>
      <c r="V21" s="45"/>
      <c r="W21" s="28" t="str">
        <f t="shared" si="8"/>
        <v>Sim</v>
      </c>
    </row>
    <row r="22" spans="1:23" ht="15" x14ac:dyDescent="0.25">
      <c r="A22" s="7" t="s">
        <v>158</v>
      </c>
      <c r="B22" s="25" t="s">
        <v>233</v>
      </c>
      <c r="C22" s="42">
        <v>210047</v>
      </c>
      <c r="D22" s="43" t="s">
        <v>159</v>
      </c>
      <c r="E22" s="38">
        <v>10752</v>
      </c>
      <c r="F22" s="32">
        <f t="shared" si="0"/>
        <v>64512</v>
      </c>
      <c r="G22" s="63">
        <v>10064</v>
      </c>
      <c r="H22" s="34">
        <f t="shared" si="1"/>
        <v>93.601190476190482</v>
      </c>
      <c r="I22" s="41">
        <v>9235</v>
      </c>
      <c r="J22" s="34">
        <f t="shared" si="2"/>
        <v>85.890997023809518</v>
      </c>
      <c r="K22" s="39">
        <v>8872</v>
      </c>
      <c r="L22" s="34">
        <f t="shared" si="3"/>
        <v>82.514880952380949</v>
      </c>
      <c r="M22" s="39">
        <v>9004</v>
      </c>
      <c r="N22" s="40">
        <f t="shared" si="4"/>
        <v>83.742559523809518</v>
      </c>
      <c r="O22" s="39">
        <v>7114</v>
      </c>
      <c r="P22" s="40">
        <f t="shared" si="5"/>
        <v>66.164434523809518</v>
      </c>
      <c r="Q22" s="39">
        <v>8978</v>
      </c>
      <c r="R22" s="40">
        <f t="shared" si="6"/>
        <v>83.500744047619051</v>
      </c>
      <c r="S22" s="36">
        <v>4</v>
      </c>
      <c r="T22" s="36">
        <f t="shared" si="7"/>
        <v>5</v>
      </c>
      <c r="V22" s="45"/>
      <c r="W22" s="28" t="str">
        <f t="shared" si="8"/>
        <v>Sim</v>
      </c>
    </row>
    <row r="23" spans="1:23" ht="15" x14ac:dyDescent="0.25">
      <c r="A23" s="7" t="s">
        <v>27</v>
      </c>
      <c r="B23" s="25" t="s">
        <v>233</v>
      </c>
      <c r="C23" s="42">
        <v>210050</v>
      </c>
      <c r="D23" s="43" t="s">
        <v>28</v>
      </c>
      <c r="E23" s="38">
        <v>4225</v>
      </c>
      <c r="F23" s="32">
        <f t="shared" si="0"/>
        <v>25350</v>
      </c>
      <c r="G23" s="63">
        <v>4570</v>
      </c>
      <c r="H23" s="34">
        <f t="shared" si="1"/>
        <v>108.16568047337279</v>
      </c>
      <c r="I23" s="41">
        <v>4124</v>
      </c>
      <c r="J23" s="34">
        <f t="shared" si="2"/>
        <v>97.609467455621299</v>
      </c>
      <c r="K23" s="39">
        <v>4256</v>
      </c>
      <c r="L23" s="34">
        <f t="shared" si="3"/>
        <v>100.73372781065089</v>
      </c>
      <c r="M23" s="39">
        <v>4394</v>
      </c>
      <c r="N23" s="40">
        <f t="shared" si="4"/>
        <v>104</v>
      </c>
      <c r="O23" s="39">
        <v>4401</v>
      </c>
      <c r="P23" s="40">
        <f t="shared" si="5"/>
        <v>104.16568047337277</v>
      </c>
      <c r="Q23" s="39">
        <v>4317</v>
      </c>
      <c r="R23" s="40">
        <f t="shared" si="6"/>
        <v>102.1775147928994</v>
      </c>
      <c r="S23" s="36">
        <v>4</v>
      </c>
      <c r="T23" s="36">
        <f t="shared" si="7"/>
        <v>6</v>
      </c>
      <c r="V23" s="45"/>
      <c r="W23" s="28" t="str">
        <f t="shared" si="8"/>
        <v>Sim</v>
      </c>
    </row>
    <row r="24" spans="1:23" ht="15" x14ac:dyDescent="0.25">
      <c r="A24" s="7" t="s">
        <v>202</v>
      </c>
      <c r="B24" s="25" t="s">
        <v>234</v>
      </c>
      <c r="C24" s="42">
        <v>210055</v>
      </c>
      <c r="D24" s="43" t="s">
        <v>203</v>
      </c>
      <c r="E24" s="38">
        <v>3553</v>
      </c>
      <c r="F24" s="32">
        <f t="shared" si="0"/>
        <v>21318</v>
      </c>
      <c r="G24" s="63">
        <v>1097</v>
      </c>
      <c r="H24" s="34">
        <f t="shared" si="1"/>
        <v>30.875316633830568</v>
      </c>
      <c r="I24" s="41">
        <v>2888</v>
      </c>
      <c r="J24" s="34">
        <f t="shared" si="2"/>
        <v>81.283422459893046</v>
      </c>
      <c r="K24" s="39">
        <v>3553</v>
      </c>
      <c r="L24" s="34">
        <f t="shared" si="3"/>
        <v>100</v>
      </c>
      <c r="M24" s="39">
        <v>3553</v>
      </c>
      <c r="N24" s="40">
        <f t="shared" si="4"/>
        <v>100</v>
      </c>
      <c r="O24" s="39">
        <v>3557</v>
      </c>
      <c r="P24" s="40">
        <f t="shared" si="5"/>
        <v>100.11258091753447</v>
      </c>
      <c r="Q24" s="39">
        <v>3553</v>
      </c>
      <c r="R24" s="40">
        <f t="shared" si="6"/>
        <v>100</v>
      </c>
      <c r="S24" s="36">
        <v>4</v>
      </c>
      <c r="T24" s="36">
        <f t="shared" si="7"/>
        <v>5</v>
      </c>
      <c r="V24" s="45"/>
      <c r="W24" s="28" t="str">
        <f t="shared" si="8"/>
        <v>Sim</v>
      </c>
    </row>
    <row r="25" spans="1:23" ht="15" x14ac:dyDescent="0.25">
      <c r="A25" s="7" t="s">
        <v>71</v>
      </c>
      <c r="B25" s="25" t="s">
        <v>233</v>
      </c>
      <c r="C25" s="42">
        <v>210060</v>
      </c>
      <c r="D25" s="43" t="s">
        <v>72</v>
      </c>
      <c r="E25" s="38">
        <v>10426</v>
      </c>
      <c r="F25" s="32">
        <f t="shared" si="0"/>
        <v>62556</v>
      </c>
      <c r="G25" s="63">
        <v>9413</v>
      </c>
      <c r="H25" s="34">
        <f t="shared" si="1"/>
        <v>90.283905620563971</v>
      </c>
      <c r="I25" s="41">
        <v>9407</v>
      </c>
      <c r="J25" s="34">
        <f t="shared" si="2"/>
        <v>90.226357183963174</v>
      </c>
      <c r="K25" s="39">
        <v>9605</v>
      </c>
      <c r="L25" s="34">
        <f t="shared" si="3"/>
        <v>92.125455591789745</v>
      </c>
      <c r="M25" s="39">
        <v>9590</v>
      </c>
      <c r="N25" s="40">
        <f t="shared" si="4"/>
        <v>91.981584500287738</v>
      </c>
      <c r="O25" s="39">
        <v>9535</v>
      </c>
      <c r="P25" s="40">
        <f t="shared" si="5"/>
        <v>91.454057164780352</v>
      </c>
      <c r="Q25" s="39">
        <v>9517</v>
      </c>
      <c r="R25" s="40">
        <f t="shared" si="6"/>
        <v>91.281411854977947</v>
      </c>
      <c r="S25" s="36">
        <v>4</v>
      </c>
      <c r="T25" s="36">
        <f t="shared" si="7"/>
        <v>6</v>
      </c>
      <c r="V25" s="45"/>
      <c r="W25" s="28" t="str">
        <f t="shared" si="8"/>
        <v>Sim</v>
      </c>
    </row>
    <row r="26" spans="1:23" ht="15" x14ac:dyDescent="0.25">
      <c r="A26" s="8" t="s">
        <v>86</v>
      </c>
      <c r="B26" s="24" t="s">
        <v>233</v>
      </c>
      <c r="C26" s="12">
        <v>210070</v>
      </c>
      <c r="D26" s="37" t="s">
        <v>87</v>
      </c>
      <c r="E26" s="38">
        <v>3321</v>
      </c>
      <c r="F26" s="32">
        <f t="shared" si="0"/>
        <v>19926</v>
      </c>
      <c r="G26" s="63">
        <v>3260</v>
      </c>
      <c r="H26" s="34">
        <f t="shared" si="1"/>
        <v>98.163203854260757</v>
      </c>
      <c r="I26" s="41">
        <v>3325</v>
      </c>
      <c r="J26" s="34">
        <f t="shared" si="2"/>
        <v>100.12044564890093</v>
      </c>
      <c r="K26" s="39">
        <v>3354</v>
      </c>
      <c r="L26" s="34">
        <f t="shared" si="3"/>
        <v>100.9936766034327</v>
      </c>
      <c r="M26" s="39">
        <v>3328</v>
      </c>
      <c r="N26" s="40">
        <f t="shared" si="4"/>
        <v>100.21077988557663</v>
      </c>
      <c r="O26" s="39">
        <v>2636</v>
      </c>
      <c r="P26" s="40">
        <f t="shared" si="5"/>
        <v>79.373682625715148</v>
      </c>
      <c r="Q26" s="39">
        <v>2771</v>
      </c>
      <c r="R26" s="40">
        <f t="shared" si="6"/>
        <v>83.43872327612165</v>
      </c>
      <c r="S26" s="36">
        <v>4</v>
      </c>
      <c r="T26" s="36">
        <f t="shared" si="7"/>
        <v>5</v>
      </c>
      <c r="V26" s="45"/>
      <c r="W26" s="28" t="str">
        <f t="shared" si="8"/>
        <v>Sim</v>
      </c>
    </row>
    <row r="27" spans="1:23" ht="15" x14ac:dyDescent="0.25">
      <c r="A27" s="8" t="s">
        <v>52</v>
      </c>
      <c r="B27" s="24" t="s">
        <v>233</v>
      </c>
      <c r="C27" s="12">
        <v>210080</v>
      </c>
      <c r="D27" s="37" t="s">
        <v>54</v>
      </c>
      <c r="E27" s="38">
        <v>3297</v>
      </c>
      <c r="F27" s="32">
        <f t="shared" si="0"/>
        <v>19782</v>
      </c>
      <c r="G27" s="63">
        <v>2919</v>
      </c>
      <c r="H27" s="34">
        <f t="shared" si="1"/>
        <v>88.535031847133766</v>
      </c>
      <c r="I27" s="41">
        <v>3338</v>
      </c>
      <c r="J27" s="34">
        <f t="shared" si="2"/>
        <v>101.24355474673945</v>
      </c>
      <c r="K27" s="39">
        <v>2172</v>
      </c>
      <c r="L27" s="34">
        <f t="shared" si="3"/>
        <v>65.878070973612381</v>
      </c>
      <c r="M27" s="39">
        <v>2816</v>
      </c>
      <c r="N27" s="40">
        <f t="shared" si="4"/>
        <v>85.410979678495607</v>
      </c>
      <c r="O27" s="39">
        <v>3374</v>
      </c>
      <c r="P27" s="40">
        <f t="shared" si="5"/>
        <v>102.33545647558387</v>
      </c>
      <c r="Q27" s="39">
        <v>1903</v>
      </c>
      <c r="R27" s="40">
        <f t="shared" si="6"/>
        <v>57.719138610858359</v>
      </c>
      <c r="S27" s="36">
        <v>4</v>
      </c>
      <c r="T27" s="36">
        <f t="shared" si="7"/>
        <v>4</v>
      </c>
      <c r="V27" s="45"/>
      <c r="W27" s="28" t="str">
        <f t="shared" si="8"/>
        <v>Sim</v>
      </c>
    </row>
    <row r="28" spans="1:23" ht="15" x14ac:dyDescent="0.25">
      <c r="A28" s="8" t="s">
        <v>113</v>
      </c>
      <c r="B28" s="24" t="s">
        <v>233</v>
      </c>
      <c r="C28" s="12">
        <v>210083</v>
      </c>
      <c r="D28" s="37" t="s">
        <v>114</v>
      </c>
      <c r="E28" s="38">
        <v>6408</v>
      </c>
      <c r="F28" s="32">
        <f t="shared" si="0"/>
        <v>38448</v>
      </c>
      <c r="G28" s="63">
        <v>4860</v>
      </c>
      <c r="H28" s="34">
        <f t="shared" si="1"/>
        <v>75.842696629213478</v>
      </c>
      <c r="I28" s="41">
        <v>5129</v>
      </c>
      <c r="J28" s="34">
        <f t="shared" si="2"/>
        <v>80.040574282147318</v>
      </c>
      <c r="K28" s="39">
        <v>5925</v>
      </c>
      <c r="L28" s="34">
        <f t="shared" si="3"/>
        <v>92.462546816479403</v>
      </c>
      <c r="M28" s="39">
        <v>6153</v>
      </c>
      <c r="N28" s="40">
        <f t="shared" si="4"/>
        <v>96.020599250936328</v>
      </c>
      <c r="O28" s="39">
        <v>5882</v>
      </c>
      <c r="P28" s="40">
        <f t="shared" si="5"/>
        <v>91.791510611735333</v>
      </c>
      <c r="Q28" s="39">
        <v>4800</v>
      </c>
      <c r="R28" s="40">
        <f t="shared" si="6"/>
        <v>74.906367041198507</v>
      </c>
      <c r="S28" s="36">
        <v>4</v>
      </c>
      <c r="T28" s="36">
        <f t="shared" si="7"/>
        <v>4</v>
      </c>
      <c r="V28" s="45"/>
      <c r="W28" s="28" t="str">
        <f t="shared" si="8"/>
        <v>Sim</v>
      </c>
    </row>
    <row r="29" spans="1:23" ht="15" x14ac:dyDescent="0.25">
      <c r="A29" s="8" t="s">
        <v>202</v>
      </c>
      <c r="B29" s="24" t="s">
        <v>233</v>
      </c>
      <c r="C29" s="12">
        <v>210087</v>
      </c>
      <c r="D29" s="37" t="s">
        <v>204</v>
      </c>
      <c r="E29" s="38">
        <v>2396</v>
      </c>
      <c r="F29" s="32">
        <f t="shared" si="0"/>
        <v>14376</v>
      </c>
      <c r="G29" s="63">
        <v>2396</v>
      </c>
      <c r="H29" s="34">
        <f t="shared" si="1"/>
        <v>100</v>
      </c>
      <c r="I29" s="41">
        <v>2323</v>
      </c>
      <c r="J29" s="34">
        <f t="shared" si="2"/>
        <v>96.953255425709514</v>
      </c>
      <c r="K29" s="39">
        <v>2257</v>
      </c>
      <c r="L29" s="34">
        <f t="shared" si="3"/>
        <v>94.198664440734561</v>
      </c>
      <c r="M29" s="39">
        <v>2396</v>
      </c>
      <c r="N29" s="40">
        <f t="shared" si="4"/>
        <v>100</v>
      </c>
      <c r="O29" s="39">
        <v>2340</v>
      </c>
      <c r="P29" s="40">
        <f t="shared" si="5"/>
        <v>97.662771285475785</v>
      </c>
      <c r="Q29" s="39">
        <v>2115</v>
      </c>
      <c r="R29" s="40">
        <f t="shared" si="6"/>
        <v>88.272120200333887</v>
      </c>
      <c r="S29" s="36">
        <v>4</v>
      </c>
      <c r="T29" s="36">
        <f t="shared" si="7"/>
        <v>6</v>
      </c>
      <c r="V29" s="45"/>
      <c r="W29" s="28" t="str">
        <f t="shared" si="8"/>
        <v>Sim</v>
      </c>
    </row>
    <row r="30" spans="1:23" ht="15" x14ac:dyDescent="0.25">
      <c r="A30" s="8" t="s">
        <v>52</v>
      </c>
      <c r="B30" s="24" t="s">
        <v>234</v>
      </c>
      <c r="C30" s="12">
        <v>210090</v>
      </c>
      <c r="D30" s="37" t="s">
        <v>55</v>
      </c>
      <c r="E30" s="38">
        <v>7630</v>
      </c>
      <c r="F30" s="32">
        <f t="shared" si="0"/>
        <v>45780</v>
      </c>
      <c r="G30" s="63">
        <v>4808</v>
      </c>
      <c r="H30" s="34">
        <f t="shared" si="1"/>
        <v>63.014416775884662</v>
      </c>
      <c r="I30" s="41">
        <v>6610</v>
      </c>
      <c r="J30" s="34">
        <f t="shared" si="2"/>
        <v>86.631716906946266</v>
      </c>
      <c r="K30" s="39">
        <v>5321</v>
      </c>
      <c r="L30" s="34">
        <f t="shared" si="3"/>
        <v>69.737876802096991</v>
      </c>
      <c r="M30" s="39">
        <v>6718</v>
      </c>
      <c r="N30" s="40">
        <f t="shared" si="4"/>
        <v>88.047182175622538</v>
      </c>
      <c r="O30" s="39">
        <v>6687</v>
      </c>
      <c r="P30" s="40">
        <f t="shared" si="5"/>
        <v>87.640891218872881</v>
      </c>
      <c r="Q30" s="39">
        <v>6272</v>
      </c>
      <c r="R30" s="40">
        <f t="shared" si="6"/>
        <v>82.201834862385326</v>
      </c>
      <c r="S30" s="36">
        <v>4</v>
      </c>
      <c r="T30" s="36">
        <f t="shared" si="7"/>
        <v>4</v>
      </c>
      <c r="V30" s="45"/>
      <c r="W30" s="28" t="str">
        <f t="shared" si="8"/>
        <v>Sim</v>
      </c>
    </row>
    <row r="31" spans="1:23" ht="15" x14ac:dyDescent="0.25">
      <c r="A31" s="8" t="s">
        <v>40</v>
      </c>
      <c r="B31" s="24" t="s">
        <v>234</v>
      </c>
      <c r="C31" s="12">
        <v>210095</v>
      </c>
      <c r="D31" s="37" t="s">
        <v>41</v>
      </c>
      <c r="E31" s="38">
        <v>7637</v>
      </c>
      <c r="F31" s="32">
        <f t="shared" si="0"/>
        <v>45822</v>
      </c>
      <c r="G31" s="63">
        <v>7975</v>
      </c>
      <c r="H31" s="34">
        <f t="shared" si="1"/>
        <v>104.42582165771901</v>
      </c>
      <c r="I31" s="41">
        <v>7452</v>
      </c>
      <c r="J31" s="34">
        <f t="shared" si="2"/>
        <v>97.57758282047925</v>
      </c>
      <c r="K31" s="39">
        <v>8554</v>
      </c>
      <c r="L31" s="34">
        <f t="shared" si="3"/>
        <v>112.00733272227315</v>
      </c>
      <c r="M31" s="39">
        <v>9300</v>
      </c>
      <c r="N31" s="40">
        <f t="shared" si="4"/>
        <v>121.77556632185413</v>
      </c>
      <c r="O31" s="39">
        <v>8244</v>
      </c>
      <c r="P31" s="40">
        <f t="shared" si="5"/>
        <v>107.94814717821133</v>
      </c>
      <c r="Q31" s="39">
        <v>6849</v>
      </c>
      <c r="R31" s="40">
        <f t="shared" si="6"/>
        <v>89.681812229933229</v>
      </c>
      <c r="S31" s="36">
        <v>4</v>
      </c>
      <c r="T31" s="36">
        <f t="shared" si="7"/>
        <v>6</v>
      </c>
      <c r="V31" s="45"/>
      <c r="W31" s="28" t="str">
        <f t="shared" si="8"/>
        <v>Sim</v>
      </c>
    </row>
    <row r="32" spans="1:23" ht="15" x14ac:dyDescent="0.25">
      <c r="A32" s="8" t="s">
        <v>86</v>
      </c>
      <c r="B32" s="24" t="s">
        <v>233</v>
      </c>
      <c r="C32" s="12">
        <v>210100</v>
      </c>
      <c r="D32" s="37" t="s">
        <v>88</v>
      </c>
      <c r="E32" s="38">
        <v>7057</v>
      </c>
      <c r="F32" s="61">
        <f t="shared" si="0"/>
        <v>42342</v>
      </c>
      <c r="G32" s="63">
        <v>7528</v>
      </c>
      <c r="H32" s="34">
        <f t="shared" si="1"/>
        <v>106.67422417457844</v>
      </c>
      <c r="I32" s="51">
        <v>7156</v>
      </c>
      <c r="J32" s="34">
        <f t="shared" si="2"/>
        <v>101.40286240612157</v>
      </c>
      <c r="K32" s="51">
        <v>7278</v>
      </c>
      <c r="L32" s="34">
        <f t="shared" si="3"/>
        <v>103.13164234093807</v>
      </c>
      <c r="M32" s="51">
        <v>7370</v>
      </c>
      <c r="N32" s="52">
        <f t="shared" si="4"/>
        <v>104.43531245571774</v>
      </c>
      <c r="O32" s="51">
        <v>7212</v>
      </c>
      <c r="P32" s="52">
        <f t="shared" si="5"/>
        <v>102.19640073685703</v>
      </c>
      <c r="Q32" s="51">
        <v>6308</v>
      </c>
      <c r="R32" s="52">
        <f t="shared" si="6"/>
        <v>89.386424826413489</v>
      </c>
      <c r="S32" s="50">
        <v>4</v>
      </c>
      <c r="T32" s="50">
        <f t="shared" si="7"/>
        <v>6</v>
      </c>
      <c r="V32" s="45"/>
      <c r="W32" s="28" t="str">
        <f t="shared" si="8"/>
        <v>Sim</v>
      </c>
    </row>
    <row r="33" spans="1:23" ht="15" x14ac:dyDescent="0.25">
      <c r="A33" s="7" t="s">
        <v>146</v>
      </c>
      <c r="B33" s="25" t="s">
        <v>233</v>
      </c>
      <c r="C33" s="42">
        <v>210110</v>
      </c>
      <c r="D33" s="43" t="s">
        <v>147</v>
      </c>
      <c r="E33" s="38">
        <v>3719</v>
      </c>
      <c r="F33" s="61">
        <f t="shared" si="0"/>
        <v>22314</v>
      </c>
      <c r="G33" s="63">
        <v>2627</v>
      </c>
      <c r="H33" s="34">
        <f t="shared" si="1"/>
        <v>70.637268082817968</v>
      </c>
      <c r="I33" s="51">
        <v>2992</v>
      </c>
      <c r="J33" s="34">
        <f t="shared" si="2"/>
        <v>80.451734337187418</v>
      </c>
      <c r="K33" s="51">
        <v>3145</v>
      </c>
      <c r="L33" s="34">
        <f t="shared" si="3"/>
        <v>84.565743479429955</v>
      </c>
      <c r="M33" s="51">
        <v>3646</v>
      </c>
      <c r="N33" s="52">
        <f t="shared" si="4"/>
        <v>98.03710674912611</v>
      </c>
      <c r="O33" s="51">
        <v>3246</v>
      </c>
      <c r="P33" s="52">
        <f t="shared" si="5"/>
        <v>87.281527292282874</v>
      </c>
      <c r="Q33" s="51">
        <v>2843</v>
      </c>
      <c r="R33" s="52">
        <f t="shared" si="6"/>
        <v>76.445280989513307</v>
      </c>
      <c r="S33" s="50">
        <v>4</v>
      </c>
      <c r="T33" s="50">
        <f t="shared" si="7"/>
        <v>4</v>
      </c>
      <c r="V33" s="45"/>
      <c r="W33" s="28" t="str">
        <f t="shared" si="8"/>
        <v>Sim</v>
      </c>
    </row>
    <row r="34" spans="1:23" ht="15" x14ac:dyDescent="0.25">
      <c r="A34" s="7" t="s">
        <v>16</v>
      </c>
      <c r="B34" s="25" t="s">
        <v>233</v>
      </c>
      <c r="C34" s="12">
        <v>210120</v>
      </c>
      <c r="D34" s="37" t="s">
        <v>16</v>
      </c>
      <c r="E34" s="38">
        <v>35311</v>
      </c>
      <c r="F34" s="61">
        <f t="shared" si="0"/>
        <v>211866</v>
      </c>
      <c r="G34" s="63">
        <v>37573</v>
      </c>
      <c r="H34" s="34">
        <f t="shared" si="1"/>
        <v>106.40593582736257</v>
      </c>
      <c r="I34" s="51">
        <v>38967</v>
      </c>
      <c r="J34" s="34">
        <f t="shared" si="2"/>
        <v>110.35371414006967</v>
      </c>
      <c r="K34" s="51">
        <v>35775</v>
      </c>
      <c r="L34" s="34">
        <f t="shared" si="3"/>
        <v>101.31403811843336</v>
      </c>
      <c r="M34" s="51">
        <v>35249</v>
      </c>
      <c r="N34" s="52">
        <f t="shared" si="4"/>
        <v>99.824417320381755</v>
      </c>
      <c r="O34" s="51">
        <v>37413</v>
      </c>
      <c r="P34" s="52">
        <f t="shared" si="5"/>
        <v>105.95281923479935</v>
      </c>
      <c r="Q34" s="51">
        <v>27938</v>
      </c>
      <c r="R34" s="52">
        <f t="shared" si="6"/>
        <v>79.119821018945942</v>
      </c>
      <c r="S34" s="50">
        <v>4</v>
      </c>
      <c r="T34" s="50">
        <f t="shared" si="7"/>
        <v>5</v>
      </c>
      <c r="V34" s="45"/>
      <c r="W34" s="28" t="str">
        <f t="shared" si="8"/>
        <v>Sim</v>
      </c>
    </row>
    <row r="35" spans="1:23" ht="15" x14ac:dyDescent="0.25">
      <c r="A35" s="7" t="s">
        <v>146</v>
      </c>
      <c r="B35" s="25" t="s">
        <v>233</v>
      </c>
      <c r="C35" s="42">
        <v>210125</v>
      </c>
      <c r="D35" s="43" t="s">
        <v>148</v>
      </c>
      <c r="E35" s="38">
        <v>7748</v>
      </c>
      <c r="F35" s="61">
        <f t="shared" si="0"/>
        <v>46488</v>
      </c>
      <c r="G35" s="63">
        <v>7745</v>
      </c>
      <c r="H35" s="34">
        <f t="shared" si="1"/>
        <v>99.961280330407845</v>
      </c>
      <c r="I35" s="51">
        <v>7738</v>
      </c>
      <c r="J35" s="34">
        <f t="shared" si="2"/>
        <v>99.870934434692828</v>
      </c>
      <c r="K35" s="51">
        <v>7748</v>
      </c>
      <c r="L35" s="34">
        <f t="shared" si="3"/>
        <v>100</v>
      </c>
      <c r="M35" s="51">
        <v>7753</v>
      </c>
      <c r="N35" s="52">
        <f t="shared" si="4"/>
        <v>100.06453278265359</v>
      </c>
      <c r="O35" s="51">
        <v>7730</v>
      </c>
      <c r="P35" s="52">
        <f t="shared" si="5"/>
        <v>99.767681982447087</v>
      </c>
      <c r="Q35" s="51">
        <v>6242</v>
      </c>
      <c r="R35" s="52">
        <f t="shared" si="6"/>
        <v>80.562725864739292</v>
      </c>
      <c r="S35" s="50">
        <v>4</v>
      </c>
      <c r="T35" s="50">
        <f t="shared" si="7"/>
        <v>6</v>
      </c>
      <c r="V35" s="45"/>
      <c r="W35" s="28" t="str">
        <f t="shared" si="8"/>
        <v>Sim</v>
      </c>
    </row>
    <row r="36" spans="1:23" ht="15" x14ac:dyDescent="0.25">
      <c r="A36" s="7" t="s">
        <v>113</v>
      </c>
      <c r="B36" s="25" t="s">
        <v>233</v>
      </c>
      <c r="C36" s="42">
        <v>210130</v>
      </c>
      <c r="D36" s="43" t="s">
        <v>115</v>
      </c>
      <c r="E36" s="38">
        <v>5413</v>
      </c>
      <c r="F36" s="61">
        <f t="shared" si="0"/>
        <v>32478</v>
      </c>
      <c r="G36" s="63">
        <v>2941</v>
      </c>
      <c r="H36" s="34">
        <f t="shared" si="1"/>
        <v>54.332163310548673</v>
      </c>
      <c r="I36" s="51">
        <v>5104</v>
      </c>
      <c r="J36" s="34">
        <f t="shared" si="2"/>
        <v>94.291520413818589</v>
      </c>
      <c r="K36" s="51">
        <v>4019</v>
      </c>
      <c r="L36" s="34">
        <f t="shared" si="3"/>
        <v>74.247182708294844</v>
      </c>
      <c r="M36" s="51">
        <v>5955</v>
      </c>
      <c r="N36" s="52">
        <f t="shared" si="4"/>
        <v>110.01293183077776</v>
      </c>
      <c r="O36" s="51">
        <v>5161</v>
      </c>
      <c r="P36" s="52">
        <f t="shared" si="5"/>
        <v>95.34454092000739</v>
      </c>
      <c r="Q36" s="51">
        <v>5523</v>
      </c>
      <c r="R36" s="52">
        <f t="shared" si="6"/>
        <v>102.03214483650471</v>
      </c>
      <c r="S36" s="50">
        <v>4</v>
      </c>
      <c r="T36" s="50">
        <f t="shared" si="7"/>
        <v>4</v>
      </c>
      <c r="V36" s="45"/>
      <c r="W36" s="28" t="str">
        <f t="shared" si="8"/>
        <v>Sim</v>
      </c>
    </row>
    <row r="37" spans="1:23" ht="15" x14ac:dyDescent="0.25">
      <c r="A37" s="11" t="s">
        <v>195</v>
      </c>
      <c r="B37" s="26" t="s">
        <v>233</v>
      </c>
      <c r="C37" s="12">
        <v>210135</v>
      </c>
      <c r="D37" s="37" t="s">
        <v>236</v>
      </c>
      <c r="E37" s="38">
        <v>813</v>
      </c>
      <c r="F37" s="61">
        <f t="shared" si="0"/>
        <v>4878</v>
      </c>
      <c r="G37" s="63">
        <v>901</v>
      </c>
      <c r="H37" s="34">
        <f t="shared" si="1"/>
        <v>110.82410824108241</v>
      </c>
      <c r="I37" s="51">
        <v>699</v>
      </c>
      <c r="J37" s="34">
        <f t="shared" si="2"/>
        <v>85.977859778597789</v>
      </c>
      <c r="K37" s="51">
        <v>917</v>
      </c>
      <c r="L37" s="34">
        <f t="shared" si="3"/>
        <v>112.79212792127922</v>
      </c>
      <c r="M37" s="51">
        <v>823</v>
      </c>
      <c r="N37" s="52">
        <f t="shared" si="4"/>
        <v>101.23001230012301</v>
      </c>
      <c r="O37" s="51">
        <v>833</v>
      </c>
      <c r="P37" s="52">
        <f t="shared" si="5"/>
        <v>102.46002460024602</v>
      </c>
      <c r="Q37" s="51">
        <v>810</v>
      </c>
      <c r="R37" s="52">
        <f t="shared" si="6"/>
        <v>99.630996309963109</v>
      </c>
      <c r="S37" s="50">
        <v>4</v>
      </c>
      <c r="T37" s="50">
        <f t="shared" si="7"/>
        <v>6</v>
      </c>
      <c r="V37" s="45"/>
      <c r="W37" s="28" t="str">
        <f t="shared" si="8"/>
        <v>Sim</v>
      </c>
    </row>
    <row r="38" spans="1:23" ht="15" x14ac:dyDescent="0.25">
      <c r="A38" s="7" t="s">
        <v>27</v>
      </c>
      <c r="B38" s="25" t="s">
        <v>233</v>
      </c>
      <c r="C38" s="42">
        <v>210140</v>
      </c>
      <c r="D38" s="43" t="s">
        <v>27</v>
      </c>
      <c r="E38" s="38">
        <v>34513</v>
      </c>
      <c r="F38" s="61">
        <f t="shared" si="0"/>
        <v>207078</v>
      </c>
      <c r="G38" s="63">
        <v>36345</v>
      </c>
      <c r="H38" s="34">
        <f t="shared" si="1"/>
        <v>105.30814475704805</v>
      </c>
      <c r="I38" s="51">
        <v>38721</v>
      </c>
      <c r="J38" s="34">
        <f t="shared" si="2"/>
        <v>112.19250717121085</v>
      </c>
      <c r="K38" s="51">
        <v>38700</v>
      </c>
      <c r="L38" s="34">
        <f t="shared" si="3"/>
        <v>112.13166053371194</v>
      </c>
      <c r="M38" s="51">
        <v>39288</v>
      </c>
      <c r="N38" s="52">
        <f t="shared" si="4"/>
        <v>113.8353663836815</v>
      </c>
      <c r="O38" s="51">
        <v>35358</v>
      </c>
      <c r="P38" s="52">
        <f t="shared" si="5"/>
        <v>102.44835279459915</v>
      </c>
      <c r="Q38" s="51">
        <v>37381</v>
      </c>
      <c r="R38" s="52">
        <f t="shared" si="6"/>
        <v>108.30991220699447</v>
      </c>
      <c r="S38" s="50">
        <v>4</v>
      </c>
      <c r="T38" s="50">
        <f t="shared" si="7"/>
        <v>6</v>
      </c>
      <c r="V38" s="45"/>
      <c r="W38" s="28" t="str">
        <f t="shared" si="8"/>
        <v>Sim</v>
      </c>
    </row>
    <row r="39" spans="1:23" ht="15" x14ac:dyDescent="0.25">
      <c r="A39" s="8" t="s">
        <v>171</v>
      </c>
      <c r="B39" s="24" t="s">
        <v>233</v>
      </c>
      <c r="C39" s="12">
        <v>210150</v>
      </c>
      <c r="D39" s="37" t="s">
        <v>172</v>
      </c>
      <c r="E39" s="38">
        <v>5626</v>
      </c>
      <c r="F39" s="61">
        <f t="shared" si="0"/>
        <v>33756</v>
      </c>
      <c r="G39" s="63">
        <v>3858</v>
      </c>
      <c r="H39" s="34">
        <f t="shared" si="1"/>
        <v>68.574475648773543</v>
      </c>
      <c r="I39" s="51">
        <v>5304</v>
      </c>
      <c r="J39" s="34">
        <f t="shared" si="2"/>
        <v>94.276573053679343</v>
      </c>
      <c r="K39" s="51">
        <v>5364</v>
      </c>
      <c r="L39" s="34">
        <f t="shared" si="3"/>
        <v>95.343050124422319</v>
      </c>
      <c r="M39" s="51">
        <v>5324</v>
      </c>
      <c r="N39" s="52">
        <f t="shared" si="4"/>
        <v>94.632065410593668</v>
      </c>
      <c r="O39" s="51">
        <v>4670</v>
      </c>
      <c r="P39" s="52">
        <f t="shared" si="5"/>
        <v>83.007465339495198</v>
      </c>
      <c r="Q39" s="51">
        <v>5171</v>
      </c>
      <c r="R39" s="52">
        <f t="shared" si="6"/>
        <v>91.912548880199068</v>
      </c>
      <c r="S39" s="50">
        <v>4</v>
      </c>
      <c r="T39" s="50">
        <f t="shared" si="7"/>
        <v>5</v>
      </c>
      <c r="V39" s="45"/>
      <c r="W39" s="28" t="str">
        <f t="shared" si="8"/>
        <v>Sim</v>
      </c>
    </row>
    <row r="40" spans="1:23" ht="15" x14ac:dyDescent="0.25">
      <c r="A40" s="8" t="s">
        <v>40</v>
      </c>
      <c r="B40" s="24" t="s">
        <v>233</v>
      </c>
      <c r="C40" s="12">
        <v>210160</v>
      </c>
      <c r="D40" s="37" t="s">
        <v>40</v>
      </c>
      <c r="E40" s="38">
        <v>30388</v>
      </c>
      <c r="F40" s="61">
        <f t="shared" si="0"/>
        <v>182328</v>
      </c>
      <c r="G40" s="63">
        <v>25571</v>
      </c>
      <c r="H40" s="34">
        <f t="shared" si="1"/>
        <v>84.148348032117937</v>
      </c>
      <c r="I40" s="51">
        <v>17174</v>
      </c>
      <c r="J40" s="34">
        <f t="shared" si="2"/>
        <v>56.51572989337896</v>
      </c>
      <c r="K40" s="51">
        <v>20337</v>
      </c>
      <c r="L40" s="34">
        <f t="shared" si="3"/>
        <v>66.92444385941819</v>
      </c>
      <c r="M40" s="51">
        <v>25741</v>
      </c>
      <c r="N40" s="52">
        <f t="shared" si="4"/>
        <v>84.707779386599967</v>
      </c>
      <c r="O40" s="51">
        <v>28955</v>
      </c>
      <c r="P40" s="52">
        <f t="shared" si="5"/>
        <v>95.284322758983805</v>
      </c>
      <c r="Q40" s="51">
        <v>26620</v>
      </c>
      <c r="R40" s="52">
        <f t="shared" si="6"/>
        <v>87.600368566539416</v>
      </c>
      <c r="S40" s="50">
        <v>4</v>
      </c>
      <c r="T40" s="50">
        <f t="shared" si="7"/>
        <v>4</v>
      </c>
      <c r="V40" s="45"/>
      <c r="W40" s="28" t="str">
        <f t="shared" si="8"/>
        <v>Sim</v>
      </c>
    </row>
    <row r="41" spans="1:23" ht="15" x14ac:dyDescent="0.25">
      <c r="A41" s="8" t="s">
        <v>146</v>
      </c>
      <c r="B41" s="24" t="s">
        <v>233</v>
      </c>
      <c r="C41" s="12">
        <v>210170</v>
      </c>
      <c r="D41" s="37" t="s">
        <v>149</v>
      </c>
      <c r="E41" s="38">
        <v>17950</v>
      </c>
      <c r="F41" s="61">
        <f t="shared" si="0"/>
        <v>107700</v>
      </c>
      <c r="G41" s="63">
        <v>18083</v>
      </c>
      <c r="H41" s="34">
        <f t="shared" si="1"/>
        <v>100.74094707520891</v>
      </c>
      <c r="I41" s="51">
        <v>17933</v>
      </c>
      <c r="J41" s="34">
        <f t="shared" si="2"/>
        <v>99.905292479108638</v>
      </c>
      <c r="K41" s="51">
        <v>17936</v>
      </c>
      <c r="L41" s="34">
        <f t="shared" si="3"/>
        <v>99.922005571030638</v>
      </c>
      <c r="M41" s="51">
        <v>9529</v>
      </c>
      <c r="N41" s="52">
        <f t="shared" si="4"/>
        <v>53.086350974930362</v>
      </c>
      <c r="O41" s="51">
        <v>18331</v>
      </c>
      <c r="P41" s="52">
        <f t="shared" si="5"/>
        <v>102.1225626740947</v>
      </c>
      <c r="Q41" s="51">
        <v>17457</v>
      </c>
      <c r="R41" s="52">
        <f t="shared" si="6"/>
        <v>97.253481894150411</v>
      </c>
      <c r="S41" s="50">
        <v>4</v>
      </c>
      <c r="T41" s="50">
        <f t="shared" si="7"/>
        <v>5</v>
      </c>
      <c r="V41" s="45"/>
      <c r="W41" s="28" t="str">
        <f t="shared" si="8"/>
        <v>Sim</v>
      </c>
    </row>
    <row r="42" spans="1:23" ht="15" x14ac:dyDescent="0.25">
      <c r="A42" s="11" t="s">
        <v>86</v>
      </c>
      <c r="B42" s="26" t="s">
        <v>234</v>
      </c>
      <c r="C42" s="12">
        <v>210173</v>
      </c>
      <c r="D42" s="37" t="s">
        <v>237</v>
      </c>
      <c r="E42" s="38">
        <v>1652</v>
      </c>
      <c r="F42" s="61">
        <f t="shared" si="0"/>
        <v>9912</v>
      </c>
      <c r="G42" s="63">
        <v>1345</v>
      </c>
      <c r="H42" s="34">
        <f t="shared" si="1"/>
        <v>81.416464891041159</v>
      </c>
      <c r="I42" s="51">
        <v>1673</v>
      </c>
      <c r="J42" s="34">
        <f t="shared" si="2"/>
        <v>101.27118644067797</v>
      </c>
      <c r="K42" s="51">
        <v>1457</v>
      </c>
      <c r="L42" s="34">
        <f t="shared" si="3"/>
        <v>88.196125907990321</v>
      </c>
      <c r="M42" s="51">
        <v>1738</v>
      </c>
      <c r="N42" s="52">
        <f t="shared" si="4"/>
        <v>105.20581113801452</v>
      </c>
      <c r="O42" s="51">
        <v>1412</v>
      </c>
      <c r="P42" s="52">
        <f t="shared" si="5"/>
        <v>85.472154963680396</v>
      </c>
      <c r="Q42" s="51">
        <v>1858</v>
      </c>
      <c r="R42" s="52">
        <f t="shared" si="6"/>
        <v>112.46973365617434</v>
      </c>
      <c r="S42" s="50">
        <v>4</v>
      </c>
      <c r="T42" s="50">
        <f t="shared" si="7"/>
        <v>6</v>
      </c>
      <c r="V42" s="45"/>
      <c r="W42" s="28" t="str">
        <f t="shared" si="8"/>
        <v>Sim</v>
      </c>
    </row>
    <row r="43" spans="1:23" ht="15" x14ac:dyDescent="0.25">
      <c r="A43" s="8" t="s">
        <v>158</v>
      </c>
      <c r="B43" s="24" t="s">
        <v>233</v>
      </c>
      <c r="C43" s="12">
        <v>210177</v>
      </c>
      <c r="D43" s="37" t="s">
        <v>160</v>
      </c>
      <c r="E43" s="38">
        <v>4368</v>
      </c>
      <c r="F43" s="61">
        <f t="shared" si="0"/>
        <v>26208</v>
      </c>
      <c r="G43" s="63">
        <v>3460</v>
      </c>
      <c r="H43" s="34">
        <f t="shared" si="1"/>
        <v>79.212454212454205</v>
      </c>
      <c r="I43" s="51">
        <v>3999</v>
      </c>
      <c r="J43" s="34">
        <f t="shared" si="2"/>
        <v>91.552197802197796</v>
      </c>
      <c r="K43" s="51">
        <v>4045</v>
      </c>
      <c r="L43" s="34">
        <f t="shared" si="3"/>
        <v>92.605311355311358</v>
      </c>
      <c r="M43" s="51">
        <v>4541</v>
      </c>
      <c r="N43" s="52">
        <f t="shared" si="4"/>
        <v>103.96062271062272</v>
      </c>
      <c r="O43" s="51">
        <v>3937</v>
      </c>
      <c r="P43" s="52">
        <f t="shared" si="5"/>
        <v>90.132783882783883</v>
      </c>
      <c r="Q43" s="51">
        <v>3841</v>
      </c>
      <c r="R43" s="52">
        <f t="shared" si="6"/>
        <v>87.934981684981679</v>
      </c>
      <c r="S43" s="50">
        <v>4</v>
      </c>
      <c r="T43" s="50">
        <f t="shared" si="7"/>
        <v>5</v>
      </c>
      <c r="V43" s="45"/>
      <c r="W43" s="28" t="str">
        <f t="shared" si="8"/>
        <v>Sim</v>
      </c>
    </row>
    <row r="44" spans="1:23" ht="15" x14ac:dyDescent="0.25">
      <c r="A44" s="8" t="s">
        <v>171</v>
      </c>
      <c r="B44" s="24" t="s">
        <v>233</v>
      </c>
      <c r="C44" s="12">
        <v>210180</v>
      </c>
      <c r="D44" s="37" t="s">
        <v>173</v>
      </c>
      <c r="E44" s="38">
        <v>2186</v>
      </c>
      <c r="F44" s="61">
        <f t="shared" si="0"/>
        <v>13116</v>
      </c>
      <c r="G44" s="63">
        <v>1885</v>
      </c>
      <c r="H44" s="34">
        <f t="shared" si="1"/>
        <v>86.230558096980786</v>
      </c>
      <c r="I44" s="51">
        <v>2246</v>
      </c>
      <c r="J44" s="34">
        <f t="shared" si="2"/>
        <v>102.74473924977127</v>
      </c>
      <c r="K44" s="51">
        <v>2539</v>
      </c>
      <c r="L44" s="34">
        <f t="shared" si="3"/>
        <v>116.14821591948765</v>
      </c>
      <c r="M44" s="51">
        <v>1185</v>
      </c>
      <c r="N44" s="52">
        <f t="shared" si="4"/>
        <v>54.208600182982615</v>
      </c>
      <c r="O44" s="51">
        <v>2179</v>
      </c>
      <c r="P44" s="52">
        <f t="shared" si="5"/>
        <v>99.679780420860027</v>
      </c>
      <c r="Q44" s="51">
        <v>1895</v>
      </c>
      <c r="R44" s="52">
        <f t="shared" si="6"/>
        <v>86.688014638609332</v>
      </c>
      <c r="S44" s="50">
        <v>4</v>
      </c>
      <c r="T44" s="50">
        <f t="shared" si="7"/>
        <v>5</v>
      </c>
      <c r="V44" s="45"/>
      <c r="W44" s="28" t="str">
        <f t="shared" si="8"/>
        <v>Sim</v>
      </c>
    </row>
    <row r="45" spans="1:23" ht="15" x14ac:dyDescent="0.25">
      <c r="A45" s="7" t="s">
        <v>113</v>
      </c>
      <c r="B45" s="25" t="s">
        <v>233</v>
      </c>
      <c r="C45" s="42">
        <v>210190</v>
      </c>
      <c r="D45" s="43" t="s">
        <v>116</v>
      </c>
      <c r="E45" s="38">
        <v>2100</v>
      </c>
      <c r="F45" s="50">
        <f t="shared" si="0"/>
        <v>12600</v>
      </c>
      <c r="G45" s="51">
        <v>0</v>
      </c>
      <c r="H45" s="34">
        <f t="shared" si="1"/>
        <v>0</v>
      </c>
      <c r="I45" s="51">
        <v>0</v>
      </c>
      <c r="J45" s="34">
        <f t="shared" si="2"/>
        <v>0</v>
      </c>
      <c r="K45" s="51">
        <v>0</v>
      </c>
      <c r="L45" s="34">
        <f t="shared" si="3"/>
        <v>0</v>
      </c>
      <c r="M45" s="51">
        <v>0</v>
      </c>
      <c r="N45" s="52">
        <f t="shared" si="4"/>
        <v>0</v>
      </c>
      <c r="O45" s="51">
        <v>0</v>
      </c>
      <c r="P45" s="52">
        <f t="shared" si="5"/>
        <v>0</v>
      </c>
      <c r="Q45" s="51">
        <v>0</v>
      </c>
      <c r="R45" s="52">
        <f t="shared" si="6"/>
        <v>0</v>
      </c>
      <c r="S45" s="50">
        <v>4</v>
      </c>
      <c r="T45" s="50">
        <f t="shared" si="7"/>
        <v>0</v>
      </c>
      <c r="V45" s="45"/>
      <c r="W45" s="28" t="str">
        <f t="shared" si="8"/>
        <v>Não</v>
      </c>
    </row>
    <row r="46" spans="1:23" ht="15" x14ac:dyDescent="0.25">
      <c r="A46" s="7" t="s">
        <v>100</v>
      </c>
      <c r="B46" s="25" t="s">
        <v>233</v>
      </c>
      <c r="C46" s="42">
        <v>210193</v>
      </c>
      <c r="D46" s="43" t="s">
        <v>101</v>
      </c>
      <c r="E46" s="38">
        <v>1218</v>
      </c>
      <c r="F46" s="50">
        <f t="shared" si="0"/>
        <v>7308</v>
      </c>
      <c r="G46" s="51">
        <v>1192</v>
      </c>
      <c r="H46" s="34">
        <f t="shared" si="1"/>
        <v>97.865353037766837</v>
      </c>
      <c r="I46" s="51">
        <v>1242</v>
      </c>
      <c r="J46" s="34">
        <f t="shared" si="2"/>
        <v>101.97044334975369</v>
      </c>
      <c r="K46" s="51">
        <v>1150</v>
      </c>
      <c r="L46" s="34">
        <f t="shared" si="3"/>
        <v>94.417077175697855</v>
      </c>
      <c r="M46" s="51">
        <v>887</v>
      </c>
      <c r="N46" s="52">
        <f t="shared" si="4"/>
        <v>72.82430213464697</v>
      </c>
      <c r="O46" s="51">
        <v>983</v>
      </c>
      <c r="P46" s="52">
        <f t="shared" si="5"/>
        <v>80.706075533661732</v>
      </c>
      <c r="Q46" s="51">
        <v>453</v>
      </c>
      <c r="R46" s="52">
        <f t="shared" si="6"/>
        <v>37.192118226600982</v>
      </c>
      <c r="S46" s="50">
        <v>4</v>
      </c>
      <c r="T46" s="50">
        <f t="shared" si="7"/>
        <v>4</v>
      </c>
      <c r="V46" s="45"/>
      <c r="W46" s="28" t="str">
        <f t="shared" si="8"/>
        <v>Sim</v>
      </c>
    </row>
    <row r="47" spans="1:23" ht="15" x14ac:dyDescent="0.25">
      <c r="A47" s="7" t="s">
        <v>202</v>
      </c>
      <c r="B47" s="25" t="s">
        <v>233</v>
      </c>
      <c r="C47" s="42">
        <v>210197</v>
      </c>
      <c r="D47" s="43" t="s">
        <v>205</v>
      </c>
      <c r="E47" s="38">
        <v>3783</v>
      </c>
      <c r="F47" s="50">
        <f t="shared" si="0"/>
        <v>22698</v>
      </c>
      <c r="G47" s="51">
        <v>3776</v>
      </c>
      <c r="H47" s="34">
        <f t="shared" si="1"/>
        <v>99.814961670631774</v>
      </c>
      <c r="I47" s="51">
        <v>3749</v>
      </c>
      <c r="J47" s="34">
        <f t="shared" si="2"/>
        <v>99.101242400211476</v>
      </c>
      <c r="K47" s="51">
        <v>3775</v>
      </c>
      <c r="L47" s="34">
        <f t="shared" si="3"/>
        <v>99.788527623579171</v>
      </c>
      <c r="M47" s="51">
        <v>3776</v>
      </c>
      <c r="N47" s="52">
        <f t="shared" si="4"/>
        <v>99.814961670631774</v>
      </c>
      <c r="O47" s="51">
        <v>3610</v>
      </c>
      <c r="P47" s="52">
        <f t="shared" si="5"/>
        <v>95.426909859899553</v>
      </c>
      <c r="Q47" s="51">
        <v>3604</v>
      </c>
      <c r="R47" s="52">
        <f t="shared" si="6"/>
        <v>95.268305577583916</v>
      </c>
      <c r="S47" s="50">
        <v>4</v>
      </c>
      <c r="T47" s="50">
        <f t="shared" si="7"/>
        <v>6</v>
      </c>
      <c r="V47" s="45"/>
      <c r="W47" s="28" t="str">
        <f t="shared" si="8"/>
        <v>Sim</v>
      </c>
    </row>
    <row r="48" spans="1:23" ht="15" x14ac:dyDescent="0.25">
      <c r="A48" s="7" t="s">
        <v>158</v>
      </c>
      <c r="B48" s="25" t="s">
        <v>233</v>
      </c>
      <c r="C48" s="42">
        <v>210200</v>
      </c>
      <c r="D48" s="43" t="s">
        <v>161</v>
      </c>
      <c r="E48" s="38">
        <v>8550</v>
      </c>
      <c r="F48" s="50">
        <f t="shared" si="0"/>
        <v>51300</v>
      </c>
      <c r="G48" s="51">
        <v>7047</v>
      </c>
      <c r="H48" s="34">
        <f t="shared" si="1"/>
        <v>82.421052631578945</v>
      </c>
      <c r="I48" s="51">
        <v>7517</v>
      </c>
      <c r="J48" s="34">
        <f t="shared" si="2"/>
        <v>87.918128654970758</v>
      </c>
      <c r="K48" s="51">
        <v>7680</v>
      </c>
      <c r="L48" s="34">
        <f t="shared" si="3"/>
        <v>89.824561403508767</v>
      </c>
      <c r="M48" s="51">
        <v>7102</v>
      </c>
      <c r="N48" s="52">
        <f t="shared" si="4"/>
        <v>83.064327485380119</v>
      </c>
      <c r="O48" s="51">
        <v>5580</v>
      </c>
      <c r="P48" s="52">
        <f t="shared" si="5"/>
        <v>65.26315789473685</v>
      </c>
      <c r="Q48" s="51">
        <v>3062</v>
      </c>
      <c r="R48" s="52">
        <f t="shared" si="6"/>
        <v>35.812865497076025</v>
      </c>
      <c r="S48" s="50">
        <v>4</v>
      </c>
      <c r="T48" s="50">
        <f t="shared" si="7"/>
        <v>4</v>
      </c>
      <c r="V48" s="45"/>
      <c r="W48" s="28" t="str">
        <f t="shared" si="8"/>
        <v>Sim</v>
      </c>
    </row>
    <row r="49" spans="1:23" ht="15" x14ac:dyDescent="0.25">
      <c r="A49" s="7" t="s">
        <v>8</v>
      </c>
      <c r="B49" s="25" t="s">
        <v>233</v>
      </c>
      <c r="C49" s="42">
        <v>210203</v>
      </c>
      <c r="D49" s="43" t="s">
        <v>9</v>
      </c>
      <c r="E49" s="38">
        <v>12623</v>
      </c>
      <c r="F49" s="50">
        <f t="shared" si="0"/>
        <v>75738</v>
      </c>
      <c r="G49" s="51">
        <v>2610</v>
      </c>
      <c r="H49" s="34">
        <f t="shared" si="1"/>
        <v>20.676542818664341</v>
      </c>
      <c r="I49" s="51">
        <v>9332</v>
      </c>
      <c r="J49" s="34">
        <f t="shared" si="2"/>
        <v>73.928543135546221</v>
      </c>
      <c r="K49" s="51">
        <v>11844</v>
      </c>
      <c r="L49" s="34">
        <f t="shared" si="3"/>
        <v>93.828725342628545</v>
      </c>
      <c r="M49" s="51">
        <v>12348</v>
      </c>
      <c r="N49" s="52">
        <f t="shared" si="4"/>
        <v>97.821437059336134</v>
      </c>
      <c r="O49" s="51">
        <v>12562</v>
      </c>
      <c r="P49" s="52">
        <f t="shared" si="5"/>
        <v>99.516755129525464</v>
      </c>
      <c r="Q49" s="51">
        <v>8433</v>
      </c>
      <c r="R49" s="52">
        <f t="shared" si="6"/>
        <v>66.80662283133961</v>
      </c>
      <c r="S49" s="50">
        <v>4</v>
      </c>
      <c r="T49" s="50">
        <f t="shared" si="7"/>
        <v>3</v>
      </c>
      <c r="V49" s="45"/>
      <c r="W49" s="28" t="str">
        <f t="shared" si="8"/>
        <v>Não</v>
      </c>
    </row>
    <row r="50" spans="1:23" ht="15" x14ac:dyDescent="0.25">
      <c r="A50" s="7" t="s">
        <v>16</v>
      </c>
      <c r="B50" s="25" t="s">
        <v>233</v>
      </c>
      <c r="C50" s="42">
        <v>210207</v>
      </c>
      <c r="D50" s="43" t="s">
        <v>18</v>
      </c>
      <c r="E50" s="38">
        <v>2605</v>
      </c>
      <c r="F50" s="50">
        <f t="shared" si="0"/>
        <v>15630</v>
      </c>
      <c r="G50" s="51">
        <v>2806</v>
      </c>
      <c r="H50" s="34">
        <f t="shared" si="1"/>
        <v>107.71593090211134</v>
      </c>
      <c r="I50" s="51">
        <v>2536</v>
      </c>
      <c r="J50" s="34">
        <f t="shared" si="2"/>
        <v>97.351247600767749</v>
      </c>
      <c r="K50" s="51">
        <v>2646</v>
      </c>
      <c r="L50" s="34">
        <f t="shared" si="3"/>
        <v>101.57389635316699</v>
      </c>
      <c r="M50" s="51">
        <v>2507</v>
      </c>
      <c r="N50" s="52">
        <f t="shared" si="4"/>
        <v>96.23800383877159</v>
      </c>
      <c r="O50" s="51">
        <v>2579</v>
      </c>
      <c r="P50" s="52">
        <f t="shared" si="5"/>
        <v>99.00191938579654</v>
      </c>
      <c r="Q50" s="51">
        <v>2458</v>
      </c>
      <c r="R50" s="52">
        <f t="shared" si="6"/>
        <v>94.357005758157385</v>
      </c>
      <c r="S50" s="50">
        <v>4</v>
      </c>
      <c r="T50" s="50">
        <f t="shared" si="7"/>
        <v>6</v>
      </c>
      <c r="V50" s="45"/>
      <c r="W50" s="28" t="str">
        <f t="shared" si="8"/>
        <v>Sim</v>
      </c>
    </row>
    <row r="51" spans="1:23" ht="15" x14ac:dyDescent="0.25">
      <c r="A51" s="8" t="s">
        <v>52</v>
      </c>
      <c r="B51" s="24" t="s">
        <v>233</v>
      </c>
      <c r="C51" s="12">
        <v>210210</v>
      </c>
      <c r="D51" s="37" t="s">
        <v>56</v>
      </c>
      <c r="E51" s="38">
        <v>7869</v>
      </c>
      <c r="F51" s="50">
        <f t="shared" si="0"/>
        <v>47214</v>
      </c>
      <c r="G51" s="51">
        <v>8039</v>
      </c>
      <c r="H51" s="34">
        <f t="shared" si="1"/>
        <v>102.16037615961366</v>
      </c>
      <c r="I51" s="51">
        <v>7960</v>
      </c>
      <c r="J51" s="34">
        <f t="shared" si="2"/>
        <v>101.15643665014615</v>
      </c>
      <c r="K51" s="51">
        <v>7581</v>
      </c>
      <c r="L51" s="34">
        <f t="shared" si="3"/>
        <v>96.340068623713307</v>
      </c>
      <c r="M51" s="51">
        <v>7340</v>
      </c>
      <c r="N51" s="52">
        <f t="shared" si="4"/>
        <v>93.277417715084511</v>
      </c>
      <c r="O51" s="51">
        <v>7945</v>
      </c>
      <c r="P51" s="52">
        <f t="shared" si="5"/>
        <v>100.96581522429788</v>
      </c>
      <c r="Q51" s="51">
        <v>7970</v>
      </c>
      <c r="R51" s="52">
        <f t="shared" si="6"/>
        <v>101.28351760071166</v>
      </c>
      <c r="S51" s="50">
        <v>4</v>
      </c>
      <c r="T51" s="50">
        <f t="shared" si="7"/>
        <v>6</v>
      </c>
      <c r="V51" s="45"/>
      <c r="W51" s="28" t="str">
        <f t="shared" si="8"/>
        <v>Sim</v>
      </c>
    </row>
    <row r="52" spans="1:23" ht="15" x14ac:dyDescent="0.25">
      <c r="A52" s="8" t="s">
        <v>16</v>
      </c>
      <c r="B52" s="24" t="s">
        <v>234</v>
      </c>
      <c r="C52" s="12">
        <v>210215</v>
      </c>
      <c r="D52" s="37" t="s">
        <v>19</v>
      </c>
      <c r="E52" s="38">
        <v>1292</v>
      </c>
      <c r="F52" s="50">
        <f t="shared" si="0"/>
        <v>7752</v>
      </c>
      <c r="G52" s="51">
        <v>1228</v>
      </c>
      <c r="H52" s="34">
        <f t="shared" si="1"/>
        <v>95.046439628482972</v>
      </c>
      <c r="I52" s="51">
        <v>1211</v>
      </c>
      <c r="J52" s="34">
        <f t="shared" si="2"/>
        <v>93.730650154798766</v>
      </c>
      <c r="K52" s="51">
        <v>1220</v>
      </c>
      <c r="L52" s="34">
        <f t="shared" si="3"/>
        <v>94.427244582043343</v>
      </c>
      <c r="M52" s="51">
        <v>1230</v>
      </c>
      <c r="N52" s="52">
        <f t="shared" si="4"/>
        <v>95.201238390092882</v>
      </c>
      <c r="O52" s="51">
        <v>1271</v>
      </c>
      <c r="P52" s="52">
        <f t="shared" si="5"/>
        <v>98.374613003095973</v>
      </c>
      <c r="Q52" s="51">
        <v>1307</v>
      </c>
      <c r="R52" s="52">
        <f t="shared" si="6"/>
        <v>101.16099071207429</v>
      </c>
      <c r="S52" s="50">
        <v>4</v>
      </c>
      <c r="T52" s="50">
        <f t="shared" si="7"/>
        <v>6</v>
      </c>
      <c r="V52" s="45"/>
      <c r="W52" s="28" t="str">
        <f t="shared" si="8"/>
        <v>Sim</v>
      </c>
    </row>
    <row r="53" spans="1:23" ht="15" x14ac:dyDescent="0.25">
      <c r="A53" s="8" t="s">
        <v>45</v>
      </c>
      <c r="B53" s="24" t="s">
        <v>233</v>
      </c>
      <c r="C53" s="12">
        <v>210220</v>
      </c>
      <c r="D53" s="37" t="s">
        <v>48</v>
      </c>
      <c r="E53" s="38">
        <v>4373</v>
      </c>
      <c r="F53" s="50">
        <f t="shared" si="0"/>
        <v>26238</v>
      </c>
      <c r="G53" s="51">
        <v>4407</v>
      </c>
      <c r="H53" s="34">
        <f t="shared" si="1"/>
        <v>100.77749828493026</v>
      </c>
      <c r="I53" s="51">
        <v>4847</v>
      </c>
      <c r="J53" s="34">
        <f t="shared" si="2"/>
        <v>110.83924079579236</v>
      </c>
      <c r="K53" s="51">
        <v>4620</v>
      </c>
      <c r="L53" s="34">
        <f t="shared" si="3"/>
        <v>105.64829636405213</v>
      </c>
      <c r="M53" s="51">
        <v>4323</v>
      </c>
      <c r="N53" s="52">
        <f t="shared" si="4"/>
        <v>98.856620169220207</v>
      </c>
      <c r="O53" s="51">
        <v>4561</v>
      </c>
      <c r="P53" s="52">
        <f t="shared" si="5"/>
        <v>104.299108163732</v>
      </c>
      <c r="Q53" s="51">
        <v>4385</v>
      </c>
      <c r="R53" s="52">
        <f t="shared" si="6"/>
        <v>100.27441115938716</v>
      </c>
      <c r="S53" s="50">
        <v>4</v>
      </c>
      <c r="T53" s="50">
        <f t="shared" si="7"/>
        <v>6</v>
      </c>
      <c r="V53" s="45"/>
      <c r="W53" s="28" t="str">
        <f t="shared" si="8"/>
        <v>Sim</v>
      </c>
    </row>
    <row r="54" spans="1:23" ht="15" x14ac:dyDescent="0.25">
      <c r="A54" s="8" t="s">
        <v>171</v>
      </c>
      <c r="B54" s="24" t="s">
        <v>233</v>
      </c>
      <c r="C54" s="12">
        <v>210230</v>
      </c>
      <c r="D54" s="37" t="s">
        <v>174</v>
      </c>
      <c r="E54" s="38">
        <v>7407</v>
      </c>
      <c r="F54" s="50">
        <f t="shared" si="0"/>
        <v>44442</v>
      </c>
      <c r="G54" s="51">
        <v>6058</v>
      </c>
      <c r="H54" s="34">
        <f t="shared" si="1"/>
        <v>81.78749831240718</v>
      </c>
      <c r="I54" s="51">
        <v>5957</v>
      </c>
      <c r="J54" s="34">
        <f t="shared" si="2"/>
        <v>80.423923315782361</v>
      </c>
      <c r="K54" s="51">
        <v>6765</v>
      </c>
      <c r="L54" s="34">
        <f t="shared" si="3"/>
        <v>91.332523288780891</v>
      </c>
      <c r="M54" s="51">
        <v>6450</v>
      </c>
      <c r="N54" s="52">
        <f t="shared" si="4"/>
        <v>87.079789388416359</v>
      </c>
      <c r="O54" s="51">
        <v>5837</v>
      </c>
      <c r="P54" s="52">
        <f t="shared" si="5"/>
        <v>78.80383421088159</v>
      </c>
      <c r="Q54" s="51">
        <v>4898</v>
      </c>
      <c r="R54" s="52">
        <f t="shared" si="6"/>
        <v>66.126636965033086</v>
      </c>
      <c r="S54" s="50">
        <v>4</v>
      </c>
      <c r="T54" s="50">
        <f t="shared" si="7"/>
        <v>4</v>
      </c>
      <c r="V54" s="45"/>
      <c r="W54" s="28" t="str">
        <f t="shared" si="8"/>
        <v>Sim</v>
      </c>
    </row>
    <row r="55" spans="1:23" ht="15" x14ac:dyDescent="0.25">
      <c r="A55" s="8" t="s">
        <v>8</v>
      </c>
      <c r="B55" s="24" t="s">
        <v>233</v>
      </c>
      <c r="C55" s="12">
        <v>210232</v>
      </c>
      <c r="D55" s="37" t="s">
        <v>10</v>
      </c>
      <c r="E55" s="38">
        <v>19037</v>
      </c>
      <c r="F55" s="50">
        <f t="shared" si="0"/>
        <v>114222</v>
      </c>
      <c r="G55" s="51">
        <v>17403</v>
      </c>
      <c r="H55" s="34">
        <f t="shared" si="1"/>
        <v>91.416714818511323</v>
      </c>
      <c r="I55" s="51">
        <v>19071</v>
      </c>
      <c r="J55" s="34">
        <f t="shared" si="2"/>
        <v>100.17859956925986</v>
      </c>
      <c r="K55" s="51">
        <v>19263</v>
      </c>
      <c r="L55" s="34">
        <f t="shared" si="3"/>
        <v>101.18716184272731</v>
      </c>
      <c r="M55" s="51">
        <v>20216</v>
      </c>
      <c r="N55" s="52">
        <f t="shared" si="4"/>
        <v>106.19320271051112</v>
      </c>
      <c r="O55" s="51">
        <v>23393</v>
      </c>
      <c r="P55" s="52">
        <f t="shared" si="5"/>
        <v>122.88175657929297</v>
      </c>
      <c r="Q55" s="51">
        <v>10386</v>
      </c>
      <c r="R55" s="52">
        <f t="shared" si="6"/>
        <v>54.556915480380312</v>
      </c>
      <c r="S55" s="50">
        <v>4</v>
      </c>
      <c r="T55" s="50">
        <f t="shared" si="7"/>
        <v>5</v>
      </c>
      <c r="V55" s="45"/>
      <c r="W55" s="28" t="str">
        <f t="shared" si="8"/>
        <v>Sim</v>
      </c>
    </row>
    <row r="56" spans="1:23" ht="15" x14ac:dyDescent="0.25">
      <c r="A56" s="8" t="s">
        <v>71</v>
      </c>
      <c r="B56" s="24" t="s">
        <v>233</v>
      </c>
      <c r="C56" s="12">
        <v>210235</v>
      </c>
      <c r="D56" s="37" t="s">
        <v>73</v>
      </c>
      <c r="E56" s="38">
        <v>5545</v>
      </c>
      <c r="F56" s="50">
        <f t="shared" si="0"/>
        <v>33270</v>
      </c>
      <c r="G56" s="51">
        <v>5396</v>
      </c>
      <c r="H56" s="34">
        <f t="shared" si="1"/>
        <v>97.312894499549145</v>
      </c>
      <c r="I56" s="51">
        <v>4923</v>
      </c>
      <c r="J56" s="34">
        <f t="shared" si="2"/>
        <v>88.782687105500443</v>
      </c>
      <c r="K56" s="51">
        <v>4841</v>
      </c>
      <c r="L56" s="34">
        <f t="shared" si="3"/>
        <v>87.303877366997298</v>
      </c>
      <c r="M56" s="51">
        <v>5405</v>
      </c>
      <c r="N56" s="52">
        <f t="shared" si="4"/>
        <v>97.475202885482418</v>
      </c>
      <c r="O56" s="51">
        <v>5133</v>
      </c>
      <c r="P56" s="52">
        <f t="shared" si="5"/>
        <v>92.569882777276831</v>
      </c>
      <c r="Q56" s="51">
        <v>3392</v>
      </c>
      <c r="R56" s="52">
        <f t="shared" si="6"/>
        <v>61.172227231740308</v>
      </c>
      <c r="S56" s="50">
        <v>4</v>
      </c>
      <c r="T56" s="50">
        <f t="shared" si="7"/>
        <v>5</v>
      </c>
      <c r="V56" s="45"/>
      <c r="W56" s="28" t="str">
        <f t="shared" si="8"/>
        <v>Sim</v>
      </c>
    </row>
    <row r="57" spans="1:23" ht="15" x14ac:dyDescent="0.25">
      <c r="A57" s="8" t="s">
        <v>146</v>
      </c>
      <c r="B57" s="24" t="s">
        <v>233</v>
      </c>
      <c r="C57" s="12">
        <v>210237</v>
      </c>
      <c r="D57" s="37" t="s">
        <v>150</v>
      </c>
      <c r="E57" s="38">
        <v>2212</v>
      </c>
      <c r="F57" s="50">
        <f t="shared" si="0"/>
        <v>13272</v>
      </c>
      <c r="G57" s="51">
        <v>2473</v>
      </c>
      <c r="H57" s="34">
        <f t="shared" si="1"/>
        <v>111.7992766726944</v>
      </c>
      <c r="I57" s="51">
        <v>2040</v>
      </c>
      <c r="J57" s="34">
        <f t="shared" si="2"/>
        <v>92.224231464737798</v>
      </c>
      <c r="K57" s="51">
        <v>2181</v>
      </c>
      <c r="L57" s="34">
        <f t="shared" si="3"/>
        <v>98.59855334538878</v>
      </c>
      <c r="M57" s="51">
        <v>2190</v>
      </c>
      <c r="N57" s="52">
        <f t="shared" si="4"/>
        <v>99.005424954792048</v>
      </c>
      <c r="O57" s="51">
        <v>2193</v>
      </c>
      <c r="P57" s="52">
        <f t="shared" si="5"/>
        <v>99.141048824593128</v>
      </c>
      <c r="Q57" s="51">
        <v>2201</v>
      </c>
      <c r="R57" s="52">
        <f t="shared" si="6"/>
        <v>99.502712477396031</v>
      </c>
      <c r="S57" s="50">
        <v>4</v>
      </c>
      <c r="T57" s="50">
        <f t="shared" si="7"/>
        <v>6</v>
      </c>
      <c r="V57" s="45"/>
      <c r="W57" s="28" t="str">
        <f t="shared" si="8"/>
        <v>Sim</v>
      </c>
    </row>
    <row r="58" spans="1:23" ht="15" x14ac:dyDescent="0.25">
      <c r="A58" s="8" t="s">
        <v>195</v>
      </c>
      <c r="B58" s="24" t="s">
        <v>233</v>
      </c>
      <c r="C58" s="12">
        <v>210240</v>
      </c>
      <c r="D58" s="37" t="s">
        <v>196</v>
      </c>
      <c r="E58" s="38">
        <v>1830</v>
      </c>
      <c r="F58" s="50">
        <f t="shared" si="0"/>
        <v>10980</v>
      </c>
      <c r="G58" s="51">
        <v>1805</v>
      </c>
      <c r="H58" s="34">
        <f t="shared" si="1"/>
        <v>98.63387978142076</v>
      </c>
      <c r="I58" s="51">
        <v>1502</v>
      </c>
      <c r="J58" s="34">
        <f t="shared" si="2"/>
        <v>82.076502732240442</v>
      </c>
      <c r="K58" s="51">
        <v>1587</v>
      </c>
      <c r="L58" s="34">
        <f t="shared" si="3"/>
        <v>86.721311475409834</v>
      </c>
      <c r="M58" s="51">
        <v>1602</v>
      </c>
      <c r="N58" s="52">
        <f t="shared" si="4"/>
        <v>87.540983606557376</v>
      </c>
      <c r="O58" s="51">
        <v>1436</v>
      </c>
      <c r="P58" s="52">
        <f t="shared" si="5"/>
        <v>78.469945355191257</v>
      </c>
      <c r="Q58" s="51">
        <v>1571</v>
      </c>
      <c r="R58" s="52">
        <f t="shared" si="6"/>
        <v>85.84699453551913</v>
      </c>
      <c r="S58" s="50">
        <v>4</v>
      </c>
      <c r="T58" s="50">
        <f t="shared" si="7"/>
        <v>5</v>
      </c>
      <c r="V58" s="45"/>
      <c r="W58" s="28" t="str">
        <f t="shared" si="8"/>
        <v>Sim</v>
      </c>
    </row>
    <row r="59" spans="1:23" ht="15" x14ac:dyDescent="0.25">
      <c r="A59" s="8" t="s">
        <v>195</v>
      </c>
      <c r="B59" s="24" t="s">
        <v>234</v>
      </c>
      <c r="C59" s="12">
        <v>210250</v>
      </c>
      <c r="D59" s="37" t="s">
        <v>197</v>
      </c>
      <c r="E59" s="38">
        <v>2516</v>
      </c>
      <c r="F59" s="50">
        <f t="shared" si="0"/>
        <v>15096</v>
      </c>
      <c r="G59" s="51">
        <v>2581</v>
      </c>
      <c r="H59" s="34">
        <f t="shared" si="1"/>
        <v>102.58346581875995</v>
      </c>
      <c r="I59" s="51">
        <v>2271</v>
      </c>
      <c r="J59" s="34">
        <f t="shared" si="2"/>
        <v>90.26232114467409</v>
      </c>
      <c r="K59" s="51">
        <v>2614</v>
      </c>
      <c r="L59" s="34">
        <f t="shared" si="3"/>
        <v>103.89507154213035</v>
      </c>
      <c r="M59" s="51">
        <v>2685</v>
      </c>
      <c r="N59" s="52">
        <f t="shared" si="4"/>
        <v>106.71701112877582</v>
      </c>
      <c r="O59" s="51">
        <v>2559</v>
      </c>
      <c r="P59" s="52">
        <f t="shared" si="5"/>
        <v>101.70906200317964</v>
      </c>
      <c r="Q59" s="51">
        <v>2430</v>
      </c>
      <c r="R59" s="52">
        <f t="shared" si="6"/>
        <v>96.581875993640693</v>
      </c>
      <c r="S59" s="50">
        <v>4</v>
      </c>
      <c r="T59" s="50">
        <f t="shared" si="7"/>
        <v>6</v>
      </c>
      <c r="V59" s="45"/>
      <c r="W59" s="28" t="str">
        <f t="shared" si="8"/>
        <v>Sim</v>
      </c>
    </row>
    <row r="60" spans="1:23" ht="15" x14ac:dyDescent="0.25">
      <c r="A60" s="8" t="s">
        <v>71</v>
      </c>
      <c r="B60" s="24" t="s">
        <v>233</v>
      </c>
      <c r="C60" s="12">
        <v>210255</v>
      </c>
      <c r="D60" s="37" t="s">
        <v>74</v>
      </c>
      <c r="E60" s="38">
        <v>5515</v>
      </c>
      <c r="F60" s="50">
        <f t="shared" si="0"/>
        <v>33090</v>
      </c>
      <c r="G60" s="51">
        <v>4667</v>
      </c>
      <c r="H60" s="34">
        <f t="shared" si="1"/>
        <v>84.623753399818682</v>
      </c>
      <c r="I60" s="51">
        <v>4390</v>
      </c>
      <c r="J60" s="34">
        <f t="shared" si="2"/>
        <v>79.601087941976417</v>
      </c>
      <c r="K60" s="51">
        <v>5797</v>
      </c>
      <c r="L60" s="34">
        <f t="shared" si="3"/>
        <v>105.11332728921123</v>
      </c>
      <c r="M60" s="51">
        <v>5160</v>
      </c>
      <c r="N60" s="52">
        <f t="shared" si="4"/>
        <v>93.563009972801453</v>
      </c>
      <c r="O60" s="51">
        <v>5697</v>
      </c>
      <c r="P60" s="52">
        <f t="shared" si="5"/>
        <v>103.30009066183136</v>
      </c>
      <c r="Q60" s="51">
        <v>5202</v>
      </c>
      <c r="R60" s="52">
        <f t="shared" si="6"/>
        <v>94.324569356300998</v>
      </c>
      <c r="S60" s="50">
        <v>4</v>
      </c>
      <c r="T60" s="50">
        <f t="shared" si="7"/>
        <v>5</v>
      </c>
      <c r="V60" s="45"/>
      <c r="W60" s="28" t="str">
        <f t="shared" si="8"/>
        <v>Sim</v>
      </c>
    </row>
    <row r="61" spans="1:23" ht="15" x14ac:dyDescent="0.25">
      <c r="A61" s="7" t="s">
        <v>202</v>
      </c>
      <c r="B61" s="25" t="s">
        <v>233</v>
      </c>
      <c r="C61" s="42">
        <v>210260</v>
      </c>
      <c r="D61" s="43" t="s">
        <v>206</v>
      </c>
      <c r="E61" s="38">
        <v>4836</v>
      </c>
      <c r="F61" s="50">
        <f t="shared" si="0"/>
        <v>29016</v>
      </c>
      <c r="G61" s="51">
        <v>4831</v>
      </c>
      <c r="H61" s="34">
        <f t="shared" si="1"/>
        <v>99.89660876757651</v>
      </c>
      <c r="I61" s="51">
        <v>4517</v>
      </c>
      <c r="J61" s="34">
        <f t="shared" si="2"/>
        <v>93.403639371381303</v>
      </c>
      <c r="K61" s="51">
        <v>4836</v>
      </c>
      <c r="L61" s="34">
        <f t="shared" si="3"/>
        <v>100</v>
      </c>
      <c r="M61" s="51">
        <v>4843</v>
      </c>
      <c r="N61" s="52">
        <f t="shared" si="4"/>
        <v>100.14474772539288</v>
      </c>
      <c r="O61" s="51">
        <v>4840</v>
      </c>
      <c r="P61" s="52">
        <f t="shared" si="5"/>
        <v>100.08271298593878</v>
      </c>
      <c r="Q61" s="51">
        <v>4824</v>
      </c>
      <c r="R61" s="52">
        <f t="shared" si="6"/>
        <v>99.75186104218362</v>
      </c>
      <c r="S61" s="50">
        <v>4</v>
      </c>
      <c r="T61" s="50">
        <f t="shared" si="7"/>
        <v>6</v>
      </c>
      <c r="V61" s="45"/>
      <c r="W61" s="28" t="str">
        <f t="shared" si="8"/>
        <v>Sim</v>
      </c>
    </row>
    <row r="62" spans="1:23" ht="15" x14ac:dyDescent="0.25">
      <c r="A62" s="8" t="s">
        <v>86</v>
      </c>
      <c r="B62" s="24" t="s">
        <v>233</v>
      </c>
      <c r="C62" s="12">
        <v>210270</v>
      </c>
      <c r="D62" s="37" t="s">
        <v>89</v>
      </c>
      <c r="E62" s="38">
        <v>6111</v>
      </c>
      <c r="F62" s="50">
        <f t="shared" si="0"/>
        <v>36666</v>
      </c>
      <c r="G62" s="51">
        <v>3547</v>
      </c>
      <c r="H62" s="34">
        <f t="shared" si="1"/>
        <v>58.04287350679104</v>
      </c>
      <c r="I62" s="51">
        <v>4974</v>
      </c>
      <c r="J62" s="34">
        <f t="shared" si="2"/>
        <v>81.394207167403039</v>
      </c>
      <c r="K62" s="51">
        <v>5381</v>
      </c>
      <c r="L62" s="34">
        <f t="shared" si="3"/>
        <v>88.054328260513827</v>
      </c>
      <c r="M62" s="51">
        <v>6004</v>
      </c>
      <c r="N62" s="52">
        <f t="shared" si="4"/>
        <v>98.249059073801334</v>
      </c>
      <c r="O62" s="51">
        <v>6052</v>
      </c>
      <c r="P62" s="52">
        <f t="shared" si="5"/>
        <v>99.034527900507285</v>
      </c>
      <c r="Q62" s="51">
        <v>6102</v>
      </c>
      <c r="R62" s="52">
        <f t="shared" si="6"/>
        <v>99.852724594992637</v>
      </c>
      <c r="S62" s="50">
        <v>4</v>
      </c>
      <c r="T62" s="50">
        <f t="shared" si="7"/>
        <v>5</v>
      </c>
      <c r="V62" s="45"/>
      <c r="W62" s="28" t="str">
        <f t="shared" si="8"/>
        <v>Sim</v>
      </c>
    </row>
    <row r="63" spans="1:23" ht="15" x14ac:dyDescent="0.25">
      <c r="A63" s="8" t="s">
        <v>130</v>
      </c>
      <c r="B63" s="24" t="s">
        <v>233</v>
      </c>
      <c r="C63" s="12">
        <v>210275</v>
      </c>
      <c r="D63" s="37" t="s">
        <v>131</v>
      </c>
      <c r="E63" s="38">
        <v>4194</v>
      </c>
      <c r="F63" s="50">
        <f t="shared" si="0"/>
        <v>25164</v>
      </c>
      <c r="G63" s="51">
        <v>4242</v>
      </c>
      <c r="H63" s="34">
        <f t="shared" si="1"/>
        <v>101.1444921316166</v>
      </c>
      <c r="I63" s="51">
        <v>4325</v>
      </c>
      <c r="J63" s="34">
        <f t="shared" si="2"/>
        <v>103.12350977587028</v>
      </c>
      <c r="K63" s="51">
        <v>4337</v>
      </c>
      <c r="L63" s="34">
        <f t="shared" si="3"/>
        <v>103.40963280877445</v>
      </c>
      <c r="M63" s="51">
        <v>4055</v>
      </c>
      <c r="N63" s="52">
        <f t="shared" si="4"/>
        <v>96.685741535526944</v>
      </c>
      <c r="O63" s="51">
        <v>4245</v>
      </c>
      <c r="P63" s="52">
        <f t="shared" si="5"/>
        <v>101.21602288984263</v>
      </c>
      <c r="Q63" s="51">
        <v>2943</v>
      </c>
      <c r="R63" s="52">
        <f t="shared" si="6"/>
        <v>70.17167381974248</v>
      </c>
      <c r="S63" s="50">
        <v>4</v>
      </c>
      <c r="T63" s="50">
        <f t="shared" si="7"/>
        <v>5</v>
      </c>
      <c r="V63" s="45"/>
      <c r="W63" s="28" t="str">
        <f t="shared" si="8"/>
        <v>Sim</v>
      </c>
    </row>
    <row r="64" spans="1:23" ht="15" x14ac:dyDescent="0.25">
      <c r="A64" s="8" t="s">
        <v>71</v>
      </c>
      <c r="B64" s="25" t="s">
        <v>233</v>
      </c>
      <c r="C64" s="12">
        <v>210280</v>
      </c>
      <c r="D64" s="37" t="s">
        <v>29</v>
      </c>
      <c r="E64" s="38">
        <v>8553</v>
      </c>
      <c r="F64" s="50">
        <f t="shared" si="0"/>
        <v>51318</v>
      </c>
      <c r="G64" s="51">
        <v>8795</v>
      </c>
      <c r="H64" s="34">
        <f t="shared" si="1"/>
        <v>102.82941657897813</v>
      </c>
      <c r="I64" s="51">
        <v>7350</v>
      </c>
      <c r="J64" s="34">
        <f t="shared" si="2"/>
        <v>85.934759733426873</v>
      </c>
      <c r="K64" s="51">
        <v>7879</v>
      </c>
      <c r="L64" s="34">
        <f t="shared" si="3"/>
        <v>92.119724073424521</v>
      </c>
      <c r="M64" s="51">
        <v>7714</v>
      </c>
      <c r="N64" s="52">
        <f t="shared" si="4"/>
        <v>90.190576405939439</v>
      </c>
      <c r="O64" s="51">
        <v>7022</v>
      </c>
      <c r="P64" s="52">
        <f t="shared" si="5"/>
        <v>82.099848006547418</v>
      </c>
      <c r="Q64" s="51">
        <v>7785</v>
      </c>
      <c r="R64" s="52">
        <f t="shared" si="6"/>
        <v>91.020694493160292</v>
      </c>
      <c r="S64" s="50">
        <v>4</v>
      </c>
      <c r="T64" s="50">
        <f t="shared" si="7"/>
        <v>6</v>
      </c>
      <c r="V64" s="45"/>
      <c r="W64" s="28" t="str">
        <f t="shared" si="8"/>
        <v>Sim</v>
      </c>
    </row>
    <row r="65" spans="1:23" ht="15" x14ac:dyDescent="0.25">
      <c r="A65" s="7" t="s">
        <v>202</v>
      </c>
      <c r="B65" s="25" t="s">
        <v>233</v>
      </c>
      <c r="C65" s="42">
        <v>210290</v>
      </c>
      <c r="D65" s="43" t="s">
        <v>207</v>
      </c>
      <c r="E65" s="38">
        <v>7799</v>
      </c>
      <c r="F65" s="50">
        <f t="shared" si="0"/>
        <v>46794</v>
      </c>
      <c r="G65" s="51">
        <v>6300</v>
      </c>
      <c r="H65" s="34">
        <f t="shared" si="1"/>
        <v>80.779587126554688</v>
      </c>
      <c r="I65" s="51">
        <v>7595</v>
      </c>
      <c r="J65" s="34">
        <f t="shared" si="2"/>
        <v>97.384280035902037</v>
      </c>
      <c r="K65" s="51">
        <v>6365</v>
      </c>
      <c r="L65" s="34">
        <f t="shared" si="3"/>
        <v>81.613027311193747</v>
      </c>
      <c r="M65" s="51">
        <v>7275</v>
      </c>
      <c r="N65" s="52">
        <f t="shared" si="4"/>
        <v>93.281189896140532</v>
      </c>
      <c r="O65" s="51">
        <v>6518</v>
      </c>
      <c r="P65" s="52">
        <f t="shared" si="5"/>
        <v>83.574817284267212</v>
      </c>
      <c r="Q65" s="51">
        <v>3173</v>
      </c>
      <c r="R65" s="52">
        <f t="shared" si="6"/>
        <v>40.684703167072698</v>
      </c>
      <c r="S65" s="50">
        <v>4</v>
      </c>
      <c r="T65" s="50">
        <f t="shared" si="7"/>
        <v>5</v>
      </c>
      <c r="V65" s="45"/>
      <c r="W65" s="28" t="str">
        <f t="shared" si="8"/>
        <v>Sim</v>
      </c>
    </row>
    <row r="66" spans="1:23" ht="15" x14ac:dyDescent="0.25">
      <c r="A66" s="7" t="s">
        <v>45</v>
      </c>
      <c r="B66" s="25" t="s">
        <v>233</v>
      </c>
      <c r="C66" s="42">
        <v>210300</v>
      </c>
      <c r="D66" s="43" t="s">
        <v>45</v>
      </c>
      <c r="E66" s="38">
        <v>56769</v>
      </c>
      <c r="F66" s="50">
        <f t="shared" si="0"/>
        <v>340614</v>
      </c>
      <c r="G66" s="51">
        <v>59139</v>
      </c>
      <c r="H66" s="34">
        <f t="shared" si="1"/>
        <v>104.17481371875495</v>
      </c>
      <c r="I66" s="51">
        <v>55530</v>
      </c>
      <c r="J66" s="34">
        <f t="shared" si="2"/>
        <v>97.817470802726831</v>
      </c>
      <c r="K66" s="51">
        <v>56011</v>
      </c>
      <c r="L66" s="34">
        <f t="shared" si="3"/>
        <v>98.664764219908747</v>
      </c>
      <c r="M66" s="51">
        <v>56402</v>
      </c>
      <c r="N66" s="52">
        <f t="shared" si="4"/>
        <v>99.353520407264526</v>
      </c>
      <c r="O66" s="51">
        <v>51777</v>
      </c>
      <c r="P66" s="52">
        <f t="shared" si="5"/>
        <v>91.206468318976903</v>
      </c>
      <c r="Q66" s="51">
        <v>53189</v>
      </c>
      <c r="R66" s="52">
        <f t="shared" si="6"/>
        <v>93.693741302471423</v>
      </c>
      <c r="S66" s="50">
        <v>4</v>
      </c>
      <c r="T66" s="50">
        <f t="shared" si="7"/>
        <v>6</v>
      </c>
      <c r="V66" s="45"/>
      <c r="W66" s="28" t="str">
        <f t="shared" si="8"/>
        <v>Sim</v>
      </c>
    </row>
    <row r="67" spans="1:23" ht="15" x14ac:dyDescent="0.25">
      <c r="A67" s="7" t="s">
        <v>113</v>
      </c>
      <c r="B67" s="25" t="s">
        <v>233</v>
      </c>
      <c r="C67" s="42">
        <v>210310</v>
      </c>
      <c r="D67" s="37" t="s">
        <v>117</v>
      </c>
      <c r="E67" s="38">
        <v>3515</v>
      </c>
      <c r="F67" s="50">
        <f t="shared" si="0"/>
        <v>21090</v>
      </c>
      <c r="G67" s="51">
        <v>2517</v>
      </c>
      <c r="H67" s="34">
        <f t="shared" si="1"/>
        <v>71.607396870554766</v>
      </c>
      <c r="I67" s="51">
        <v>3299</v>
      </c>
      <c r="J67" s="34">
        <f t="shared" si="2"/>
        <v>93.854907539118074</v>
      </c>
      <c r="K67" s="51">
        <v>3310</v>
      </c>
      <c r="L67" s="34">
        <f t="shared" si="3"/>
        <v>94.167852062588906</v>
      </c>
      <c r="M67" s="51">
        <v>3642</v>
      </c>
      <c r="N67" s="52">
        <f t="shared" si="4"/>
        <v>103.61308677098151</v>
      </c>
      <c r="O67" s="51">
        <v>3049</v>
      </c>
      <c r="P67" s="52">
        <f t="shared" si="5"/>
        <v>86.742532005689895</v>
      </c>
      <c r="Q67" s="51">
        <v>3019</v>
      </c>
      <c r="R67" s="52">
        <f t="shared" si="6"/>
        <v>85.889046941678515</v>
      </c>
      <c r="S67" s="50">
        <v>4</v>
      </c>
      <c r="T67" s="50">
        <f t="shared" si="7"/>
        <v>5</v>
      </c>
      <c r="V67" s="45"/>
      <c r="W67" s="28" t="str">
        <f t="shared" si="8"/>
        <v>Sim</v>
      </c>
    </row>
    <row r="68" spans="1:23" ht="15" x14ac:dyDescent="0.25">
      <c r="A68" s="7" t="s">
        <v>113</v>
      </c>
      <c r="B68" s="25" t="s">
        <v>233</v>
      </c>
      <c r="C68" s="42">
        <v>210312</v>
      </c>
      <c r="D68" s="43" t="s">
        <v>118</v>
      </c>
      <c r="E68" s="38">
        <v>2672</v>
      </c>
      <c r="F68" s="50">
        <f t="shared" si="0"/>
        <v>16032</v>
      </c>
      <c r="G68" s="51">
        <v>2607</v>
      </c>
      <c r="H68" s="34">
        <f t="shared" si="1"/>
        <v>97.567365269461078</v>
      </c>
      <c r="I68" s="51">
        <v>2370</v>
      </c>
      <c r="J68" s="34">
        <f t="shared" si="2"/>
        <v>88.697604790419163</v>
      </c>
      <c r="K68" s="51">
        <v>2548</v>
      </c>
      <c r="L68" s="34">
        <f t="shared" si="3"/>
        <v>95.359281437125759</v>
      </c>
      <c r="M68" s="51">
        <v>2690</v>
      </c>
      <c r="N68" s="52">
        <f t="shared" si="4"/>
        <v>100.67365269461077</v>
      </c>
      <c r="O68" s="51">
        <v>2641</v>
      </c>
      <c r="P68" s="52">
        <f t="shared" si="5"/>
        <v>98.839820359281433</v>
      </c>
      <c r="Q68" s="51">
        <v>1719</v>
      </c>
      <c r="R68" s="52">
        <f t="shared" si="6"/>
        <v>64.333832335329348</v>
      </c>
      <c r="S68" s="50">
        <v>4</v>
      </c>
      <c r="T68" s="50">
        <f t="shared" si="7"/>
        <v>5</v>
      </c>
      <c r="V68" s="45"/>
      <c r="W68" s="28" t="str">
        <f t="shared" si="8"/>
        <v>Sim</v>
      </c>
    </row>
    <row r="69" spans="1:23" ht="15" x14ac:dyDescent="0.25">
      <c r="A69" s="7" t="s">
        <v>202</v>
      </c>
      <c r="B69" s="25" t="s">
        <v>233</v>
      </c>
      <c r="C69" s="42">
        <v>210315</v>
      </c>
      <c r="D69" s="43" t="s">
        <v>208</v>
      </c>
      <c r="E69" s="38">
        <v>2628</v>
      </c>
      <c r="F69" s="50">
        <f t="shared" si="0"/>
        <v>15768</v>
      </c>
      <c r="G69" s="51"/>
      <c r="H69" s="34">
        <f t="shared" si="1"/>
        <v>0</v>
      </c>
      <c r="I69" s="51">
        <v>1800</v>
      </c>
      <c r="J69" s="34">
        <f t="shared" si="2"/>
        <v>68.493150684931507</v>
      </c>
      <c r="K69" s="51">
        <v>1770</v>
      </c>
      <c r="L69" s="34">
        <f t="shared" si="3"/>
        <v>67.351598173515981</v>
      </c>
      <c r="M69" s="51">
        <v>1753</v>
      </c>
      <c r="N69" s="52">
        <f t="shared" si="4"/>
        <v>66.704718417047175</v>
      </c>
      <c r="O69" s="51">
        <v>535</v>
      </c>
      <c r="P69" s="52">
        <f t="shared" si="5"/>
        <v>20.357686453576864</v>
      </c>
      <c r="Q69" s="51">
        <v>1366</v>
      </c>
      <c r="R69" s="52">
        <f t="shared" si="6"/>
        <v>51.978691019786915</v>
      </c>
      <c r="S69" s="50">
        <v>4</v>
      </c>
      <c r="T69" s="50">
        <f t="shared" si="7"/>
        <v>0</v>
      </c>
      <c r="V69" s="45"/>
      <c r="W69" s="28" t="str">
        <f t="shared" si="8"/>
        <v>Não</v>
      </c>
    </row>
    <row r="70" spans="1:23" ht="15" x14ac:dyDescent="0.25">
      <c r="A70" s="7" t="s">
        <v>202</v>
      </c>
      <c r="B70" s="25" t="s">
        <v>234</v>
      </c>
      <c r="C70" s="42">
        <v>210317</v>
      </c>
      <c r="D70" s="43" t="s">
        <v>209</v>
      </c>
      <c r="E70" s="38">
        <v>8258</v>
      </c>
      <c r="F70" s="50">
        <f t="shared" si="0"/>
        <v>49548</v>
      </c>
      <c r="G70" s="51">
        <v>7811</v>
      </c>
      <c r="H70" s="34">
        <f t="shared" si="1"/>
        <v>94.587067086461616</v>
      </c>
      <c r="I70" s="51">
        <v>5608</v>
      </c>
      <c r="J70" s="34">
        <f t="shared" si="2"/>
        <v>67.909905546137082</v>
      </c>
      <c r="K70" s="51">
        <v>7215</v>
      </c>
      <c r="L70" s="34">
        <f t="shared" si="3"/>
        <v>87.36982320174377</v>
      </c>
      <c r="M70" s="51">
        <v>7944</v>
      </c>
      <c r="N70" s="52">
        <f t="shared" si="4"/>
        <v>96.197626543957369</v>
      </c>
      <c r="O70" s="51">
        <v>8090</v>
      </c>
      <c r="P70" s="52">
        <f t="shared" si="5"/>
        <v>97.965609106321139</v>
      </c>
      <c r="Q70" s="51">
        <v>8158</v>
      </c>
      <c r="R70" s="52">
        <f t="shared" si="6"/>
        <v>98.789053039476869</v>
      </c>
      <c r="S70" s="50">
        <v>4</v>
      </c>
      <c r="T70" s="50">
        <f t="shared" si="7"/>
        <v>5</v>
      </c>
      <c r="V70" s="45"/>
      <c r="W70" s="28" t="str">
        <f t="shared" si="8"/>
        <v>Sim</v>
      </c>
    </row>
    <row r="71" spans="1:23" ht="15" x14ac:dyDescent="0.25">
      <c r="A71" s="8" t="s">
        <v>52</v>
      </c>
      <c r="B71" s="24" t="s">
        <v>233</v>
      </c>
      <c r="C71" s="12">
        <v>210320</v>
      </c>
      <c r="D71" s="37" t="s">
        <v>52</v>
      </c>
      <c r="E71" s="38">
        <v>25602</v>
      </c>
      <c r="F71" s="50">
        <f t="shared" si="0"/>
        <v>153612</v>
      </c>
      <c r="G71" s="51">
        <v>21734</v>
      </c>
      <c r="H71" s="34">
        <f t="shared" si="1"/>
        <v>84.891805327708767</v>
      </c>
      <c r="I71" s="51">
        <v>23449</v>
      </c>
      <c r="J71" s="34">
        <f t="shared" si="2"/>
        <v>91.590500742129521</v>
      </c>
      <c r="K71" s="51">
        <v>21642</v>
      </c>
      <c r="L71" s="34">
        <f t="shared" si="3"/>
        <v>84.532458401687364</v>
      </c>
      <c r="M71" s="51">
        <v>21506</v>
      </c>
      <c r="N71" s="52">
        <f t="shared" si="4"/>
        <v>84.00124990235139</v>
      </c>
      <c r="O71" s="51">
        <v>21739</v>
      </c>
      <c r="P71" s="52">
        <f t="shared" si="5"/>
        <v>84.911335051949067</v>
      </c>
      <c r="Q71" s="51">
        <v>21684</v>
      </c>
      <c r="R71" s="52">
        <f t="shared" si="6"/>
        <v>84.696508085305837</v>
      </c>
      <c r="S71" s="50">
        <v>4</v>
      </c>
      <c r="T71" s="50">
        <f t="shared" si="7"/>
        <v>6</v>
      </c>
      <c r="V71" s="45"/>
      <c r="W71" s="28" t="str">
        <f t="shared" si="8"/>
        <v>Sim</v>
      </c>
    </row>
    <row r="72" spans="1:23" ht="15" x14ac:dyDescent="0.25">
      <c r="A72" s="8" t="s">
        <v>8</v>
      </c>
      <c r="B72" s="24" t="s">
        <v>233</v>
      </c>
      <c r="C72" s="12">
        <v>210325</v>
      </c>
      <c r="D72" s="37" t="s">
        <v>11</v>
      </c>
      <c r="E72" s="38">
        <v>6065</v>
      </c>
      <c r="F72" s="50">
        <f t="shared" si="0"/>
        <v>36390</v>
      </c>
      <c r="G72" s="51">
        <v>5319</v>
      </c>
      <c r="H72" s="34">
        <f t="shared" si="1"/>
        <v>87.699917559769176</v>
      </c>
      <c r="I72" s="51">
        <v>5355</v>
      </c>
      <c r="J72" s="34">
        <f t="shared" si="2"/>
        <v>88.293487221764224</v>
      </c>
      <c r="K72" s="51">
        <v>5476</v>
      </c>
      <c r="L72" s="34">
        <f t="shared" si="3"/>
        <v>90.288540807914259</v>
      </c>
      <c r="M72" s="51">
        <v>5431</v>
      </c>
      <c r="N72" s="52">
        <f t="shared" si="4"/>
        <v>89.54657873042045</v>
      </c>
      <c r="O72" s="51">
        <v>5041</v>
      </c>
      <c r="P72" s="52">
        <f t="shared" si="5"/>
        <v>83.116240725474029</v>
      </c>
      <c r="Q72" s="51">
        <v>4238</v>
      </c>
      <c r="R72" s="52">
        <f t="shared" si="6"/>
        <v>69.876339653751032</v>
      </c>
      <c r="S72" s="50">
        <v>4</v>
      </c>
      <c r="T72" s="50">
        <f t="shared" si="7"/>
        <v>5</v>
      </c>
      <c r="V72" s="45"/>
      <c r="W72" s="28" t="str">
        <f t="shared" si="8"/>
        <v>Sim</v>
      </c>
    </row>
    <row r="73" spans="1:23" ht="15" x14ac:dyDescent="0.25">
      <c r="A73" s="8" t="s">
        <v>65</v>
      </c>
      <c r="B73" s="24" t="s">
        <v>233</v>
      </c>
      <c r="C73" s="12">
        <v>210330</v>
      </c>
      <c r="D73" s="37" t="s">
        <v>65</v>
      </c>
      <c r="E73" s="38">
        <v>39443</v>
      </c>
      <c r="F73" s="50">
        <f t="shared" si="0"/>
        <v>236658</v>
      </c>
      <c r="G73" s="51">
        <v>39222</v>
      </c>
      <c r="H73" s="34">
        <f t="shared" si="1"/>
        <v>99.43969779175012</v>
      </c>
      <c r="I73" s="51">
        <v>38896</v>
      </c>
      <c r="J73" s="34">
        <f t="shared" si="2"/>
        <v>98.613188651978803</v>
      </c>
      <c r="K73" s="51">
        <v>39855</v>
      </c>
      <c r="L73" s="34">
        <f t="shared" si="3"/>
        <v>101.04454529320792</v>
      </c>
      <c r="M73" s="51">
        <v>39916</v>
      </c>
      <c r="N73" s="52">
        <f t="shared" si="4"/>
        <v>101.19919884390131</v>
      </c>
      <c r="O73" s="51">
        <v>40026</v>
      </c>
      <c r="P73" s="52">
        <f t="shared" si="5"/>
        <v>101.47808229597139</v>
      </c>
      <c r="Q73" s="51">
        <v>39617</v>
      </c>
      <c r="R73" s="52">
        <f t="shared" si="6"/>
        <v>100.44114291509267</v>
      </c>
      <c r="S73" s="50">
        <v>4</v>
      </c>
      <c r="T73" s="50">
        <f t="shared" si="7"/>
        <v>6</v>
      </c>
      <c r="V73" s="45"/>
      <c r="W73" s="28" t="str">
        <f t="shared" si="8"/>
        <v>Sim</v>
      </c>
    </row>
    <row r="74" spans="1:23" ht="15" x14ac:dyDescent="0.25">
      <c r="A74" s="8" t="s">
        <v>45</v>
      </c>
      <c r="B74" s="24" t="s">
        <v>233</v>
      </c>
      <c r="C74" s="12">
        <v>210340</v>
      </c>
      <c r="D74" s="37" t="s">
        <v>49</v>
      </c>
      <c r="E74" s="38">
        <v>16058</v>
      </c>
      <c r="F74" s="50">
        <f t="shared" si="0"/>
        <v>96348</v>
      </c>
      <c r="G74" s="51">
        <v>9677</v>
      </c>
      <c r="H74" s="34">
        <f t="shared" si="1"/>
        <v>60.26279735957155</v>
      </c>
      <c r="I74" s="51">
        <v>9754</v>
      </c>
      <c r="J74" s="34">
        <f t="shared" si="2"/>
        <v>60.742309129405903</v>
      </c>
      <c r="K74" s="51">
        <v>13431</v>
      </c>
      <c r="L74" s="34">
        <f t="shared" si="3"/>
        <v>83.640552995391701</v>
      </c>
      <c r="M74" s="51">
        <v>14623</v>
      </c>
      <c r="N74" s="52">
        <f t="shared" si="4"/>
        <v>91.063644289450735</v>
      </c>
      <c r="O74" s="51">
        <v>13031</v>
      </c>
      <c r="P74" s="52">
        <f t="shared" si="5"/>
        <v>81.149582762485977</v>
      </c>
      <c r="Q74" s="51">
        <v>14908</v>
      </c>
      <c r="R74" s="52">
        <f t="shared" si="6"/>
        <v>92.83846058039606</v>
      </c>
      <c r="S74" s="50">
        <v>4</v>
      </c>
      <c r="T74" s="50">
        <f t="shared" si="7"/>
        <v>4</v>
      </c>
      <c r="V74" s="45"/>
      <c r="W74" s="28" t="str">
        <f t="shared" si="8"/>
        <v>Sim</v>
      </c>
    </row>
    <row r="75" spans="1:23" ht="15" x14ac:dyDescent="0.25">
      <c r="A75" s="8" t="s">
        <v>171</v>
      </c>
      <c r="B75" s="24" t="s">
        <v>233</v>
      </c>
      <c r="C75" s="12">
        <v>210350</v>
      </c>
      <c r="D75" s="37" t="s">
        <v>175</v>
      </c>
      <c r="E75" s="38">
        <v>13624</v>
      </c>
      <c r="F75" s="50">
        <f t="shared" si="0"/>
        <v>81744</v>
      </c>
      <c r="G75" s="51">
        <v>13341</v>
      </c>
      <c r="H75" s="34">
        <f t="shared" si="1"/>
        <v>97.922783323546682</v>
      </c>
      <c r="I75" s="51">
        <v>13603</v>
      </c>
      <c r="J75" s="34">
        <f t="shared" si="2"/>
        <v>99.845860246623602</v>
      </c>
      <c r="K75" s="51">
        <v>13755</v>
      </c>
      <c r="L75" s="34">
        <f t="shared" si="3"/>
        <v>100.96153846153845</v>
      </c>
      <c r="M75" s="51">
        <v>13577</v>
      </c>
      <c r="N75" s="52">
        <f t="shared" si="4"/>
        <v>99.655020551967127</v>
      </c>
      <c r="O75" s="51">
        <v>14255</v>
      </c>
      <c r="P75" s="52">
        <f t="shared" si="5"/>
        <v>104.63153258954785</v>
      </c>
      <c r="Q75" s="51">
        <v>13856</v>
      </c>
      <c r="R75" s="52">
        <f t="shared" si="6"/>
        <v>101.70287727539635</v>
      </c>
      <c r="S75" s="50">
        <v>4</v>
      </c>
      <c r="T75" s="50">
        <f t="shared" si="7"/>
        <v>6</v>
      </c>
      <c r="V75" s="45"/>
      <c r="W75" s="28" t="str">
        <f t="shared" si="8"/>
        <v>Sim</v>
      </c>
    </row>
    <row r="76" spans="1:23" ht="15" x14ac:dyDescent="0.25">
      <c r="A76" s="8" t="s">
        <v>16</v>
      </c>
      <c r="B76" s="24" t="s">
        <v>234</v>
      </c>
      <c r="C76" s="12">
        <v>210355</v>
      </c>
      <c r="D76" s="37" t="s">
        <v>20</v>
      </c>
      <c r="E76" s="38">
        <v>2592</v>
      </c>
      <c r="F76" s="50">
        <f t="shared" si="0"/>
        <v>15552</v>
      </c>
      <c r="G76" s="51">
        <v>2900</v>
      </c>
      <c r="H76" s="34">
        <f t="shared" si="1"/>
        <v>111.88271604938271</v>
      </c>
      <c r="I76" s="51">
        <v>2634</v>
      </c>
      <c r="J76" s="34">
        <f t="shared" si="2"/>
        <v>101.62037037037037</v>
      </c>
      <c r="K76" s="51">
        <v>2462</v>
      </c>
      <c r="L76" s="34">
        <f t="shared" si="3"/>
        <v>94.98456790123457</v>
      </c>
      <c r="M76" s="51">
        <v>2748</v>
      </c>
      <c r="N76" s="52">
        <f t="shared" si="4"/>
        <v>106.0185185185185</v>
      </c>
      <c r="O76" s="51">
        <v>2651</v>
      </c>
      <c r="P76" s="52">
        <f t="shared" si="5"/>
        <v>102.27623456790123</v>
      </c>
      <c r="Q76" s="51">
        <v>2563</v>
      </c>
      <c r="R76" s="52">
        <f t="shared" si="6"/>
        <v>98.881172839506178</v>
      </c>
      <c r="S76" s="50">
        <v>4</v>
      </c>
      <c r="T76" s="50">
        <f t="shared" si="7"/>
        <v>6</v>
      </c>
      <c r="V76" s="45"/>
      <c r="W76" s="28" t="str">
        <f t="shared" si="8"/>
        <v>Sim</v>
      </c>
    </row>
    <row r="77" spans="1:23" ht="15" x14ac:dyDescent="0.25">
      <c r="A77" s="8" t="s">
        <v>65</v>
      </c>
      <c r="B77" s="24" t="s">
        <v>233</v>
      </c>
      <c r="C77" s="12">
        <v>210360</v>
      </c>
      <c r="D77" s="37" t="s">
        <v>67</v>
      </c>
      <c r="E77" s="38">
        <v>21932</v>
      </c>
      <c r="F77" s="50">
        <f t="shared" si="0"/>
        <v>131592</v>
      </c>
      <c r="G77" s="51">
        <v>22860</v>
      </c>
      <c r="H77" s="34">
        <f t="shared" si="1"/>
        <v>104.2312602589823</v>
      </c>
      <c r="I77" s="51">
        <v>22628</v>
      </c>
      <c r="J77" s="34">
        <f t="shared" si="2"/>
        <v>103.17344519423672</v>
      </c>
      <c r="K77" s="51">
        <v>22876</v>
      </c>
      <c r="L77" s="34">
        <f t="shared" si="3"/>
        <v>104.30421302206821</v>
      </c>
      <c r="M77" s="51">
        <v>22776</v>
      </c>
      <c r="N77" s="52">
        <f t="shared" si="4"/>
        <v>103.84825825278132</v>
      </c>
      <c r="O77" s="51">
        <v>22877</v>
      </c>
      <c r="P77" s="52">
        <f t="shared" si="5"/>
        <v>104.30877256976108</v>
      </c>
      <c r="Q77" s="51">
        <v>22915</v>
      </c>
      <c r="R77" s="52">
        <f t="shared" si="6"/>
        <v>104.48203538209009</v>
      </c>
      <c r="S77" s="50">
        <v>4</v>
      </c>
      <c r="T77" s="50">
        <f t="shared" si="7"/>
        <v>6</v>
      </c>
      <c r="V77" s="45"/>
      <c r="W77" s="28" t="str">
        <f t="shared" si="8"/>
        <v>Sim</v>
      </c>
    </row>
    <row r="78" spans="1:23" ht="15" x14ac:dyDescent="0.25">
      <c r="A78" s="8" t="s">
        <v>113</v>
      </c>
      <c r="B78" s="24" t="s">
        <v>233</v>
      </c>
      <c r="C78" s="12">
        <v>210370</v>
      </c>
      <c r="D78" s="37" t="s">
        <v>119</v>
      </c>
      <c r="E78" s="38">
        <v>10404</v>
      </c>
      <c r="F78" s="50">
        <f t="shared" si="0"/>
        <v>62424</v>
      </c>
      <c r="G78" s="51">
        <v>10210</v>
      </c>
      <c r="H78" s="34">
        <f t="shared" si="1"/>
        <v>98.135332564398297</v>
      </c>
      <c r="I78" s="51">
        <v>10411</v>
      </c>
      <c r="J78" s="34">
        <f t="shared" si="2"/>
        <v>100.06728181468665</v>
      </c>
      <c r="K78" s="51">
        <v>10154</v>
      </c>
      <c r="L78" s="34">
        <f t="shared" si="3"/>
        <v>97.59707804690504</v>
      </c>
      <c r="M78" s="51">
        <v>10436</v>
      </c>
      <c r="N78" s="52">
        <f t="shared" si="4"/>
        <v>100.30757400999615</v>
      </c>
      <c r="O78" s="51">
        <v>10392</v>
      </c>
      <c r="P78" s="52">
        <f t="shared" si="5"/>
        <v>99.88465974625143</v>
      </c>
      <c r="Q78" s="51">
        <v>9715</v>
      </c>
      <c r="R78" s="52">
        <f t="shared" si="6"/>
        <v>93.377547097270281</v>
      </c>
      <c r="S78" s="50">
        <v>4</v>
      </c>
      <c r="T78" s="50">
        <f t="shared" si="7"/>
        <v>6</v>
      </c>
      <c r="V78" s="45"/>
      <c r="W78" s="28" t="str">
        <f t="shared" si="8"/>
        <v>Sim</v>
      </c>
    </row>
    <row r="79" spans="1:23" ht="15" x14ac:dyDescent="0.25">
      <c r="A79" s="8" t="s">
        <v>71</v>
      </c>
      <c r="B79" s="24" t="s">
        <v>233</v>
      </c>
      <c r="C79" s="12">
        <v>210375</v>
      </c>
      <c r="D79" s="37" t="s">
        <v>75</v>
      </c>
      <c r="E79" s="38">
        <v>6035</v>
      </c>
      <c r="F79" s="50">
        <f t="shared" ref="F79:F142" si="9">E79*6</f>
        <v>36210</v>
      </c>
      <c r="G79" s="51">
        <v>5989</v>
      </c>
      <c r="H79" s="34">
        <f t="shared" ref="H79:H142" si="10">G79/E79*100</f>
        <v>99.237779618889803</v>
      </c>
      <c r="I79" s="51">
        <v>5843</v>
      </c>
      <c r="J79" s="34">
        <f t="shared" ref="J79:J142" si="11">I79/E79*100</f>
        <v>96.818558409279206</v>
      </c>
      <c r="K79" s="51">
        <v>5458</v>
      </c>
      <c r="L79" s="34">
        <f t="shared" ref="L79:L142" si="12">K79/E79*100</f>
        <v>90.439105219552602</v>
      </c>
      <c r="M79" s="51">
        <v>5427</v>
      </c>
      <c r="N79" s="52">
        <f t="shared" ref="N79:N142" si="13">M79/E79*100</f>
        <v>89.925434962717475</v>
      </c>
      <c r="O79" s="51">
        <v>5640</v>
      </c>
      <c r="P79" s="52">
        <f t="shared" ref="P79:P142" si="14">O79/E79*100</f>
        <v>93.454846727423373</v>
      </c>
      <c r="Q79" s="51">
        <v>5269</v>
      </c>
      <c r="R79" s="52">
        <f t="shared" ref="R79:R142" si="15">Q79/E79*100</f>
        <v>87.307373653686824</v>
      </c>
      <c r="S79" s="50">
        <v>4</v>
      </c>
      <c r="T79" s="50">
        <f t="shared" ref="T79:T142" si="16">COUNTIF(H79,"&gt;=80")+COUNTIF(J79,"&gt;=80")+COUNTIF(L79,"&gt;=80")+COUNTIF(N79,"&gt;=80")+COUNTIF(P79,"&gt;=80")+COUNTIF(R79,"&gt;=80")</f>
        <v>6</v>
      </c>
      <c r="V79" s="45"/>
      <c r="W79" s="28" t="str">
        <f t="shared" si="8"/>
        <v>Sim</v>
      </c>
    </row>
    <row r="80" spans="1:23" ht="15" x14ac:dyDescent="0.25">
      <c r="A80" s="8" t="s">
        <v>130</v>
      </c>
      <c r="B80" s="24" t="s">
        <v>233</v>
      </c>
      <c r="C80" s="12">
        <v>210380</v>
      </c>
      <c r="D80" s="37" t="s">
        <v>132</v>
      </c>
      <c r="E80" s="38">
        <v>10119</v>
      </c>
      <c r="F80" s="50">
        <f t="shared" si="9"/>
        <v>60714</v>
      </c>
      <c r="G80" s="51">
        <v>10788</v>
      </c>
      <c r="H80" s="34">
        <f t="shared" si="10"/>
        <v>106.6113252297658</v>
      </c>
      <c r="I80" s="51">
        <v>10629</v>
      </c>
      <c r="J80" s="34">
        <f t="shared" si="11"/>
        <v>105.04002371775867</v>
      </c>
      <c r="K80" s="51">
        <v>9545</v>
      </c>
      <c r="L80" s="34">
        <f t="shared" si="12"/>
        <v>94.327502717659854</v>
      </c>
      <c r="M80" s="51">
        <v>7848</v>
      </c>
      <c r="N80" s="52">
        <f t="shared" si="13"/>
        <v>77.557070856804032</v>
      </c>
      <c r="O80" s="51">
        <v>7527</v>
      </c>
      <c r="P80" s="52">
        <f t="shared" si="14"/>
        <v>74.384820634450051</v>
      </c>
      <c r="Q80" s="51">
        <v>7127</v>
      </c>
      <c r="R80" s="52">
        <f t="shared" si="15"/>
        <v>70.431860855815785</v>
      </c>
      <c r="S80" s="50">
        <v>4</v>
      </c>
      <c r="T80" s="50">
        <f t="shared" si="16"/>
        <v>3</v>
      </c>
      <c r="V80" s="45"/>
      <c r="W80" s="28" t="str">
        <f t="shared" ref="W80:W143" si="17">IF(T80&gt;=4,"Sim","Não")</f>
        <v>Não</v>
      </c>
    </row>
    <row r="81" spans="1:23" ht="15" x14ac:dyDescent="0.25">
      <c r="A81" s="8" t="s">
        <v>45</v>
      </c>
      <c r="B81" s="24" t="s">
        <v>233</v>
      </c>
      <c r="C81" s="12">
        <v>210390</v>
      </c>
      <c r="D81" s="37" t="s">
        <v>50</v>
      </c>
      <c r="E81" s="38">
        <v>2957</v>
      </c>
      <c r="F81" s="50">
        <f t="shared" si="9"/>
        <v>17742</v>
      </c>
      <c r="G81" s="51">
        <v>2972</v>
      </c>
      <c r="H81" s="34">
        <f t="shared" si="10"/>
        <v>100.50727088265134</v>
      </c>
      <c r="I81" s="51">
        <v>2978</v>
      </c>
      <c r="J81" s="34">
        <f t="shared" si="11"/>
        <v>100.71017923571186</v>
      </c>
      <c r="K81" s="51">
        <v>2990</v>
      </c>
      <c r="L81" s="34">
        <f t="shared" si="12"/>
        <v>101.11599594183294</v>
      </c>
      <c r="M81" s="51">
        <v>2976</v>
      </c>
      <c r="N81" s="52">
        <f t="shared" si="13"/>
        <v>100.64254311802503</v>
      </c>
      <c r="O81" s="51">
        <v>2674</v>
      </c>
      <c r="P81" s="52">
        <f t="shared" si="14"/>
        <v>90.42948934731146</v>
      </c>
      <c r="Q81" s="51">
        <v>3006</v>
      </c>
      <c r="R81" s="52">
        <f t="shared" si="15"/>
        <v>101.6570848833277</v>
      </c>
      <c r="S81" s="50">
        <v>4</v>
      </c>
      <c r="T81" s="50">
        <f t="shared" si="16"/>
        <v>6</v>
      </c>
      <c r="V81" s="45"/>
      <c r="W81" s="28" t="str">
        <f t="shared" si="17"/>
        <v>Sim</v>
      </c>
    </row>
    <row r="82" spans="1:23" ht="15" x14ac:dyDescent="0.25">
      <c r="A82" s="8" t="s">
        <v>100</v>
      </c>
      <c r="B82" s="24" t="s">
        <v>233</v>
      </c>
      <c r="C82" s="12">
        <v>210400</v>
      </c>
      <c r="D82" s="37" t="s">
        <v>102</v>
      </c>
      <c r="E82" s="38">
        <v>4677</v>
      </c>
      <c r="F82" s="50">
        <f t="shared" si="9"/>
        <v>28062</v>
      </c>
      <c r="G82" s="51">
        <v>4579</v>
      </c>
      <c r="H82" s="34">
        <f t="shared" si="10"/>
        <v>97.904639726320283</v>
      </c>
      <c r="I82" s="51">
        <v>4503</v>
      </c>
      <c r="J82" s="34">
        <f t="shared" si="11"/>
        <v>96.2796664528544</v>
      </c>
      <c r="K82" s="51">
        <v>4575</v>
      </c>
      <c r="L82" s="34">
        <f t="shared" si="12"/>
        <v>97.81911481719051</v>
      </c>
      <c r="M82" s="51">
        <v>4609</v>
      </c>
      <c r="N82" s="52">
        <f t="shared" si="13"/>
        <v>98.546076544793664</v>
      </c>
      <c r="O82" s="51">
        <v>3340</v>
      </c>
      <c r="P82" s="52">
        <f t="shared" si="14"/>
        <v>71.413299123369683</v>
      </c>
      <c r="Q82" s="51">
        <v>2701</v>
      </c>
      <c r="R82" s="52">
        <f t="shared" si="15"/>
        <v>57.750694889886681</v>
      </c>
      <c r="S82" s="50">
        <v>4</v>
      </c>
      <c r="T82" s="50">
        <f t="shared" si="16"/>
        <v>4</v>
      </c>
      <c r="V82" s="45"/>
      <c r="W82" s="28" t="str">
        <f t="shared" si="17"/>
        <v>Sim</v>
      </c>
    </row>
    <row r="83" spans="1:23" ht="15" x14ac:dyDescent="0.25">
      <c r="A83" s="8" t="s">
        <v>71</v>
      </c>
      <c r="B83" s="24" t="s">
        <v>233</v>
      </c>
      <c r="C83" s="12">
        <v>210405</v>
      </c>
      <c r="D83" s="37" t="s">
        <v>76</v>
      </c>
      <c r="E83" s="38">
        <v>14272</v>
      </c>
      <c r="F83" s="50">
        <f t="shared" si="9"/>
        <v>85632</v>
      </c>
      <c r="G83" s="51">
        <v>14406</v>
      </c>
      <c r="H83" s="34">
        <f t="shared" si="10"/>
        <v>100.93890134529148</v>
      </c>
      <c r="I83" s="51">
        <v>14513</v>
      </c>
      <c r="J83" s="34">
        <f t="shared" si="11"/>
        <v>101.68862107623318</v>
      </c>
      <c r="K83" s="51">
        <v>13282</v>
      </c>
      <c r="L83" s="34">
        <f t="shared" si="12"/>
        <v>93.063340807174882</v>
      </c>
      <c r="M83" s="51">
        <v>12089</v>
      </c>
      <c r="N83" s="52">
        <f t="shared" si="13"/>
        <v>84.704316143497763</v>
      </c>
      <c r="O83" s="51">
        <v>14114</v>
      </c>
      <c r="P83" s="52">
        <f t="shared" si="14"/>
        <v>98.892937219730939</v>
      </c>
      <c r="Q83" s="51">
        <v>14814</v>
      </c>
      <c r="R83" s="52">
        <f t="shared" si="15"/>
        <v>103.79764573991031</v>
      </c>
      <c r="S83" s="50">
        <v>4</v>
      </c>
      <c r="T83" s="50">
        <f t="shared" si="16"/>
        <v>6</v>
      </c>
      <c r="V83" s="45"/>
      <c r="W83" s="28" t="str">
        <f t="shared" si="17"/>
        <v>Sim</v>
      </c>
    </row>
    <row r="84" spans="1:23" ht="15" x14ac:dyDescent="0.25">
      <c r="A84" s="7" t="s">
        <v>27</v>
      </c>
      <c r="B84" s="25" t="s">
        <v>233</v>
      </c>
      <c r="C84" s="12">
        <v>210407</v>
      </c>
      <c r="D84" s="37" t="s">
        <v>30</v>
      </c>
      <c r="E84" s="38">
        <v>1932</v>
      </c>
      <c r="F84" s="50">
        <f t="shared" si="9"/>
        <v>11592</v>
      </c>
      <c r="G84" s="51">
        <v>1757</v>
      </c>
      <c r="H84" s="34">
        <f t="shared" si="10"/>
        <v>90.94202898550725</v>
      </c>
      <c r="I84" s="51">
        <v>1751</v>
      </c>
      <c r="J84" s="34">
        <f t="shared" si="11"/>
        <v>90.631469979296071</v>
      </c>
      <c r="K84" s="51">
        <v>1742</v>
      </c>
      <c r="L84" s="34">
        <f t="shared" si="12"/>
        <v>90.165631469979303</v>
      </c>
      <c r="M84" s="51">
        <v>1738</v>
      </c>
      <c r="N84" s="52">
        <f t="shared" si="13"/>
        <v>89.958592132505174</v>
      </c>
      <c r="O84" s="51">
        <v>1745</v>
      </c>
      <c r="P84" s="52">
        <f t="shared" si="14"/>
        <v>90.320910973084892</v>
      </c>
      <c r="Q84" s="51">
        <v>1844</v>
      </c>
      <c r="R84" s="52">
        <f t="shared" si="15"/>
        <v>95.445134575569355</v>
      </c>
      <c r="S84" s="50">
        <v>4</v>
      </c>
      <c r="T84" s="50">
        <f t="shared" si="16"/>
        <v>6</v>
      </c>
      <c r="V84" s="45"/>
      <c r="W84" s="28" t="str">
        <f t="shared" si="17"/>
        <v>Sim</v>
      </c>
    </row>
    <row r="85" spans="1:23" ht="15" x14ac:dyDescent="0.25">
      <c r="A85" s="8" t="s">
        <v>40</v>
      </c>
      <c r="B85" s="24" t="s">
        <v>234</v>
      </c>
      <c r="C85" s="12">
        <v>210408</v>
      </c>
      <c r="D85" s="37" t="s">
        <v>238</v>
      </c>
      <c r="E85" s="38">
        <v>1860</v>
      </c>
      <c r="F85" s="50">
        <f t="shared" si="9"/>
        <v>11160</v>
      </c>
      <c r="G85" s="51">
        <v>1879</v>
      </c>
      <c r="H85" s="34">
        <f t="shared" si="10"/>
        <v>101.02150537634409</v>
      </c>
      <c r="I85" s="51">
        <v>1767</v>
      </c>
      <c r="J85" s="34">
        <f t="shared" si="11"/>
        <v>95</v>
      </c>
      <c r="K85" s="51">
        <v>1906</v>
      </c>
      <c r="L85" s="34">
        <f t="shared" si="12"/>
        <v>102.47311827956989</v>
      </c>
      <c r="M85" s="51">
        <v>1785</v>
      </c>
      <c r="N85" s="52">
        <f t="shared" si="13"/>
        <v>95.967741935483872</v>
      </c>
      <c r="O85" s="51">
        <v>1806</v>
      </c>
      <c r="P85" s="52">
        <f t="shared" si="14"/>
        <v>97.096774193548384</v>
      </c>
      <c r="Q85" s="51">
        <v>1864</v>
      </c>
      <c r="R85" s="52">
        <f t="shared" si="15"/>
        <v>100.21505376344086</v>
      </c>
      <c r="S85" s="50">
        <v>4</v>
      </c>
      <c r="T85" s="50">
        <f t="shared" si="16"/>
        <v>6</v>
      </c>
      <c r="V85" s="45"/>
      <c r="W85" s="28" t="str">
        <f t="shared" si="17"/>
        <v>Sim</v>
      </c>
    </row>
    <row r="86" spans="1:23" ht="15" x14ac:dyDescent="0.25">
      <c r="A86" s="8" t="s">
        <v>27</v>
      </c>
      <c r="B86" s="24" t="s">
        <v>233</v>
      </c>
      <c r="C86" s="12">
        <v>210409</v>
      </c>
      <c r="D86" s="37" t="s">
        <v>31</v>
      </c>
      <c r="E86" s="38">
        <v>5205</v>
      </c>
      <c r="F86" s="50">
        <f t="shared" si="9"/>
        <v>31230</v>
      </c>
      <c r="G86" s="51">
        <v>6088</v>
      </c>
      <c r="H86" s="34">
        <f t="shared" si="10"/>
        <v>116.96445725264168</v>
      </c>
      <c r="I86" s="51">
        <v>6193</v>
      </c>
      <c r="J86" s="34">
        <f t="shared" si="11"/>
        <v>118.98174831892412</v>
      </c>
      <c r="K86" s="51">
        <v>6339</v>
      </c>
      <c r="L86" s="34">
        <f t="shared" si="12"/>
        <v>121.78674351585015</v>
      </c>
      <c r="M86" s="51">
        <v>4760</v>
      </c>
      <c r="N86" s="52">
        <f t="shared" si="13"/>
        <v>91.450528338136408</v>
      </c>
      <c r="O86" s="51">
        <v>4762</v>
      </c>
      <c r="P86" s="52">
        <f t="shared" si="14"/>
        <v>91.488952929875126</v>
      </c>
      <c r="Q86" s="51">
        <v>4810</v>
      </c>
      <c r="R86" s="52">
        <f t="shared" si="15"/>
        <v>92.41114313160422</v>
      </c>
      <c r="S86" s="50">
        <v>4</v>
      </c>
      <c r="T86" s="50">
        <f t="shared" si="16"/>
        <v>6</v>
      </c>
      <c r="V86" s="45"/>
      <c r="W86" s="28" t="str">
        <f t="shared" si="17"/>
        <v>Sim</v>
      </c>
    </row>
    <row r="87" spans="1:23" ht="15" x14ac:dyDescent="0.25">
      <c r="A87" s="8" t="s">
        <v>27</v>
      </c>
      <c r="B87" s="24" t="s">
        <v>233</v>
      </c>
      <c r="C87" s="12">
        <v>210410</v>
      </c>
      <c r="D87" s="37" t="s">
        <v>32</v>
      </c>
      <c r="E87" s="38">
        <v>5240</v>
      </c>
      <c r="F87" s="50">
        <f t="shared" si="9"/>
        <v>31440</v>
      </c>
      <c r="G87" s="51">
        <v>5038</v>
      </c>
      <c r="H87" s="34">
        <f t="shared" si="10"/>
        <v>96.145038167938935</v>
      </c>
      <c r="I87" s="51">
        <v>4585</v>
      </c>
      <c r="J87" s="34">
        <f t="shared" si="11"/>
        <v>87.5</v>
      </c>
      <c r="K87" s="51">
        <v>4747</v>
      </c>
      <c r="L87" s="34">
        <f t="shared" si="12"/>
        <v>90.591603053435108</v>
      </c>
      <c r="M87" s="51">
        <v>4890</v>
      </c>
      <c r="N87" s="52">
        <f t="shared" si="13"/>
        <v>93.320610687022892</v>
      </c>
      <c r="O87" s="51">
        <v>5461</v>
      </c>
      <c r="P87" s="52">
        <f t="shared" si="14"/>
        <v>104.2175572519084</v>
      </c>
      <c r="Q87" s="51">
        <v>3211</v>
      </c>
      <c r="R87" s="52">
        <f t="shared" si="15"/>
        <v>61.278625954198475</v>
      </c>
      <c r="S87" s="50">
        <v>4</v>
      </c>
      <c r="T87" s="50">
        <f t="shared" si="16"/>
        <v>5</v>
      </c>
      <c r="V87" s="45"/>
      <c r="W87" s="28" t="str">
        <f t="shared" si="17"/>
        <v>Sim</v>
      </c>
    </row>
    <row r="88" spans="1:23" ht="15" x14ac:dyDescent="0.25">
      <c r="A88" s="8" t="s">
        <v>130</v>
      </c>
      <c r="B88" s="24" t="s">
        <v>233</v>
      </c>
      <c r="C88" s="12">
        <v>210420</v>
      </c>
      <c r="D88" s="37" t="s">
        <v>133</v>
      </c>
      <c r="E88" s="38">
        <v>5707</v>
      </c>
      <c r="F88" s="50">
        <f t="shared" si="9"/>
        <v>34242</v>
      </c>
      <c r="G88" s="51">
        <v>3254</v>
      </c>
      <c r="H88" s="34">
        <f t="shared" si="10"/>
        <v>57.017697564394595</v>
      </c>
      <c r="I88" s="51">
        <v>5217</v>
      </c>
      <c r="J88" s="34">
        <f t="shared" si="11"/>
        <v>91.414052917469775</v>
      </c>
      <c r="K88" s="51">
        <v>4946</v>
      </c>
      <c r="L88" s="34">
        <f t="shared" si="12"/>
        <v>86.665498510601012</v>
      </c>
      <c r="M88" s="51">
        <v>5311</v>
      </c>
      <c r="N88" s="52">
        <f t="shared" si="13"/>
        <v>93.061152970036801</v>
      </c>
      <c r="O88" s="51">
        <v>5282</v>
      </c>
      <c r="P88" s="52">
        <f t="shared" si="14"/>
        <v>92.553005081478886</v>
      </c>
      <c r="Q88" s="51">
        <v>5333</v>
      </c>
      <c r="R88" s="52">
        <f t="shared" si="15"/>
        <v>93.446644471701418</v>
      </c>
      <c r="S88" s="50">
        <v>4</v>
      </c>
      <c r="T88" s="50">
        <f t="shared" si="16"/>
        <v>5</v>
      </c>
      <c r="V88" s="45"/>
      <c r="W88" s="28" t="str">
        <f t="shared" si="17"/>
        <v>Sim</v>
      </c>
    </row>
    <row r="89" spans="1:23" ht="15" x14ac:dyDescent="0.25">
      <c r="A89" s="8" t="s">
        <v>202</v>
      </c>
      <c r="B89" s="24" t="s">
        <v>233</v>
      </c>
      <c r="C89" s="12">
        <v>210430</v>
      </c>
      <c r="D89" s="37" t="s">
        <v>210</v>
      </c>
      <c r="E89" s="38">
        <v>3592</v>
      </c>
      <c r="F89" s="50">
        <f t="shared" si="9"/>
        <v>21552</v>
      </c>
      <c r="G89" s="51">
        <v>3592</v>
      </c>
      <c r="H89" s="34">
        <f t="shared" si="10"/>
        <v>100</v>
      </c>
      <c r="I89" s="51">
        <v>3592</v>
      </c>
      <c r="J89" s="34">
        <f t="shared" si="11"/>
        <v>100</v>
      </c>
      <c r="K89" s="51">
        <v>3591</v>
      </c>
      <c r="L89" s="34">
        <f t="shared" si="12"/>
        <v>99.972160356347445</v>
      </c>
      <c r="M89" s="51">
        <v>3592</v>
      </c>
      <c r="N89" s="52">
        <f t="shared" si="13"/>
        <v>100</v>
      </c>
      <c r="O89" s="51">
        <v>3607</v>
      </c>
      <c r="P89" s="52">
        <f t="shared" si="14"/>
        <v>100.41759465478842</v>
      </c>
      <c r="Q89" s="51">
        <v>3592</v>
      </c>
      <c r="R89" s="52">
        <f t="shared" si="15"/>
        <v>100</v>
      </c>
      <c r="S89" s="50">
        <v>4</v>
      </c>
      <c r="T89" s="50">
        <f t="shared" si="16"/>
        <v>6</v>
      </c>
      <c r="V89" s="45"/>
      <c r="W89" s="28" t="str">
        <f t="shared" si="17"/>
        <v>Sim</v>
      </c>
    </row>
    <row r="90" spans="1:23" ht="15" x14ac:dyDescent="0.25">
      <c r="A90" s="8" t="s">
        <v>130</v>
      </c>
      <c r="B90" s="24" t="s">
        <v>233</v>
      </c>
      <c r="C90" s="12">
        <v>210440</v>
      </c>
      <c r="D90" s="37" t="s">
        <v>134</v>
      </c>
      <c r="E90" s="38">
        <v>5498</v>
      </c>
      <c r="F90" s="50">
        <f t="shared" si="9"/>
        <v>32988</v>
      </c>
      <c r="G90" s="51">
        <v>3034</v>
      </c>
      <c r="H90" s="34">
        <f t="shared" si="10"/>
        <v>55.18370316478719</v>
      </c>
      <c r="I90" s="51">
        <v>3315</v>
      </c>
      <c r="J90" s="34">
        <f t="shared" si="11"/>
        <v>60.294652600945795</v>
      </c>
      <c r="K90" s="51">
        <v>3192</v>
      </c>
      <c r="L90" s="34">
        <f t="shared" si="12"/>
        <v>58.057475445616589</v>
      </c>
      <c r="M90" s="51">
        <v>4493</v>
      </c>
      <c r="N90" s="52">
        <f t="shared" si="13"/>
        <v>81.720625682066199</v>
      </c>
      <c r="O90" s="51">
        <v>5776</v>
      </c>
      <c r="P90" s="52">
        <f t="shared" si="14"/>
        <v>105.05638413968717</v>
      </c>
      <c r="Q90" s="51">
        <v>5128</v>
      </c>
      <c r="R90" s="52">
        <f t="shared" si="15"/>
        <v>93.270280101855221</v>
      </c>
      <c r="S90" s="50">
        <v>4</v>
      </c>
      <c r="T90" s="50">
        <f t="shared" si="16"/>
        <v>3</v>
      </c>
      <c r="V90" s="45"/>
      <c r="W90" s="28" t="str">
        <f t="shared" si="17"/>
        <v>Não</v>
      </c>
    </row>
    <row r="91" spans="1:23" ht="15" x14ac:dyDescent="0.25">
      <c r="A91" s="8" t="s">
        <v>130</v>
      </c>
      <c r="B91" s="24" t="s">
        <v>233</v>
      </c>
      <c r="C91" s="12">
        <v>210450</v>
      </c>
      <c r="D91" s="37" t="s">
        <v>135</v>
      </c>
      <c r="E91" s="38">
        <v>3892</v>
      </c>
      <c r="F91" s="50">
        <f t="shared" si="9"/>
        <v>23352</v>
      </c>
      <c r="G91" s="51">
        <v>3815</v>
      </c>
      <c r="H91" s="34">
        <f t="shared" si="10"/>
        <v>98.021582733812949</v>
      </c>
      <c r="I91" s="51">
        <v>3347</v>
      </c>
      <c r="J91" s="34">
        <f t="shared" si="11"/>
        <v>85.99691675231243</v>
      </c>
      <c r="K91" s="51">
        <v>3549</v>
      </c>
      <c r="L91" s="34">
        <f t="shared" si="12"/>
        <v>91.187050359712231</v>
      </c>
      <c r="M91" s="51">
        <v>3877</v>
      </c>
      <c r="N91" s="52">
        <f t="shared" si="13"/>
        <v>99.614594039054467</v>
      </c>
      <c r="O91" s="51">
        <v>3365</v>
      </c>
      <c r="P91" s="52">
        <f t="shared" si="14"/>
        <v>86.459403905447076</v>
      </c>
      <c r="Q91" s="51">
        <v>4794</v>
      </c>
      <c r="R91" s="52">
        <f t="shared" si="15"/>
        <v>123.17574511819116</v>
      </c>
      <c r="S91" s="50">
        <v>4</v>
      </c>
      <c r="T91" s="50">
        <f t="shared" si="16"/>
        <v>6</v>
      </c>
      <c r="V91" s="45"/>
      <c r="W91" s="28" t="str">
        <f t="shared" si="17"/>
        <v>Sim</v>
      </c>
    </row>
    <row r="92" spans="1:23" ht="15" x14ac:dyDescent="0.25">
      <c r="A92" s="8" t="s">
        <v>71</v>
      </c>
      <c r="B92" s="24" t="s">
        <v>233</v>
      </c>
      <c r="C92" s="12">
        <v>210455</v>
      </c>
      <c r="D92" s="37" t="s">
        <v>77</v>
      </c>
      <c r="E92" s="38">
        <v>10064</v>
      </c>
      <c r="F92" s="50">
        <f t="shared" si="9"/>
        <v>60384</v>
      </c>
      <c r="G92" s="51">
        <v>9001</v>
      </c>
      <c r="H92" s="34">
        <f t="shared" si="10"/>
        <v>89.437599364069953</v>
      </c>
      <c r="I92" s="51">
        <v>10219</v>
      </c>
      <c r="J92" s="34">
        <f t="shared" si="11"/>
        <v>101.54014308426073</v>
      </c>
      <c r="K92" s="51">
        <v>9360</v>
      </c>
      <c r="L92" s="34">
        <f t="shared" si="12"/>
        <v>93.004769475357705</v>
      </c>
      <c r="M92" s="51">
        <v>10367</v>
      </c>
      <c r="N92" s="52">
        <f t="shared" si="13"/>
        <v>103.01073131955485</v>
      </c>
      <c r="O92" s="51">
        <v>10544</v>
      </c>
      <c r="P92" s="52">
        <f t="shared" si="14"/>
        <v>104.76947535771066</v>
      </c>
      <c r="Q92" s="51">
        <v>9578</v>
      </c>
      <c r="R92" s="52">
        <f t="shared" si="15"/>
        <v>95.170906200317958</v>
      </c>
      <c r="S92" s="50">
        <v>4</v>
      </c>
      <c r="T92" s="50">
        <f t="shared" si="16"/>
        <v>6</v>
      </c>
      <c r="V92" s="45"/>
      <c r="W92" s="28" t="str">
        <f t="shared" si="17"/>
        <v>Sim</v>
      </c>
    </row>
    <row r="93" spans="1:23" ht="15" x14ac:dyDescent="0.25">
      <c r="A93" s="8" t="s">
        <v>130</v>
      </c>
      <c r="B93" s="24" t="s">
        <v>233</v>
      </c>
      <c r="C93" s="12">
        <v>210460</v>
      </c>
      <c r="D93" s="37" t="s">
        <v>136</v>
      </c>
      <c r="E93" s="38">
        <v>6099</v>
      </c>
      <c r="F93" s="50">
        <f t="shared" si="9"/>
        <v>36594</v>
      </c>
      <c r="G93" s="51">
        <v>6197</v>
      </c>
      <c r="H93" s="34">
        <f t="shared" si="10"/>
        <v>101.60682079029348</v>
      </c>
      <c r="I93" s="51">
        <v>6422</v>
      </c>
      <c r="J93" s="34">
        <f t="shared" si="11"/>
        <v>105.29595015576322</v>
      </c>
      <c r="K93" s="51">
        <v>6355</v>
      </c>
      <c r="L93" s="34">
        <f t="shared" si="12"/>
        <v>104.19740941137891</v>
      </c>
      <c r="M93" s="51">
        <v>6469</v>
      </c>
      <c r="N93" s="52">
        <f t="shared" si="13"/>
        <v>106.06656828988359</v>
      </c>
      <c r="O93" s="51">
        <v>6465</v>
      </c>
      <c r="P93" s="52">
        <f t="shared" si="14"/>
        <v>106.00098376783077</v>
      </c>
      <c r="Q93" s="51">
        <v>5674</v>
      </c>
      <c r="R93" s="52">
        <f t="shared" si="15"/>
        <v>93.031644531890478</v>
      </c>
      <c r="S93" s="50">
        <v>4</v>
      </c>
      <c r="T93" s="50">
        <f t="shared" si="16"/>
        <v>6</v>
      </c>
      <c r="V93" s="45"/>
      <c r="W93" s="28" t="str">
        <f t="shared" si="17"/>
        <v>Sim</v>
      </c>
    </row>
    <row r="94" spans="1:23" ht="15" x14ac:dyDescent="0.25">
      <c r="A94" s="8" t="s">
        <v>130</v>
      </c>
      <c r="B94" s="24" t="s">
        <v>233</v>
      </c>
      <c r="C94" s="12">
        <v>210462</v>
      </c>
      <c r="D94" s="37" t="s">
        <v>137</v>
      </c>
      <c r="E94" s="38">
        <v>4219</v>
      </c>
      <c r="F94" s="50">
        <f t="shared" si="9"/>
        <v>25314</v>
      </c>
      <c r="G94" s="51">
        <v>3540</v>
      </c>
      <c r="H94" s="34">
        <f t="shared" si="10"/>
        <v>83.906138895472864</v>
      </c>
      <c r="I94" s="51">
        <v>3563</v>
      </c>
      <c r="J94" s="34">
        <f t="shared" si="11"/>
        <v>84.451291775302209</v>
      </c>
      <c r="K94" s="51">
        <v>3780</v>
      </c>
      <c r="L94" s="34">
        <f t="shared" si="12"/>
        <v>89.594690684996451</v>
      </c>
      <c r="M94" s="51">
        <v>2972</v>
      </c>
      <c r="N94" s="52">
        <f t="shared" si="13"/>
        <v>70.443232993600375</v>
      </c>
      <c r="O94" s="51">
        <v>3112</v>
      </c>
      <c r="P94" s="52">
        <f t="shared" si="14"/>
        <v>73.761554870822465</v>
      </c>
      <c r="Q94" s="51">
        <v>2643</v>
      </c>
      <c r="R94" s="52">
        <f t="shared" si="15"/>
        <v>62.645176582128471</v>
      </c>
      <c r="S94" s="50">
        <v>4</v>
      </c>
      <c r="T94" s="50">
        <f t="shared" si="16"/>
        <v>3</v>
      </c>
      <c r="V94" s="45"/>
      <c r="W94" s="28" t="str">
        <f t="shared" si="17"/>
        <v>Não</v>
      </c>
    </row>
    <row r="95" spans="1:23" ht="15" x14ac:dyDescent="0.25">
      <c r="A95" s="7" t="s">
        <v>158</v>
      </c>
      <c r="B95" s="25" t="s">
        <v>234</v>
      </c>
      <c r="C95" s="42">
        <v>210465</v>
      </c>
      <c r="D95" s="43" t="s">
        <v>162</v>
      </c>
      <c r="E95" s="38">
        <v>2787</v>
      </c>
      <c r="F95" s="50">
        <f t="shared" si="9"/>
        <v>16722</v>
      </c>
      <c r="G95" s="51">
        <v>2531</v>
      </c>
      <c r="H95" s="34">
        <f t="shared" si="10"/>
        <v>90.814495873699315</v>
      </c>
      <c r="I95" s="51">
        <v>2523</v>
      </c>
      <c r="J95" s="34">
        <f t="shared" si="11"/>
        <v>90.527448869752419</v>
      </c>
      <c r="K95" s="51">
        <v>2242</v>
      </c>
      <c r="L95" s="34">
        <f t="shared" si="12"/>
        <v>80.444922856117685</v>
      </c>
      <c r="M95" s="51">
        <v>2690</v>
      </c>
      <c r="N95" s="52">
        <f t="shared" si="13"/>
        <v>96.519555077143877</v>
      </c>
      <c r="O95" s="51">
        <v>2400</v>
      </c>
      <c r="P95" s="52">
        <f t="shared" si="14"/>
        <v>86.114101184068886</v>
      </c>
      <c r="Q95" s="51">
        <v>2253</v>
      </c>
      <c r="R95" s="52">
        <f t="shared" si="15"/>
        <v>80.839612486544681</v>
      </c>
      <c r="S95" s="50">
        <v>4</v>
      </c>
      <c r="T95" s="50">
        <f t="shared" si="16"/>
        <v>6</v>
      </c>
      <c r="V95" s="45"/>
      <c r="W95" s="28" t="str">
        <f t="shared" si="17"/>
        <v>Sim</v>
      </c>
    </row>
    <row r="96" spans="1:23" ht="15" x14ac:dyDescent="0.25">
      <c r="A96" s="7" t="s">
        <v>202</v>
      </c>
      <c r="B96" s="25" t="s">
        <v>233</v>
      </c>
      <c r="C96" s="42">
        <v>210467</v>
      </c>
      <c r="D96" s="43" t="s">
        <v>211</v>
      </c>
      <c r="E96" s="38">
        <v>7588</v>
      </c>
      <c r="F96" s="50">
        <f t="shared" si="9"/>
        <v>45528</v>
      </c>
      <c r="G96" s="51">
        <v>7415</v>
      </c>
      <c r="H96" s="34">
        <f t="shared" si="10"/>
        <v>97.720084343700577</v>
      </c>
      <c r="I96" s="51">
        <v>7323</v>
      </c>
      <c r="J96" s="34">
        <f t="shared" si="11"/>
        <v>96.507643647865052</v>
      </c>
      <c r="K96" s="51">
        <v>6843</v>
      </c>
      <c r="L96" s="34">
        <f t="shared" si="12"/>
        <v>90.181866104375331</v>
      </c>
      <c r="M96" s="51">
        <v>6866</v>
      </c>
      <c r="N96" s="52">
        <f t="shared" si="13"/>
        <v>90.484976278334216</v>
      </c>
      <c r="O96" s="51">
        <v>9702</v>
      </c>
      <c r="P96" s="52">
        <f t="shared" si="14"/>
        <v>127.85977859778596</v>
      </c>
      <c r="Q96" s="51">
        <v>3325</v>
      </c>
      <c r="R96" s="52">
        <f t="shared" si="15"/>
        <v>43.819188191881921</v>
      </c>
      <c r="S96" s="50">
        <v>4</v>
      </c>
      <c r="T96" s="50">
        <f t="shared" si="16"/>
        <v>5</v>
      </c>
      <c r="V96" s="45"/>
      <c r="W96" s="28" t="str">
        <f t="shared" si="17"/>
        <v>Sim</v>
      </c>
    </row>
    <row r="97" spans="1:23" ht="15" x14ac:dyDescent="0.25">
      <c r="A97" s="7" t="s">
        <v>130</v>
      </c>
      <c r="B97" s="25" t="s">
        <v>233</v>
      </c>
      <c r="C97" s="42">
        <v>210470</v>
      </c>
      <c r="D97" s="43" t="s">
        <v>138</v>
      </c>
      <c r="E97" s="38">
        <v>2899</v>
      </c>
      <c r="F97" s="50">
        <f t="shared" si="9"/>
        <v>17394</v>
      </c>
      <c r="G97" s="51">
        <v>2735</v>
      </c>
      <c r="H97" s="34">
        <f t="shared" si="10"/>
        <v>94.342876854087621</v>
      </c>
      <c r="I97" s="51">
        <v>4055</v>
      </c>
      <c r="J97" s="34">
        <f t="shared" si="11"/>
        <v>139.87581924801654</v>
      </c>
      <c r="K97" s="51">
        <v>3224</v>
      </c>
      <c r="L97" s="34">
        <f t="shared" si="12"/>
        <v>111.21076233183858</v>
      </c>
      <c r="M97" s="51">
        <v>2268</v>
      </c>
      <c r="N97" s="52">
        <f t="shared" si="13"/>
        <v>78.233873749568815</v>
      </c>
      <c r="O97" s="51">
        <v>2453</v>
      </c>
      <c r="P97" s="52">
        <f t="shared" si="14"/>
        <v>84.615384615384613</v>
      </c>
      <c r="Q97" s="51">
        <v>1956</v>
      </c>
      <c r="R97" s="52">
        <f t="shared" si="15"/>
        <v>67.471541911003797</v>
      </c>
      <c r="S97" s="50">
        <v>4</v>
      </c>
      <c r="T97" s="50">
        <f t="shared" si="16"/>
        <v>4</v>
      </c>
      <c r="V97" s="45"/>
      <c r="W97" s="28" t="str">
        <f t="shared" si="17"/>
        <v>Sim</v>
      </c>
    </row>
    <row r="98" spans="1:23" ht="15" x14ac:dyDescent="0.25">
      <c r="A98" s="7" t="s">
        <v>40</v>
      </c>
      <c r="B98" s="25" t="s">
        <v>233</v>
      </c>
      <c r="C98" s="42">
        <v>210480</v>
      </c>
      <c r="D98" s="43" t="s">
        <v>42</v>
      </c>
      <c r="E98" s="38">
        <v>28692</v>
      </c>
      <c r="F98" s="50">
        <f t="shared" si="9"/>
        <v>172152</v>
      </c>
      <c r="G98" s="51">
        <v>27032</v>
      </c>
      <c r="H98" s="34">
        <f t="shared" si="10"/>
        <v>94.214415167991078</v>
      </c>
      <c r="I98" s="51">
        <v>27545</v>
      </c>
      <c r="J98" s="34">
        <f t="shared" si="11"/>
        <v>96.002369998605886</v>
      </c>
      <c r="K98" s="51">
        <v>27540</v>
      </c>
      <c r="L98" s="34">
        <f t="shared" si="12"/>
        <v>95.98494353826851</v>
      </c>
      <c r="M98" s="51">
        <v>28302</v>
      </c>
      <c r="N98" s="52">
        <f t="shared" si="13"/>
        <v>98.640736093684652</v>
      </c>
      <c r="O98" s="51">
        <v>27209</v>
      </c>
      <c r="P98" s="52">
        <f t="shared" si="14"/>
        <v>94.831311863934204</v>
      </c>
      <c r="Q98" s="51">
        <v>26956</v>
      </c>
      <c r="R98" s="52">
        <f t="shared" si="15"/>
        <v>93.949532970862961</v>
      </c>
      <c r="S98" s="50">
        <v>4</v>
      </c>
      <c r="T98" s="50">
        <f t="shared" si="16"/>
        <v>6</v>
      </c>
      <c r="V98" s="45"/>
      <c r="W98" s="28" t="str">
        <f t="shared" si="17"/>
        <v>Sim</v>
      </c>
    </row>
    <row r="99" spans="1:23" ht="15" x14ac:dyDescent="0.25">
      <c r="A99" s="7" t="s">
        <v>113</v>
      </c>
      <c r="B99" s="25" t="s">
        <v>233</v>
      </c>
      <c r="C99" s="42">
        <v>210490</v>
      </c>
      <c r="D99" s="43" t="s">
        <v>120</v>
      </c>
      <c r="E99" s="38">
        <v>3718</v>
      </c>
      <c r="F99" s="50">
        <f t="shared" si="9"/>
        <v>22308</v>
      </c>
      <c r="G99" s="51">
        <v>3045</v>
      </c>
      <c r="H99" s="34">
        <f t="shared" si="10"/>
        <v>81.898870360408822</v>
      </c>
      <c r="I99" s="51">
        <v>4063</v>
      </c>
      <c r="J99" s="34">
        <f t="shared" si="11"/>
        <v>109.27918235610544</v>
      </c>
      <c r="K99" s="51">
        <v>3695</v>
      </c>
      <c r="L99" s="34">
        <f t="shared" si="12"/>
        <v>99.381387842926301</v>
      </c>
      <c r="M99" s="51">
        <v>4167</v>
      </c>
      <c r="N99" s="52">
        <f t="shared" si="13"/>
        <v>112.07638515330822</v>
      </c>
      <c r="O99" s="51">
        <v>4183</v>
      </c>
      <c r="P99" s="52">
        <f t="shared" si="14"/>
        <v>112.50672404518558</v>
      </c>
      <c r="Q99" s="51">
        <v>4075</v>
      </c>
      <c r="R99" s="52">
        <f t="shared" si="15"/>
        <v>109.60193652501344</v>
      </c>
      <c r="S99" s="50">
        <v>4</v>
      </c>
      <c r="T99" s="50">
        <f t="shared" si="16"/>
        <v>6</v>
      </c>
      <c r="V99" s="45"/>
      <c r="W99" s="28" t="str">
        <f t="shared" si="17"/>
        <v>Sim</v>
      </c>
    </row>
    <row r="100" spans="1:23" ht="15" x14ac:dyDescent="0.25">
      <c r="A100" s="7" t="s">
        <v>146</v>
      </c>
      <c r="B100" s="25" t="s">
        <v>233</v>
      </c>
      <c r="C100" s="42">
        <v>210500</v>
      </c>
      <c r="D100" s="37" t="s">
        <v>151</v>
      </c>
      <c r="E100" s="38">
        <v>7470</v>
      </c>
      <c r="F100" s="50">
        <f t="shared" si="9"/>
        <v>44820</v>
      </c>
      <c r="G100" s="51">
        <v>6281</v>
      </c>
      <c r="H100" s="34">
        <f t="shared" si="10"/>
        <v>84.082998661311919</v>
      </c>
      <c r="I100" s="51">
        <v>7550</v>
      </c>
      <c r="J100" s="34">
        <f t="shared" si="11"/>
        <v>101.07095046854081</v>
      </c>
      <c r="K100" s="51">
        <v>7305</v>
      </c>
      <c r="L100" s="34">
        <f t="shared" si="12"/>
        <v>97.791164658634528</v>
      </c>
      <c r="M100" s="51">
        <v>7250</v>
      </c>
      <c r="N100" s="52">
        <f t="shared" si="13"/>
        <v>97.054886211512709</v>
      </c>
      <c r="O100" s="51">
        <v>7196</v>
      </c>
      <c r="P100" s="52">
        <f t="shared" si="14"/>
        <v>96.331994645247647</v>
      </c>
      <c r="Q100" s="51">
        <v>7003</v>
      </c>
      <c r="R100" s="52">
        <f t="shared" si="15"/>
        <v>93.748326639892909</v>
      </c>
      <c r="S100" s="50">
        <v>4</v>
      </c>
      <c r="T100" s="50">
        <f t="shared" si="16"/>
        <v>6</v>
      </c>
      <c r="V100" s="45"/>
      <c r="W100" s="28" t="str">
        <f t="shared" si="17"/>
        <v>Sim</v>
      </c>
    </row>
    <row r="101" spans="1:23" ht="15" x14ac:dyDescent="0.25">
      <c r="A101" s="7" t="s">
        <v>146</v>
      </c>
      <c r="B101" s="25" t="s">
        <v>233</v>
      </c>
      <c r="C101" s="42">
        <v>210510</v>
      </c>
      <c r="D101" s="43" t="s">
        <v>152</v>
      </c>
      <c r="E101" s="38">
        <v>4191</v>
      </c>
      <c r="F101" s="50">
        <f t="shared" si="9"/>
        <v>25146</v>
      </c>
      <c r="G101" s="51">
        <v>3934</v>
      </c>
      <c r="H101" s="34">
        <f t="shared" si="10"/>
        <v>93.867811978048195</v>
      </c>
      <c r="I101" s="51">
        <v>3879</v>
      </c>
      <c r="J101" s="34">
        <f t="shared" si="11"/>
        <v>92.555476020042946</v>
      </c>
      <c r="K101" s="51">
        <v>3859</v>
      </c>
      <c r="L101" s="34">
        <f t="shared" si="12"/>
        <v>92.078262944404671</v>
      </c>
      <c r="M101" s="51">
        <v>4172</v>
      </c>
      <c r="N101" s="52">
        <f t="shared" si="13"/>
        <v>99.546647578143649</v>
      </c>
      <c r="O101" s="51">
        <v>4975</v>
      </c>
      <c r="P101" s="52">
        <f t="shared" si="14"/>
        <v>118.70675256502028</v>
      </c>
      <c r="Q101" s="51">
        <v>4104</v>
      </c>
      <c r="R101" s="52">
        <f t="shared" si="15"/>
        <v>97.924123120973519</v>
      </c>
      <c r="S101" s="50">
        <v>4</v>
      </c>
      <c r="T101" s="50">
        <f t="shared" si="16"/>
        <v>6</v>
      </c>
      <c r="V101" s="45"/>
      <c r="W101" s="28" t="str">
        <f t="shared" si="17"/>
        <v>Sim</v>
      </c>
    </row>
    <row r="102" spans="1:23" ht="15" x14ac:dyDescent="0.25">
      <c r="A102" s="7" t="s">
        <v>158</v>
      </c>
      <c r="B102" s="25" t="s">
        <v>233</v>
      </c>
      <c r="C102" s="42">
        <v>210515</v>
      </c>
      <c r="D102" s="43" t="s">
        <v>163</v>
      </c>
      <c r="E102" s="38">
        <v>6355</v>
      </c>
      <c r="F102" s="50">
        <f t="shared" si="9"/>
        <v>38130</v>
      </c>
      <c r="G102" s="51">
        <v>6054</v>
      </c>
      <c r="H102" s="34">
        <f t="shared" si="10"/>
        <v>95.263571990558617</v>
      </c>
      <c r="I102" s="51">
        <v>5620</v>
      </c>
      <c r="J102" s="34">
        <f t="shared" si="11"/>
        <v>88.434303697875691</v>
      </c>
      <c r="K102" s="51">
        <v>6107</v>
      </c>
      <c r="L102" s="34">
        <f t="shared" si="12"/>
        <v>96.097560975609753</v>
      </c>
      <c r="M102" s="51">
        <v>6167</v>
      </c>
      <c r="N102" s="52">
        <f t="shared" si="13"/>
        <v>97.041699449252562</v>
      </c>
      <c r="O102" s="51">
        <v>6063</v>
      </c>
      <c r="P102" s="52">
        <f t="shared" si="14"/>
        <v>95.405192761605036</v>
      </c>
      <c r="Q102" s="51">
        <v>6026</v>
      </c>
      <c r="R102" s="52">
        <f t="shared" si="15"/>
        <v>94.82297403619198</v>
      </c>
      <c r="S102" s="50">
        <v>4</v>
      </c>
      <c r="T102" s="50">
        <f t="shared" si="16"/>
        <v>6</v>
      </c>
      <c r="V102" s="45"/>
      <c r="W102" s="28" t="str">
        <f t="shared" si="17"/>
        <v>Sim</v>
      </c>
    </row>
    <row r="103" spans="1:23" ht="15" x14ac:dyDescent="0.25">
      <c r="A103" s="7" t="s">
        <v>100</v>
      </c>
      <c r="B103" s="25" t="s">
        <v>233</v>
      </c>
      <c r="C103" s="42">
        <v>210520</v>
      </c>
      <c r="D103" s="43" t="s">
        <v>103</v>
      </c>
      <c r="E103" s="38">
        <v>2719</v>
      </c>
      <c r="F103" s="50">
        <f t="shared" si="9"/>
        <v>16314</v>
      </c>
      <c r="G103" s="51">
        <v>2771</v>
      </c>
      <c r="H103" s="34">
        <f t="shared" si="10"/>
        <v>101.91246781905112</v>
      </c>
      <c r="I103" s="51">
        <v>2788</v>
      </c>
      <c r="J103" s="34">
        <f t="shared" si="11"/>
        <v>102.53769768297167</v>
      </c>
      <c r="K103" s="51">
        <v>2804</v>
      </c>
      <c r="L103" s="34">
        <f t="shared" si="12"/>
        <v>103.1261493196028</v>
      </c>
      <c r="M103" s="51">
        <v>2802</v>
      </c>
      <c r="N103" s="52">
        <f t="shared" si="13"/>
        <v>103.05259286502391</v>
      </c>
      <c r="O103" s="51">
        <v>2833</v>
      </c>
      <c r="P103" s="52">
        <f t="shared" si="14"/>
        <v>104.19271791099669</v>
      </c>
      <c r="Q103" s="51">
        <v>2813</v>
      </c>
      <c r="R103" s="52">
        <f t="shared" si="15"/>
        <v>103.4571533652078</v>
      </c>
      <c r="S103" s="50">
        <v>4</v>
      </c>
      <c r="T103" s="50">
        <f t="shared" si="16"/>
        <v>6</v>
      </c>
      <c r="V103" s="45"/>
      <c r="W103" s="28" t="str">
        <f t="shared" si="17"/>
        <v>Sim</v>
      </c>
    </row>
    <row r="104" spans="1:23" ht="15" x14ac:dyDescent="0.25">
      <c r="A104" s="7" t="s">
        <v>71</v>
      </c>
      <c r="B104" s="25" t="s">
        <v>233</v>
      </c>
      <c r="C104" s="42">
        <v>210530</v>
      </c>
      <c r="D104" s="43" t="s">
        <v>71</v>
      </c>
      <c r="E104" s="38">
        <v>141444</v>
      </c>
      <c r="F104" s="50">
        <f t="shared" si="9"/>
        <v>848664</v>
      </c>
      <c r="G104" s="51">
        <v>142585</v>
      </c>
      <c r="H104" s="34">
        <f t="shared" si="10"/>
        <v>100.80667967534855</v>
      </c>
      <c r="I104" s="51">
        <v>138898</v>
      </c>
      <c r="J104" s="34">
        <f t="shared" si="11"/>
        <v>98.199994344051362</v>
      </c>
      <c r="K104" s="51">
        <v>142441</v>
      </c>
      <c r="L104" s="34">
        <f t="shared" si="12"/>
        <v>100.7048725997568</v>
      </c>
      <c r="M104" s="51">
        <v>140695</v>
      </c>
      <c r="N104" s="52">
        <f t="shared" si="13"/>
        <v>99.470461808206778</v>
      </c>
      <c r="O104" s="51">
        <v>143199</v>
      </c>
      <c r="P104" s="52">
        <f t="shared" si="14"/>
        <v>101.24077373377449</v>
      </c>
      <c r="Q104" s="51">
        <v>133173</v>
      </c>
      <c r="R104" s="52">
        <f t="shared" si="15"/>
        <v>94.152456095698653</v>
      </c>
      <c r="S104" s="50">
        <v>4</v>
      </c>
      <c r="T104" s="50">
        <f t="shared" si="16"/>
        <v>6</v>
      </c>
      <c r="V104" s="45"/>
      <c r="W104" s="28" t="str">
        <f t="shared" si="17"/>
        <v>Sim</v>
      </c>
    </row>
    <row r="105" spans="1:23" ht="15" x14ac:dyDescent="0.25">
      <c r="A105" s="7" t="s">
        <v>40</v>
      </c>
      <c r="B105" s="25" t="s">
        <v>234</v>
      </c>
      <c r="C105" s="42">
        <v>210535</v>
      </c>
      <c r="D105" s="43" t="s">
        <v>43</v>
      </c>
      <c r="E105" s="38">
        <v>4305</v>
      </c>
      <c r="F105" s="50">
        <f t="shared" si="9"/>
        <v>25830</v>
      </c>
      <c r="G105" s="51">
        <v>3513</v>
      </c>
      <c r="H105" s="34">
        <f t="shared" si="10"/>
        <v>81.602787456445995</v>
      </c>
      <c r="I105" s="51">
        <v>3540</v>
      </c>
      <c r="J105" s="34">
        <f t="shared" si="11"/>
        <v>82.229965156794421</v>
      </c>
      <c r="K105" s="51">
        <v>4485</v>
      </c>
      <c r="L105" s="34">
        <f t="shared" si="12"/>
        <v>104.18118466898956</v>
      </c>
      <c r="M105" s="51">
        <v>3514</v>
      </c>
      <c r="N105" s="52">
        <f t="shared" si="13"/>
        <v>81.626016260162601</v>
      </c>
      <c r="O105" s="51">
        <v>3123</v>
      </c>
      <c r="P105" s="52">
        <f t="shared" si="14"/>
        <v>72.543554006968634</v>
      </c>
      <c r="Q105" s="51">
        <v>3198</v>
      </c>
      <c r="R105" s="52">
        <f t="shared" si="15"/>
        <v>74.285714285714292</v>
      </c>
      <c r="S105" s="50">
        <v>4</v>
      </c>
      <c r="T105" s="50">
        <f t="shared" si="16"/>
        <v>4</v>
      </c>
      <c r="V105" s="45"/>
      <c r="W105" s="28" t="str">
        <f t="shared" si="17"/>
        <v>Sim</v>
      </c>
    </row>
    <row r="106" spans="1:23" ht="15" x14ac:dyDescent="0.25">
      <c r="A106" s="8" t="s">
        <v>86</v>
      </c>
      <c r="B106" s="24" t="s">
        <v>233</v>
      </c>
      <c r="C106" s="12">
        <v>210540</v>
      </c>
      <c r="D106" s="37" t="s">
        <v>90</v>
      </c>
      <c r="E106" s="38">
        <v>17264</v>
      </c>
      <c r="F106" s="50">
        <f t="shared" si="9"/>
        <v>103584</v>
      </c>
      <c r="G106" s="51">
        <v>12608</v>
      </c>
      <c r="H106" s="34">
        <f t="shared" si="10"/>
        <v>73.030583873957369</v>
      </c>
      <c r="I106" s="51">
        <v>13750</v>
      </c>
      <c r="J106" s="34">
        <f t="shared" si="11"/>
        <v>79.645505097312324</v>
      </c>
      <c r="K106" s="51">
        <v>15927</v>
      </c>
      <c r="L106" s="34">
        <f t="shared" si="12"/>
        <v>92.255560704355887</v>
      </c>
      <c r="M106" s="51">
        <v>17055</v>
      </c>
      <c r="N106" s="52">
        <f t="shared" si="13"/>
        <v>98.78938832252085</v>
      </c>
      <c r="O106" s="51">
        <v>15861</v>
      </c>
      <c r="P106" s="52">
        <f t="shared" si="14"/>
        <v>91.873262279888792</v>
      </c>
      <c r="Q106" s="51">
        <v>16373</v>
      </c>
      <c r="R106" s="52">
        <f t="shared" si="15"/>
        <v>94.838971269694156</v>
      </c>
      <c r="S106" s="50">
        <v>4</v>
      </c>
      <c r="T106" s="50">
        <f t="shared" si="16"/>
        <v>4</v>
      </c>
      <c r="V106" s="45"/>
      <c r="W106" s="28" t="str">
        <f t="shared" si="17"/>
        <v>Sim</v>
      </c>
    </row>
    <row r="107" spans="1:23" ht="15" x14ac:dyDescent="0.25">
      <c r="A107" s="8" t="s">
        <v>8</v>
      </c>
      <c r="B107" s="24" t="s">
        <v>233</v>
      </c>
      <c r="C107" s="12">
        <v>210542</v>
      </c>
      <c r="D107" s="37" t="s">
        <v>12</v>
      </c>
      <c r="E107" s="38">
        <v>8964</v>
      </c>
      <c r="F107" s="50">
        <f t="shared" si="9"/>
        <v>53784</v>
      </c>
      <c r="G107" s="51">
        <v>8391</v>
      </c>
      <c r="H107" s="34">
        <f t="shared" si="10"/>
        <v>93.607764390896918</v>
      </c>
      <c r="I107" s="51">
        <v>10877</v>
      </c>
      <c r="J107" s="34">
        <f t="shared" si="11"/>
        <v>121.34091923248549</v>
      </c>
      <c r="K107" s="51">
        <v>9837</v>
      </c>
      <c r="L107" s="34">
        <f t="shared" si="12"/>
        <v>109.73895582329318</v>
      </c>
      <c r="M107" s="51">
        <v>9746</v>
      </c>
      <c r="N107" s="52">
        <f t="shared" si="13"/>
        <v>108.72378402498883</v>
      </c>
      <c r="O107" s="51">
        <v>9777</v>
      </c>
      <c r="P107" s="52">
        <f t="shared" si="14"/>
        <v>109.06961178045516</v>
      </c>
      <c r="Q107" s="51">
        <v>9725</v>
      </c>
      <c r="R107" s="52">
        <f t="shared" si="15"/>
        <v>108.48951360999554</v>
      </c>
      <c r="S107" s="50">
        <v>4</v>
      </c>
      <c r="T107" s="50">
        <f t="shared" si="16"/>
        <v>6</v>
      </c>
      <c r="V107" s="45"/>
      <c r="W107" s="28" t="str">
        <f t="shared" si="17"/>
        <v>Sim</v>
      </c>
    </row>
    <row r="108" spans="1:23" ht="15" x14ac:dyDescent="0.25">
      <c r="A108" s="8" t="s">
        <v>171</v>
      </c>
      <c r="B108" s="24" t="s">
        <v>233</v>
      </c>
      <c r="C108" s="12">
        <v>210545</v>
      </c>
      <c r="D108" s="37" t="s">
        <v>176</v>
      </c>
      <c r="E108" s="38">
        <v>3413</v>
      </c>
      <c r="F108" s="50">
        <f t="shared" si="9"/>
        <v>20478</v>
      </c>
      <c r="G108" s="51">
        <v>3387</v>
      </c>
      <c r="H108" s="34">
        <f t="shared" si="10"/>
        <v>99.238206856138305</v>
      </c>
      <c r="I108" s="51">
        <v>3512</v>
      </c>
      <c r="J108" s="34">
        <f t="shared" si="11"/>
        <v>102.90067389393496</v>
      </c>
      <c r="K108" s="51">
        <v>3257</v>
      </c>
      <c r="L108" s="34">
        <f t="shared" si="12"/>
        <v>95.429241136829773</v>
      </c>
      <c r="M108" s="51">
        <v>3150</v>
      </c>
      <c r="N108" s="52">
        <f t="shared" si="13"/>
        <v>92.294169352475834</v>
      </c>
      <c r="O108" s="51">
        <v>2988</v>
      </c>
      <c r="P108" s="52">
        <f t="shared" si="14"/>
        <v>87.547612071491358</v>
      </c>
      <c r="Q108" s="51">
        <v>1715</v>
      </c>
      <c r="R108" s="52">
        <f t="shared" si="15"/>
        <v>50.249047758570178</v>
      </c>
      <c r="S108" s="50">
        <v>4</v>
      </c>
      <c r="T108" s="50">
        <f t="shared" si="16"/>
        <v>5</v>
      </c>
      <c r="V108" s="45"/>
      <c r="W108" s="28" t="str">
        <f t="shared" si="17"/>
        <v>Sim</v>
      </c>
    </row>
    <row r="109" spans="1:23" ht="15" x14ac:dyDescent="0.25">
      <c r="A109" s="8" t="s">
        <v>40</v>
      </c>
      <c r="B109" s="24" t="s">
        <v>234</v>
      </c>
      <c r="C109" s="12">
        <v>210547</v>
      </c>
      <c r="D109" s="37" t="s">
        <v>44</v>
      </c>
      <c r="E109" s="38">
        <v>2410</v>
      </c>
      <c r="F109" s="50">
        <f t="shared" si="9"/>
        <v>14460</v>
      </c>
      <c r="G109" s="51">
        <v>1722</v>
      </c>
      <c r="H109" s="34">
        <f t="shared" si="10"/>
        <v>71.45228215767635</v>
      </c>
      <c r="I109" s="51">
        <v>1617</v>
      </c>
      <c r="J109" s="34">
        <f t="shared" si="11"/>
        <v>67.095435684647299</v>
      </c>
      <c r="K109" s="51">
        <v>785</v>
      </c>
      <c r="L109" s="34">
        <f t="shared" si="12"/>
        <v>32.572614107883815</v>
      </c>
      <c r="M109" s="51">
        <v>2214</v>
      </c>
      <c r="N109" s="52">
        <f t="shared" si="13"/>
        <v>91.867219917012449</v>
      </c>
      <c r="O109" s="51">
        <v>1882</v>
      </c>
      <c r="P109" s="52">
        <f t="shared" si="14"/>
        <v>78.091286307053949</v>
      </c>
      <c r="Q109" s="51">
        <v>1005</v>
      </c>
      <c r="R109" s="52">
        <f t="shared" si="15"/>
        <v>41.701244813278009</v>
      </c>
      <c r="S109" s="50">
        <v>4</v>
      </c>
      <c r="T109" s="50">
        <f t="shared" si="16"/>
        <v>1</v>
      </c>
      <c r="V109" s="45"/>
      <c r="W109" s="28" t="str">
        <f t="shared" si="17"/>
        <v>Não</v>
      </c>
    </row>
    <row r="110" spans="1:23" ht="15" x14ac:dyDescent="0.25">
      <c r="A110" s="8" t="s">
        <v>71</v>
      </c>
      <c r="B110" s="24" t="s">
        <v>233</v>
      </c>
      <c r="C110" s="12">
        <v>210550</v>
      </c>
      <c r="D110" s="37" t="s">
        <v>78</v>
      </c>
      <c r="E110" s="38">
        <v>11090</v>
      </c>
      <c r="F110" s="50">
        <f t="shared" si="9"/>
        <v>66540</v>
      </c>
      <c r="G110" s="51">
        <v>9264</v>
      </c>
      <c r="H110" s="34">
        <f t="shared" si="10"/>
        <v>83.534715960324618</v>
      </c>
      <c r="I110" s="51">
        <v>10724</v>
      </c>
      <c r="J110" s="34">
        <f t="shared" si="11"/>
        <v>96.699729486023443</v>
      </c>
      <c r="K110" s="51">
        <v>9181</v>
      </c>
      <c r="L110" s="34">
        <f t="shared" si="12"/>
        <v>82.786293958521199</v>
      </c>
      <c r="M110" s="51">
        <v>8384</v>
      </c>
      <c r="N110" s="52">
        <f t="shared" si="13"/>
        <v>75.599639314697924</v>
      </c>
      <c r="O110" s="51">
        <v>10542</v>
      </c>
      <c r="P110" s="52">
        <f t="shared" si="14"/>
        <v>95.058611361587026</v>
      </c>
      <c r="Q110" s="51">
        <v>10585</v>
      </c>
      <c r="R110" s="52">
        <f t="shared" si="15"/>
        <v>95.446348061316499</v>
      </c>
      <c r="S110" s="50">
        <v>4</v>
      </c>
      <c r="T110" s="50">
        <f t="shared" si="16"/>
        <v>5</v>
      </c>
      <c r="V110" s="45"/>
      <c r="W110" s="28" t="str">
        <f t="shared" si="17"/>
        <v>Sim</v>
      </c>
    </row>
    <row r="111" spans="1:23" ht="15" x14ac:dyDescent="0.25">
      <c r="A111" s="8" t="s">
        <v>130</v>
      </c>
      <c r="B111" s="24" t="s">
        <v>233</v>
      </c>
      <c r="C111" s="12">
        <v>210560</v>
      </c>
      <c r="D111" s="37" t="s">
        <v>139</v>
      </c>
      <c r="E111" s="38">
        <v>3756</v>
      </c>
      <c r="F111" s="50">
        <f t="shared" si="9"/>
        <v>22536</v>
      </c>
      <c r="G111" s="51">
        <v>4133</v>
      </c>
      <c r="H111" s="34">
        <f t="shared" si="10"/>
        <v>110.03727369542067</v>
      </c>
      <c r="I111" s="51">
        <v>4235</v>
      </c>
      <c r="J111" s="34">
        <f t="shared" si="11"/>
        <v>112.75292864749733</v>
      </c>
      <c r="K111" s="51">
        <v>4120</v>
      </c>
      <c r="L111" s="34">
        <f t="shared" si="12"/>
        <v>109.69116080937167</v>
      </c>
      <c r="M111" s="51">
        <v>4179</v>
      </c>
      <c r="N111" s="52">
        <f t="shared" si="13"/>
        <v>111.26198083067094</v>
      </c>
      <c r="O111" s="51">
        <v>3780</v>
      </c>
      <c r="P111" s="52">
        <f t="shared" si="14"/>
        <v>100.63897763578275</v>
      </c>
      <c r="Q111" s="51">
        <v>3213</v>
      </c>
      <c r="R111" s="52">
        <f t="shared" si="15"/>
        <v>85.543130990415335</v>
      </c>
      <c r="S111" s="50">
        <v>4</v>
      </c>
      <c r="T111" s="50">
        <f t="shared" si="16"/>
        <v>6</v>
      </c>
      <c r="V111" s="45"/>
      <c r="W111" s="28" t="str">
        <f t="shared" si="17"/>
        <v>Sim</v>
      </c>
    </row>
    <row r="112" spans="1:23" ht="15" x14ac:dyDescent="0.25">
      <c r="A112" s="8" t="s">
        <v>202</v>
      </c>
      <c r="B112" s="24" t="s">
        <v>233</v>
      </c>
      <c r="C112" s="12">
        <v>210565</v>
      </c>
      <c r="D112" s="37" t="s">
        <v>212</v>
      </c>
      <c r="E112" s="38">
        <v>2438</v>
      </c>
      <c r="F112" s="50">
        <f t="shared" si="9"/>
        <v>14628</v>
      </c>
      <c r="G112" s="51">
        <v>2433</v>
      </c>
      <c r="H112" s="34">
        <f t="shared" si="10"/>
        <v>99.794913863822813</v>
      </c>
      <c r="I112" s="51">
        <v>2433</v>
      </c>
      <c r="J112" s="34">
        <f t="shared" si="11"/>
        <v>99.794913863822813</v>
      </c>
      <c r="K112" s="51">
        <v>2433</v>
      </c>
      <c r="L112" s="34">
        <f t="shared" si="12"/>
        <v>99.794913863822813</v>
      </c>
      <c r="M112" s="51">
        <v>2433</v>
      </c>
      <c r="N112" s="52">
        <f t="shared" si="13"/>
        <v>99.794913863822813</v>
      </c>
      <c r="O112" s="51">
        <v>2434</v>
      </c>
      <c r="P112" s="52">
        <f t="shared" si="14"/>
        <v>99.835931091058256</v>
      </c>
      <c r="Q112" s="51">
        <v>2216</v>
      </c>
      <c r="R112" s="52">
        <f t="shared" si="15"/>
        <v>90.894175553732566</v>
      </c>
      <c r="S112" s="50">
        <v>4</v>
      </c>
      <c r="T112" s="50">
        <f t="shared" si="16"/>
        <v>6</v>
      </c>
      <c r="V112" s="45"/>
      <c r="W112" s="28" t="str">
        <f t="shared" si="17"/>
        <v>Sim</v>
      </c>
    </row>
    <row r="113" spans="1:23" ht="15" x14ac:dyDescent="0.25">
      <c r="A113" s="8" t="s">
        <v>100</v>
      </c>
      <c r="B113" s="24" t="s">
        <v>233</v>
      </c>
      <c r="C113" s="12">
        <v>210570</v>
      </c>
      <c r="D113" s="37" t="s">
        <v>104</v>
      </c>
      <c r="E113" s="38">
        <v>13972</v>
      </c>
      <c r="F113" s="50">
        <f t="shared" si="9"/>
        <v>83832</v>
      </c>
      <c r="G113" s="51">
        <v>10020</v>
      </c>
      <c r="H113" s="34">
        <f t="shared" si="10"/>
        <v>71.714858288004578</v>
      </c>
      <c r="I113" s="51">
        <v>12419</v>
      </c>
      <c r="J113" s="34">
        <f t="shared" si="11"/>
        <v>88.884912682507874</v>
      </c>
      <c r="K113" s="51">
        <v>12914</v>
      </c>
      <c r="L113" s="34">
        <f t="shared" si="12"/>
        <v>92.427712567993126</v>
      </c>
      <c r="M113" s="51">
        <v>12626</v>
      </c>
      <c r="N113" s="52">
        <f t="shared" si="13"/>
        <v>90.366447180074445</v>
      </c>
      <c r="O113" s="51">
        <v>11551</v>
      </c>
      <c r="P113" s="52">
        <f t="shared" si="14"/>
        <v>82.672487832808471</v>
      </c>
      <c r="Q113" s="51">
        <v>8980</v>
      </c>
      <c r="R113" s="52">
        <f t="shared" si="15"/>
        <v>64.271399942742619</v>
      </c>
      <c r="S113" s="50">
        <v>4</v>
      </c>
      <c r="T113" s="50">
        <f t="shared" si="16"/>
        <v>4</v>
      </c>
      <c r="V113" s="45"/>
      <c r="W113" s="28" t="str">
        <f t="shared" si="17"/>
        <v>Sim</v>
      </c>
    </row>
    <row r="114" spans="1:23" ht="15" x14ac:dyDescent="0.25">
      <c r="A114" s="7" t="s">
        <v>100</v>
      </c>
      <c r="B114" s="25" t="s">
        <v>233</v>
      </c>
      <c r="C114" s="42">
        <v>210580</v>
      </c>
      <c r="D114" s="43" t="s">
        <v>105</v>
      </c>
      <c r="E114" s="38">
        <v>2668</v>
      </c>
      <c r="F114" s="50">
        <f t="shared" si="9"/>
        <v>16008</v>
      </c>
      <c r="G114" s="51">
        <v>2397</v>
      </c>
      <c r="H114" s="34">
        <f t="shared" si="10"/>
        <v>89.842578710644688</v>
      </c>
      <c r="I114" s="51">
        <v>2589</v>
      </c>
      <c r="J114" s="34">
        <f t="shared" si="11"/>
        <v>97.03898050974513</v>
      </c>
      <c r="K114" s="51">
        <v>2609</v>
      </c>
      <c r="L114" s="34">
        <f t="shared" si="12"/>
        <v>97.788605697151425</v>
      </c>
      <c r="M114" s="51">
        <v>2502</v>
      </c>
      <c r="N114" s="52">
        <f t="shared" si="13"/>
        <v>93.778110944527739</v>
      </c>
      <c r="O114" s="51">
        <v>3270</v>
      </c>
      <c r="P114" s="52">
        <f t="shared" si="14"/>
        <v>122.56371814092955</v>
      </c>
      <c r="Q114" s="51">
        <v>2667</v>
      </c>
      <c r="R114" s="52">
        <f t="shared" si="15"/>
        <v>99.962518740629676</v>
      </c>
      <c r="S114" s="50">
        <v>4</v>
      </c>
      <c r="T114" s="50">
        <f t="shared" si="16"/>
        <v>6</v>
      </c>
      <c r="V114" s="45"/>
      <c r="W114" s="28" t="str">
        <f t="shared" si="17"/>
        <v>Sim</v>
      </c>
    </row>
    <row r="115" spans="1:23" ht="15" x14ac:dyDescent="0.25">
      <c r="A115" s="7" t="s">
        <v>16</v>
      </c>
      <c r="B115" s="25" t="s">
        <v>233</v>
      </c>
      <c r="C115" s="42">
        <v>210590</v>
      </c>
      <c r="D115" s="43" t="s">
        <v>21</v>
      </c>
      <c r="E115" s="38">
        <v>3731</v>
      </c>
      <c r="F115" s="50">
        <f t="shared" si="9"/>
        <v>22386</v>
      </c>
      <c r="G115" s="51">
        <v>3716</v>
      </c>
      <c r="H115" s="34">
        <f t="shared" si="10"/>
        <v>99.597963012597162</v>
      </c>
      <c r="I115" s="51">
        <v>3673</v>
      </c>
      <c r="J115" s="34">
        <f t="shared" si="11"/>
        <v>98.445456982042344</v>
      </c>
      <c r="K115" s="51">
        <v>3804</v>
      </c>
      <c r="L115" s="34">
        <f t="shared" si="12"/>
        <v>101.95658000536049</v>
      </c>
      <c r="M115" s="51">
        <v>3842</v>
      </c>
      <c r="N115" s="52">
        <f t="shared" si="13"/>
        <v>102.97507370678103</v>
      </c>
      <c r="O115" s="51">
        <v>3581</v>
      </c>
      <c r="P115" s="52">
        <f t="shared" si="14"/>
        <v>95.979630125971596</v>
      </c>
      <c r="Q115" s="51">
        <v>3491</v>
      </c>
      <c r="R115" s="52">
        <f t="shared" si="15"/>
        <v>93.567408201554542</v>
      </c>
      <c r="S115" s="50">
        <v>4</v>
      </c>
      <c r="T115" s="50">
        <f t="shared" si="16"/>
        <v>6</v>
      </c>
      <c r="V115" s="45"/>
      <c r="W115" s="28" t="str">
        <f t="shared" si="17"/>
        <v>Sim</v>
      </c>
    </row>
    <row r="116" spans="1:23" ht="15" x14ac:dyDescent="0.25">
      <c r="A116" s="8" t="s">
        <v>171</v>
      </c>
      <c r="B116" s="24" t="s">
        <v>233</v>
      </c>
      <c r="C116" s="12">
        <v>210592</v>
      </c>
      <c r="D116" s="37" t="s">
        <v>177</v>
      </c>
      <c r="E116" s="38">
        <v>2263</v>
      </c>
      <c r="F116" s="50">
        <f t="shared" si="9"/>
        <v>13578</v>
      </c>
      <c r="G116" s="51">
        <v>2190</v>
      </c>
      <c r="H116" s="34">
        <f t="shared" si="10"/>
        <v>96.774193548387103</v>
      </c>
      <c r="I116" s="51">
        <v>2199</v>
      </c>
      <c r="J116" s="34">
        <f t="shared" si="11"/>
        <v>97.17189571365445</v>
      </c>
      <c r="K116" s="51">
        <v>2154</v>
      </c>
      <c r="L116" s="34">
        <f t="shared" si="12"/>
        <v>95.183384887317729</v>
      </c>
      <c r="M116" s="51">
        <v>2220</v>
      </c>
      <c r="N116" s="52">
        <f t="shared" si="13"/>
        <v>98.099867432611575</v>
      </c>
      <c r="O116" s="51">
        <v>1960</v>
      </c>
      <c r="P116" s="52">
        <f t="shared" si="14"/>
        <v>86.610693769332741</v>
      </c>
      <c r="Q116" s="51">
        <v>1930</v>
      </c>
      <c r="R116" s="52">
        <f t="shared" si="15"/>
        <v>85.285019885108255</v>
      </c>
      <c r="S116" s="50">
        <v>4</v>
      </c>
      <c r="T116" s="50">
        <f t="shared" si="16"/>
        <v>6</v>
      </c>
      <c r="V116" s="45"/>
      <c r="W116" s="28" t="str">
        <f t="shared" si="17"/>
        <v>Sim</v>
      </c>
    </row>
    <row r="117" spans="1:23" ht="15" x14ac:dyDescent="0.25">
      <c r="A117" s="7" t="s">
        <v>100</v>
      </c>
      <c r="B117" s="25" t="s">
        <v>233</v>
      </c>
      <c r="C117" s="42">
        <v>210594</v>
      </c>
      <c r="D117" s="43" t="s">
        <v>106</v>
      </c>
      <c r="E117" s="38">
        <v>2445</v>
      </c>
      <c r="F117" s="50">
        <f t="shared" si="9"/>
        <v>14670</v>
      </c>
      <c r="G117" s="51">
        <v>2410</v>
      </c>
      <c r="H117" s="34">
        <f t="shared" si="10"/>
        <v>98.568507157464211</v>
      </c>
      <c r="I117" s="51">
        <v>2455</v>
      </c>
      <c r="J117" s="34">
        <f t="shared" si="11"/>
        <v>100.40899795501022</v>
      </c>
      <c r="K117" s="51">
        <v>2645</v>
      </c>
      <c r="L117" s="34">
        <f t="shared" si="12"/>
        <v>108.1799591002045</v>
      </c>
      <c r="M117" s="51">
        <v>2738</v>
      </c>
      <c r="N117" s="52">
        <f t="shared" si="13"/>
        <v>111.98364008179959</v>
      </c>
      <c r="O117" s="51">
        <v>2424</v>
      </c>
      <c r="P117" s="52">
        <f t="shared" si="14"/>
        <v>99.141104294478538</v>
      </c>
      <c r="Q117" s="51">
        <v>2549</v>
      </c>
      <c r="R117" s="52">
        <f t="shared" si="15"/>
        <v>104.25357873210635</v>
      </c>
      <c r="S117" s="50">
        <v>4</v>
      </c>
      <c r="T117" s="50">
        <f t="shared" si="16"/>
        <v>6</v>
      </c>
      <c r="V117" s="45"/>
      <c r="W117" s="28" t="str">
        <f t="shared" si="17"/>
        <v>Sim</v>
      </c>
    </row>
    <row r="118" spans="1:23" ht="15" x14ac:dyDescent="0.25">
      <c r="A118" s="8" t="s">
        <v>100</v>
      </c>
      <c r="B118" s="24" t="s">
        <v>234</v>
      </c>
      <c r="C118" s="12">
        <v>210596</v>
      </c>
      <c r="D118" s="37" t="s">
        <v>107</v>
      </c>
      <c r="E118" s="38">
        <v>5537</v>
      </c>
      <c r="F118" s="50">
        <f t="shared" si="9"/>
        <v>33222</v>
      </c>
      <c r="G118" s="51">
        <v>3536</v>
      </c>
      <c r="H118" s="34">
        <f t="shared" si="10"/>
        <v>63.861296731081815</v>
      </c>
      <c r="I118" s="51">
        <v>4085</v>
      </c>
      <c r="J118" s="34">
        <f t="shared" si="11"/>
        <v>73.77641322015532</v>
      </c>
      <c r="K118" s="51">
        <v>4387</v>
      </c>
      <c r="L118" s="34">
        <f t="shared" si="12"/>
        <v>79.230630305219435</v>
      </c>
      <c r="M118" s="51">
        <v>4520</v>
      </c>
      <c r="N118" s="52">
        <f t="shared" si="13"/>
        <v>81.632653061224488</v>
      </c>
      <c r="O118" s="51">
        <v>4843</v>
      </c>
      <c r="P118" s="52">
        <f t="shared" si="14"/>
        <v>87.466136897236765</v>
      </c>
      <c r="Q118" s="51">
        <v>5062</v>
      </c>
      <c r="R118" s="52">
        <f t="shared" si="15"/>
        <v>91.421347299981932</v>
      </c>
      <c r="S118" s="50">
        <v>4</v>
      </c>
      <c r="T118" s="50">
        <f t="shared" si="16"/>
        <v>3</v>
      </c>
      <c r="V118" s="45"/>
      <c r="W118" s="28" t="str">
        <f t="shared" si="17"/>
        <v>Não</v>
      </c>
    </row>
    <row r="119" spans="1:23" ht="15" x14ac:dyDescent="0.25">
      <c r="A119" s="8" t="s">
        <v>71</v>
      </c>
      <c r="B119" s="24" t="s">
        <v>233</v>
      </c>
      <c r="C119" s="12">
        <v>210598</v>
      </c>
      <c r="D119" s="37" t="s">
        <v>79</v>
      </c>
      <c r="E119" s="38">
        <v>2873</v>
      </c>
      <c r="F119" s="50">
        <f t="shared" si="9"/>
        <v>17238</v>
      </c>
      <c r="G119" s="51">
        <v>2939</v>
      </c>
      <c r="H119" s="34">
        <f t="shared" si="10"/>
        <v>102.29725026105116</v>
      </c>
      <c r="I119" s="51">
        <v>2670</v>
      </c>
      <c r="J119" s="34">
        <f t="shared" si="11"/>
        <v>92.934215106160806</v>
      </c>
      <c r="K119" s="51">
        <v>2891</v>
      </c>
      <c r="L119" s="34">
        <f t="shared" si="12"/>
        <v>100.62652279846851</v>
      </c>
      <c r="M119" s="51">
        <v>2914</v>
      </c>
      <c r="N119" s="52">
        <f t="shared" si="13"/>
        <v>101.42707970762271</v>
      </c>
      <c r="O119" s="51">
        <v>2582</v>
      </c>
      <c r="P119" s="52">
        <f t="shared" si="14"/>
        <v>89.871214758092592</v>
      </c>
      <c r="Q119" s="51">
        <v>2910</v>
      </c>
      <c r="R119" s="52">
        <f t="shared" si="15"/>
        <v>101.28785241907414</v>
      </c>
      <c r="S119" s="50">
        <v>4</v>
      </c>
      <c r="T119" s="50">
        <f t="shared" si="16"/>
        <v>6</v>
      </c>
      <c r="V119" s="45"/>
      <c r="W119" s="28" t="str">
        <f t="shared" si="17"/>
        <v>Sim</v>
      </c>
    </row>
    <row r="120" spans="1:23" ht="15" x14ac:dyDescent="0.25">
      <c r="A120" s="8" t="s">
        <v>100</v>
      </c>
      <c r="B120" s="24" t="s">
        <v>233</v>
      </c>
      <c r="C120" s="12">
        <v>210600</v>
      </c>
      <c r="D120" s="37" t="s">
        <v>108</v>
      </c>
      <c r="E120" s="38">
        <v>3641</v>
      </c>
      <c r="F120" s="50">
        <f t="shared" si="9"/>
        <v>21846</v>
      </c>
      <c r="G120" s="51">
        <v>3602</v>
      </c>
      <c r="H120" s="34">
        <f t="shared" si="10"/>
        <v>98.928865696237295</v>
      </c>
      <c r="I120" s="51">
        <v>3721</v>
      </c>
      <c r="J120" s="34">
        <f t="shared" si="11"/>
        <v>102.19719857182092</v>
      </c>
      <c r="K120" s="51">
        <v>3775</v>
      </c>
      <c r="L120" s="34">
        <f t="shared" si="12"/>
        <v>103.68030760780005</v>
      </c>
      <c r="M120" s="51">
        <v>3257</v>
      </c>
      <c r="N120" s="52">
        <f t="shared" si="13"/>
        <v>89.453446855259543</v>
      </c>
      <c r="O120" s="51">
        <v>3804</v>
      </c>
      <c r="P120" s="52">
        <f t="shared" si="14"/>
        <v>104.47679209008514</v>
      </c>
      <c r="Q120" s="51">
        <v>2759</v>
      </c>
      <c r="R120" s="52">
        <f t="shared" si="15"/>
        <v>75.775885745674259</v>
      </c>
      <c r="S120" s="50">
        <v>4</v>
      </c>
      <c r="T120" s="50">
        <f t="shared" si="16"/>
        <v>5</v>
      </c>
      <c r="V120" s="45"/>
      <c r="W120" s="28" t="str">
        <f t="shared" si="17"/>
        <v>Sim</v>
      </c>
    </row>
    <row r="121" spans="1:23" ht="15" x14ac:dyDescent="0.25">
      <c r="A121" s="8" t="s">
        <v>27</v>
      </c>
      <c r="B121" s="24" t="s">
        <v>233</v>
      </c>
      <c r="C121" s="12">
        <v>210610</v>
      </c>
      <c r="D121" s="37" t="s">
        <v>33</v>
      </c>
      <c r="E121" s="38">
        <v>4014</v>
      </c>
      <c r="F121" s="50">
        <f t="shared" si="9"/>
        <v>24084</v>
      </c>
      <c r="G121" s="51">
        <v>4035</v>
      </c>
      <c r="H121" s="34">
        <f t="shared" si="10"/>
        <v>100.52316890881914</v>
      </c>
      <c r="I121" s="51">
        <v>4359</v>
      </c>
      <c r="J121" s="34">
        <f t="shared" si="11"/>
        <v>108.5949177877429</v>
      </c>
      <c r="K121" s="51">
        <v>4485</v>
      </c>
      <c r="L121" s="34">
        <f t="shared" si="12"/>
        <v>111.7339312406577</v>
      </c>
      <c r="M121" s="51">
        <v>4143</v>
      </c>
      <c r="N121" s="52">
        <f t="shared" si="13"/>
        <v>103.21375186846038</v>
      </c>
      <c r="O121" s="51">
        <v>4204</v>
      </c>
      <c r="P121" s="52">
        <f t="shared" si="14"/>
        <v>104.73343298455407</v>
      </c>
      <c r="Q121" s="51">
        <v>2600</v>
      </c>
      <c r="R121" s="52">
        <f t="shared" si="15"/>
        <v>64.77329347284504</v>
      </c>
      <c r="S121" s="50">
        <v>4</v>
      </c>
      <c r="T121" s="50">
        <f t="shared" si="16"/>
        <v>5</v>
      </c>
      <c r="V121" s="45"/>
      <c r="W121" s="28" t="str">
        <f t="shared" si="17"/>
        <v>Sim</v>
      </c>
    </row>
    <row r="122" spans="1:23" ht="15" x14ac:dyDescent="0.25">
      <c r="A122" s="8" t="s">
        <v>202</v>
      </c>
      <c r="B122" s="24" t="s">
        <v>233</v>
      </c>
      <c r="C122" s="12">
        <v>210620</v>
      </c>
      <c r="D122" s="37" t="s">
        <v>213</v>
      </c>
      <c r="E122" s="38">
        <v>2922</v>
      </c>
      <c r="F122" s="50">
        <f t="shared" si="9"/>
        <v>17532</v>
      </c>
      <c r="G122" s="51">
        <v>2894</v>
      </c>
      <c r="H122" s="34">
        <f t="shared" si="10"/>
        <v>99.041752224503767</v>
      </c>
      <c r="I122" s="51">
        <v>2482</v>
      </c>
      <c r="J122" s="34">
        <f t="shared" si="11"/>
        <v>84.941820670773438</v>
      </c>
      <c r="K122" s="51">
        <v>2755</v>
      </c>
      <c r="L122" s="34">
        <f t="shared" si="12"/>
        <v>94.284736481861742</v>
      </c>
      <c r="M122" s="51">
        <v>2758</v>
      </c>
      <c r="N122" s="52">
        <f t="shared" si="13"/>
        <v>94.387405886379199</v>
      </c>
      <c r="O122" s="51">
        <v>2540</v>
      </c>
      <c r="P122" s="52">
        <f t="shared" si="14"/>
        <v>86.926762491444222</v>
      </c>
      <c r="Q122" s="51">
        <v>2701</v>
      </c>
      <c r="R122" s="52">
        <f t="shared" si="15"/>
        <v>92.436687200547567</v>
      </c>
      <c r="S122" s="50">
        <v>4</v>
      </c>
      <c r="T122" s="50">
        <f t="shared" si="16"/>
        <v>6</v>
      </c>
      <c r="V122" s="45"/>
      <c r="W122" s="28" t="str">
        <f t="shared" si="17"/>
        <v>Sim</v>
      </c>
    </row>
    <row r="123" spans="1:23" ht="15" x14ac:dyDescent="0.25">
      <c r="A123" s="8" t="s">
        <v>52</v>
      </c>
      <c r="B123" s="24" t="s">
        <v>233</v>
      </c>
      <c r="C123" s="12">
        <v>210630</v>
      </c>
      <c r="D123" s="37" t="s">
        <v>57</v>
      </c>
      <c r="E123" s="38">
        <v>3492</v>
      </c>
      <c r="F123" s="50">
        <f t="shared" si="9"/>
        <v>20952</v>
      </c>
      <c r="G123" s="51">
        <v>3496</v>
      </c>
      <c r="H123" s="34">
        <f t="shared" si="10"/>
        <v>100.11454753722795</v>
      </c>
      <c r="I123" s="51">
        <v>3536</v>
      </c>
      <c r="J123" s="34">
        <f t="shared" si="11"/>
        <v>101.26002290950744</v>
      </c>
      <c r="K123" s="51">
        <v>3527</v>
      </c>
      <c r="L123" s="34">
        <f t="shared" si="12"/>
        <v>101.00229095074455</v>
      </c>
      <c r="M123" s="51">
        <v>3534</v>
      </c>
      <c r="N123" s="52">
        <f t="shared" si="13"/>
        <v>101.20274914089347</v>
      </c>
      <c r="O123" s="51">
        <v>3518</v>
      </c>
      <c r="P123" s="52">
        <f t="shared" si="14"/>
        <v>100.74455899198168</v>
      </c>
      <c r="Q123" s="51">
        <v>3551</v>
      </c>
      <c r="R123" s="52">
        <f t="shared" si="15"/>
        <v>101.68957617411225</v>
      </c>
      <c r="S123" s="50">
        <v>4</v>
      </c>
      <c r="T123" s="50">
        <f t="shared" si="16"/>
        <v>6</v>
      </c>
      <c r="V123" s="45"/>
      <c r="W123" s="28" t="str">
        <f t="shared" si="17"/>
        <v>Sim</v>
      </c>
    </row>
    <row r="124" spans="1:23" ht="15" x14ac:dyDescent="0.25">
      <c r="A124" s="8" t="s">
        <v>202</v>
      </c>
      <c r="B124" s="24" t="s">
        <v>233</v>
      </c>
      <c r="C124" s="12">
        <v>210632</v>
      </c>
      <c r="D124" s="37" t="s">
        <v>214</v>
      </c>
      <c r="E124" s="38">
        <v>7524</v>
      </c>
      <c r="F124" s="50">
        <f t="shared" si="9"/>
        <v>45144</v>
      </c>
      <c r="G124" s="51">
        <v>7243</v>
      </c>
      <c r="H124" s="34">
        <f t="shared" si="10"/>
        <v>96.265284423179168</v>
      </c>
      <c r="I124" s="51">
        <v>6280</v>
      </c>
      <c r="J124" s="34">
        <f t="shared" si="11"/>
        <v>83.466241360978202</v>
      </c>
      <c r="K124" s="51">
        <v>6432</v>
      </c>
      <c r="L124" s="34">
        <f t="shared" si="12"/>
        <v>85.486443381180223</v>
      </c>
      <c r="M124" s="51">
        <v>6187</v>
      </c>
      <c r="N124" s="52">
        <f t="shared" si="13"/>
        <v>82.230196703880907</v>
      </c>
      <c r="O124" s="51">
        <v>5052</v>
      </c>
      <c r="P124" s="52">
        <f t="shared" si="14"/>
        <v>67.145135566188202</v>
      </c>
      <c r="Q124" s="51">
        <v>4696</v>
      </c>
      <c r="R124" s="52">
        <f t="shared" si="15"/>
        <v>62.413609782030832</v>
      </c>
      <c r="S124" s="50">
        <v>4</v>
      </c>
      <c r="T124" s="50">
        <f t="shared" si="16"/>
        <v>4</v>
      </c>
      <c r="V124" s="45"/>
      <c r="W124" s="28" t="str">
        <f t="shared" si="17"/>
        <v>Sim</v>
      </c>
    </row>
    <row r="125" spans="1:23" ht="15" x14ac:dyDescent="0.25">
      <c r="A125" s="8" t="s">
        <v>16</v>
      </c>
      <c r="B125" s="24" t="s">
        <v>234</v>
      </c>
      <c r="C125" s="12">
        <v>210635</v>
      </c>
      <c r="D125" s="37" t="s">
        <v>22</v>
      </c>
      <c r="E125" s="38">
        <v>1121</v>
      </c>
      <c r="F125" s="50">
        <f t="shared" si="9"/>
        <v>6726</v>
      </c>
      <c r="G125" s="51">
        <v>883</v>
      </c>
      <c r="H125" s="34">
        <f t="shared" si="10"/>
        <v>78.768956289027656</v>
      </c>
      <c r="I125" s="51">
        <v>1236</v>
      </c>
      <c r="J125" s="34">
        <f t="shared" si="11"/>
        <v>110.25869759143623</v>
      </c>
      <c r="K125" s="51">
        <v>1100</v>
      </c>
      <c r="L125" s="34">
        <f t="shared" si="12"/>
        <v>98.126672613737725</v>
      </c>
      <c r="M125" s="51">
        <v>1070</v>
      </c>
      <c r="N125" s="52">
        <f t="shared" si="13"/>
        <v>95.450490633363074</v>
      </c>
      <c r="O125" s="51">
        <v>1000</v>
      </c>
      <c r="P125" s="52">
        <f t="shared" si="14"/>
        <v>89.206066012488847</v>
      </c>
      <c r="Q125" s="51">
        <v>1026</v>
      </c>
      <c r="R125" s="52">
        <f t="shared" si="15"/>
        <v>91.525423728813564</v>
      </c>
      <c r="S125" s="50">
        <v>4</v>
      </c>
      <c r="T125" s="50">
        <f t="shared" si="16"/>
        <v>5</v>
      </c>
      <c r="V125" s="45"/>
      <c r="W125" s="28" t="str">
        <f t="shared" si="17"/>
        <v>Sim</v>
      </c>
    </row>
    <row r="126" spans="1:23" ht="15" x14ac:dyDescent="0.25">
      <c r="A126" s="8" t="s">
        <v>202</v>
      </c>
      <c r="B126" s="24" t="s">
        <v>233</v>
      </c>
      <c r="C126" s="12">
        <v>210637</v>
      </c>
      <c r="D126" s="37" t="s">
        <v>215</v>
      </c>
      <c r="E126" s="38">
        <v>2958</v>
      </c>
      <c r="F126" s="50">
        <f t="shared" si="9"/>
        <v>17748</v>
      </c>
      <c r="G126" s="51">
        <v>1864</v>
      </c>
      <c r="H126" s="34">
        <f t="shared" si="10"/>
        <v>63.015551048005413</v>
      </c>
      <c r="I126" s="51">
        <v>1742</v>
      </c>
      <c r="J126" s="34">
        <f t="shared" si="11"/>
        <v>58.891142663962135</v>
      </c>
      <c r="K126" s="51">
        <v>2619</v>
      </c>
      <c r="L126" s="34">
        <f t="shared" si="12"/>
        <v>88.539553752535497</v>
      </c>
      <c r="M126" s="51">
        <v>3026</v>
      </c>
      <c r="N126" s="52">
        <f t="shared" si="13"/>
        <v>102.29885057471265</v>
      </c>
      <c r="O126" s="51">
        <v>2691</v>
      </c>
      <c r="P126" s="52">
        <f t="shared" si="14"/>
        <v>90.973630831643007</v>
      </c>
      <c r="Q126" s="51">
        <v>2405</v>
      </c>
      <c r="R126" s="52">
        <f t="shared" si="15"/>
        <v>81.304935767410413</v>
      </c>
      <c r="S126" s="50">
        <v>4</v>
      </c>
      <c r="T126" s="50">
        <f t="shared" si="16"/>
        <v>4</v>
      </c>
      <c r="V126" s="45"/>
      <c r="W126" s="28" t="str">
        <f t="shared" si="17"/>
        <v>Sim</v>
      </c>
    </row>
    <row r="127" spans="1:23" ht="15" x14ac:dyDescent="0.25">
      <c r="A127" s="8" t="s">
        <v>52</v>
      </c>
      <c r="B127" s="24" t="s">
        <v>233</v>
      </c>
      <c r="C127" s="12">
        <v>210640</v>
      </c>
      <c r="D127" s="37" t="s">
        <v>58</v>
      </c>
      <c r="E127" s="38">
        <v>3765</v>
      </c>
      <c r="F127" s="50">
        <f t="shared" si="9"/>
        <v>22590</v>
      </c>
      <c r="G127" s="51">
        <v>3775</v>
      </c>
      <c r="H127" s="34">
        <f t="shared" si="10"/>
        <v>100.265604249668</v>
      </c>
      <c r="I127" s="51">
        <v>3753</v>
      </c>
      <c r="J127" s="34">
        <f t="shared" si="11"/>
        <v>99.681274900398407</v>
      </c>
      <c r="K127" s="51">
        <v>3745</v>
      </c>
      <c r="L127" s="34">
        <f t="shared" si="12"/>
        <v>99.468791500664011</v>
      </c>
      <c r="M127" s="51">
        <v>3028</v>
      </c>
      <c r="N127" s="52">
        <f t="shared" si="13"/>
        <v>80.424966799468791</v>
      </c>
      <c r="O127" s="51">
        <v>3211</v>
      </c>
      <c r="P127" s="52">
        <f t="shared" si="14"/>
        <v>85.285524568393086</v>
      </c>
      <c r="Q127" s="51">
        <v>2081</v>
      </c>
      <c r="R127" s="52">
        <f t="shared" si="15"/>
        <v>55.272244355909692</v>
      </c>
      <c r="S127" s="50">
        <v>4</v>
      </c>
      <c r="T127" s="50">
        <f t="shared" si="16"/>
        <v>5</v>
      </c>
      <c r="V127" s="45"/>
      <c r="W127" s="28" t="str">
        <f t="shared" si="17"/>
        <v>Sim</v>
      </c>
    </row>
    <row r="128" spans="1:23" ht="15" x14ac:dyDescent="0.25">
      <c r="A128" s="8" t="s">
        <v>195</v>
      </c>
      <c r="B128" s="24" t="s">
        <v>233</v>
      </c>
      <c r="C128" s="12">
        <v>210650</v>
      </c>
      <c r="D128" s="37" t="s">
        <v>198</v>
      </c>
      <c r="E128" s="38">
        <v>4548</v>
      </c>
      <c r="F128" s="50">
        <f t="shared" si="9"/>
        <v>27288</v>
      </c>
      <c r="G128" s="51">
        <v>4153</v>
      </c>
      <c r="H128" s="34">
        <f t="shared" si="10"/>
        <v>91.314863676341247</v>
      </c>
      <c r="I128" s="51">
        <v>4486</v>
      </c>
      <c r="J128" s="34">
        <f t="shared" si="11"/>
        <v>98.636763412489003</v>
      </c>
      <c r="K128" s="51">
        <v>4323</v>
      </c>
      <c r="L128" s="34">
        <f t="shared" si="12"/>
        <v>95.052770448548813</v>
      </c>
      <c r="M128" s="51">
        <v>4626</v>
      </c>
      <c r="N128" s="52">
        <f t="shared" si="13"/>
        <v>101.71503957783641</v>
      </c>
      <c r="O128" s="51">
        <v>2488</v>
      </c>
      <c r="P128" s="52">
        <f t="shared" si="14"/>
        <v>54.705364995602466</v>
      </c>
      <c r="Q128" s="51">
        <v>3993</v>
      </c>
      <c r="R128" s="52">
        <f t="shared" si="15"/>
        <v>87.796833773087073</v>
      </c>
      <c r="S128" s="50">
        <v>4</v>
      </c>
      <c r="T128" s="50">
        <f t="shared" si="16"/>
        <v>5</v>
      </c>
      <c r="V128" s="45"/>
      <c r="W128" s="28" t="str">
        <f t="shared" si="17"/>
        <v>Sim</v>
      </c>
    </row>
    <row r="129" spans="1:23" ht="15" x14ac:dyDescent="0.25">
      <c r="A129" s="8" t="s">
        <v>191</v>
      </c>
      <c r="B129" s="24" t="s">
        <v>233</v>
      </c>
      <c r="C129" s="12">
        <v>210660</v>
      </c>
      <c r="D129" s="37" t="s">
        <v>192</v>
      </c>
      <c r="E129" s="38">
        <v>8743</v>
      </c>
      <c r="F129" s="50">
        <f t="shared" si="9"/>
        <v>52458</v>
      </c>
      <c r="G129" s="51">
        <v>9081</v>
      </c>
      <c r="H129" s="34">
        <f t="shared" si="10"/>
        <v>103.86594990277938</v>
      </c>
      <c r="I129" s="51">
        <v>8191</v>
      </c>
      <c r="J129" s="34">
        <f t="shared" si="11"/>
        <v>93.686377673567421</v>
      </c>
      <c r="K129" s="51">
        <v>7768</v>
      </c>
      <c r="L129" s="34">
        <f t="shared" si="12"/>
        <v>88.848221434290281</v>
      </c>
      <c r="M129" s="51">
        <v>8289</v>
      </c>
      <c r="N129" s="52">
        <f t="shared" si="13"/>
        <v>94.807274390941316</v>
      </c>
      <c r="O129" s="51">
        <v>4698</v>
      </c>
      <c r="P129" s="52">
        <f t="shared" si="14"/>
        <v>53.734416104312018</v>
      </c>
      <c r="Q129" s="51">
        <v>2513</v>
      </c>
      <c r="R129" s="52">
        <f t="shared" si="15"/>
        <v>28.742994395516412</v>
      </c>
      <c r="S129" s="50">
        <v>4</v>
      </c>
      <c r="T129" s="50">
        <f t="shared" si="16"/>
        <v>4</v>
      </c>
      <c r="V129" s="45"/>
      <c r="W129" s="28" t="str">
        <f t="shared" si="17"/>
        <v>Sim</v>
      </c>
    </row>
    <row r="130" spans="1:23" ht="15" x14ac:dyDescent="0.25">
      <c r="A130" s="8" t="s">
        <v>86</v>
      </c>
      <c r="B130" s="24" t="s">
        <v>233</v>
      </c>
      <c r="C130" s="12">
        <v>210663</v>
      </c>
      <c r="D130" s="37" t="s">
        <v>91</v>
      </c>
      <c r="E130" s="38">
        <v>1654</v>
      </c>
      <c r="F130" s="50">
        <f t="shared" si="9"/>
        <v>9924</v>
      </c>
      <c r="G130" s="51">
        <v>1755</v>
      </c>
      <c r="H130" s="34">
        <f t="shared" si="10"/>
        <v>106.10640870616687</v>
      </c>
      <c r="I130" s="51">
        <v>1768</v>
      </c>
      <c r="J130" s="34">
        <f t="shared" si="11"/>
        <v>106.89238210399033</v>
      </c>
      <c r="K130" s="51">
        <v>1757</v>
      </c>
      <c r="L130" s="34">
        <f t="shared" si="12"/>
        <v>106.22732769044741</v>
      </c>
      <c r="M130" s="51">
        <v>1690</v>
      </c>
      <c r="N130" s="52">
        <f t="shared" si="13"/>
        <v>102.17654171704957</v>
      </c>
      <c r="O130" s="51">
        <v>1650</v>
      </c>
      <c r="P130" s="52">
        <f t="shared" si="14"/>
        <v>99.758162031438928</v>
      </c>
      <c r="Q130" s="51">
        <v>1502</v>
      </c>
      <c r="R130" s="52">
        <f t="shared" si="15"/>
        <v>90.810157194679562</v>
      </c>
      <c r="S130" s="50">
        <v>4</v>
      </c>
      <c r="T130" s="50">
        <f t="shared" si="16"/>
        <v>6</v>
      </c>
      <c r="V130" s="45"/>
      <c r="W130" s="28" t="str">
        <f t="shared" si="17"/>
        <v>Sim</v>
      </c>
    </row>
    <row r="131" spans="1:23" ht="15" x14ac:dyDescent="0.25">
      <c r="A131" s="8" t="s">
        <v>52</v>
      </c>
      <c r="B131" s="24" t="s">
        <v>234</v>
      </c>
      <c r="C131" s="12">
        <v>210667</v>
      </c>
      <c r="D131" s="37" t="s">
        <v>59</v>
      </c>
      <c r="E131" s="38">
        <v>925</v>
      </c>
      <c r="F131" s="50">
        <f t="shared" si="9"/>
        <v>5550</v>
      </c>
      <c r="G131" s="51">
        <v>852</v>
      </c>
      <c r="H131" s="34">
        <f t="shared" si="10"/>
        <v>92.108108108108112</v>
      </c>
      <c r="I131" s="51">
        <v>908</v>
      </c>
      <c r="J131" s="34">
        <f t="shared" si="11"/>
        <v>98.162162162162161</v>
      </c>
      <c r="K131" s="51">
        <v>928</v>
      </c>
      <c r="L131" s="34">
        <f t="shared" si="12"/>
        <v>100.32432432432432</v>
      </c>
      <c r="M131" s="51">
        <v>931</v>
      </c>
      <c r="N131" s="52">
        <f t="shared" si="13"/>
        <v>100.64864864864865</v>
      </c>
      <c r="O131" s="51">
        <v>803</v>
      </c>
      <c r="P131" s="52">
        <f t="shared" si="14"/>
        <v>86.810810810810807</v>
      </c>
      <c r="Q131" s="51">
        <v>931</v>
      </c>
      <c r="R131" s="52">
        <f t="shared" si="15"/>
        <v>100.64864864864865</v>
      </c>
      <c r="S131" s="50">
        <v>4</v>
      </c>
      <c r="T131" s="50">
        <f t="shared" si="16"/>
        <v>6</v>
      </c>
      <c r="V131" s="45"/>
      <c r="W131" s="28" t="str">
        <f t="shared" si="17"/>
        <v>Sim</v>
      </c>
    </row>
    <row r="132" spans="1:23" ht="15" x14ac:dyDescent="0.25">
      <c r="A132" s="8" t="s">
        <v>171</v>
      </c>
      <c r="B132" s="24" t="s">
        <v>233</v>
      </c>
      <c r="C132" s="12">
        <v>210670</v>
      </c>
      <c r="D132" s="37" t="s">
        <v>178</v>
      </c>
      <c r="E132" s="38">
        <v>5629</v>
      </c>
      <c r="F132" s="50">
        <f t="shared" si="9"/>
        <v>33774</v>
      </c>
      <c r="G132" s="51">
        <v>4561</v>
      </c>
      <c r="H132" s="34">
        <f t="shared" si="10"/>
        <v>81.02682536862676</v>
      </c>
      <c r="I132" s="51">
        <v>4777</v>
      </c>
      <c r="J132" s="34">
        <f t="shared" si="11"/>
        <v>84.864096642387636</v>
      </c>
      <c r="K132" s="51">
        <v>4644</v>
      </c>
      <c r="L132" s="34">
        <f t="shared" si="12"/>
        <v>82.501332385858944</v>
      </c>
      <c r="M132" s="51">
        <v>4423</v>
      </c>
      <c r="N132" s="52">
        <f t="shared" si="13"/>
        <v>78.575235388168423</v>
      </c>
      <c r="O132" s="51">
        <v>5030</v>
      </c>
      <c r="P132" s="52">
        <f t="shared" si="14"/>
        <v>89.358678273227937</v>
      </c>
      <c r="Q132" s="51">
        <v>5268</v>
      </c>
      <c r="R132" s="52">
        <f t="shared" si="15"/>
        <v>93.586782732279275</v>
      </c>
      <c r="S132" s="50">
        <v>4</v>
      </c>
      <c r="T132" s="50">
        <f t="shared" si="16"/>
        <v>5</v>
      </c>
      <c r="V132" s="45"/>
      <c r="W132" s="28" t="str">
        <f t="shared" si="17"/>
        <v>Sim</v>
      </c>
    </row>
    <row r="133" spans="1:23" ht="15" x14ac:dyDescent="0.25">
      <c r="A133" s="8" t="s">
        <v>86</v>
      </c>
      <c r="B133" s="24" t="s">
        <v>233</v>
      </c>
      <c r="C133" s="12">
        <v>210675</v>
      </c>
      <c r="D133" s="37" t="s">
        <v>92</v>
      </c>
      <c r="E133" s="38">
        <v>6982</v>
      </c>
      <c r="F133" s="50">
        <f t="shared" si="9"/>
        <v>41892</v>
      </c>
      <c r="G133" s="51">
        <v>6954</v>
      </c>
      <c r="H133" s="34">
        <f t="shared" si="10"/>
        <v>99.598968776854775</v>
      </c>
      <c r="I133" s="51">
        <v>6298</v>
      </c>
      <c r="J133" s="34">
        <f t="shared" si="11"/>
        <v>90.203380120309362</v>
      </c>
      <c r="K133" s="51">
        <v>7129</v>
      </c>
      <c r="L133" s="34">
        <f t="shared" si="12"/>
        <v>102.10541392151246</v>
      </c>
      <c r="M133" s="51">
        <v>7031</v>
      </c>
      <c r="N133" s="52">
        <f t="shared" si="13"/>
        <v>100.70180464050415</v>
      </c>
      <c r="O133" s="51">
        <v>7005</v>
      </c>
      <c r="P133" s="52">
        <f t="shared" si="14"/>
        <v>100.32941850472643</v>
      </c>
      <c r="Q133" s="51">
        <v>0</v>
      </c>
      <c r="R133" s="52">
        <f t="shared" si="15"/>
        <v>0</v>
      </c>
      <c r="S133" s="50">
        <v>4</v>
      </c>
      <c r="T133" s="50">
        <f t="shared" si="16"/>
        <v>5</v>
      </c>
      <c r="V133" s="45"/>
      <c r="W133" s="28" t="str">
        <f t="shared" si="17"/>
        <v>Sim</v>
      </c>
    </row>
    <row r="134" spans="1:23" ht="15" x14ac:dyDescent="0.25">
      <c r="A134" s="8" t="s">
        <v>113</v>
      </c>
      <c r="B134" s="24" t="s">
        <v>233</v>
      </c>
      <c r="C134" s="12">
        <v>210680</v>
      </c>
      <c r="D134" s="37" t="s">
        <v>121</v>
      </c>
      <c r="E134" s="38">
        <v>3782</v>
      </c>
      <c r="F134" s="50">
        <f t="shared" si="9"/>
        <v>22692</v>
      </c>
      <c r="G134" s="51">
        <v>2455</v>
      </c>
      <c r="H134" s="34">
        <f t="shared" si="10"/>
        <v>64.912744579587525</v>
      </c>
      <c r="I134" s="51">
        <v>2648</v>
      </c>
      <c r="J134" s="34">
        <f t="shared" si="11"/>
        <v>70.015864621893172</v>
      </c>
      <c r="K134" s="51">
        <v>3041</v>
      </c>
      <c r="L134" s="34">
        <f t="shared" si="12"/>
        <v>80.407191961924909</v>
      </c>
      <c r="M134" s="51">
        <v>2829</v>
      </c>
      <c r="N134" s="52">
        <f t="shared" si="13"/>
        <v>74.801692226335277</v>
      </c>
      <c r="O134" s="51">
        <v>2503</v>
      </c>
      <c r="P134" s="52">
        <f t="shared" si="14"/>
        <v>66.181914331041781</v>
      </c>
      <c r="Q134" s="51">
        <v>3078</v>
      </c>
      <c r="R134" s="52">
        <f t="shared" si="15"/>
        <v>81.385510312004229</v>
      </c>
      <c r="S134" s="50">
        <v>4</v>
      </c>
      <c r="T134" s="50">
        <f t="shared" si="16"/>
        <v>2</v>
      </c>
      <c r="V134" s="45"/>
      <c r="W134" s="28" t="str">
        <f t="shared" si="17"/>
        <v>Não</v>
      </c>
    </row>
    <row r="135" spans="1:23" ht="15" x14ac:dyDescent="0.25">
      <c r="A135" s="8" t="s">
        <v>158</v>
      </c>
      <c r="B135" s="24" t="s">
        <v>233</v>
      </c>
      <c r="C135" s="12">
        <v>210690</v>
      </c>
      <c r="D135" s="37" t="s">
        <v>164</v>
      </c>
      <c r="E135" s="38">
        <v>5772</v>
      </c>
      <c r="F135" s="50">
        <f t="shared" si="9"/>
        <v>34632</v>
      </c>
      <c r="G135" s="51">
        <v>5771</v>
      </c>
      <c r="H135" s="34">
        <f t="shared" si="10"/>
        <v>99.982674982674979</v>
      </c>
      <c r="I135" s="51">
        <v>5619</v>
      </c>
      <c r="J135" s="34">
        <f t="shared" si="11"/>
        <v>97.349272349272354</v>
      </c>
      <c r="K135" s="51">
        <v>5597</v>
      </c>
      <c r="L135" s="34">
        <f t="shared" si="12"/>
        <v>96.968121968121963</v>
      </c>
      <c r="M135" s="51">
        <v>5762</v>
      </c>
      <c r="N135" s="52">
        <f t="shared" si="13"/>
        <v>99.826749826749833</v>
      </c>
      <c r="O135" s="51">
        <v>5273</v>
      </c>
      <c r="P135" s="52">
        <f t="shared" si="14"/>
        <v>91.354816354816364</v>
      </c>
      <c r="Q135" s="51">
        <v>2898</v>
      </c>
      <c r="R135" s="52">
        <f t="shared" si="15"/>
        <v>50.207900207900202</v>
      </c>
      <c r="S135" s="50">
        <v>4</v>
      </c>
      <c r="T135" s="50">
        <f t="shared" si="16"/>
        <v>5</v>
      </c>
      <c r="V135" s="45"/>
      <c r="W135" s="28" t="str">
        <f t="shared" si="17"/>
        <v>Sim</v>
      </c>
    </row>
    <row r="136" spans="1:23" ht="15" x14ac:dyDescent="0.25">
      <c r="A136" s="8" t="s">
        <v>71</v>
      </c>
      <c r="B136" s="24" t="s">
        <v>233</v>
      </c>
      <c r="C136" s="12">
        <v>210700</v>
      </c>
      <c r="D136" s="37" t="s">
        <v>80</v>
      </c>
      <c r="E136" s="38">
        <v>3180</v>
      </c>
      <c r="F136" s="50">
        <f t="shared" si="9"/>
        <v>19080</v>
      </c>
      <c r="G136" s="51">
        <v>3263</v>
      </c>
      <c r="H136" s="34">
        <f t="shared" si="10"/>
        <v>102.61006289308176</v>
      </c>
      <c r="I136" s="51">
        <v>3211</v>
      </c>
      <c r="J136" s="34">
        <f t="shared" si="11"/>
        <v>100.9748427672956</v>
      </c>
      <c r="K136" s="51">
        <v>3051</v>
      </c>
      <c r="L136" s="34">
        <f t="shared" si="12"/>
        <v>95.943396226415089</v>
      </c>
      <c r="M136" s="51">
        <v>3229</v>
      </c>
      <c r="N136" s="52">
        <f t="shared" si="13"/>
        <v>101.54088050314465</v>
      </c>
      <c r="O136" s="51">
        <v>2848</v>
      </c>
      <c r="P136" s="52">
        <f t="shared" si="14"/>
        <v>89.559748427672957</v>
      </c>
      <c r="Q136" s="51">
        <v>3133</v>
      </c>
      <c r="R136" s="52">
        <f t="shared" si="15"/>
        <v>98.522012578616341</v>
      </c>
      <c r="S136" s="50">
        <v>4</v>
      </c>
      <c r="T136" s="50">
        <f t="shared" si="16"/>
        <v>6</v>
      </c>
      <c r="V136" s="45"/>
      <c r="W136" s="28" t="str">
        <f t="shared" si="17"/>
        <v>Sim</v>
      </c>
    </row>
    <row r="137" spans="1:23" ht="15" x14ac:dyDescent="0.25">
      <c r="A137" s="8" t="s">
        <v>146</v>
      </c>
      <c r="B137" s="24" t="s">
        <v>233</v>
      </c>
      <c r="C137" s="12">
        <v>210710</v>
      </c>
      <c r="D137" s="37" t="s">
        <v>153</v>
      </c>
      <c r="E137" s="38">
        <v>5337</v>
      </c>
      <c r="F137" s="50">
        <f t="shared" si="9"/>
        <v>32022</v>
      </c>
      <c r="G137" s="51">
        <v>4081</v>
      </c>
      <c r="H137" s="34">
        <f t="shared" si="10"/>
        <v>76.466179501592663</v>
      </c>
      <c r="I137" s="51">
        <v>4397</v>
      </c>
      <c r="J137" s="34">
        <f t="shared" si="11"/>
        <v>82.387108862656916</v>
      </c>
      <c r="K137" s="51">
        <v>4829</v>
      </c>
      <c r="L137" s="34">
        <f t="shared" si="12"/>
        <v>90.481543938542259</v>
      </c>
      <c r="M137" s="51">
        <v>5020</v>
      </c>
      <c r="N137" s="52">
        <f t="shared" si="13"/>
        <v>94.060333520704518</v>
      </c>
      <c r="O137" s="51">
        <v>4707</v>
      </c>
      <c r="P137" s="52">
        <f t="shared" si="14"/>
        <v>88.195615514333895</v>
      </c>
      <c r="Q137" s="51">
        <v>4297</v>
      </c>
      <c r="R137" s="52">
        <f t="shared" si="15"/>
        <v>80.51339703953532</v>
      </c>
      <c r="S137" s="50">
        <v>4</v>
      </c>
      <c r="T137" s="50">
        <f t="shared" si="16"/>
        <v>5</v>
      </c>
      <c r="V137" s="45"/>
      <c r="W137" s="28" t="str">
        <f t="shared" si="17"/>
        <v>Sim</v>
      </c>
    </row>
    <row r="138" spans="1:23" ht="15" x14ac:dyDescent="0.25">
      <c r="A138" s="8" t="s">
        <v>86</v>
      </c>
      <c r="B138" s="24" t="s">
        <v>233</v>
      </c>
      <c r="C138" s="12">
        <v>210720</v>
      </c>
      <c r="D138" s="37" t="s">
        <v>93</v>
      </c>
      <c r="E138" s="38">
        <v>2230</v>
      </c>
      <c r="F138" s="50">
        <f t="shared" si="9"/>
        <v>13380</v>
      </c>
      <c r="G138" s="51">
        <v>2313</v>
      </c>
      <c r="H138" s="34">
        <f t="shared" si="10"/>
        <v>103.72197309417039</v>
      </c>
      <c r="I138" s="51">
        <v>2329</v>
      </c>
      <c r="J138" s="34">
        <f t="shared" si="11"/>
        <v>104.43946188340807</v>
      </c>
      <c r="K138" s="51">
        <v>2365</v>
      </c>
      <c r="L138" s="34">
        <f t="shared" si="12"/>
        <v>106.05381165919283</v>
      </c>
      <c r="M138" s="51">
        <v>2362</v>
      </c>
      <c r="N138" s="52">
        <f t="shared" si="13"/>
        <v>105.91928251121077</v>
      </c>
      <c r="O138" s="51">
        <v>2363</v>
      </c>
      <c r="P138" s="52">
        <f t="shared" si="14"/>
        <v>105.96412556053811</v>
      </c>
      <c r="Q138" s="51">
        <v>2256</v>
      </c>
      <c r="R138" s="52">
        <f t="shared" si="15"/>
        <v>101.16591928251123</v>
      </c>
      <c r="S138" s="50">
        <v>4</v>
      </c>
      <c r="T138" s="50">
        <f t="shared" si="16"/>
        <v>6</v>
      </c>
      <c r="V138" s="45"/>
      <c r="W138" s="28" t="str">
        <f t="shared" si="17"/>
        <v>Sim</v>
      </c>
    </row>
    <row r="139" spans="1:23" ht="15" x14ac:dyDescent="0.25">
      <c r="A139" s="8" t="s">
        <v>27</v>
      </c>
      <c r="B139" s="24" t="s">
        <v>233</v>
      </c>
      <c r="C139" s="12">
        <v>210725</v>
      </c>
      <c r="D139" s="37" t="s">
        <v>34</v>
      </c>
      <c r="E139" s="38">
        <v>1194</v>
      </c>
      <c r="F139" s="50">
        <f t="shared" si="9"/>
        <v>7164</v>
      </c>
      <c r="G139" s="51">
        <v>1352</v>
      </c>
      <c r="H139" s="34">
        <f t="shared" si="10"/>
        <v>113.23283082077052</v>
      </c>
      <c r="I139" s="51">
        <v>1416</v>
      </c>
      <c r="J139" s="34">
        <f t="shared" si="11"/>
        <v>118.5929648241206</v>
      </c>
      <c r="K139" s="51">
        <v>1154</v>
      </c>
      <c r="L139" s="34">
        <f t="shared" si="12"/>
        <v>96.649916247906191</v>
      </c>
      <c r="M139" s="51">
        <v>1334</v>
      </c>
      <c r="N139" s="52">
        <f t="shared" si="13"/>
        <v>111.7252931323283</v>
      </c>
      <c r="O139" s="51">
        <v>1193</v>
      </c>
      <c r="P139" s="52">
        <f t="shared" si="14"/>
        <v>99.916247906197654</v>
      </c>
      <c r="Q139" s="51">
        <v>834</v>
      </c>
      <c r="R139" s="52">
        <f t="shared" si="15"/>
        <v>69.849246231155774</v>
      </c>
      <c r="S139" s="50">
        <v>4</v>
      </c>
      <c r="T139" s="50">
        <f t="shared" si="16"/>
        <v>5</v>
      </c>
      <c r="V139" s="45"/>
      <c r="W139" s="28" t="str">
        <f t="shared" si="17"/>
        <v>Sim</v>
      </c>
    </row>
    <row r="140" spans="1:23" ht="15" x14ac:dyDescent="0.25">
      <c r="A140" s="8" t="s">
        <v>171</v>
      </c>
      <c r="B140" s="24" t="s">
        <v>233</v>
      </c>
      <c r="C140" s="12">
        <v>210730</v>
      </c>
      <c r="D140" s="37" t="s">
        <v>179</v>
      </c>
      <c r="E140" s="38">
        <v>1472</v>
      </c>
      <c r="F140" s="50">
        <f t="shared" si="9"/>
        <v>8832</v>
      </c>
      <c r="G140" s="51">
        <v>1380</v>
      </c>
      <c r="H140" s="34">
        <f t="shared" si="10"/>
        <v>93.75</v>
      </c>
      <c r="I140" s="51">
        <v>1389</v>
      </c>
      <c r="J140" s="34">
        <f t="shared" si="11"/>
        <v>94.361413043478265</v>
      </c>
      <c r="K140" s="51">
        <v>1221</v>
      </c>
      <c r="L140" s="34">
        <f t="shared" si="12"/>
        <v>82.948369565217391</v>
      </c>
      <c r="M140" s="51">
        <v>1383</v>
      </c>
      <c r="N140" s="52">
        <f t="shared" si="13"/>
        <v>93.953804347826093</v>
      </c>
      <c r="O140" s="51">
        <v>1352</v>
      </c>
      <c r="P140" s="52">
        <f t="shared" si="14"/>
        <v>91.847826086956516</v>
      </c>
      <c r="Q140" s="51">
        <v>1584</v>
      </c>
      <c r="R140" s="52">
        <f t="shared" si="15"/>
        <v>107.60869565217391</v>
      </c>
      <c r="S140" s="50">
        <v>4</v>
      </c>
      <c r="T140" s="50">
        <f t="shared" si="16"/>
        <v>6</v>
      </c>
      <c r="V140" s="45"/>
      <c r="W140" s="28" t="str">
        <f t="shared" si="17"/>
        <v>Sim</v>
      </c>
    </row>
    <row r="141" spans="1:23" ht="15" x14ac:dyDescent="0.25">
      <c r="A141" s="8" t="s">
        <v>202</v>
      </c>
      <c r="B141" s="24" t="s">
        <v>233</v>
      </c>
      <c r="C141" s="12">
        <v>210735</v>
      </c>
      <c r="D141" s="37" t="s">
        <v>216</v>
      </c>
      <c r="E141" s="38">
        <v>5332</v>
      </c>
      <c r="F141" s="50">
        <f t="shared" si="9"/>
        <v>31992</v>
      </c>
      <c r="G141" s="51">
        <v>5243</v>
      </c>
      <c r="H141" s="34">
        <f t="shared" si="10"/>
        <v>98.330832708177041</v>
      </c>
      <c r="I141" s="51">
        <v>5345</v>
      </c>
      <c r="J141" s="34">
        <f t="shared" si="11"/>
        <v>100.24381095273817</v>
      </c>
      <c r="K141" s="51">
        <v>5342</v>
      </c>
      <c r="L141" s="34">
        <f t="shared" si="12"/>
        <v>100.18754688672169</v>
      </c>
      <c r="M141" s="51">
        <v>5345</v>
      </c>
      <c r="N141" s="52">
        <f t="shared" si="13"/>
        <v>100.24381095273817</v>
      </c>
      <c r="O141" s="51">
        <v>5289</v>
      </c>
      <c r="P141" s="52">
        <f t="shared" si="14"/>
        <v>99.193548387096769</v>
      </c>
      <c r="Q141" s="51">
        <v>4967</v>
      </c>
      <c r="R141" s="52">
        <f t="shared" si="15"/>
        <v>93.154538634658664</v>
      </c>
      <c r="S141" s="50">
        <v>4</v>
      </c>
      <c r="T141" s="50">
        <f t="shared" si="16"/>
        <v>6</v>
      </c>
      <c r="V141" s="45"/>
      <c r="W141" s="28" t="str">
        <f t="shared" si="17"/>
        <v>Sim</v>
      </c>
    </row>
    <row r="142" spans="1:23" ht="15" x14ac:dyDescent="0.25">
      <c r="A142" s="8" t="s">
        <v>16</v>
      </c>
      <c r="B142" s="24" t="s">
        <v>233</v>
      </c>
      <c r="C142" s="12">
        <v>210740</v>
      </c>
      <c r="D142" s="37" t="s">
        <v>23</v>
      </c>
      <c r="E142" s="38">
        <v>6290</v>
      </c>
      <c r="F142" s="50">
        <f t="shared" si="9"/>
        <v>37740</v>
      </c>
      <c r="G142" s="51">
        <v>4490</v>
      </c>
      <c r="H142" s="34">
        <f t="shared" si="10"/>
        <v>71.383147853736091</v>
      </c>
      <c r="I142" s="51">
        <v>4813</v>
      </c>
      <c r="J142" s="34">
        <f t="shared" si="11"/>
        <v>76.518282988871221</v>
      </c>
      <c r="K142" s="51">
        <v>4403</v>
      </c>
      <c r="L142" s="34">
        <f t="shared" si="12"/>
        <v>70</v>
      </c>
      <c r="M142" s="51">
        <v>5275</v>
      </c>
      <c r="N142" s="52">
        <f t="shared" si="13"/>
        <v>83.863275039745631</v>
      </c>
      <c r="O142" s="51">
        <v>5621</v>
      </c>
      <c r="P142" s="52">
        <f t="shared" si="14"/>
        <v>89.364069952305243</v>
      </c>
      <c r="Q142" s="51">
        <v>3286</v>
      </c>
      <c r="R142" s="52">
        <f t="shared" si="15"/>
        <v>52.241653418124002</v>
      </c>
      <c r="S142" s="50">
        <v>4</v>
      </c>
      <c r="T142" s="50">
        <f t="shared" si="16"/>
        <v>2</v>
      </c>
      <c r="V142" s="45"/>
      <c r="W142" s="28" t="str">
        <f t="shared" si="17"/>
        <v>Não</v>
      </c>
    </row>
    <row r="143" spans="1:23" ht="15" x14ac:dyDescent="0.25">
      <c r="A143" s="8" t="s">
        <v>195</v>
      </c>
      <c r="B143" s="24" t="s">
        <v>233</v>
      </c>
      <c r="C143" s="12">
        <v>210745</v>
      </c>
      <c r="D143" s="37" t="s">
        <v>199</v>
      </c>
      <c r="E143" s="38">
        <v>3455</v>
      </c>
      <c r="F143" s="50">
        <f t="shared" ref="F143:F206" si="18">E143*6</f>
        <v>20730</v>
      </c>
      <c r="G143" s="51">
        <v>2998</v>
      </c>
      <c r="H143" s="34">
        <f t="shared" ref="H143:H206" si="19">G143/E143*100</f>
        <v>86.772793053545584</v>
      </c>
      <c r="I143" s="51">
        <v>3029</v>
      </c>
      <c r="J143" s="34">
        <f t="shared" ref="J143:J206" si="20">I143/E143*100</f>
        <v>87.670043415340075</v>
      </c>
      <c r="K143" s="51">
        <v>2964</v>
      </c>
      <c r="L143" s="34">
        <f t="shared" ref="L143:L206" si="21">K143/E143*100</f>
        <v>85.788712011577431</v>
      </c>
      <c r="M143" s="51">
        <v>2794</v>
      </c>
      <c r="N143" s="52">
        <f t="shared" ref="N143:N206" si="22">M143/E143*100</f>
        <v>80.868306801736608</v>
      </c>
      <c r="O143" s="51">
        <v>2590</v>
      </c>
      <c r="P143" s="52">
        <f t="shared" ref="P143:P206" si="23">O143/E143*100</f>
        <v>74.963820549927647</v>
      </c>
      <c r="Q143" s="51">
        <v>664</v>
      </c>
      <c r="R143" s="52">
        <f t="shared" ref="R143:R206" si="24">Q143/E143*100</f>
        <v>19.218523878437047</v>
      </c>
      <c r="S143" s="50">
        <v>4</v>
      </c>
      <c r="T143" s="50">
        <f t="shared" ref="T143:T206" si="25">COUNTIF(H143,"&gt;=80")+COUNTIF(J143,"&gt;=80")+COUNTIF(L143,"&gt;=80")+COUNTIF(N143,"&gt;=80")+COUNTIF(P143,"&gt;=80")+COUNTIF(R143,"&gt;=80")</f>
        <v>4</v>
      </c>
      <c r="V143" s="45"/>
      <c r="W143" s="28" t="str">
        <f t="shared" si="17"/>
        <v>Sim</v>
      </c>
    </row>
    <row r="144" spans="1:23" ht="15" x14ac:dyDescent="0.25">
      <c r="A144" s="8" t="s">
        <v>186</v>
      </c>
      <c r="B144" s="24" t="s">
        <v>233</v>
      </c>
      <c r="C144" s="12">
        <v>210750</v>
      </c>
      <c r="D144" s="37" t="s">
        <v>188</v>
      </c>
      <c r="E144" s="38">
        <v>62825</v>
      </c>
      <c r="F144" s="50">
        <f t="shared" si="18"/>
        <v>376950</v>
      </c>
      <c r="G144" s="51">
        <v>54575</v>
      </c>
      <c r="H144" s="34">
        <f t="shared" si="19"/>
        <v>86.868284918424195</v>
      </c>
      <c r="I144" s="51">
        <v>22989</v>
      </c>
      <c r="J144" s="34">
        <f t="shared" si="20"/>
        <v>36.592120970951051</v>
      </c>
      <c r="K144" s="51">
        <v>31508</v>
      </c>
      <c r="L144" s="34">
        <f t="shared" si="21"/>
        <v>50.152009550338242</v>
      </c>
      <c r="M144" s="51">
        <v>31579</v>
      </c>
      <c r="N144" s="52">
        <f t="shared" si="22"/>
        <v>50.265021886191811</v>
      </c>
      <c r="O144" s="51">
        <v>58151</v>
      </c>
      <c r="P144" s="52">
        <f t="shared" si="23"/>
        <v>92.560286510147236</v>
      </c>
      <c r="Q144" s="51">
        <v>50166</v>
      </c>
      <c r="R144" s="52">
        <f t="shared" si="24"/>
        <v>79.850378034222047</v>
      </c>
      <c r="S144" s="50">
        <v>4</v>
      </c>
      <c r="T144" s="50">
        <f t="shared" si="25"/>
        <v>2</v>
      </c>
      <c r="V144" s="45"/>
      <c r="W144" s="28" t="str">
        <f t="shared" ref="W144:W207" si="26">IF(T144&gt;=4,"Sim","Não")</f>
        <v>Não</v>
      </c>
    </row>
    <row r="145" spans="1:23" ht="15" x14ac:dyDescent="0.25">
      <c r="A145" s="8" t="s">
        <v>195</v>
      </c>
      <c r="B145" s="24" t="s">
        <v>233</v>
      </c>
      <c r="C145" s="12">
        <v>210760</v>
      </c>
      <c r="D145" s="37" t="s">
        <v>239</v>
      </c>
      <c r="E145" s="38">
        <v>1914</v>
      </c>
      <c r="F145" s="50">
        <f t="shared" si="18"/>
        <v>11484</v>
      </c>
      <c r="G145" s="51">
        <v>1341</v>
      </c>
      <c r="H145" s="34">
        <f t="shared" si="19"/>
        <v>70.062695924764895</v>
      </c>
      <c r="I145" s="51">
        <v>1991</v>
      </c>
      <c r="J145" s="34">
        <f t="shared" si="20"/>
        <v>104.02298850574712</v>
      </c>
      <c r="K145" s="51">
        <v>2077</v>
      </c>
      <c r="L145" s="34">
        <f t="shared" si="21"/>
        <v>108.51619644723094</v>
      </c>
      <c r="M145" s="51">
        <v>1895</v>
      </c>
      <c r="N145" s="52">
        <f t="shared" si="22"/>
        <v>99.007314524555895</v>
      </c>
      <c r="O145" s="51">
        <v>1740</v>
      </c>
      <c r="P145" s="52">
        <f t="shared" si="23"/>
        <v>90.909090909090907</v>
      </c>
      <c r="Q145" s="51">
        <v>1737</v>
      </c>
      <c r="R145" s="52">
        <f t="shared" si="24"/>
        <v>90.752351097178689</v>
      </c>
      <c r="S145" s="50">
        <v>4</v>
      </c>
      <c r="T145" s="50">
        <f t="shared" si="25"/>
        <v>5</v>
      </c>
      <c r="V145" s="45"/>
      <c r="W145" s="28" t="str">
        <f t="shared" si="26"/>
        <v>Sim</v>
      </c>
    </row>
    <row r="146" spans="1:23" ht="15" x14ac:dyDescent="0.25">
      <c r="A146" s="8" t="s">
        <v>171</v>
      </c>
      <c r="B146" s="24" t="s">
        <v>233</v>
      </c>
      <c r="C146" s="12">
        <v>210770</v>
      </c>
      <c r="D146" s="37" t="s">
        <v>180</v>
      </c>
      <c r="E146" s="38">
        <v>8629</v>
      </c>
      <c r="F146" s="50">
        <f t="shared" si="18"/>
        <v>51774</v>
      </c>
      <c r="G146" s="51">
        <v>7691</v>
      </c>
      <c r="H146" s="34">
        <f t="shared" si="19"/>
        <v>89.129678989454163</v>
      </c>
      <c r="I146" s="51">
        <v>8142</v>
      </c>
      <c r="J146" s="34">
        <f t="shared" si="20"/>
        <v>94.356240584076943</v>
      </c>
      <c r="K146" s="51">
        <v>7380</v>
      </c>
      <c r="L146" s="34">
        <f t="shared" si="21"/>
        <v>85.525553366554647</v>
      </c>
      <c r="M146" s="51">
        <v>7611</v>
      </c>
      <c r="N146" s="52">
        <f t="shared" si="22"/>
        <v>88.202572719898015</v>
      </c>
      <c r="O146" s="51">
        <v>7978</v>
      </c>
      <c r="P146" s="52">
        <f t="shared" si="23"/>
        <v>92.455672731486843</v>
      </c>
      <c r="Q146" s="51">
        <v>5431</v>
      </c>
      <c r="R146" s="52">
        <f t="shared" si="24"/>
        <v>62.938926874492985</v>
      </c>
      <c r="S146" s="50">
        <v>4</v>
      </c>
      <c r="T146" s="50">
        <f t="shared" si="25"/>
        <v>5</v>
      </c>
      <c r="V146" s="45"/>
      <c r="W146" s="28" t="str">
        <f t="shared" si="26"/>
        <v>Sim</v>
      </c>
    </row>
    <row r="147" spans="1:23" ht="15" x14ac:dyDescent="0.25">
      <c r="A147" s="8" t="s">
        <v>191</v>
      </c>
      <c r="B147" s="24" t="s">
        <v>233</v>
      </c>
      <c r="C147" s="12">
        <v>210780</v>
      </c>
      <c r="D147" s="37" t="s">
        <v>193</v>
      </c>
      <c r="E147" s="38">
        <v>7270</v>
      </c>
      <c r="F147" s="50">
        <f t="shared" si="18"/>
        <v>43620</v>
      </c>
      <c r="G147" s="51">
        <v>947</v>
      </c>
      <c r="H147" s="34">
        <f t="shared" si="19"/>
        <v>13.026134800550206</v>
      </c>
      <c r="I147" s="51">
        <v>7569</v>
      </c>
      <c r="J147" s="34">
        <f t="shared" si="20"/>
        <v>104.11279229711141</v>
      </c>
      <c r="K147" s="51">
        <v>7566</v>
      </c>
      <c r="L147" s="34">
        <f t="shared" si="21"/>
        <v>104.07152682255847</v>
      </c>
      <c r="M147" s="51">
        <v>7445</v>
      </c>
      <c r="N147" s="52">
        <f t="shared" si="22"/>
        <v>102.40715268225584</v>
      </c>
      <c r="O147" s="51">
        <v>7479</v>
      </c>
      <c r="P147" s="52">
        <f t="shared" si="23"/>
        <v>102.8748280605227</v>
      </c>
      <c r="Q147" s="51">
        <v>7183</v>
      </c>
      <c r="R147" s="52">
        <f t="shared" si="24"/>
        <v>98.803301237964234</v>
      </c>
      <c r="S147" s="50">
        <v>4</v>
      </c>
      <c r="T147" s="50">
        <f t="shared" si="25"/>
        <v>5</v>
      </c>
      <c r="V147" s="45"/>
      <c r="W147" s="28" t="str">
        <f t="shared" si="26"/>
        <v>Sim</v>
      </c>
    </row>
    <row r="148" spans="1:23" ht="15" x14ac:dyDescent="0.25">
      <c r="A148" s="8" t="s">
        <v>171</v>
      </c>
      <c r="B148" s="24" t="s">
        <v>233</v>
      </c>
      <c r="C148" s="12">
        <v>210790</v>
      </c>
      <c r="D148" s="44" t="s">
        <v>181</v>
      </c>
      <c r="E148" s="38">
        <v>6199</v>
      </c>
      <c r="F148" s="50">
        <f t="shared" si="18"/>
        <v>37194</v>
      </c>
      <c r="G148" s="51">
        <v>4978</v>
      </c>
      <c r="H148" s="34">
        <f t="shared" si="19"/>
        <v>80.303274721729309</v>
      </c>
      <c r="I148" s="51">
        <v>5641</v>
      </c>
      <c r="J148" s="34">
        <f t="shared" si="20"/>
        <v>90.998548152927896</v>
      </c>
      <c r="K148" s="51">
        <v>5613</v>
      </c>
      <c r="L148" s="34">
        <f t="shared" si="21"/>
        <v>90.546862397160837</v>
      </c>
      <c r="M148" s="51">
        <v>6213</v>
      </c>
      <c r="N148" s="52">
        <f t="shared" si="22"/>
        <v>100.22584287788352</v>
      </c>
      <c r="O148" s="51">
        <v>4867</v>
      </c>
      <c r="P148" s="52">
        <f t="shared" si="23"/>
        <v>78.512663332795611</v>
      </c>
      <c r="Q148" s="51">
        <v>5962</v>
      </c>
      <c r="R148" s="52">
        <f t="shared" si="24"/>
        <v>96.176802710114544</v>
      </c>
      <c r="S148" s="50">
        <v>4</v>
      </c>
      <c r="T148" s="50">
        <f t="shared" si="25"/>
        <v>5</v>
      </c>
      <c r="V148" s="45"/>
      <c r="W148" s="28" t="str">
        <f t="shared" si="26"/>
        <v>Sim</v>
      </c>
    </row>
    <row r="149" spans="1:23" ht="15" x14ac:dyDescent="0.25">
      <c r="A149" s="8" t="s">
        <v>171</v>
      </c>
      <c r="B149" s="24" t="s">
        <v>233</v>
      </c>
      <c r="C149" s="12">
        <v>210800</v>
      </c>
      <c r="D149" s="37" t="s">
        <v>182</v>
      </c>
      <c r="E149" s="38">
        <v>7482</v>
      </c>
      <c r="F149" s="50">
        <f t="shared" si="18"/>
        <v>44892</v>
      </c>
      <c r="G149" s="51">
        <v>8816</v>
      </c>
      <c r="H149" s="34">
        <f t="shared" si="19"/>
        <v>117.8294573643411</v>
      </c>
      <c r="I149" s="51">
        <v>7922</v>
      </c>
      <c r="J149" s="34">
        <f t="shared" si="20"/>
        <v>105.88078053996257</v>
      </c>
      <c r="K149" s="51">
        <v>7815</v>
      </c>
      <c r="L149" s="34">
        <f t="shared" si="21"/>
        <v>104.45068163592622</v>
      </c>
      <c r="M149" s="51">
        <v>7829</v>
      </c>
      <c r="N149" s="52">
        <f t="shared" si="22"/>
        <v>104.63779738037957</v>
      </c>
      <c r="O149" s="51">
        <v>7704</v>
      </c>
      <c r="P149" s="52">
        <f t="shared" si="23"/>
        <v>102.96712109061747</v>
      </c>
      <c r="Q149" s="51">
        <v>6654</v>
      </c>
      <c r="R149" s="52">
        <f t="shared" si="24"/>
        <v>88.933440256615881</v>
      </c>
      <c r="S149" s="50">
        <v>4</v>
      </c>
      <c r="T149" s="50">
        <f t="shared" si="25"/>
        <v>6</v>
      </c>
      <c r="V149" s="45"/>
      <c r="W149" s="28" t="str">
        <f t="shared" si="26"/>
        <v>Sim</v>
      </c>
    </row>
    <row r="150" spans="1:23" ht="15" x14ac:dyDescent="0.25">
      <c r="A150" s="8" t="s">
        <v>52</v>
      </c>
      <c r="B150" s="24" t="s">
        <v>233</v>
      </c>
      <c r="C150" s="12">
        <v>210805</v>
      </c>
      <c r="D150" s="37" t="s">
        <v>60</v>
      </c>
      <c r="E150" s="38">
        <v>3757</v>
      </c>
      <c r="F150" s="50">
        <f t="shared" si="18"/>
        <v>22542</v>
      </c>
      <c r="G150" s="51">
        <v>3129</v>
      </c>
      <c r="H150" s="34">
        <f t="shared" si="19"/>
        <v>83.284535533670478</v>
      </c>
      <c r="I150" s="51">
        <v>2428</v>
      </c>
      <c r="J150" s="34">
        <f t="shared" si="20"/>
        <v>64.62603140803833</v>
      </c>
      <c r="K150" s="51">
        <v>3324</v>
      </c>
      <c r="L150" s="34">
        <f t="shared" si="21"/>
        <v>88.474846952355605</v>
      </c>
      <c r="M150" s="51">
        <v>2726</v>
      </c>
      <c r="N150" s="52">
        <f t="shared" si="22"/>
        <v>72.55789193505457</v>
      </c>
      <c r="O150" s="51">
        <v>3163</v>
      </c>
      <c r="P150" s="52">
        <f t="shared" si="23"/>
        <v>84.1895129092361</v>
      </c>
      <c r="Q150" s="51">
        <v>3172</v>
      </c>
      <c r="R150" s="52">
        <f t="shared" si="24"/>
        <v>84.429065743944633</v>
      </c>
      <c r="S150" s="50">
        <v>4</v>
      </c>
      <c r="T150" s="50">
        <f t="shared" si="25"/>
        <v>4</v>
      </c>
      <c r="V150" s="45"/>
      <c r="W150" s="28" t="str">
        <f t="shared" si="26"/>
        <v>Sim</v>
      </c>
    </row>
    <row r="151" spans="1:23" ht="15" x14ac:dyDescent="0.25">
      <c r="A151" s="8" t="s">
        <v>16</v>
      </c>
      <c r="B151" s="24" t="s">
        <v>233</v>
      </c>
      <c r="C151" s="12">
        <v>210810</v>
      </c>
      <c r="D151" s="37" t="s">
        <v>24</v>
      </c>
      <c r="E151" s="38">
        <v>5585</v>
      </c>
      <c r="F151" s="50">
        <f t="shared" si="18"/>
        <v>33510</v>
      </c>
      <c r="G151" s="51">
        <v>5442</v>
      </c>
      <c r="H151" s="34">
        <f t="shared" si="19"/>
        <v>97.4395702775291</v>
      </c>
      <c r="I151" s="51">
        <v>6308</v>
      </c>
      <c r="J151" s="34">
        <f t="shared" si="20"/>
        <v>112.94538943598926</v>
      </c>
      <c r="K151" s="51">
        <v>5919</v>
      </c>
      <c r="L151" s="34">
        <f t="shared" si="21"/>
        <v>105.98030438675023</v>
      </c>
      <c r="M151" s="51">
        <v>6509</v>
      </c>
      <c r="N151" s="52">
        <f t="shared" si="22"/>
        <v>116.54431512981201</v>
      </c>
      <c r="O151" s="51">
        <v>4289</v>
      </c>
      <c r="P151" s="52">
        <f t="shared" si="23"/>
        <v>76.794986571172785</v>
      </c>
      <c r="Q151" s="51">
        <v>5804</v>
      </c>
      <c r="R151" s="52">
        <f t="shared" si="24"/>
        <v>103.92121754700089</v>
      </c>
      <c r="S151" s="50">
        <v>4</v>
      </c>
      <c r="T151" s="50">
        <f t="shared" si="25"/>
        <v>5</v>
      </c>
      <c r="V151" s="45"/>
      <c r="W151" s="28" t="str">
        <f t="shared" si="26"/>
        <v>Sim</v>
      </c>
    </row>
    <row r="152" spans="1:23" ht="15" x14ac:dyDescent="0.25">
      <c r="A152" s="8" t="s">
        <v>100</v>
      </c>
      <c r="B152" s="24" t="s">
        <v>233</v>
      </c>
      <c r="C152" s="12">
        <v>210820</v>
      </c>
      <c r="D152" s="37" t="s">
        <v>100</v>
      </c>
      <c r="E152" s="38">
        <v>14672</v>
      </c>
      <c r="F152" s="50">
        <f t="shared" si="18"/>
        <v>88032</v>
      </c>
      <c r="G152" s="51">
        <v>14803</v>
      </c>
      <c r="H152" s="34">
        <f t="shared" si="19"/>
        <v>100.89285714285714</v>
      </c>
      <c r="I152" s="51">
        <v>14804</v>
      </c>
      <c r="J152" s="34">
        <f t="shared" si="20"/>
        <v>100.89967284623773</v>
      </c>
      <c r="K152" s="51">
        <v>14815</v>
      </c>
      <c r="L152" s="34">
        <f t="shared" si="21"/>
        <v>100.97464558342422</v>
      </c>
      <c r="M152" s="51">
        <v>14889</v>
      </c>
      <c r="N152" s="52">
        <f t="shared" si="22"/>
        <v>101.4790076335878</v>
      </c>
      <c r="O152" s="51">
        <v>13407</v>
      </c>
      <c r="P152" s="52">
        <f t="shared" si="23"/>
        <v>91.378135223555063</v>
      </c>
      <c r="Q152" s="51">
        <v>14904</v>
      </c>
      <c r="R152" s="52">
        <f t="shared" si="24"/>
        <v>101.58124318429662</v>
      </c>
      <c r="S152" s="50">
        <v>4</v>
      </c>
      <c r="T152" s="50">
        <f t="shared" si="25"/>
        <v>6</v>
      </c>
      <c r="V152" s="45"/>
      <c r="W152" s="28" t="str">
        <f t="shared" si="26"/>
        <v>Sim</v>
      </c>
    </row>
    <row r="153" spans="1:23" ht="15" x14ac:dyDescent="0.25">
      <c r="A153" s="8" t="s">
        <v>113</v>
      </c>
      <c r="B153" s="24" t="s">
        <v>234</v>
      </c>
      <c r="C153" s="12">
        <v>210825</v>
      </c>
      <c r="D153" s="37" t="s">
        <v>122</v>
      </c>
      <c r="E153" s="38">
        <v>2764</v>
      </c>
      <c r="F153" s="50">
        <f t="shared" si="18"/>
        <v>16584</v>
      </c>
      <c r="G153" s="51">
        <v>2407</v>
      </c>
      <c r="H153" s="34">
        <f t="shared" si="19"/>
        <v>87.08393632416788</v>
      </c>
      <c r="I153" s="51">
        <v>2762</v>
      </c>
      <c r="J153" s="34">
        <f t="shared" si="20"/>
        <v>99.927641099855279</v>
      </c>
      <c r="K153" s="51">
        <v>2680</v>
      </c>
      <c r="L153" s="34">
        <f t="shared" si="21"/>
        <v>96.96092619392185</v>
      </c>
      <c r="M153" s="51">
        <v>3082</v>
      </c>
      <c r="N153" s="52">
        <f t="shared" si="22"/>
        <v>111.50506512301013</v>
      </c>
      <c r="O153" s="51">
        <v>1071</v>
      </c>
      <c r="P153" s="52">
        <f t="shared" si="23"/>
        <v>38.748191027496382</v>
      </c>
      <c r="Q153" s="51">
        <v>1379</v>
      </c>
      <c r="R153" s="52">
        <f t="shared" si="24"/>
        <v>49.891461649782926</v>
      </c>
      <c r="S153" s="50">
        <v>4</v>
      </c>
      <c r="T153" s="50">
        <f t="shared" si="25"/>
        <v>4</v>
      </c>
      <c r="V153" s="45"/>
      <c r="W153" s="28" t="str">
        <f t="shared" si="26"/>
        <v>Sim</v>
      </c>
    </row>
    <row r="154" spans="1:23" ht="15" x14ac:dyDescent="0.25">
      <c r="A154" s="8" t="s">
        <v>195</v>
      </c>
      <c r="B154" s="24" t="s">
        <v>233</v>
      </c>
      <c r="C154" s="12">
        <v>210830</v>
      </c>
      <c r="D154" s="37" t="s">
        <v>200</v>
      </c>
      <c r="E154" s="38">
        <v>6787</v>
      </c>
      <c r="F154" s="50">
        <f t="shared" si="18"/>
        <v>40722</v>
      </c>
      <c r="G154" s="51">
        <v>6720</v>
      </c>
      <c r="H154" s="34">
        <f t="shared" si="19"/>
        <v>99.012818623839692</v>
      </c>
      <c r="I154" s="51">
        <v>6591</v>
      </c>
      <c r="J154" s="34">
        <f t="shared" si="20"/>
        <v>97.112126123471342</v>
      </c>
      <c r="K154" s="51">
        <v>6783</v>
      </c>
      <c r="L154" s="34">
        <f t="shared" si="21"/>
        <v>99.941063798438194</v>
      </c>
      <c r="M154" s="51">
        <v>6776</v>
      </c>
      <c r="N154" s="52">
        <f t="shared" si="22"/>
        <v>99.837925445705025</v>
      </c>
      <c r="O154" s="51">
        <v>5691</v>
      </c>
      <c r="P154" s="52">
        <f t="shared" si="23"/>
        <v>83.851480772064235</v>
      </c>
      <c r="Q154" s="51">
        <v>4141</v>
      </c>
      <c r="R154" s="52">
        <f t="shared" si="24"/>
        <v>61.013702666863125</v>
      </c>
      <c r="S154" s="50">
        <v>4</v>
      </c>
      <c r="T154" s="50">
        <f t="shared" si="25"/>
        <v>5</v>
      </c>
      <c r="V154" s="45"/>
      <c r="W154" s="28" t="str">
        <f t="shared" si="26"/>
        <v>Sim</v>
      </c>
    </row>
    <row r="155" spans="1:23" ht="15" x14ac:dyDescent="0.25">
      <c r="A155" s="8" t="s">
        <v>113</v>
      </c>
      <c r="B155" s="24" t="s">
        <v>233</v>
      </c>
      <c r="C155" s="12">
        <v>210840</v>
      </c>
      <c r="D155" s="37" t="s">
        <v>123</v>
      </c>
      <c r="E155" s="38">
        <v>2374</v>
      </c>
      <c r="F155" s="50">
        <f t="shared" si="18"/>
        <v>14244</v>
      </c>
      <c r="G155" s="51">
        <v>0</v>
      </c>
      <c r="H155" s="34">
        <f t="shared" si="19"/>
        <v>0</v>
      </c>
      <c r="I155" s="51">
        <v>2382</v>
      </c>
      <c r="J155" s="34">
        <f t="shared" si="20"/>
        <v>100.33698399326032</v>
      </c>
      <c r="K155" s="51">
        <v>2323</v>
      </c>
      <c r="L155" s="34">
        <f t="shared" si="21"/>
        <v>97.851727042965464</v>
      </c>
      <c r="M155" s="51">
        <v>0</v>
      </c>
      <c r="N155" s="52">
        <f t="shared" si="22"/>
        <v>0</v>
      </c>
      <c r="O155" s="51">
        <v>2600</v>
      </c>
      <c r="P155" s="52">
        <f t="shared" si="23"/>
        <v>109.51979780960403</v>
      </c>
      <c r="Q155" s="51">
        <v>2280</v>
      </c>
      <c r="R155" s="52">
        <f t="shared" si="24"/>
        <v>96.040438079191233</v>
      </c>
      <c r="S155" s="50">
        <v>4</v>
      </c>
      <c r="T155" s="50">
        <f t="shared" si="25"/>
        <v>4</v>
      </c>
      <c r="V155" s="45"/>
      <c r="W155" s="28" t="str">
        <f t="shared" si="26"/>
        <v>Sim</v>
      </c>
    </row>
    <row r="156" spans="1:23" ht="15" x14ac:dyDescent="0.25">
      <c r="A156" s="7" t="s">
        <v>65</v>
      </c>
      <c r="B156" s="25" t="s">
        <v>233</v>
      </c>
      <c r="C156" s="42">
        <v>210845</v>
      </c>
      <c r="D156" s="43" t="s">
        <v>68</v>
      </c>
      <c r="E156" s="38">
        <v>5880</v>
      </c>
      <c r="F156" s="50">
        <f t="shared" si="18"/>
        <v>35280</v>
      </c>
      <c r="G156" s="51">
        <v>5702</v>
      </c>
      <c r="H156" s="34">
        <f t="shared" si="19"/>
        <v>96.972789115646265</v>
      </c>
      <c r="I156" s="51">
        <v>5695</v>
      </c>
      <c r="J156" s="34">
        <f t="shared" si="20"/>
        <v>96.853741496598644</v>
      </c>
      <c r="K156" s="51">
        <v>4927</v>
      </c>
      <c r="L156" s="34">
        <f t="shared" si="21"/>
        <v>83.792517006802726</v>
      </c>
      <c r="M156" s="51">
        <v>5833</v>
      </c>
      <c r="N156" s="52">
        <f t="shared" si="22"/>
        <v>99.200680272108841</v>
      </c>
      <c r="O156" s="51">
        <v>5831</v>
      </c>
      <c r="P156" s="52">
        <f t="shared" si="23"/>
        <v>99.166666666666671</v>
      </c>
      <c r="Q156" s="51">
        <v>3693</v>
      </c>
      <c r="R156" s="52">
        <f t="shared" si="24"/>
        <v>62.806122448979593</v>
      </c>
      <c r="S156" s="50">
        <v>4</v>
      </c>
      <c r="T156" s="50">
        <f t="shared" si="25"/>
        <v>5</v>
      </c>
      <c r="V156" s="45"/>
      <c r="W156" s="28" t="str">
        <f t="shared" si="26"/>
        <v>Sim</v>
      </c>
    </row>
    <row r="157" spans="1:23" ht="15" x14ac:dyDescent="0.25">
      <c r="A157" s="7" t="s">
        <v>158</v>
      </c>
      <c r="B157" s="25" t="s">
        <v>233</v>
      </c>
      <c r="C157" s="42">
        <v>210850</v>
      </c>
      <c r="D157" s="43" t="s">
        <v>165</v>
      </c>
      <c r="E157" s="38">
        <v>9780</v>
      </c>
      <c r="F157" s="50">
        <f t="shared" si="18"/>
        <v>58680</v>
      </c>
      <c r="G157" s="51">
        <v>8584</v>
      </c>
      <c r="H157" s="34">
        <f t="shared" si="19"/>
        <v>87.770961145194264</v>
      </c>
      <c r="I157" s="51">
        <v>9590</v>
      </c>
      <c r="J157" s="34">
        <f t="shared" si="20"/>
        <v>98.057259713701427</v>
      </c>
      <c r="K157" s="51">
        <v>9494</v>
      </c>
      <c r="L157" s="34">
        <f t="shared" si="21"/>
        <v>97.075664621676893</v>
      </c>
      <c r="M157" s="51">
        <v>9744</v>
      </c>
      <c r="N157" s="52">
        <f t="shared" si="22"/>
        <v>99.631901840490798</v>
      </c>
      <c r="O157" s="51">
        <v>9587</v>
      </c>
      <c r="P157" s="52">
        <f t="shared" si="23"/>
        <v>98.026584867075655</v>
      </c>
      <c r="Q157" s="51">
        <v>6156</v>
      </c>
      <c r="R157" s="52">
        <f t="shared" si="24"/>
        <v>62.944785276073624</v>
      </c>
      <c r="S157" s="50">
        <v>4</v>
      </c>
      <c r="T157" s="50">
        <f t="shared" si="25"/>
        <v>5</v>
      </c>
      <c r="V157" s="45"/>
      <c r="W157" s="28" t="str">
        <f t="shared" si="26"/>
        <v>Sim</v>
      </c>
    </row>
    <row r="158" spans="1:23" ht="15" x14ac:dyDescent="0.25">
      <c r="A158" s="8" t="s">
        <v>113</v>
      </c>
      <c r="B158" s="24" t="s">
        <v>233</v>
      </c>
      <c r="C158" s="12">
        <v>210860</v>
      </c>
      <c r="D158" s="37" t="s">
        <v>113</v>
      </c>
      <c r="E158" s="38">
        <v>20594</v>
      </c>
      <c r="F158" s="50">
        <f t="shared" si="18"/>
        <v>123564</v>
      </c>
      <c r="G158" s="51">
        <v>14718</v>
      </c>
      <c r="H158" s="34">
        <f t="shared" si="19"/>
        <v>71.467417694474122</v>
      </c>
      <c r="I158" s="51">
        <v>18799</v>
      </c>
      <c r="J158" s="34">
        <f t="shared" si="20"/>
        <v>91.283869088083918</v>
      </c>
      <c r="K158" s="51">
        <v>19035</v>
      </c>
      <c r="L158" s="34">
        <f t="shared" si="21"/>
        <v>92.42983393221327</v>
      </c>
      <c r="M158" s="51">
        <v>20885</v>
      </c>
      <c r="N158" s="52">
        <f t="shared" si="22"/>
        <v>101.41303292221036</v>
      </c>
      <c r="O158" s="51">
        <v>19151</v>
      </c>
      <c r="P158" s="52">
        <f t="shared" si="23"/>
        <v>92.993104787802267</v>
      </c>
      <c r="Q158" s="51">
        <v>18313</v>
      </c>
      <c r="R158" s="52">
        <f t="shared" si="24"/>
        <v>88.923958434495489</v>
      </c>
      <c r="S158" s="50">
        <v>4</v>
      </c>
      <c r="T158" s="50">
        <f t="shared" si="25"/>
        <v>5</v>
      </c>
      <c r="V158" s="45"/>
      <c r="W158" s="28" t="str">
        <f t="shared" si="26"/>
        <v>Sim</v>
      </c>
    </row>
    <row r="159" spans="1:23" ht="15" x14ac:dyDescent="0.25">
      <c r="A159" s="8" t="s">
        <v>158</v>
      </c>
      <c r="B159" s="24" t="s">
        <v>233</v>
      </c>
      <c r="C159" s="12">
        <v>210870</v>
      </c>
      <c r="D159" s="37" t="s">
        <v>166</v>
      </c>
      <c r="E159" s="38">
        <v>6146</v>
      </c>
      <c r="F159" s="50">
        <f t="shared" si="18"/>
        <v>36876</v>
      </c>
      <c r="G159" s="51">
        <v>6283</v>
      </c>
      <c r="H159" s="34">
        <f t="shared" si="19"/>
        <v>102.22909209241784</v>
      </c>
      <c r="I159" s="51">
        <v>5092</v>
      </c>
      <c r="J159" s="34">
        <f t="shared" si="20"/>
        <v>82.850634559062811</v>
      </c>
      <c r="K159" s="51">
        <v>6110</v>
      </c>
      <c r="L159" s="34">
        <f t="shared" si="21"/>
        <v>99.414253172795313</v>
      </c>
      <c r="M159" s="51">
        <v>6400</v>
      </c>
      <c r="N159" s="52">
        <f t="shared" si="22"/>
        <v>104.13276928083306</v>
      </c>
      <c r="O159" s="51">
        <v>6630</v>
      </c>
      <c r="P159" s="52">
        <f t="shared" si="23"/>
        <v>107.87504067686299</v>
      </c>
      <c r="Q159" s="51">
        <v>5792</v>
      </c>
      <c r="R159" s="52">
        <f t="shared" si="24"/>
        <v>94.24015619915393</v>
      </c>
      <c r="S159" s="50">
        <v>4</v>
      </c>
      <c r="T159" s="50">
        <f t="shared" si="25"/>
        <v>6</v>
      </c>
      <c r="V159" s="45"/>
      <c r="W159" s="28" t="str">
        <f t="shared" si="26"/>
        <v>Sim</v>
      </c>
    </row>
    <row r="160" spans="1:23" ht="15" x14ac:dyDescent="0.25">
      <c r="A160" s="8" t="s">
        <v>86</v>
      </c>
      <c r="B160" s="24" t="s">
        <v>233</v>
      </c>
      <c r="C160" s="12">
        <v>210880</v>
      </c>
      <c r="D160" s="37" t="s">
        <v>94</v>
      </c>
      <c r="E160" s="38">
        <v>4875</v>
      </c>
      <c r="F160" s="50">
        <f t="shared" si="18"/>
        <v>29250</v>
      </c>
      <c r="G160" s="51">
        <v>4913</v>
      </c>
      <c r="H160" s="34">
        <f t="shared" si="19"/>
        <v>100.77948717948718</v>
      </c>
      <c r="I160" s="51">
        <v>4907</v>
      </c>
      <c r="J160" s="34">
        <f t="shared" si="20"/>
        <v>100.65641025641025</v>
      </c>
      <c r="K160" s="51">
        <v>4921</v>
      </c>
      <c r="L160" s="34">
        <f t="shared" si="21"/>
        <v>100.94358974358974</v>
      </c>
      <c r="M160" s="51">
        <v>4864</v>
      </c>
      <c r="N160" s="52">
        <f t="shared" si="22"/>
        <v>99.774358974358975</v>
      </c>
      <c r="O160" s="51">
        <v>4872</v>
      </c>
      <c r="P160" s="52">
        <f t="shared" si="23"/>
        <v>99.938461538461539</v>
      </c>
      <c r="Q160" s="51">
        <v>4758</v>
      </c>
      <c r="R160" s="52">
        <f t="shared" si="24"/>
        <v>97.6</v>
      </c>
      <c r="S160" s="50">
        <v>4</v>
      </c>
      <c r="T160" s="50">
        <f t="shared" si="25"/>
        <v>6</v>
      </c>
      <c r="V160" s="45"/>
      <c r="W160" s="28" t="str">
        <f t="shared" si="26"/>
        <v>Sim</v>
      </c>
    </row>
    <row r="161" spans="1:23" ht="15" x14ac:dyDescent="0.25">
      <c r="A161" s="8" t="s">
        <v>100</v>
      </c>
      <c r="B161" s="24" t="s">
        <v>233</v>
      </c>
      <c r="C161" s="12">
        <v>210890</v>
      </c>
      <c r="D161" s="37" t="s">
        <v>109</v>
      </c>
      <c r="E161" s="38">
        <v>4747</v>
      </c>
      <c r="F161" s="50">
        <f t="shared" si="18"/>
        <v>28482</v>
      </c>
      <c r="G161" s="51">
        <v>4596</v>
      </c>
      <c r="H161" s="34">
        <f t="shared" si="19"/>
        <v>96.819043606488307</v>
      </c>
      <c r="I161" s="51">
        <v>4679</v>
      </c>
      <c r="J161" s="34">
        <f t="shared" si="20"/>
        <v>98.567516326100687</v>
      </c>
      <c r="K161" s="51">
        <v>4744</v>
      </c>
      <c r="L161" s="34">
        <f t="shared" si="21"/>
        <v>99.936802190857392</v>
      </c>
      <c r="M161" s="51">
        <v>4696</v>
      </c>
      <c r="N161" s="52">
        <f t="shared" si="22"/>
        <v>98.925637244575526</v>
      </c>
      <c r="O161" s="51">
        <v>4680</v>
      </c>
      <c r="P161" s="52">
        <f t="shared" si="23"/>
        <v>98.588582262481566</v>
      </c>
      <c r="Q161" s="51">
        <v>4712</v>
      </c>
      <c r="R161" s="52">
        <f t="shared" si="24"/>
        <v>99.262692226669486</v>
      </c>
      <c r="S161" s="50">
        <v>4</v>
      </c>
      <c r="T161" s="50">
        <f t="shared" si="25"/>
        <v>6</v>
      </c>
      <c r="V161" s="45"/>
      <c r="W161" s="28" t="str">
        <f t="shared" si="26"/>
        <v>Sim</v>
      </c>
    </row>
    <row r="162" spans="1:23" ht="15" x14ac:dyDescent="0.25">
      <c r="A162" s="8" t="s">
        <v>71</v>
      </c>
      <c r="B162" s="24" t="s">
        <v>233</v>
      </c>
      <c r="C162" s="12">
        <v>210900</v>
      </c>
      <c r="D162" s="37" t="s">
        <v>81</v>
      </c>
      <c r="E162" s="38">
        <v>9642</v>
      </c>
      <c r="F162" s="50">
        <f t="shared" si="18"/>
        <v>57852</v>
      </c>
      <c r="G162" s="51">
        <v>9399</v>
      </c>
      <c r="H162" s="34">
        <f t="shared" si="19"/>
        <v>97.479775980087112</v>
      </c>
      <c r="I162" s="51">
        <v>9906</v>
      </c>
      <c r="J162" s="34">
        <f t="shared" si="20"/>
        <v>102.73802115743622</v>
      </c>
      <c r="K162" s="51">
        <v>10522</v>
      </c>
      <c r="L162" s="34">
        <f t="shared" si="21"/>
        <v>109.12673719145405</v>
      </c>
      <c r="M162" s="51">
        <v>8720</v>
      </c>
      <c r="N162" s="52">
        <f t="shared" si="22"/>
        <v>90.437668533499277</v>
      </c>
      <c r="O162" s="51">
        <v>9218</v>
      </c>
      <c r="P162" s="52">
        <f t="shared" si="23"/>
        <v>95.602572080481224</v>
      </c>
      <c r="Q162" s="51">
        <v>5819</v>
      </c>
      <c r="R162" s="52">
        <f t="shared" si="24"/>
        <v>60.350549678489941</v>
      </c>
      <c r="S162" s="50">
        <v>4</v>
      </c>
      <c r="T162" s="50">
        <f t="shared" si="25"/>
        <v>5</v>
      </c>
      <c r="V162" s="45"/>
      <c r="W162" s="28" t="str">
        <f t="shared" si="26"/>
        <v>Sim</v>
      </c>
    </row>
    <row r="163" spans="1:23" ht="15" x14ac:dyDescent="0.25">
      <c r="A163" s="8" t="s">
        <v>113</v>
      </c>
      <c r="B163" s="24" t="s">
        <v>233</v>
      </c>
      <c r="C163" s="12">
        <v>210905</v>
      </c>
      <c r="D163" s="37" t="s">
        <v>124</v>
      </c>
      <c r="E163" s="38">
        <v>2716</v>
      </c>
      <c r="F163" s="50">
        <f t="shared" si="18"/>
        <v>16296</v>
      </c>
      <c r="G163" s="51">
        <v>1029</v>
      </c>
      <c r="H163" s="34">
        <f t="shared" si="19"/>
        <v>37.886597938144327</v>
      </c>
      <c r="I163" s="51">
        <v>1740</v>
      </c>
      <c r="J163" s="34">
        <f t="shared" si="20"/>
        <v>64.06480117820324</v>
      </c>
      <c r="K163" s="51">
        <v>2831</v>
      </c>
      <c r="L163" s="34">
        <f t="shared" si="21"/>
        <v>104.23416789396171</v>
      </c>
      <c r="M163" s="51">
        <v>3095</v>
      </c>
      <c r="N163" s="52">
        <f t="shared" si="22"/>
        <v>113.95434462444771</v>
      </c>
      <c r="O163" s="51">
        <v>3185</v>
      </c>
      <c r="P163" s="52">
        <f t="shared" si="23"/>
        <v>117.26804123711341</v>
      </c>
      <c r="Q163" s="51">
        <v>3014</v>
      </c>
      <c r="R163" s="52">
        <f t="shared" si="24"/>
        <v>110.97201767304861</v>
      </c>
      <c r="S163" s="50">
        <v>4</v>
      </c>
      <c r="T163" s="50">
        <f t="shared" si="25"/>
        <v>4</v>
      </c>
      <c r="V163" s="45"/>
      <c r="W163" s="28" t="str">
        <f t="shared" si="26"/>
        <v>Sim</v>
      </c>
    </row>
    <row r="164" spans="1:23" ht="15" x14ac:dyDescent="0.25">
      <c r="A164" s="8" t="s">
        <v>130</v>
      </c>
      <c r="B164" s="24" t="s">
        <v>233</v>
      </c>
      <c r="C164" s="12">
        <v>210910</v>
      </c>
      <c r="D164" s="37" t="s">
        <v>130</v>
      </c>
      <c r="E164" s="38">
        <v>19299</v>
      </c>
      <c r="F164" s="50">
        <f t="shared" si="18"/>
        <v>115794</v>
      </c>
      <c r="G164" s="51">
        <v>14226</v>
      </c>
      <c r="H164" s="34">
        <f t="shared" si="19"/>
        <v>73.713663920410383</v>
      </c>
      <c r="I164" s="51">
        <v>18937</v>
      </c>
      <c r="J164" s="34">
        <f t="shared" si="20"/>
        <v>98.124255142753512</v>
      </c>
      <c r="K164" s="51">
        <v>15638</v>
      </c>
      <c r="L164" s="34">
        <f t="shared" si="21"/>
        <v>81.030105186797243</v>
      </c>
      <c r="M164" s="51">
        <v>14955</v>
      </c>
      <c r="N164" s="52">
        <f t="shared" si="22"/>
        <v>77.491061713042129</v>
      </c>
      <c r="O164" s="51">
        <v>19374</v>
      </c>
      <c r="P164" s="52">
        <f t="shared" si="23"/>
        <v>100.38862117208144</v>
      </c>
      <c r="Q164" s="51">
        <v>18788</v>
      </c>
      <c r="R164" s="52">
        <f t="shared" si="24"/>
        <v>97.352194414218346</v>
      </c>
      <c r="S164" s="50">
        <v>4</v>
      </c>
      <c r="T164" s="50">
        <f t="shared" si="25"/>
        <v>4</v>
      </c>
      <c r="V164" s="45"/>
      <c r="W164" s="28" t="str">
        <f t="shared" si="26"/>
        <v>Sim</v>
      </c>
    </row>
    <row r="165" spans="1:23" ht="15" x14ac:dyDescent="0.25">
      <c r="A165" s="8" t="s">
        <v>146</v>
      </c>
      <c r="B165" s="24" t="s">
        <v>233</v>
      </c>
      <c r="C165" s="12">
        <v>210920</v>
      </c>
      <c r="D165" s="37" t="s">
        <v>154</v>
      </c>
      <c r="E165" s="38">
        <v>2021</v>
      </c>
      <c r="F165" s="50">
        <f t="shared" si="18"/>
        <v>12126</v>
      </c>
      <c r="G165" s="51">
        <v>1681</v>
      </c>
      <c r="H165" s="34">
        <f t="shared" si="19"/>
        <v>83.17664522513607</v>
      </c>
      <c r="I165" s="51">
        <v>1911</v>
      </c>
      <c r="J165" s="34">
        <f t="shared" si="20"/>
        <v>94.557149925779314</v>
      </c>
      <c r="K165" s="51">
        <v>2084</v>
      </c>
      <c r="L165" s="34">
        <f t="shared" si="21"/>
        <v>103.11726867887185</v>
      </c>
      <c r="M165" s="51">
        <v>1967</v>
      </c>
      <c r="N165" s="52">
        <f t="shared" si="22"/>
        <v>97.328055418109855</v>
      </c>
      <c r="O165" s="51">
        <v>1597</v>
      </c>
      <c r="P165" s="52">
        <f t="shared" si="23"/>
        <v>79.020286986640272</v>
      </c>
      <c r="Q165" s="51">
        <v>2013</v>
      </c>
      <c r="R165" s="52">
        <f t="shared" si="24"/>
        <v>99.604156358238498</v>
      </c>
      <c r="S165" s="50">
        <v>4</v>
      </c>
      <c r="T165" s="50">
        <f t="shared" si="25"/>
        <v>5</v>
      </c>
      <c r="V165" s="45"/>
      <c r="W165" s="28" t="str">
        <f t="shared" si="26"/>
        <v>Sim</v>
      </c>
    </row>
    <row r="166" spans="1:23" ht="15" x14ac:dyDescent="0.25">
      <c r="A166" s="8" t="s">
        <v>202</v>
      </c>
      <c r="B166" s="24" t="s">
        <v>233</v>
      </c>
      <c r="C166" s="12">
        <v>210923</v>
      </c>
      <c r="D166" s="37" t="s">
        <v>217</v>
      </c>
      <c r="E166" s="38">
        <v>1583</v>
      </c>
      <c r="F166" s="50">
        <f t="shared" si="18"/>
        <v>9498</v>
      </c>
      <c r="G166" s="51">
        <v>609</v>
      </c>
      <c r="H166" s="34">
        <f t="shared" si="19"/>
        <v>38.471257106759317</v>
      </c>
      <c r="I166" s="51">
        <v>844</v>
      </c>
      <c r="J166" s="34">
        <f t="shared" si="20"/>
        <v>53.31648768161719</v>
      </c>
      <c r="K166" s="51">
        <v>447</v>
      </c>
      <c r="L166" s="34">
        <f t="shared" si="21"/>
        <v>28.237523689197726</v>
      </c>
      <c r="M166" s="51">
        <v>1111</v>
      </c>
      <c r="N166" s="52">
        <f t="shared" si="22"/>
        <v>70.18319646241315</v>
      </c>
      <c r="O166" s="51">
        <v>1517</v>
      </c>
      <c r="P166" s="52">
        <f t="shared" si="23"/>
        <v>95.83070120025269</v>
      </c>
      <c r="Q166" s="51">
        <v>1299</v>
      </c>
      <c r="R166" s="52">
        <f t="shared" si="24"/>
        <v>82.059380922299425</v>
      </c>
      <c r="S166" s="50">
        <v>4</v>
      </c>
      <c r="T166" s="50">
        <f t="shared" si="25"/>
        <v>2</v>
      </c>
      <c r="V166" s="45"/>
      <c r="W166" s="28" t="str">
        <f t="shared" si="26"/>
        <v>Não</v>
      </c>
    </row>
    <row r="167" spans="1:23" ht="15" x14ac:dyDescent="0.25">
      <c r="A167" s="8" t="s">
        <v>113</v>
      </c>
      <c r="B167" s="24" t="s">
        <v>233</v>
      </c>
      <c r="C167" s="12">
        <v>210927</v>
      </c>
      <c r="D167" s="37" t="s">
        <v>125</v>
      </c>
      <c r="E167" s="38">
        <v>4995</v>
      </c>
      <c r="F167" s="50">
        <f t="shared" si="18"/>
        <v>29970</v>
      </c>
      <c r="G167" s="51">
        <v>3773</v>
      </c>
      <c r="H167" s="34">
        <f t="shared" si="19"/>
        <v>75.53553553553553</v>
      </c>
      <c r="I167" s="51">
        <v>4031</v>
      </c>
      <c r="J167" s="34">
        <f t="shared" si="20"/>
        <v>80.700700700700708</v>
      </c>
      <c r="K167" s="51">
        <v>4887</v>
      </c>
      <c r="L167" s="34">
        <f t="shared" si="21"/>
        <v>97.837837837837839</v>
      </c>
      <c r="M167" s="51">
        <v>5591</v>
      </c>
      <c r="N167" s="52">
        <f t="shared" si="22"/>
        <v>111.93193193193194</v>
      </c>
      <c r="O167" s="51">
        <v>5001</v>
      </c>
      <c r="P167" s="52">
        <f t="shared" si="23"/>
        <v>100.12012012012012</v>
      </c>
      <c r="Q167" s="51">
        <v>5207</v>
      </c>
      <c r="R167" s="52">
        <f t="shared" si="24"/>
        <v>104.24424424424426</v>
      </c>
      <c r="S167" s="50">
        <v>4</v>
      </c>
      <c r="T167" s="50">
        <f t="shared" si="25"/>
        <v>5</v>
      </c>
      <c r="V167" s="45"/>
      <c r="W167" s="28" t="str">
        <f t="shared" si="26"/>
        <v>Sim</v>
      </c>
    </row>
    <row r="168" spans="1:23" ht="15" x14ac:dyDescent="0.25">
      <c r="A168" s="8" t="s">
        <v>86</v>
      </c>
      <c r="B168" s="24" t="s">
        <v>233</v>
      </c>
      <c r="C168" s="12">
        <v>210930</v>
      </c>
      <c r="D168" s="37" t="s">
        <v>95</v>
      </c>
      <c r="E168" s="38">
        <v>2105</v>
      </c>
      <c r="F168" s="50">
        <f t="shared" si="18"/>
        <v>12630</v>
      </c>
      <c r="G168" s="51">
        <v>2040</v>
      </c>
      <c r="H168" s="34">
        <f t="shared" si="19"/>
        <v>96.912114014251785</v>
      </c>
      <c r="I168" s="51">
        <v>1664</v>
      </c>
      <c r="J168" s="34">
        <f t="shared" si="20"/>
        <v>79.049881235154402</v>
      </c>
      <c r="K168" s="51">
        <v>1976</v>
      </c>
      <c r="L168" s="34">
        <f t="shared" si="21"/>
        <v>93.871733966745836</v>
      </c>
      <c r="M168" s="51">
        <v>1961</v>
      </c>
      <c r="N168" s="52">
        <f t="shared" si="22"/>
        <v>93.15914489311163</v>
      </c>
      <c r="O168" s="51">
        <v>1851</v>
      </c>
      <c r="P168" s="52">
        <f t="shared" si="23"/>
        <v>87.933491686460812</v>
      </c>
      <c r="Q168" s="51">
        <v>1459</v>
      </c>
      <c r="R168" s="52">
        <f t="shared" si="24"/>
        <v>69.311163895486942</v>
      </c>
      <c r="S168" s="50">
        <v>4</v>
      </c>
      <c r="T168" s="50">
        <f t="shared" si="25"/>
        <v>4</v>
      </c>
      <c r="V168" s="45"/>
      <c r="W168" s="28" t="str">
        <f t="shared" si="26"/>
        <v>Sim</v>
      </c>
    </row>
    <row r="169" spans="1:23" ht="15" x14ac:dyDescent="0.25">
      <c r="A169" s="8" t="s">
        <v>146</v>
      </c>
      <c r="B169" s="24" t="s">
        <v>234</v>
      </c>
      <c r="C169" s="12">
        <v>210940</v>
      </c>
      <c r="D169" s="37" t="s">
        <v>155</v>
      </c>
      <c r="E169" s="38">
        <v>2188</v>
      </c>
      <c r="F169" s="50">
        <f t="shared" si="18"/>
        <v>13128</v>
      </c>
      <c r="G169" s="51">
        <v>1192</v>
      </c>
      <c r="H169" s="34">
        <f t="shared" si="19"/>
        <v>54.478976234003653</v>
      </c>
      <c r="I169" s="51">
        <v>1505</v>
      </c>
      <c r="J169" s="34">
        <f t="shared" si="20"/>
        <v>68.784277879341857</v>
      </c>
      <c r="K169" s="51">
        <v>1513</v>
      </c>
      <c r="L169" s="34">
        <f t="shared" si="21"/>
        <v>69.149908592321751</v>
      </c>
      <c r="M169" s="51">
        <v>2099</v>
      </c>
      <c r="N169" s="52">
        <f t="shared" si="22"/>
        <v>95.932358318098721</v>
      </c>
      <c r="O169" s="51">
        <v>1688</v>
      </c>
      <c r="P169" s="52">
        <f t="shared" si="23"/>
        <v>77.148080438756864</v>
      </c>
      <c r="Q169" s="51">
        <v>1856</v>
      </c>
      <c r="R169" s="52">
        <f t="shared" si="24"/>
        <v>84.826325411334551</v>
      </c>
      <c r="S169" s="50">
        <v>4</v>
      </c>
      <c r="T169" s="50">
        <f t="shared" si="25"/>
        <v>2</v>
      </c>
      <c r="V169" s="45"/>
      <c r="W169" s="28" t="str">
        <f t="shared" si="26"/>
        <v>Não</v>
      </c>
    </row>
    <row r="170" spans="1:23" ht="15" x14ac:dyDescent="0.25">
      <c r="A170" s="8" t="s">
        <v>186</v>
      </c>
      <c r="B170" s="24" t="s">
        <v>233</v>
      </c>
      <c r="C170" s="12">
        <v>210945</v>
      </c>
      <c r="D170" s="37" t="s">
        <v>189</v>
      </c>
      <c r="E170" s="38">
        <v>15128</v>
      </c>
      <c r="F170" s="50">
        <f t="shared" si="18"/>
        <v>90768</v>
      </c>
      <c r="G170" s="51">
        <v>14049</v>
      </c>
      <c r="H170" s="34">
        <f t="shared" si="19"/>
        <v>92.867530407191964</v>
      </c>
      <c r="I170" s="51">
        <v>12302</v>
      </c>
      <c r="J170" s="34">
        <f t="shared" si="20"/>
        <v>81.31940772078265</v>
      </c>
      <c r="K170" s="51">
        <v>12638</v>
      </c>
      <c r="L170" s="34">
        <f t="shared" si="21"/>
        <v>83.540454785827606</v>
      </c>
      <c r="M170" s="51">
        <v>12566</v>
      </c>
      <c r="N170" s="52">
        <f t="shared" si="22"/>
        <v>83.064516129032256</v>
      </c>
      <c r="O170" s="51">
        <v>14045</v>
      </c>
      <c r="P170" s="52">
        <f t="shared" si="23"/>
        <v>92.84108937070333</v>
      </c>
      <c r="Q170" s="51">
        <v>9066</v>
      </c>
      <c r="R170" s="52">
        <f t="shared" si="24"/>
        <v>59.928609201480697</v>
      </c>
      <c r="S170" s="50">
        <v>4</v>
      </c>
      <c r="T170" s="50">
        <f t="shared" si="25"/>
        <v>5</v>
      </c>
      <c r="V170" s="45"/>
      <c r="W170" s="28" t="str">
        <f t="shared" si="26"/>
        <v>Sim</v>
      </c>
    </row>
    <row r="171" spans="1:23" ht="15" x14ac:dyDescent="0.25">
      <c r="A171" s="8" t="s">
        <v>27</v>
      </c>
      <c r="B171" s="24" t="s">
        <v>233</v>
      </c>
      <c r="C171" s="12">
        <v>210950</v>
      </c>
      <c r="D171" s="37" t="s">
        <v>35</v>
      </c>
      <c r="E171" s="38">
        <v>7571</v>
      </c>
      <c r="F171" s="50">
        <f t="shared" si="18"/>
        <v>45426</v>
      </c>
      <c r="G171" s="51">
        <v>6843</v>
      </c>
      <c r="H171" s="34">
        <f t="shared" si="19"/>
        <v>90.384361378945982</v>
      </c>
      <c r="I171" s="51">
        <v>7424</v>
      </c>
      <c r="J171" s="34">
        <f t="shared" si="20"/>
        <v>98.058380663056397</v>
      </c>
      <c r="K171" s="51">
        <v>7356</v>
      </c>
      <c r="L171" s="34">
        <f t="shared" si="21"/>
        <v>97.160216616034873</v>
      </c>
      <c r="M171" s="51">
        <v>7422</v>
      </c>
      <c r="N171" s="52">
        <f t="shared" si="22"/>
        <v>98.031964073438118</v>
      </c>
      <c r="O171" s="51">
        <v>6962</v>
      </c>
      <c r="P171" s="52">
        <f t="shared" si="23"/>
        <v>91.956148461233653</v>
      </c>
      <c r="Q171" s="51">
        <v>5421</v>
      </c>
      <c r="R171" s="52">
        <f t="shared" si="24"/>
        <v>71.602166160348702</v>
      </c>
      <c r="S171" s="50">
        <v>4</v>
      </c>
      <c r="T171" s="50">
        <f t="shared" si="25"/>
        <v>5</v>
      </c>
      <c r="V171" s="45"/>
      <c r="W171" s="28" t="str">
        <f t="shared" si="26"/>
        <v>Sim</v>
      </c>
    </row>
    <row r="172" spans="1:23" ht="15" x14ac:dyDescent="0.25">
      <c r="A172" s="8" t="s">
        <v>71</v>
      </c>
      <c r="B172" s="24" t="s">
        <v>233</v>
      </c>
      <c r="C172" s="12">
        <v>210955</v>
      </c>
      <c r="D172" s="37" t="s">
        <v>82</v>
      </c>
      <c r="E172" s="38">
        <v>3376</v>
      </c>
      <c r="F172" s="50">
        <f t="shared" si="18"/>
        <v>20256</v>
      </c>
      <c r="G172" s="51">
        <v>1848</v>
      </c>
      <c r="H172" s="34">
        <f t="shared" si="19"/>
        <v>54.739336492890999</v>
      </c>
      <c r="I172" s="51">
        <v>4840</v>
      </c>
      <c r="J172" s="34">
        <f t="shared" si="20"/>
        <v>143.3649289099526</v>
      </c>
      <c r="K172" s="51">
        <v>3413</v>
      </c>
      <c r="L172" s="34">
        <f t="shared" si="21"/>
        <v>101.09597156398105</v>
      </c>
      <c r="M172" s="51">
        <v>3410</v>
      </c>
      <c r="N172" s="52">
        <f t="shared" si="22"/>
        <v>101.00710900473932</v>
      </c>
      <c r="O172" s="51">
        <v>3401</v>
      </c>
      <c r="P172" s="52">
        <f t="shared" si="23"/>
        <v>100.74052132701421</v>
      </c>
      <c r="Q172" s="51">
        <v>3434</v>
      </c>
      <c r="R172" s="52">
        <f t="shared" si="24"/>
        <v>101.71800947867298</v>
      </c>
      <c r="S172" s="50">
        <v>4</v>
      </c>
      <c r="T172" s="50">
        <f t="shared" si="25"/>
        <v>5</v>
      </c>
      <c r="V172" s="45"/>
      <c r="W172" s="28" t="str">
        <f t="shared" si="26"/>
        <v>Sim</v>
      </c>
    </row>
    <row r="173" spans="1:23" ht="15" x14ac:dyDescent="0.25">
      <c r="A173" s="8" t="s">
        <v>146</v>
      </c>
      <c r="B173" s="24" t="s">
        <v>233</v>
      </c>
      <c r="C173" s="12">
        <v>210960</v>
      </c>
      <c r="D173" s="37" t="s">
        <v>146</v>
      </c>
      <c r="E173" s="38">
        <v>11132</v>
      </c>
      <c r="F173" s="50">
        <f t="shared" si="18"/>
        <v>66792</v>
      </c>
      <c r="G173" s="51">
        <v>9166</v>
      </c>
      <c r="H173" s="34">
        <f t="shared" si="19"/>
        <v>82.3392022996766</v>
      </c>
      <c r="I173" s="51">
        <v>11209</v>
      </c>
      <c r="J173" s="34">
        <f t="shared" si="20"/>
        <v>100.69169960474309</v>
      </c>
      <c r="K173" s="51">
        <v>11005</v>
      </c>
      <c r="L173" s="34">
        <f t="shared" si="21"/>
        <v>98.85914480776141</v>
      </c>
      <c r="M173" s="51">
        <v>11735</v>
      </c>
      <c r="N173" s="52">
        <f t="shared" si="22"/>
        <v>105.41681638519582</v>
      </c>
      <c r="O173" s="51">
        <v>10659</v>
      </c>
      <c r="P173" s="52">
        <f t="shared" si="23"/>
        <v>95.750988142292499</v>
      </c>
      <c r="Q173" s="51">
        <v>8995</v>
      </c>
      <c r="R173" s="52">
        <f t="shared" si="24"/>
        <v>80.803090190441978</v>
      </c>
      <c r="S173" s="50">
        <v>4</v>
      </c>
      <c r="T173" s="50">
        <f t="shared" si="25"/>
        <v>6</v>
      </c>
      <c r="V173" s="45"/>
      <c r="W173" s="28" t="str">
        <f t="shared" si="26"/>
        <v>Sim</v>
      </c>
    </row>
    <row r="174" spans="1:23" ht="15" x14ac:dyDescent="0.25">
      <c r="A174" s="8" t="s">
        <v>27</v>
      </c>
      <c r="B174" s="24" t="s">
        <v>233</v>
      </c>
      <c r="C174" s="12">
        <v>210970</v>
      </c>
      <c r="D174" s="37" t="s">
        <v>36</v>
      </c>
      <c r="E174" s="38">
        <v>1676</v>
      </c>
      <c r="F174" s="50">
        <f t="shared" si="18"/>
        <v>10056</v>
      </c>
      <c r="G174" s="51">
        <v>1668</v>
      </c>
      <c r="H174" s="34">
        <f t="shared" si="19"/>
        <v>99.522673031026258</v>
      </c>
      <c r="I174" s="51">
        <v>1660</v>
      </c>
      <c r="J174" s="34">
        <f t="shared" si="20"/>
        <v>99.045346062052502</v>
      </c>
      <c r="K174" s="51">
        <v>1677</v>
      </c>
      <c r="L174" s="34">
        <f t="shared" si="21"/>
        <v>100.05966587112172</v>
      </c>
      <c r="M174" s="51">
        <v>1630</v>
      </c>
      <c r="N174" s="52">
        <f t="shared" si="22"/>
        <v>97.255369928400953</v>
      </c>
      <c r="O174" s="51">
        <v>1576</v>
      </c>
      <c r="P174" s="52">
        <f t="shared" si="23"/>
        <v>94.033412887828163</v>
      </c>
      <c r="Q174" s="51">
        <v>2452</v>
      </c>
      <c r="R174" s="52">
        <f t="shared" si="24"/>
        <v>146.30071599045345</v>
      </c>
      <c r="S174" s="50">
        <v>4</v>
      </c>
      <c r="T174" s="50">
        <f t="shared" si="25"/>
        <v>6</v>
      </c>
      <c r="V174" s="45"/>
      <c r="W174" s="28" t="str">
        <f t="shared" si="26"/>
        <v>Sim</v>
      </c>
    </row>
    <row r="175" spans="1:23" ht="15" x14ac:dyDescent="0.25">
      <c r="A175" s="8" t="s">
        <v>130</v>
      </c>
      <c r="B175" s="24" t="s">
        <v>234</v>
      </c>
      <c r="C175" s="12">
        <v>210975</v>
      </c>
      <c r="D175" s="37" t="s">
        <v>140</v>
      </c>
      <c r="E175" s="38">
        <v>2002</v>
      </c>
      <c r="F175" s="50">
        <f t="shared" si="18"/>
        <v>12012</v>
      </c>
      <c r="G175" s="51">
        <v>2091</v>
      </c>
      <c r="H175" s="34">
        <f t="shared" si="19"/>
        <v>104.44555444555445</v>
      </c>
      <c r="I175" s="51">
        <v>2106</v>
      </c>
      <c r="J175" s="34">
        <f t="shared" si="20"/>
        <v>105.1948051948052</v>
      </c>
      <c r="K175" s="51">
        <v>2098</v>
      </c>
      <c r="L175" s="34">
        <f t="shared" si="21"/>
        <v>104.79520479520478</v>
      </c>
      <c r="M175" s="51">
        <v>2046</v>
      </c>
      <c r="N175" s="52">
        <f t="shared" si="22"/>
        <v>102.19780219780219</v>
      </c>
      <c r="O175" s="51">
        <v>1821</v>
      </c>
      <c r="P175" s="52">
        <f t="shared" si="23"/>
        <v>90.959040959040962</v>
      </c>
      <c r="Q175" s="51">
        <v>1971</v>
      </c>
      <c r="R175" s="52">
        <f t="shared" si="24"/>
        <v>98.451548451548447</v>
      </c>
      <c r="S175" s="50">
        <v>4</v>
      </c>
      <c r="T175" s="50">
        <f t="shared" si="25"/>
        <v>6</v>
      </c>
      <c r="V175" s="45"/>
      <c r="W175" s="28" t="str">
        <f t="shared" si="26"/>
        <v>Sim</v>
      </c>
    </row>
    <row r="176" spans="1:23" ht="15" x14ac:dyDescent="0.25">
      <c r="A176" s="7" t="s">
        <v>113</v>
      </c>
      <c r="B176" s="25" t="s">
        <v>233</v>
      </c>
      <c r="C176" s="42">
        <v>210980</v>
      </c>
      <c r="D176" s="43" t="s">
        <v>126</v>
      </c>
      <c r="E176" s="38">
        <v>8259</v>
      </c>
      <c r="F176" s="50">
        <f t="shared" si="18"/>
        <v>49554</v>
      </c>
      <c r="G176" s="51">
        <v>6927</v>
      </c>
      <c r="H176" s="34">
        <f t="shared" si="19"/>
        <v>83.872139484199053</v>
      </c>
      <c r="I176" s="51">
        <v>8816</v>
      </c>
      <c r="J176" s="34">
        <f t="shared" si="20"/>
        <v>106.7441578883642</v>
      </c>
      <c r="K176" s="51">
        <v>8821</v>
      </c>
      <c r="L176" s="34">
        <f t="shared" si="21"/>
        <v>106.80469790531542</v>
      </c>
      <c r="M176" s="51">
        <v>8271</v>
      </c>
      <c r="N176" s="52">
        <f t="shared" si="22"/>
        <v>100.14529604068289</v>
      </c>
      <c r="O176" s="51">
        <v>7994</v>
      </c>
      <c r="P176" s="52">
        <f t="shared" si="23"/>
        <v>96.791379101586145</v>
      </c>
      <c r="Q176" s="51">
        <v>6948</v>
      </c>
      <c r="R176" s="52">
        <f t="shared" si="24"/>
        <v>84.12640755539411</v>
      </c>
      <c r="S176" s="50">
        <v>4</v>
      </c>
      <c r="T176" s="50">
        <f t="shared" si="25"/>
        <v>6</v>
      </c>
      <c r="V176" s="45"/>
      <c r="W176" s="28" t="str">
        <f t="shared" si="26"/>
        <v>Sim</v>
      </c>
    </row>
    <row r="177" spans="1:23" ht="15" x14ac:dyDescent="0.25">
      <c r="A177" s="7" t="s">
        <v>158</v>
      </c>
      <c r="B177" s="25" t="s">
        <v>233</v>
      </c>
      <c r="C177" s="42">
        <v>210990</v>
      </c>
      <c r="D177" s="43" t="s">
        <v>158</v>
      </c>
      <c r="E177" s="38">
        <v>42286</v>
      </c>
      <c r="F177" s="50">
        <f t="shared" si="18"/>
        <v>253716</v>
      </c>
      <c r="G177" s="51">
        <v>37994</v>
      </c>
      <c r="H177" s="34">
        <f t="shared" si="19"/>
        <v>89.850068580617702</v>
      </c>
      <c r="I177" s="51">
        <v>35261</v>
      </c>
      <c r="J177" s="34">
        <f t="shared" si="20"/>
        <v>83.386936574752866</v>
      </c>
      <c r="K177" s="51">
        <v>37743</v>
      </c>
      <c r="L177" s="34">
        <f>K177/E177*100</f>
        <v>89.256491510192504</v>
      </c>
      <c r="M177" s="51">
        <v>41522</v>
      </c>
      <c r="N177" s="52">
        <f t="shared" si="22"/>
        <v>98.193255450976679</v>
      </c>
      <c r="O177" s="51">
        <v>35022</v>
      </c>
      <c r="P177" s="52">
        <f t="shared" si="23"/>
        <v>82.821737690961555</v>
      </c>
      <c r="Q177" s="51">
        <v>34974</v>
      </c>
      <c r="R177" s="52">
        <f t="shared" si="24"/>
        <v>82.70822494442605</v>
      </c>
      <c r="S177" s="50">
        <v>4</v>
      </c>
      <c r="T177" s="50">
        <f t="shared" si="25"/>
        <v>6</v>
      </c>
      <c r="V177" s="45"/>
      <c r="W177" s="28" t="str">
        <f t="shared" si="26"/>
        <v>Sim</v>
      </c>
    </row>
    <row r="178" spans="1:23" ht="15" x14ac:dyDescent="0.25">
      <c r="A178" s="7" t="s">
        <v>158</v>
      </c>
      <c r="B178" s="25" t="s">
        <v>233</v>
      </c>
      <c r="C178" s="42">
        <v>211000</v>
      </c>
      <c r="D178" s="43" t="s">
        <v>167</v>
      </c>
      <c r="E178" s="38">
        <v>24260</v>
      </c>
      <c r="F178" s="50">
        <f t="shared" si="18"/>
        <v>145560</v>
      </c>
      <c r="G178" s="51">
        <v>23738</v>
      </c>
      <c r="H178" s="34">
        <f t="shared" si="19"/>
        <v>97.848309975267938</v>
      </c>
      <c r="I178" s="51">
        <v>23745</v>
      </c>
      <c r="J178" s="34">
        <f t="shared" si="20"/>
        <v>97.877164056059357</v>
      </c>
      <c r="K178" s="51">
        <v>23819</v>
      </c>
      <c r="L178" s="34">
        <f t="shared" si="21"/>
        <v>98.182192910140159</v>
      </c>
      <c r="M178" s="51">
        <v>23956</v>
      </c>
      <c r="N178" s="52">
        <f t="shared" si="22"/>
        <v>98.746908491343774</v>
      </c>
      <c r="O178" s="51">
        <v>24772</v>
      </c>
      <c r="P178" s="52">
        <f t="shared" si="23"/>
        <v>102.11046990931574</v>
      </c>
      <c r="Q178" s="51">
        <v>23707</v>
      </c>
      <c r="R178" s="52">
        <f t="shared" si="24"/>
        <v>97.72052761747733</v>
      </c>
      <c r="S178" s="50">
        <v>4</v>
      </c>
      <c r="T178" s="50">
        <f t="shared" si="25"/>
        <v>6</v>
      </c>
      <c r="V178" s="45"/>
      <c r="W178" s="28" t="str">
        <f t="shared" si="26"/>
        <v>Sim</v>
      </c>
    </row>
    <row r="179" spans="1:23" ht="15" x14ac:dyDescent="0.25">
      <c r="A179" s="7" t="s">
        <v>202</v>
      </c>
      <c r="B179" s="25" t="s">
        <v>233</v>
      </c>
      <c r="C179" s="42">
        <v>211003</v>
      </c>
      <c r="D179" s="43" t="s">
        <v>218</v>
      </c>
      <c r="E179" s="38">
        <v>8427</v>
      </c>
      <c r="F179" s="50">
        <f t="shared" si="18"/>
        <v>50562</v>
      </c>
      <c r="G179" s="51">
        <v>8380</v>
      </c>
      <c r="H179" s="34">
        <f t="shared" si="19"/>
        <v>99.442268897591077</v>
      </c>
      <c r="I179" s="51">
        <v>8405</v>
      </c>
      <c r="J179" s="34">
        <f t="shared" si="20"/>
        <v>99.738934377595825</v>
      </c>
      <c r="K179" s="51">
        <v>8411</v>
      </c>
      <c r="L179" s="34">
        <f t="shared" si="21"/>
        <v>99.810134092796972</v>
      </c>
      <c r="M179" s="51">
        <v>8402</v>
      </c>
      <c r="N179" s="52">
        <f t="shared" si="22"/>
        <v>99.703334519995252</v>
      </c>
      <c r="O179" s="51">
        <v>8413</v>
      </c>
      <c r="P179" s="52">
        <f t="shared" si="23"/>
        <v>99.833867331197339</v>
      </c>
      <c r="Q179" s="51">
        <v>8411</v>
      </c>
      <c r="R179" s="52">
        <f t="shared" si="24"/>
        <v>99.810134092796972</v>
      </c>
      <c r="S179" s="50">
        <v>4</v>
      </c>
      <c r="T179" s="50">
        <f t="shared" si="25"/>
        <v>6</v>
      </c>
      <c r="V179" s="45"/>
      <c r="W179" s="28" t="str">
        <f t="shared" si="26"/>
        <v>Sim</v>
      </c>
    </row>
    <row r="180" spans="1:23" ht="15" x14ac:dyDescent="0.25">
      <c r="A180" s="8" t="s">
        <v>52</v>
      </c>
      <c r="B180" s="24" t="s">
        <v>233</v>
      </c>
      <c r="C180" s="12">
        <v>211010</v>
      </c>
      <c r="D180" s="37" t="s">
        <v>61</v>
      </c>
      <c r="E180" s="38">
        <v>5929</v>
      </c>
      <c r="F180" s="50">
        <f t="shared" si="18"/>
        <v>35574</v>
      </c>
      <c r="G180" s="51">
        <v>5963</v>
      </c>
      <c r="H180" s="34">
        <f t="shared" si="19"/>
        <v>100.57345252150446</v>
      </c>
      <c r="I180" s="51">
        <v>6093</v>
      </c>
      <c r="J180" s="34">
        <f t="shared" si="20"/>
        <v>102.76606510372743</v>
      </c>
      <c r="K180" s="51">
        <v>5940</v>
      </c>
      <c r="L180" s="34">
        <f t="shared" si="21"/>
        <v>100.18552875695732</v>
      </c>
      <c r="M180" s="51">
        <v>5954</v>
      </c>
      <c r="N180" s="52">
        <f t="shared" si="22"/>
        <v>100.42165626581212</v>
      </c>
      <c r="O180" s="51">
        <v>6041</v>
      </c>
      <c r="P180" s="52">
        <f t="shared" si="23"/>
        <v>101.88902007083824</v>
      </c>
      <c r="Q180" s="51">
        <v>5976</v>
      </c>
      <c r="R180" s="52">
        <f t="shared" si="24"/>
        <v>100.79271377972677</v>
      </c>
      <c r="S180" s="50">
        <v>4</v>
      </c>
      <c r="T180" s="50">
        <f t="shared" si="25"/>
        <v>6</v>
      </c>
      <c r="V180" s="45"/>
      <c r="W180" s="28" t="str">
        <f t="shared" si="26"/>
        <v>Sim</v>
      </c>
    </row>
    <row r="181" spans="1:23" ht="15" x14ac:dyDescent="0.25">
      <c r="A181" s="10" t="s">
        <v>146</v>
      </c>
      <c r="B181" s="27" t="s">
        <v>233</v>
      </c>
      <c r="C181" s="12">
        <v>211020</v>
      </c>
      <c r="D181" s="37" t="s">
        <v>156</v>
      </c>
      <c r="E181" s="38">
        <v>9450</v>
      </c>
      <c r="F181" s="50">
        <f t="shared" si="18"/>
        <v>56700</v>
      </c>
      <c r="G181" s="51">
        <v>8295</v>
      </c>
      <c r="H181" s="34">
        <f t="shared" si="19"/>
        <v>87.777777777777771</v>
      </c>
      <c r="I181" s="51">
        <v>9197</v>
      </c>
      <c r="J181" s="34">
        <f t="shared" si="20"/>
        <v>97.322751322751316</v>
      </c>
      <c r="K181" s="51">
        <v>8958</v>
      </c>
      <c r="L181" s="34">
        <f t="shared" si="21"/>
        <v>94.793650793650798</v>
      </c>
      <c r="M181" s="51">
        <v>8778</v>
      </c>
      <c r="N181" s="52">
        <f t="shared" si="22"/>
        <v>92.888888888888886</v>
      </c>
      <c r="O181" s="51">
        <v>9030</v>
      </c>
      <c r="P181" s="52">
        <f t="shared" si="23"/>
        <v>95.555555555555557</v>
      </c>
      <c r="Q181" s="51">
        <v>8151</v>
      </c>
      <c r="R181" s="52">
        <f t="shared" si="24"/>
        <v>86.253968253968253</v>
      </c>
      <c r="S181" s="50">
        <v>4</v>
      </c>
      <c r="T181" s="50">
        <f t="shared" si="25"/>
        <v>6</v>
      </c>
      <c r="V181" s="45"/>
      <c r="W181" s="28" t="str">
        <f t="shared" si="26"/>
        <v>Sim</v>
      </c>
    </row>
    <row r="182" spans="1:23" ht="15" x14ac:dyDescent="0.25">
      <c r="A182" s="8" t="s">
        <v>52</v>
      </c>
      <c r="B182" s="24" t="s">
        <v>234</v>
      </c>
      <c r="C182" s="12">
        <v>211023</v>
      </c>
      <c r="D182" s="37" t="s">
        <v>62</v>
      </c>
      <c r="E182" s="38">
        <v>1048</v>
      </c>
      <c r="F182" s="50">
        <f t="shared" si="18"/>
        <v>6288</v>
      </c>
      <c r="G182" s="51">
        <v>868</v>
      </c>
      <c r="H182" s="34">
        <f t="shared" si="19"/>
        <v>82.824427480916029</v>
      </c>
      <c r="I182" s="51">
        <v>996</v>
      </c>
      <c r="J182" s="34">
        <f t="shared" si="20"/>
        <v>95.038167938931295</v>
      </c>
      <c r="K182" s="51">
        <v>888</v>
      </c>
      <c r="L182" s="34">
        <f t="shared" si="21"/>
        <v>84.732824427480907</v>
      </c>
      <c r="M182" s="51">
        <v>908</v>
      </c>
      <c r="N182" s="52">
        <f t="shared" si="22"/>
        <v>86.641221374045813</v>
      </c>
      <c r="O182" s="51">
        <v>1120</v>
      </c>
      <c r="P182" s="52">
        <f t="shared" si="23"/>
        <v>106.87022900763358</v>
      </c>
      <c r="Q182" s="51">
        <v>943</v>
      </c>
      <c r="R182" s="52">
        <f t="shared" si="24"/>
        <v>89.98091603053436</v>
      </c>
      <c r="S182" s="50">
        <v>4</v>
      </c>
      <c r="T182" s="50">
        <f t="shared" si="25"/>
        <v>6</v>
      </c>
      <c r="V182" s="45"/>
      <c r="W182" s="28" t="str">
        <f t="shared" si="26"/>
        <v>Sim</v>
      </c>
    </row>
    <row r="183" spans="1:23" ht="15" x14ac:dyDescent="0.25">
      <c r="A183" s="8" t="s">
        <v>146</v>
      </c>
      <c r="B183" s="24" t="s">
        <v>234</v>
      </c>
      <c r="C183" s="12">
        <v>211027</v>
      </c>
      <c r="D183" s="37" t="s">
        <v>157</v>
      </c>
      <c r="E183" s="38">
        <v>1780</v>
      </c>
      <c r="F183" s="50">
        <f t="shared" si="18"/>
        <v>10680</v>
      </c>
      <c r="G183" s="51">
        <v>1770</v>
      </c>
      <c r="H183" s="34">
        <f t="shared" si="19"/>
        <v>99.438202247191015</v>
      </c>
      <c r="I183" s="51">
        <v>1780</v>
      </c>
      <c r="J183" s="34">
        <f t="shared" si="20"/>
        <v>100</v>
      </c>
      <c r="K183" s="51">
        <v>1686</v>
      </c>
      <c r="L183" s="34">
        <f t="shared" si="21"/>
        <v>94.719101123595507</v>
      </c>
      <c r="M183" s="51">
        <v>1795</v>
      </c>
      <c r="N183" s="52">
        <f t="shared" si="22"/>
        <v>100.84269662921348</v>
      </c>
      <c r="O183" s="51">
        <v>2005</v>
      </c>
      <c r="P183" s="52">
        <f t="shared" si="23"/>
        <v>112.64044943820224</v>
      </c>
      <c r="Q183" s="51">
        <v>2010</v>
      </c>
      <c r="R183" s="52">
        <f t="shared" si="24"/>
        <v>112.92134831460675</v>
      </c>
      <c r="S183" s="50">
        <v>4</v>
      </c>
      <c r="T183" s="50">
        <f t="shared" si="25"/>
        <v>6</v>
      </c>
      <c r="V183" s="45"/>
      <c r="W183" s="28" t="str">
        <f t="shared" si="26"/>
        <v>Sim</v>
      </c>
    </row>
    <row r="184" spans="1:23" ht="15" x14ac:dyDescent="0.25">
      <c r="A184" s="8" t="s">
        <v>130</v>
      </c>
      <c r="B184" s="24" t="s">
        <v>233</v>
      </c>
      <c r="C184" s="12">
        <v>211030</v>
      </c>
      <c r="D184" s="37" t="s">
        <v>141</v>
      </c>
      <c r="E184" s="38">
        <v>5426</v>
      </c>
      <c r="F184" s="50">
        <f t="shared" si="18"/>
        <v>32556</v>
      </c>
      <c r="G184" s="51">
        <v>6184</v>
      </c>
      <c r="H184" s="34">
        <f t="shared" si="19"/>
        <v>113.96977515665314</v>
      </c>
      <c r="I184" s="51">
        <v>6175</v>
      </c>
      <c r="J184" s="34">
        <f t="shared" si="20"/>
        <v>113.80390711389606</v>
      </c>
      <c r="K184" s="51">
        <v>6029</v>
      </c>
      <c r="L184" s="34">
        <f t="shared" si="21"/>
        <v>111.11315886472539</v>
      </c>
      <c r="M184" s="51">
        <v>6028</v>
      </c>
      <c r="N184" s="52">
        <f t="shared" si="22"/>
        <v>111.09472908219682</v>
      </c>
      <c r="O184" s="51">
        <v>5555</v>
      </c>
      <c r="P184" s="52">
        <f t="shared" si="23"/>
        <v>102.37744194618503</v>
      </c>
      <c r="Q184" s="51">
        <v>5753</v>
      </c>
      <c r="R184" s="52">
        <f t="shared" si="24"/>
        <v>106.02653888684112</v>
      </c>
      <c r="S184" s="50">
        <v>4</v>
      </c>
      <c r="T184" s="50">
        <f t="shared" si="25"/>
        <v>6</v>
      </c>
      <c r="V184" s="45"/>
      <c r="W184" s="28" t="str">
        <f t="shared" si="26"/>
        <v>Sim</v>
      </c>
    </row>
    <row r="185" spans="1:23" ht="15" x14ac:dyDescent="0.25">
      <c r="A185" s="8" t="s">
        <v>86</v>
      </c>
      <c r="B185" s="24" t="s">
        <v>233</v>
      </c>
      <c r="C185" s="12">
        <v>211040</v>
      </c>
      <c r="D185" s="37" t="s">
        <v>96</v>
      </c>
      <c r="E185" s="38">
        <v>4723</v>
      </c>
      <c r="F185" s="50">
        <f t="shared" si="18"/>
        <v>28338</v>
      </c>
      <c r="G185" s="51">
        <v>3883</v>
      </c>
      <c r="H185" s="34">
        <f t="shared" si="19"/>
        <v>82.214694050391699</v>
      </c>
      <c r="I185" s="51">
        <v>4756</v>
      </c>
      <c r="J185" s="34">
        <f t="shared" si="20"/>
        <v>100.69870844802034</v>
      </c>
      <c r="K185" s="51">
        <v>4774</v>
      </c>
      <c r="L185" s="34">
        <f t="shared" si="21"/>
        <v>101.07982214694051</v>
      </c>
      <c r="M185" s="51">
        <v>4722</v>
      </c>
      <c r="N185" s="52">
        <f t="shared" si="22"/>
        <v>99.978827016726655</v>
      </c>
      <c r="O185" s="51">
        <v>4576</v>
      </c>
      <c r="P185" s="52">
        <f t="shared" si="23"/>
        <v>96.887571458818542</v>
      </c>
      <c r="Q185" s="51">
        <v>906</v>
      </c>
      <c r="R185" s="52">
        <f t="shared" si="24"/>
        <v>19.182722845648954</v>
      </c>
      <c r="S185" s="50">
        <v>4</v>
      </c>
      <c r="T185" s="50">
        <f t="shared" si="25"/>
        <v>5</v>
      </c>
      <c r="V185" s="45"/>
      <c r="W185" s="28" t="str">
        <f t="shared" si="26"/>
        <v>Sim</v>
      </c>
    </row>
    <row r="186" spans="1:23" ht="15" x14ac:dyDescent="0.25">
      <c r="A186" s="8" t="s">
        <v>195</v>
      </c>
      <c r="B186" s="24" t="s">
        <v>233</v>
      </c>
      <c r="C186" s="12">
        <v>211050</v>
      </c>
      <c r="D186" s="37" t="s">
        <v>240</v>
      </c>
      <c r="E186" s="38">
        <v>4878</v>
      </c>
      <c r="F186" s="50">
        <f t="shared" si="18"/>
        <v>29268</v>
      </c>
      <c r="G186" s="51">
        <v>4520</v>
      </c>
      <c r="H186" s="34">
        <f t="shared" si="19"/>
        <v>92.660926609266099</v>
      </c>
      <c r="I186" s="51">
        <v>4563</v>
      </c>
      <c r="J186" s="34">
        <f t="shared" si="20"/>
        <v>93.542435424354238</v>
      </c>
      <c r="K186" s="51">
        <v>5291</v>
      </c>
      <c r="L186" s="34">
        <f t="shared" si="21"/>
        <v>108.46658466584667</v>
      </c>
      <c r="M186" s="51">
        <v>4877</v>
      </c>
      <c r="N186" s="52">
        <f t="shared" si="22"/>
        <v>99.979499794997949</v>
      </c>
      <c r="O186" s="51">
        <v>4873</v>
      </c>
      <c r="P186" s="52">
        <f t="shared" si="23"/>
        <v>99.897498974989745</v>
      </c>
      <c r="Q186" s="51">
        <v>4832</v>
      </c>
      <c r="R186" s="52">
        <f t="shared" si="24"/>
        <v>99.056990569905707</v>
      </c>
      <c r="S186" s="50">
        <v>4</v>
      </c>
      <c r="T186" s="50">
        <f t="shared" si="25"/>
        <v>6</v>
      </c>
      <c r="V186" s="45"/>
      <c r="W186" s="28" t="str">
        <f t="shared" si="26"/>
        <v>Sim</v>
      </c>
    </row>
    <row r="187" spans="1:23" ht="15" x14ac:dyDescent="0.25">
      <c r="A187" s="8" t="s">
        <v>52</v>
      </c>
      <c r="B187" s="24" t="s">
        <v>233</v>
      </c>
      <c r="C187" s="12">
        <v>211060</v>
      </c>
      <c r="D187" s="37" t="s">
        <v>63</v>
      </c>
      <c r="E187" s="38">
        <v>5140</v>
      </c>
      <c r="F187" s="50">
        <f t="shared" si="18"/>
        <v>30840</v>
      </c>
      <c r="G187" s="51">
        <v>2378</v>
      </c>
      <c r="H187" s="34">
        <f t="shared" si="19"/>
        <v>46.264591439688715</v>
      </c>
      <c r="I187" s="51">
        <v>5255</v>
      </c>
      <c r="J187" s="34">
        <f t="shared" si="20"/>
        <v>102.2373540856031</v>
      </c>
      <c r="K187" s="51">
        <v>5246</v>
      </c>
      <c r="L187" s="34">
        <f t="shared" si="21"/>
        <v>102.06225680933852</v>
      </c>
      <c r="M187" s="51">
        <v>5228</v>
      </c>
      <c r="N187" s="52">
        <f t="shared" si="22"/>
        <v>101.71206225680933</v>
      </c>
      <c r="O187" s="51">
        <v>5209</v>
      </c>
      <c r="P187" s="52">
        <f t="shared" si="23"/>
        <v>101.34241245136187</v>
      </c>
      <c r="Q187" s="51">
        <v>5300</v>
      </c>
      <c r="R187" s="52">
        <f t="shared" si="24"/>
        <v>103.11284046692606</v>
      </c>
      <c r="S187" s="50">
        <v>4</v>
      </c>
      <c r="T187" s="50">
        <f t="shared" si="25"/>
        <v>5</v>
      </c>
      <c r="V187" s="45"/>
      <c r="W187" s="28" t="str">
        <f t="shared" si="26"/>
        <v>Sim</v>
      </c>
    </row>
    <row r="188" spans="1:23" ht="15" x14ac:dyDescent="0.25">
      <c r="A188" s="8" t="s">
        <v>171</v>
      </c>
      <c r="B188" s="24" t="s">
        <v>233</v>
      </c>
      <c r="C188" s="12">
        <v>211065</v>
      </c>
      <c r="D188" s="37" t="s">
        <v>183</v>
      </c>
      <c r="E188" s="38">
        <v>3561</v>
      </c>
      <c r="F188" s="50">
        <f t="shared" si="18"/>
        <v>21366</v>
      </c>
      <c r="G188" s="51">
        <v>4070</v>
      </c>
      <c r="H188" s="34">
        <f t="shared" si="19"/>
        <v>114.29373771412526</v>
      </c>
      <c r="I188" s="51">
        <v>3431</v>
      </c>
      <c r="J188" s="34">
        <f t="shared" si="20"/>
        <v>96.349340073013195</v>
      </c>
      <c r="K188" s="51">
        <v>4193</v>
      </c>
      <c r="L188" s="34">
        <f t="shared" si="21"/>
        <v>117.74782364504352</v>
      </c>
      <c r="M188" s="51">
        <v>3803</v>
      </c>
      <c r="N188" s="52">
        <f t="shared" si="22"/>
        <v>106.79584386408311</v>
      </c>
      <c r="O188" s="51">
        <v>3498</v>
      </c>
      <c r="P188" s="52">
        <f t="shared" si="23"/>
        <v>98.230834035383324</v>
      </c>
      <c r="Q188" s="51">
        <v>3353</v>
      </c>
      <c r="R188" s="52">
        <f t="shared" si="24"/>
        <v>94.158944116821118</v>
      </c>
      <c r="S188" s="50">
        <v>4</v>
      </c>
      <c r="T188" s="50">
        <f t="shared" si="25"/>
        <v>6</v>
      </c>
      <c r="V188" s="45"/>
      <c r="W188" s="28" t="str">
        <f t="shared" si="26"/>
        <v>Sim</v>
      </c>
    </row>
    <row r="189" spans="1:23" ht="15" x14ac:dyDescent="0.25">
      <c r="A189" s="8" t="s">
        <v>130</v>
      </c>
      <c r="B189" s="24" t="s">
        <v>233</v>
      </c>
      <c r="C189" s="12">
        <v>211070</v>
      </c>
      <c r="D189" s="37" t="s">
        <v>142</v>
      </c>
      <c r="E189" s="38">
        <v>11943</v>
      </c>
      <c r="F189" s="50">
        <f t="shared" si="18"/>
        <v>71658</v>
      </c>
      <c r="G189" s="51">
        <v>10242</v>
      </c>
      <c r="H189" s="34">
        <f t="shared" si="19"/>
        <v>85.757347400150721</v>
      </c>
      <c r="I189" s="51">
        <v>10686</v>
      </c>
      <c r="J189" s="34">
        <f t="shared" si="20"/>
        <v>89.475006279829188</v>
      </c>
      <c r="K189" s="51">
        <v>11172</v>
      </c>
      <c r="L189" s="34">
        <f t="shared" si="21"/>
        <v>93.544335594071839</v>
      </c>
      <c r="M189" s="51">
        <v>10469</v>
      </c>
      <c r="N189" s="52">
        <f t="shared" si="22"/>
        <v>87.658042367914263</v>
      </c>
      <c r="O189" s="51">
        <v>10355</v>
      </c>
      <c r="P189" s="52">
        <f t="shared" si="23"/>
        <v>86.703508331240059</v>
      </c>
      <c r="Q189" s="51">
        <v>10935</v>
      </c>
      <c r="R189" s="52">
        <f t="shared" si="24"/>
        <v>91.559909570459681</v>
      </c>
      <c r="S189" s="50">
        <v>4</v>
      </c>
      <c r="T189" s="50">
        <f t="shared" si="25"/>
        <v>6</v>
      </c>
      <c r="V189" s="45"/>
      <c r="W189" s="28" t="str">
        <f t="shared" si="26"/>
        <v>Sim</v>
      </c>
    </row>
    <row r="190" spans="1:23" ht="15" x14ac:dyDescent="0.25">
      <c r="A190" s="8" t="s">
        <v>27</v>
      </c>
      <c r="B190" s="24" t="s">
        <v>233</v>
      </c>
      <c r="C190" s="12">
        <v>211080</v>
      </c>
      <c r="D190" s="37" t="s">
        <v>37</v>
      </c>
      <c r="E190" s="38">
        <v>2786</v>
      </c>
      <c r="F190" s="50">
        <f t="shared" si="18"/>
        <v>16716</v>
      </c>
      <c r="G190" s="51">
        <v>3078</v>
      </c>
      <c r="H190" s="34">
        <f t="shared" si="19"/>
        <v>110.48097631012203</v>
      </c>
      <c r="I190" s="51">
        <v>3121</v>
      </c>
      <c r="J190" s="34">
        <f t="shared" si="20"/>
        <v>112.02440775305095</v>
      </c>
      <c r="K190" s="51">
        <v>2845</v>
      </c>
      <c r="L190" s="34">
        <f t="shared" si="21"/>
        <v>102.11773151471644</v>
      </c>
      <c r="M190" s="51">
        <v>2932</v>
      </c>
      <c r="N190" s="52">
        <f t="shared" si="22"/>
        <v>105.24048815506102</v>
      </c>
      <c r="O190" s="51">
        <v>2796</v>
      </c>
      <c r="P190" s="52">
        <f t="shared" si="23"/>
        <v>100.3589375448672</v>
      </c>
      <c r="Q190" s="51">
        <v>1756</v>
      </c>
      <c r="R190" s="52">
        <f t="shared" si="24"/>
        <v>63.029432878679117</v>
      </c>
      <c r="S190" s="50">
        <v>4</v>
      </c>
      <c r="T190" s="50">
        <f t="shared" si="25"/>
        <v>5</v>
      </c>
      <c r="V190" s="45"/>
      <c r="W190" s="28" t="str">
        <f t="shared" si="26"/>
        <v>Sim</v>
      </c>
    </row>
    <row r="191" spans="1:23" ht="15" x14ac:dyDescent="0.25">
      <c r="A191" s="8" t="s">
        <v>8</v>
      </c>
      <c r="B191" s="24" t="s">
        <v>233</v>
      </c>
      <c r="C191" s="12">
        <v>211085</v>
      </c>
      <c r="D191" s="37" t="s">
        <v>13</v>
      </c>
      <c r="E191" s="38">
        <v>3555</v>
      </c>
      <c r="F191" s="50">
        <f t="shared" si="18"/>
        <v>21330</v>
      </c>
      <c r="G191" s="51">
        <v>3775</v>
      </c>
      <c r="H191" s="34">
        <f t="shared" si="19"/>
        <v>106.18846694796062</v>
      </c>
      <c r="I191" s="51">
        <v>4065</v>
      </c>
      <c r="J191" s="34">
        <f t="shared" si="20"/>
        <v>114.34599156118144</v>
      </c>
      <c r="K191" s="51">
        <v>3999</v>
      </c>
      <c r="L191" s="34">
        <f t="shared" si="21"/>
        <v>112.48945147679325</v>
      </c>
      <c r="M191" s="51">
        <v>3984</v>
      </c>
      <c r="N191" s="52">
        <f t="shared" si="22"/>
        <v>112.0675105485232</v>
      </c>
      <c r="O191" s="51">
        <v>3937</v>
      </c>
      <c r="P191" s="52">
        <f t="shared" si="23"/>
        <v>110.74542897327709</v>
      </c>
      <c r="Q191" s="51">
        <v>3538</v>
      </c>
      <c r="R191" s="52">
        <f t="shared" si="24"/>
        <v>99.521800281293949</v>
      </c>
      <c r="S191" s="50">
        <v>4</v>
      </c>
      <c r="T191" s="50">
        <f t="shared" si="25"/>
        <v>6</v>
      </c>
      <c r="V191" s="45"/>
      <c r="W191" s="28" t="str">
        <f t="shared" si="26"/>
        <v>Sim</v>
      </c>
    </row>
    <row r="192" spans="1:23" ht="15" x14ac:dyDescent="0.25">
      <c r="A192" s="8" t="s">
        <v>191</v>
      </c>
      <c r="B192" s="24" t="s">
        <v>234</v>
      </c>
      <c r="C192" s="12">
        <v>211090</v>
      </c>
      <c r="D192" s="37" t="s">
        <v>194</v>
      </c>
      <c r="E192" s="38">
        <v>2061</v>
      </c>
      <c r="F192" s="50">
        <f t="shared" si="18"/>
        <v>12366</v>
      </c>
      <c r="G192" s="51">
        <v>1711</v>
      </c>
      <c r="H192" s="34">
        <f t="shared" si="19"/>
        <v>83.017952450266861</v>
      </c>
      <c r="I192" s="51">
        <v>1971</v>
      </c>
      <c r="J192" s="34">
        <f t="shared" si="20"/>
        <v>95.633187772925766</v>
      </c>
      <c r="K192" s="51">
        <v>2018</v>
      </c>
      <c r="L192" s="34">
        <f t="shared" si="21"/>
        <v>97.91363415817564</v>
      </c>
      <c r="M192" s="51">
        <v>1949</v>
      </c>
      <c r="N192" s="52">
        <f t="shared" si="22"/>
        <v>94.565744784085396</v>
      </c>
      <c r="O192" s="51">
        <v>1807</v>
      </c>
      <c r="P192" s="52">
        <f t="shared" si="23"/>
        <v>87.675885492479381</v>
      </c>
      <c r="Q192" s="51">
        <v>1275</v>
      </c>
      <c r="R192" s="52">
        <f t="shared" si="24"/>
        <v>61.863173216885002</v>
      </c>
      <c r="S192" s="50">
        <v>4</v>
      </c>
      <c r="T192" s="50">
        <f t="shared" si="25"/>
        <v>5</v>
      </c>
      <c r="V192" s="45"/>
      <c r="W192" s="28" t="str">
        <f t="shared" si="26"/>
        <v>Sim</v>
      </c>
    </row>
    <row r="193" spans="1:23" ht="15" x14ac:dyDescent="0.25">
      <c r="A193" s="8" t="s">
        <v>195</v>
      </c>
      <c r="B193" s="24" t="s">
        <v>233</v>
      </c>
      <c r="C193" s="12">
        <v>211100</v>
      </c>
      <c r="D193" s="37" t="s">
        <v>201</v>
      </c>
      <c r="E193" s="38">
        <v>2506</v>
      </c>
      <c r="F193" s="50">
        <f t="shared" si="18"/>
        <v>15036</v>
      </c>
      <c r="G193" s="51">
        <v>2377</v>
      </c>
      <c r="H193" s="34">
        <f t="shared" si="19"/>
        <v>94.852354349561054</v>
      </c>
      <c r="I193" s="51">
        <v>2844</v>
      </c>
      <c r="J193" s="34">
        <f t="shared" si="20"/>
        <v>113.48762968874702</v>
      </c>
      <c r="K193" s="51">
        <v>2460</v>
      </c>
      <c r="L193" s="34">
        <f t="shared" si="21"/>
        <v>98.16440542697525</v>
      </c>
      <c r="M193" s="51">
        <v>2569</v>
      </c>
      <c r="N193" s="52">
        <f t="shared" si="22"/>
        <v>102.51396648044692</v>
      </c>
      <c r="O193" s="51">
        <v>2395</v>
      </c>
      <c r="P193" s="52">
        <f t="shared" si="23"/>
        <v>95.570630486831604</v>
      </c>
      <c r="Q193" s="51">
        <v>2506</v>
      </c>
      <c r="R193" s="52">
        <f t="shared" si="24"/>
        <v>100</v>
      </c>
      <c r="S193" s="50">
        <v>4</v>
      </c>
      <c r="T193" s="50">
        <f t="shared" si="25"/>
        <v>6</v>
      </c>
      <c r="V193" s="45"/>
      <c r="W193" s="28" t="str">
        <f t="shared" si="26"/>
        <v>Sim</v>
      </c>
    </row>
    <row r="194" spans="1:23" ht="15" x14ac:dyDescent="0.25">
      <c r="A194" s="8" t="s">
        <v>158</v>
      </c>
      <c r="B194" s="24" t="s">
        <v>234</v>
      </c>
      <c r="C194" s="12">
        <v>211102</v>
      </c>
      <c r="D194" s="37" t="s">
        <v>168</v>
      </c>
      <c r="E194" s="38">
        <v>4361</v>
      </c>
      <c r="F194" s="50">
        <f t="shared" si="18"/>
        <v>26166</v>
      </c>
      <c r="G194" s="51">
        <v>3960</v>
      </c>
      <c r="H194" s="34">
        <f t="shared" si="19"/>
        <v>90.804861270350841</v>
      </c>
      <c r="I194" s="51">
        <v>3912</v>
      </c>
      <c r="J194" s="34">
        <f t="shared" si="20"/>
        <v>89.704196285255676</v>
      </c>
      <c r="K194" s="51">
        <v>4315</v>
      </c>
      <c r="L194" s="34">
        <f t="shared" si="21"/>
        <v>98.945196055950476</v>
      </c>
      <c r="M194" s="51">
        <v>5088</v>
      </c>
      <c r="N194" s="52">
        <f t="shared" si="22"/>
        <v>116.67048842008714</v>
      </c>
      <c r="O194" s="51">
        <v>4355</v>
      </c>
      <c r="P194" s="52">
        <f t="shared" si="23"/>
        <v>99.862416876863108</v>
      </c>
      <c r="Q194" s="51">
        <v>3563</v>
      </c>
      <c r="R194" s="52">
        <f t="shared" si="24"/>
        <v>81.701444622792934</v>
      </c>
      <c r="S194" s="50">
        <v>4</v>
      </c>
      <c r="T194" s="50">
        <f t="shared" si="25"/>
        <v>6</v>
      </c>
      <c r="V194" s="45"/>
      <c r="W194" s="28" t="str">
        <f t="shared" si="26"/>
        <v>Sim</v>
      </c>
    </row>
    <row r="195" spans="1:23" ht="15" x14ac:dyDescent="0.25">
      <c r="A195" s="7" t="s">
        <v>71</v>
      </c>
      <c r="B195" s="25" t="s">
        <v>233</v>
      </c>
      <c r="C195" s="42">
        <v>211105</v>
      </c>
      <c r="D195" s="43" t="s">
        <v>83</v>
      </c>
      <c r="E195" s="38">
        <v>4359</v>
      </c>
      <c r="F195" s="50">
        <f t="shared" si="18"/>
        <v>26154</v>
      </c>
      <c r="G195" s="51">
        <v>4038</v>
      </c>
      <c r="H195" s="34">
        <f t="shared" si="19"/>
        <v>92.635925671025461</v>
      </c>
      <c r="I195" s="51">
        <v>3679</v>
      </c>
      <c r="J195" s="34">
        <f t="shared" si="20"/>
        <v>84.400091764166092</v>
      </c>
      <c r="K195" s="51">
        <v>3994</v>
      </c>
      <c r="L195" s="34">
        <f t="shared" si="21"/>
        <v>91.626519844000924</v>
      </c>
      <c r="M195" s="51">
        <v>4717</v>
      </c>
      <c r="N195" s="52">
        <f t="shared" si="22"/>
        <v>108.21289286533609</v>
      </c>
      <c r="O195" s="51">
        <v>5209</v>
      </c>
      <c r="P195" s="52">
        <f t="shared" si="23"/>
        <v>119.49988529479239</v>
      </c>
      <c r="Q195" s="51">
        <v>3878</v>
      </c>
      <c r="R195" s="52">
        <f t="shared" si="24"/>
        <v>88.96535902729984</v>
      </c>
      <c r="S195" s="50">
        <v>4</v>
      </c>
      <c r="T195" s="50">
        <f t="shared" si="25"/>
        <v>6</v>
      </c>
      <c r="V195" s="45"/>
      <c r="W195" s="28" t="str">
        <f t="shared" si="26"/>
        <v>Sim</v>
      </c>
    </row>
    <row r="196" spans="1:23" ht="15" x14ac:dyDescent="0.25">
      <c r="A196" s="7" t="s">
        <v>45</v>
      </c>
      <c r="B196" s="25" t="s">
        <v>234</v>
      </c>
      <c r="C196" s="42">
        <v>211107</v>
      </c>
      <c r="D196" s="43" t="s">
        <v>51</v>
      </c>
      <c r="E196" s="38">
        <v>3324</v>
      </c>
      <c r="F196" s="50">
        <f t="shared" si="18"/>
        <v>19944</v>
      </c>
      <c r="G196" s="51">
        <v>2870</v>
      </c>
      <c r="H196" s="34">
        <f t="shared" si="19"/>
        <v>86.341756919374248</v>
      </c>
      <c r="I196" s="51">
        <v>2906</v>
      </c>
      <c r="J196" s="34">
        <f t="shared" si="20"/>
        <v>87.424789410348978</v>
      </c>
      <c r="K196" s="51">
        <v>2991</v>
      </c>
      <c r="L196" s="34">
        <f t="shared" si="21"/>
        <v>89.981949458483754</v>
      </c>
      <c r="M196" s="51">
        <v>2359</v>
      </c>
      <c r="N196" s="52">
        <f t="shared" si="22"/>
        <v>70.968712394705165</v>
      </c>
      <c r="O196" s="51">
        <v>2734</v>
      </c>
      <c r="P196" s="52">
        <f t="shared" si="23"/>
        <v>82.250300842358598</v>
      </c>
      <c r="Q196" s="51">
        <v>2660</v>
      </c>
      <c r="R196" s="52">
        <f t="shared" si="24"/>
        <v>80.024067388688323</v>
      </c>
      <c r="S196" s="50">
        <v>4</v>
      </c>
      <c r="T196" s="50">
        <f t="shared" si="25"/>
        <v>5</v>
      </c>
      <c r="V196" s="45"/>
      <c r="W196" s="28" t="str">
        <f t="shared" si="26"/>
        <v>Sim</v>
      </c>
    </row>
    <row r="197" spans="1:23" ht="15" x14ac:dyDescent="0.25">
      <c r="A197" s="8" t="s">
        <v>171</v>
      </c>
      <c r="B197" s="24" t="s">
        <v>233</v>
      </c>
      <c r="C197" s="12">
        <v>211110</v>
      </c>
      <c r="D197" s="37" t="s">
        <v>171</v>
      </c>
      <c r="E197" s="38">
        <v>13520</v>
      </c>
      <c r="F197" s="50">
        <f t="shared" si="18"/>
        <v>81120</v>
      </c>
      <c r="G197" s="51">
        <v>11368</v>
      </c>
      <c r="H197" s="34">
        <f t="shared" si="19"/>
        <v>84.082840236686394</v>
      </c>
      <c r="I197" s="51">
        <v>12331</v>
      </c>
      <c r="J197" s="34">
        <f t="shared" si="20"/>
        <v>91.205621301775153</v>
      </c>
      <c r="K197" s="51">
        <v>11613</v>
      </c>
      <c r="L197" s="34">
        <f t="shared" si="21"/>
        <v>85.894970414201183</v>
      </c>
      <c r="M197" s="51">
        <v>13649</v>
      </c>
      <c r="N197" s="52">
        <f t="shared" si="22"/>
        <v>100.95414201183432</v>
      </c>
      <c r="O197" s="51">
        <v>11629</v>
      </c>
      <c r="P197" s="52">
        <f t="shared" si="23"/>
        <v>86.01331360946746</v>
      </c>
      <c r="Q197" s="51">
        <v>11647</v>
      </c>
      <c r="R197" s="52">
        <f t="shared" si="24"/>
        <v>86.146449704142015</v>
      </c>
      <c r="S197" s="50">
        <v>4</v>
      </c>
      <c r="T197" s="50">
        <f t="shared" si="25"/>
        <v>6</v>
      </c>
      <c r="V197" s="45"/>
      <c r="W197" s="28" t="str">
        <f t="shared" si="26"/>
        <v>Sim</v>
      </c>
    </row>
    <row r="198" spans="1:23" ht="15" x14ac:dyDescent="0.25">
      <c r="A198" s="8" t="s">
        <v>186</v>
      </c>
      <c r="B198" s="24" t="s">
        <v>233</v>
      </c>
      <c r="C198" s="12">
        <v>211120</v>
      </c>
      <c r="D198" s="37" t="s">
        <v>190</v>
      </c>
      <c r="E198" s="38">
        <v>110561</v>
      </c>
      <c r="F198" s="50">
        <f t="shared" si="18"/>
        <v>663366</v>
      </c>
      <c r="G198" s="51">
        <v>15575</v>
      </c>
      <c r="H198" s="34">
        <f t="shared" si="19"/>
        <v>14.087245954721828</v>
      </c>
      <c r="I198" s="51">
        <v>17835</v>
      </c>
      <c r="J198" s="34">
        <f t="shared" si="20"/>
        <v>16.131366395021754</v>
      </c>
      <c r="K198" s="51">
        <v>25104</v>
      </c>
      <c r="L198" s="34">
        <f t="shared" si="21"/>
        <v>22.706017492605891</v>
      </c>
      <c r="M198" s="51">
        <v>20707</v>
      </c>
      <c r="N198" s="52">
        <f t="shared" si="22"/>
        <v>18.729027414730329</v>
      </c>
      <c r="O198" s="51">
        <v>19462</v>
      </c>
      <c r="P198" s="52">
        <f t="shared" si="23"/>
        <v>17.60295221642351</v>
      </c>
      <c r="Q198" s="51">
        <v>12812</v>
      </c>
      <c r="R198" s="52">
        <f t="shared" si="24"/>
        <v>11.588173044744531</v>
      </c>
      <c r="S198" s="50">
        <v>4</v>
      </c>
      <c r="T198" s="50">
        <f t="shared" si="25"/>
        <v>0</v>
      </c>
      <c r="V198" s="45"/>
      <c r="W198" s="28" t="str">
        <f t="shared" si="26"/>
        <v>Não</v>
      </c>
    </row>
    <row r="199" spans="1:23" ht="15" x14ac:dyDescent="0.25">
      <c r="A199" s="8" t="s">
        <v>130</v>
      </c>
      <c r="B199" s="24" t="s">
        <v>233</v>
      </c>
      <c r="C199" s="12">
        <v>211125</v>
      </c>
      <c r="D199" s="37" t="s">
        <v>143</v>
      </c>
      <c r="E199" s="38">
        <v>3559</v>
      </c>
      <c r="F199" s="50">
        <f t="shared" si="18"/>
        <v>21354</v>
      </c>
      <c r="G199" s="51">
        <v>2733</v>
      </c>
      <c r="H199" s="34">
        <f t="shared" si="19"/>
        <v>76.791233492554085</v>
      </c>
      <c r="I199" s="51">
        <v>2777</v>
      </c>
      <c r="J199" s="34">
        <f t="shared" si="20"/>
        <v>78.02753582466984</v>
      </c>
      <c r="K199" s="51">
        <v>3403</v>
      </c>
      <c r="L199" s="34">
        <f t="shared" si="21"/>
        <v>95.616746277044115</v>
      </c>
      <c r="M199" s="51">
        <v>3581</v>
      </c>
      <c r="N199" s="52">
        <f t="shared" si="22"/>
        <v>100.61815116605788</v>
      </c>
      <c r="O199" s="51">
        <v>3020</v>
      </c>
      <c r="P199" s="52">
        <f t="shared" si="23"/>
        <v>84.855296431581905</v>
      </c>
      <c r="Q199" s="51">
        <v>3102</v>
      </c>
      <c r="R199" s="52">
        <f t="shared" si="24"/>
        <v>87.159314414161287</v>
      </c>
      <c r="S199" s="50">
        <v>4</v>
      </c>
      <c r="T199" s="50">
        <f t="shared" si="25"/>
        <v>4</v>
      </c>
      <c r="V199" s="45"/>
      <c r="W199" s="28" t="str">
        <f t="shared" si="26"/>
        <v>Sim</v>
      </c>
    </row>
    <row r="200" spans="1:23" ht="15" x14ac:dyDescent="0.25">
      <c r="A200" s="8" t="s">
        <v>186</v>
      </c>
      <c r="B200" s="24" t="s">
        <v>233</v>
      </c>
      <c r="C200" s="12">
        <v>211130</v>
      </c>
      <c r="D200" s="37" t="s">
        <v>186</v>
      </c>
      <c r="E200" s="38">
        <v>432680</v>
      </c>
      <c r="F200" s="50">
        <f t="shared" si="18"/>
        <v>2596080</v>
      </c>
      <c r="G200" s="51">
        <v>144498</v>
      </c>
      <c r="H200" s="34">
        <f t="shared" si="19"/>
        <v>33.396043265230659</v>
      </c>
      <c r="I200" s="51">
        <v>229542</v>
      </c>
      <c r="J200" s="34">
        <f t="shared" si="20"/>
        <v>53.051215679023755</v>
      </c>
      <c r="K200" s="51">
        <v>275835</v>
      </c>
      <c r="L200" s="34">
        <f t="shared" si="21"/>
        <v>63.750346676527691</v>
      </c>
      <c r="M200" s="51">
        <v>308013</v>
      </c>
      <c r="N200" s="52">
        <f t="shared" si="22"/>
        <v>71.18725154848849</v>
      </c>
      <c r="O200" s="51">
        <v>264562</v>
      </c>
      <c r="P200" s="52">
        <f t="shared" si="23"/>
        <v>61.144957012110567</v>
      </c>
      <c r="Q200" s="51">
        <v>105348</v>
      </c>
      <c r="R200" s="52">
        <f t="shared" si="24"/>
        <v>24.3477858925765</v>
      </c>
      <c r="S200" s="50">
        <v>4</v>
      </c>
      <c r="T200" s="50">
        <f t="shared" si="25"/>
        <v>0</v>
      </c>
      <c r="V200" s="45"/>
      <c r="W200" s="28" t="str">
        <f t="shared" si="26"/>
        <v>Não</v>
      </c>
    </row>
    <row r="201" spans="1:23" ht="15" x14ac:dyDescent="0.25">
      <c r="A201" s="8" t="s">
        <v>16</v>
      </c>
      <c r="B201" s="24" t="s">
        <v>233</v>
      </c>
      <c r="C201" s="12">
        <v>211140</v>
      </c>
      <c r="D201" s="37" t="s">
        <v>25</v>
      </c>
      <c r="E201" s="38">
        <v>4015</v>
      </c>
      <c r="F201" s="50">
        <f t="shared" si="18"/>
        <v>24090</v>
      </c>
      <c r="G201" s="51">
        <v>3728</v>
      </c>
      <c r="H201" s="34">
        <f t="shared" si="19"/>
        <v>92.851805728518059</v>
      </c>
      <c r="I201" s="51">
        <v>3749</v>
      </c>
      <c r="J201" s="34">
        <f t="shared" si="20"/>
        <v>93.374844333748442</v>
      </c>
      <c r="K201" s="51">
        <v>3857</v>
      </c>
      <c r="L201" s="34">
        <f t="shared" si="21"/>
        <v>96.064757160647574</v>
      </c>
      <c r="M201" s="51">
        <v>3869</v>
      </c>
      <c r="N201" s="52">
        <f t="shared" si="22"/>
        <v>96.36363636363636</v>
      </c>
      <c r="O201" s="51">
        <v>3950</v>
      </c>
      <c r="P201" s="52">
        <f t="shared" si="23"/>
        <v>98.381070983810716</v>
      </c>
      <c r="Q201" s="51">
        <v>3983</v>
      </c>
      <c r="R201" s="52">
        <f t="shared" si="24"/>
        <v>99.202988792029885</v>
      </c>
      <c r="S201" s="50">
        <v>4</v>
      </c>
      <c r="T201" s="50">
        <f t="shared" si="25"/>
        <v>6</v>
      </c>
      <c r="V201" s="45"/>
      <c r="W201" s="28" t="str">
        <f t="shared" si="26"/>
        <v>Sim</v>
      </c>
    </row>
    <row r="202" spans="1:23" ht="15" x14ac:dyDescent="0.25">
      <c r="A202" s="7" t="s">
        <v>65</v>
      </c>
      <c r="B202" s="25" t="s">
        <v>233</v>
      </c>
      <c r="C202" s="42">
        <v>211150</v>
      </c>
      <c r="D202" s="43" t="s">
        <v>69</v>
      </c>
      <c r="E202" s="38">
        <v>13755</v>
      </c>
      <c r="F202" s="50">
        <f t="shared" si="18"/>
        <v>82530</v>
      </c>
      <c r="G202" s="51">
        <v>14094</v>
      </c>
      <c r="H202" s="34">
        <f t="shared" si="19"/>
        <v>102.46455834242094</v>
      </c>
      <c r="I202" s="51">
        <v>12417</v>
      </c>
      <c r="J202" s="34">
        <f t="shared" si="20"/>
        <v>90.272628135223556</v>
      </c>
      <c r="K202" s="51">
        <v>16119</v>
      </c>
      <c r="L202" s="34">
        <f t="shared" si="21"/>
        <v>117.1864776444929</v>
      </c>
      <c r="M202" s="51">
        <v>13921</v>
      </c>
      <c r="N202" s="52">
        <f t="shared" si="22"/>
        <v>101.20683387858959</v>
      </c>
      <c r="O202" s="51">
        <v>14080</v>
      </c>
      <c r="P202" s="52">
        <f t="shared" si="23"/>
        <v>102.36277717193747</v>
      </c>
      <c r="Q202" s="51">
        <v>14049</v>
      </c>
      <c r="R202" s="52">
        <f t="shared" si="24"/>
        <v>102.13740458015268</v>
      </c>
      <c r="S202" s="50">
        <v>4</v>
      </c>
      <c r="T202" s="50">
        <f t="shared" si="25"/>
        <v>6</v>
      </c>
      <c r="V202" s="45"/>
      <c r="W202" s="28" t="str">
        <f t="shared" si="26"/>
        <v>Sim</v>
      </c>
    </row>
    <row r="203" spans="1:23" ht="15" x14ac:dyDescent="0.25">
      <c r="A203" s="7" t="s">
        <v>8</v>
      </c>
      <c r="B203" s="25" t="s">
        <v>233</v>
      </c>
      <c r="C203" s="42">
        <v>211153</v>
      </c>
      <c r="D203" s="43" t="s">
        <v>14</v>
      </c>
      <c r="E203" s="38">
        <v>5834</v>
      </c>
      <c r="F203" s="50">
        <f t="shared" si="18"/>
        <v>35004</v>
      </c>
      <c r="G203" s="51">
        <v>4570</v>
      </c>
      <c r="H203" s="34">
        <f t="shared" si="19"/>
        <v>78.333904696606112</v>
      </c>
      <c r="I203" s="51">
        <v>5815</v>
      </c>
      <c r="J203" s="34">
        <f t="shared" si="20"/>
        <v>99.674322934521769</v>
      </c>
      <c r="K203" s="51">
        <v>5485</v>
      </c>
      <c r="L203" s="34">
        <f t="shared" si="21"/>
        <v>94.017826534110384</v>
      </c>
      <c r="M203" s="51">
        <v>5570</v>
      </c>
      <c r="N203" s="52">
        <f t="shared" si="22"/>
        <v>95.474802879670889</v>
      </c>
      <c r="O203" s="51">
        <v>5289</v>
      </c>
      <c r="P203" s="52">
        <f t="shared" si="23"/>
        <v>90.658210490229692</v>
      </c>
      <c r="Q203" s="51">
        <v>5686</v>
      </c>
      <c r="R203" s="52">
        <f t="shared" si="24"/>
        <v>97.463147068906409</v>
      </c>
      <c r="S203" s="50">
        <v>4</v>
      </c>
      <c r="T203" s="50">
        <f t="shared" si="25"/>
        <v>5</v>
      </c>
      <c r="V203" s="45"/>
      <c r="W203" s="28" t="str">
        <f t="shared" si="26"/>
        <v>Sim</v>
      </c>
    </row>
    <row r="204" spans="1:23" ht="17.25" customHeight="1" x14ac:dyDescent="0.25">
      <c r="A204" s="7" t="s">
        <v>27</v>
      </c>
      <c r="B204" s="25" t="s">
        <v>233</v>
      </c>
      <c r="C204" s="42">
        <v>211157</v>
      </c>
      <c r="D204" s="43" t="s">
        <v>38</v>
      </c>
      <c r="E204" s="38">
        <v>1441</v>
      </c>
      <c r="F204" s="50">
        <f t="shared" si="18"/>
        <v>8646</v>
      </c>
      <c r="G204" s="51">
        <v>1427</v>
      </c>
      <c r="H204" s="34">
        <f t="shared" si="19"/>
        <v>99.028452463566964</v>
      </c>
      <c r="I204" s="51">
        <v>1550</v>
      </c>
      <c r="J204" s="34">
        <f t="shared" si="20"/>
        <v>107.56419153365717</v>
      </c>
      <c r="K204" s="51">
        <v>1500</v>
      </c>
      <c r="L204" s="34">
        <f t="shared" si="21"/>
        <v>104.09437890353921</v>
      </c>
      <c r="M204" s="51">
        <v>1452</v>
      </c>
      <c r="N204" s="52">
        <f t="shared" si="22"/>
        <v>100.76335877862594</v>
      </c>
      <c r="O204" s="51">
        <v>1448</v>
      </c>
      <c r="P204" s="52">
        <f t="shared" si="23"/>
        <v>100.48577376821652</v>
      </c>
      <c r="Q204" s="51">
        <v>1432</v>
      </c>
      <c r="R204" s="52">
        <f t="shared" si="24"/>
        <v>99.375433726578763</v>
      </c>
      <c r="S204" s="50">
        <v>4</v>
      </c>
      <c r="T204" s="50">
        <f t="shared" si="25"/>
        <v>6</v>
      </c>
      <c r="V204" s="45"/>
      <c r="W204" s="28" t="str">
        <f t="shared" si="26"/>
        <v>Sim</v>
      </c>
    </row>
    <row r="205" spans="1:23" ht="14.25" customHeight="1" x14ac:dyDescent="0.25">
      <c r="A205" s="7" t="s">
        <v>27</v>
      </c>
      <c r="B205" s="25" t="s">
        <v>233</v>
      </c>
      <c r="C205" s="42">
        <v>211160</v>
      </c>
      <c r="D205" s="43" t="s">
        <v>258</v>
      </c>
      <c r="E205" s="38">
        <v>7649</v>
      </c>
      <c r="F205" s="50">
        <f t="shared" si="18"/>
        <v>45894</v>
      </c>
      <c r="G205" s="51">
        <v>8195</v>
      </c>
      <c r="H205" s="34">
        <f t="shared" si="19"/>
        <v>107.13818799843118</v>
      </c>
      <c r="I205" s="51">
        <v>7659</v>
      </c>
      <c r="J205" s="34">
        <f t="shared" si="20"/>
        <v>100.1307360439273</v>
      </c>
      <c r="K205" s="51">
        <v>7145</v>
      </c>
      <c r="L205" s="34">
        <f t="shared" si="21"/>
        <v>93.410903386063538</v>
      </c>
      <c r="M205" s="51">
        <v>7030</v>
      </c>
      <c r="N205" s="52">
        <f t="shared" si="22"/>
        <v>91.907438880899463</v>
      </c>
      <c r="O205" s="51">
        <v>7203</v>
      </c>
      <c r="P205" s="52">
        <f t="shared" si="23"/>
        <v>94.169172440841947</v>
      </c>
      <c r="Q205" s="51">
        <v>5901</v>
      </c>
      <c r="R205" s="52">
        <f t="shared" si="24"/>
        <v>77.147339521506069</v>
      </c>
      <c r="S205" s="50">
        <v>4</v>
      </c>
      <c r="T205" s="50">
        <f t="shared" si="25"/>
        <v>5</v>
      </c>
      <c r="V205" s="45"/>
      <c r="W205" s="28" t="str">
        <f t="shared" si="26"/>
        <v>Sim</v>
      </c>
    </row>
    <row r="206" spans="1:23" ht="15" x14ac:dyDescent="0.25">
      <c r="A206" s="7" t="s">
        <v>100</v>
      </c>
      <c r="B206" s="25" t="s">
        <v>234</v>
      </c>
      <c r="C206" s="42">
        <v>211163</v>
      </c>
      <c r="D206" s="43" t="s">
        <v>110</v>
      </c>
      <c r="E206" s="38">
        <v>1492</v>
      </c>
      <c r="F206" s="50">
        <f t="shared" si="18"/>
        <v>8952</v>
      </c>
      <c r="G206" s="51">
        <v>647</v>
      </c>
      <c r="H206" s="34">
        <f t="shared" si="19"/>
        <v>43.364611260053621</v>
      </c>
      <c r="I206" s="51">
        <v>822</v>
      </c>
      <c r="J206" s="34">
        <f t="shared" si="20"/>
        <v>55.093833780160864</v>
      </c>
      <c r="K206" s="51">
        <v>1648</v>
      </c>
      <c r="L206" s="34">
        <f t="shared" si="21"/>
        <v>110.45576407506704</v>
      </c>
      <c r="M206" s="51">
        <v>1503</v>
      </c>
      <c r="N206" s="52">
        <f t="shared" si="22"/>
        <v>100.73726541554959</v>
      </c>
      <c r="O206" s="51">
        <v>1503</v>
      </c>
      <c r="P206" s="52">
        <f t="shared" si="23"/>
        <v>100.73726541554959</v>
      </c>
      <c r="Q206" s="51">
        <v>1670</v>
      </c>
      <c r="R206" s="52">
        <f t="shared" si="24"/>
        <v>111.93029490616621</v>
      </c>
      <c r="S206" s="50">
        <v>4</v>
      </c>
      <c r="T206" s="50">
        <f t="shared" si="25"/>
        <v>4</v>
      </c>
      <c r="V206" s="45"/>
      <c r="W206" s="28" t="str">
        <f t="shared" si="26"/>
        <v>Sim</v>
      </c>
    </row>
    <row r="207" spans="1:23" ht="15" x14ac:dyDescent="0.25">
      <c r="A207" s="7" t="s">
        <v>100</v>
      </c>
      <c r="B207" s="25" t="s">
        <v>234</v>
      </c>
      <c r="C207" s="42">
        <v>211167</v>
      </c>
      <c r="D207" s="43" t="s">
        <v>111</v>
      </c>
      <c r="E207" s="38">
        <v>1716</v>
      </c>
      <c r="F207" s="50">
        <f t="shared" ref="F207:F232" si="27">E207*6</f>
        <v>10296</v>
      </c>
      <c r="G207" s="51">
        <v>1666</v>
      </c>
      <c r="H207" s="34">
        <f t="shared" ref="H207:H232" si="28">G207/E207*100</f>
        <v>97.086247086247084</v>
      </c>
      <c r="I207" s="51">
        <v>1586</v>
      </c>
      <c r="J207" s="34">
        <f t="shared" ref="J207:J232" si="29">I207/E207*100</f>
        <v>92.424242424242422</v>
      </c>
      <c r="K207" s="51">
        <v>1658</v>
      </c>
      <c r="L207" s="34">
        <f t="shared" ref="L207:L232" si="30">K207/E207*100</f>
        <v>96.620046620046622</v>
      </c>
      <c r="M207" s="51">
        <v>1648</v>
      </c>
      <c r="N207" s="52">
        <f t="shared" ref="N207:N232" si="31">M207/E207*100</f>
        <v>96.037296037296045</v>
      </c>
      <c r="O207" s="51">
        <v>1698</v>
      </c>
      <c r="P207" s="52">
        <f t="shared" ref="P207:P232" si="32">O207/E207*100</f>
        <v>98.951048951048946</v>
      </c>
      <c r="Q207" s="51">
        <v>1538</v>
      </c>
      <c r="R207" s="52">
        <f t="shared" ref="R207:R232" si="33">Q207/E207*100</f>
        <v>89.627039627039622</v>
      </c>
      <c r="S207" s="50">
        <v>4</v>
      </c>
      <c r="T207" s="50">
        <f t="shared" ref="T207:T232" si="34">COUNTIF(H207,"&gt;=80")+COUNTIF(J207,"&gt;=80")+COUNTIF(L207,"&gt;=80")+COUNTIF(N207,"&gt;=80")+COUNTIF(P207,"&gt;=80")+COUNTIF(R207,"&gt;=80")</f>
        <v>6</v>
      </c>
      <c r="V207" s="45"/>
      <c r="W207" s="28" t="str">
        <f t="shared" si="26"/>
        <v>Sim</v>
      </c>
    </row>
    <row r="208" spans="1:23" ht="15" x14ac:dyDescent="0.25">
      <c r="A208" s="8" t="s">
        <v>195</v>
      </c>
      <c r="B208" s="24" t="s">
        <v>233</v>
      </c>
      <c r="C208" s="12">
        <v>211170</v>
      </c>
      <c r="D208" s="37" t="s">
        <v>241</v>
      </c>
      <c r="E208" s="38">
        <v>859</v>
      </c>
      <c r="F208" s="50">
        <f t="shared" si="27"/>
        <v>5154</v>
      </c>
      <c r="G208" s="51">
        <v>764</v>
      </c>
      <c r="H208" s="34">
        <f t="shared" si="28"/>
        <v>88.940628637951107</v>
      </c>
      <c r="I208" s="51">
        <v>835</v>
      </c>
      <c r="J208" s="34">
        <f t="shared" si="29"/>
        <v>97.206053550640277</v>
      </c>
      <c r="K208" s="51">
        <v>1025</v>
      </c>
      <c r="L208" s="34">
        <f t="shared" si="30"/>
        <v>119.32479627473806</v>
      </c>
      <c r="M208" s="51">
        <v>733</v>
      </c>
      <c r="N208" s="52">
        <f t="shared" si="31"/>
        <v>85.331781140861466</v>
      </c>
      <c r="O208" s="51">
        <v>753</v>
      </c>
      <c r="P208" s="52">
        <f t="shared" si="32"/>
        <v>87.660069848661237</v>
      </c>
      <c r="Q208" s="51">
        <v>808</v>
      </c>
      <c r="R208" s="52">
        <f t="shared" si="33"/>
        <v>94.062863795110601</v>
      </c>
      <c r="S208" s="50">
        <v>4</v>
      </c>
      <c r="T208" s="50">
        <f t="shared" si="34"/>
        <v>6</v>
      </c>
      <c r="V208" s="45"/>
      <c r="W208" s="28" t="str">
        <f t="shared" ref="W208:W231" si="35">IF(T208&gt;=4,"Sim","Não")</f>
        <v>Sim</v>
      </c>
    </row>
    <row r="209" spans="1:23" ht="15" x14ac:dyDescent="0.25">
      <c r="A209" s="8" t="s">
        <v>158</v>
      </c>
      <c r="B209" s="24" t="s">
        <v>234</v>
      </c>
      <c r="C209" s="12">
        <v>211172</v>
      </c>
      <c r="D209" s="37" t="s">
        <v>169</v>
      </c>
      <c r="E209" s="38">
        <v>2169</v>
      </c>
      <c r="F209" s="50">
        <f t="shared" si="27"/>
        <v>13014</v>
      </c>
      <c r="G209" s="51">
        <v>1832</v>
      </c>
      <c r="H209" s="34">
        <f t="shared" si="28"/>
        <v>84.462886122637158</v>
      </c>
      <c r="I209" s="51">
        <v>1934</v>
      </c>
      <c r="J209" s="34">
        <f t="shared" si="29"/>
        <v>89.165514061779632</v>
      </c>
      <c r="K209" s="51">
        <v>1696</v>
      </c>
      <c r="L209" s="34">
        <f t="shared" si="30"/>
        <v>78.192715537113884</v>
      </c>
      <c r="M209" s="51">
        <v>1834</v>
      </c>
      <c r="N209" s="52">
        <f t="shared" si="31"/>
        <v>84.555094513600736</v>
      </c>
      <c r="O209" s="51">
        <v>1877</v>
      </c>
      <c r="P209" s="52">
        <f t="shared" si="32"/>
        <v>86.537574919317663</v>
      </c>
      <c r="Q209" s="51">
        <v>1592</v>
      </c>
      <c r="R209" s="52">
        <f t="shared" si="33"/>
        <v>73.397879207007833</v>
      </c>
      <c r="S209" s="50">
        <v>4</v>
      </c>
      <c r="T209" s="50">
        <f t="shared" si="34"/>
        <v>4</v>
      </c>
      <c r="V209" s="45"/>
      <c r="W209" s="28" t="str">
        <f t="shared" si="35"/>
        <v>Sim</v>
      </c>
    </row>
    <row r="210" spans="1:23" ht="15" x14ac:dyDescent="0.25">
      <c r="A210" s="8" t="s">
        <v>130</v>
      </c>
      <c r="B210" s="24" t="s">
        <v>233</v>
      </c>
      <c r="C210" s="12">
        <v>211174</v>
      </c>
      <c r="D210" s="37" t="s">
        <v>144</v>
      </c>
      <c r="E210" s="38">
        <v>4117</v>
      </c>
      <c r="F210" s="50">
        <f t="shared" si="27"/>
        <v>24702</v>
      </c>
      <c r="G210" s="51">
        <v>4141</v>
      </c>
      <c r="H210" s="34">
        <f t="shared" si="28"/>
        <v>100.58294874908916</v>
      </c>
      <c r="I210" s="51">
        <v>3258</v>
      </c>
      <c r="J210" s="34">
        <f t="shared" si="29"/>
        <v>79.135292688851095</v>
      </c>
      <c r="K210" s="51">
        <v>2508</v>
      </c>
      <c r="L210" s="34">
        <f t="shared" si="30"/>
        <v>60.918144279815401</v>
      </c>
      <c r="M210" s="51">
        <v>2603</v>
      </c>
      <c r="N210" s="52">
        <f t="shared" si="31"/>
        <v>63.225649744959924</v>
      </c>
      <c r="O210" s="51">
        <v>2899</v>
      </c>
      <c r="P210" s="52">
        <f t="shared" si="32"/>
        <v>70.415350983726015</v>
      </c>
      <c r="Q210" s="51">
        <v>1159</v>
      </c>
      <c r="R210" s="52">
        <f t="shared" si="33"/>
        <v>28.151566674763178</v>
      </c>
      <c r="S210" s="50">
        <v>4</v>
      </c>
      <c r="T210" s="50">
        <f t="shared" si="34"/>
        <v>1</v>
      </c>
      <c r="V210" s="45"/>
      <c r="W210" s="28" t="str">
        <f t="shared" si="35"/>
        <v>Não</v>
      </c>
    </row>
    <row r="211" spans="1:23" ht="15" x14ac:dyDescent="0.25">
      <c r="A211" s="8" t="s">
        <v>71</v>
      </c>
      <c r="B211" s="24" t="s">
        <v>233</v>
      </c>
      <c r="C211" s="12">
        <v>211176</v>
      </c>
      <c r="D211" s="37" t="s">
        <v>84</v>
      </c>
      <c r="E211" s="38">
        <v>7191</v>
      </c>
      <c r="F211" s="50">
        <f t="shared" si="27"/>
        <v>43146</v>
      </c>
      <c r="G211" s="51">
        <v>6680</v>
      </c>
      <c r="H211" s="34">
        <f t="shared" si="28"/>
        <v>92.893895146711174</v>
      </c>
      <c r="I211" s="51">
        <v>6503</v>
      </c>
      <c r="J211" s="34">
        <f t="shared" si="29"/>
        <v>90.43248505075789</v>
      </c>
      <c r="K211" s="51">
        <v>5321</v>
      </c>
      <c r="L211" s="34">
        <f t="shared" si="30"/>
        <v>73.995271867612288</v>
      </c>
      <c r="M211" s="51">
        <v>7262</v>
      </c>
      <c r="N211" s="52">
        <f t="shared" si="31"/>
        <v>100.98734529272701</v>
      </c>
      <c r="O211" s="51">
        <v>7719</v>
      </c>
      <c r="P211" s="52">
        <f t="shared" si="32"/>
        <v>107.34251147267418</v>
      </c>
      <c r="Q211" s="51">
        <v>5242</v>
      </c>
      <c r="R211" s="52">
        <f t="shared" si="33"/>
        <v>72.89667640105688</v>
      </c>
      <c r="S211" s="50">
        <v>4</v>
      </c>
      <c r="T211" s="50">
        <f t="shared" si="34"/>
        <v>4</v>
      </c>
      <c r="V211" s="45"/>
      <c r="W211" s="28" t="str">
        <f t="shared" si="35"/>
        <v>Sim</v>
      </c>
    </row>
    <row r="212" spans="1:23" ht="15" x14ac:dyDescent="0.25">
      <c r="A212" s="7" t="s">
        <v>113</v>
      </c>
      <c r="B212" s="25" t="s">
        <v>234</v>
      </c>
      <c r="C212" s="42">
        <v>211178</v>
      </c>
      <c r="D212" s="43" t="s">
        <v>127</v>
      </c>
      <c r="E212" s="38">
        <v>2554</v>
      </c>
      <c r="F212" s="50">
        <f t="shared" si="27"/>
        <v>15324</v>
      </c>
      <c r="G212" s="51">
        <v>493</v>
      </c>
      <c r="H212" s="34">
        <f t="shared" si="28"/>
        <v>19.303054032889584</v>
      </c>
      <c r="I212" s="51">
        <v>1676</v>
      </c>
      <c r="J212" s="34">
        <f t="shared" si="29"/>
        <v>65.622552858261557</v>
      </c>
      <c r="K212" s="51">
        <v>2167</v>
      </c>
      <c r="L212" s="34">
        <f t="shared" si="30"/>
        <v>84.847298355520749</v>
      </c>
      <c r="M212" s="51">
        <v>2169</v>
      </c>
      <c r="N212" s="52">
        <f t="shared" si="31"/>
        <v>84.925606891151133</v>
      </c>
      <c r="O212" s="51">
        <v>2227</v>
      </c>
      <c r="P212" s="52">
        <f t="shared" si="32"/>
        <v>87.196554424432264</v>
      </c>
      <c r="Q212" s="51">
        <v>2097</v>
      </c>
      <c r="R212" s="52">
        <f t="shared" si="33"/>
        <v>82.106499608457312</v>
      </c>
      <c r="S212" s="50">
        <v>4</v>
      </c>
      <c r="T212" s="50">
        <f t="shared" si="34"/>
        <v>4</v>
      </c>
      <c r="V212" s="45"/>
      <c r="W212" s="28" t="str">
        <f t="shared" si="35"/>
        <v>Sim</v>
      </c>
    </row>
    <row r="213" spans="1:23" ht="15" x14ac:dyDescent="0.25">
      <c r="A213" s="7" t="s">
        <v>71</v>
      </c>
      <c r="B213" s="25" t="s">
        <v>233</v>
      </c>
      <c r="C213" s="42">
        <v>211180</v>
      </c>
      <c r="D213" s="43" t="s">
        <v>85</v>
      </c>
      <c r="E213" s="38">
        <v>4324</v>
      </c>
      <c r="F213" s="50">
        <f t="shared" si="27"/>
        <v>25944</v>
      </c>
      <c r="G213" s="51">
        <v>4203</v>
      </c>
      <c r="H213" s="34">
        <f t="shared" si="28"/>
        <v>97.201665124884357</v>
      </c>
      <c r="I213" s="51">
        <v>4468</v>
      </c>
      <c r="J213" s="34">
        <f t="shared" si="29"/>
        <v>103.33024976873266</v>
      </c>
      <c r="K213" s="51">
        <v>3570</v>
      </c>
      <c r="L213" s="34">
        <f t="shared" si="30"/>
        <v>82.562442183163739</v>
      </c>
      <c r="M213" s="51">
        <v>4316</v>
      </c>
      <c r="N213" s="52">
        <f t="shared" si="31"/>
        <v>99.814986123959287</v>
      </c>
      <c r="O213" s="51">
        <v>2562</v>
      </c>
      <c r="P213" s="52">
        <f t="shared" si="32"/>
        <v>59.250693802035151</v>
      </c>
      <c r="Q213" s="51">
        <v>4121</v>
      </c>
      <c r="R213" s="52">
        <f t="shared" si="33"/>
        <v>95.305272895467169</v>
      </c>
      <c r="S213" s="50">
        <v>4</v>
      </c>
      <c r="T213" s="50">
        <f t="shared" si="34"/>
        <v>5</v>
      </c>
      <c r="V213" s="45"/>
      <c r="W213" s="28" t="str">
        <f t="shared" si="35"/>
        <v>Sim</v>
      </c>
    </row>
    <row r="214" spans="1:23" ht="15" x14ac:dyDescent="0.25">
      <c r="A214" s="8" t="s">
        <v>171</v>
      </c>
      <c r="B214" s="24" t="s">
        <v>233</v>
      </c>
      <c r="C214" s="12">
        <v>211190</v>
      </c>
      <c r="D214" s="37" t="s">
        <v>184</v>
      </c>
      <c r="E214" s="38">
        <v>4429</v>
      </c>
      <c r="F214" s="50">
        <f t="shared" si="27"/>
        <v>26574</v>
      </c>
      <c r="G214" s="51">
        <v>4515</v>
      </c>
      <c r="H214" s="34">
        <f t="shared" si="28"/>
        <v>101.94174757281553</v>
      </c>
      <c r="I214" s="51">
        <v>2766</v>
      </c>
      <c r="J214" s="34">
        <f t="shared" si="29"/>
        <v>62.452020772183339</v>
      </c>
      <c r="K214" s="51">
        <v>3167</v>
      </c>
      <c r="L214" s="34">
        <f t="shared" si="30"/>
        <v>71.505983291939486</v>
      </c>
      <c r="M214" s="51">
        <v>3603</v>
      </c>
      <c r="N214" s="52">
        <f t="shared" si="31"/>
        <v>81.350191916911257</v>
      </c>
      <c r="O214" s="51">
        <v>3949</v>
      </c>
      <c r="P214" s="52">
        <f t="shared" si="32"/>
        <v>89.16233912847143</v>
      </c>
      <c r="Q214" s="51">
        <v>3556</v>
      </c>
      <c r="R214" s="52">
        <f t="shared" si="33"/>
        <v>80.289004289907425</v>
      </c>
      <c r="S214" s="50">
        <v>4</v>
      </c>
      <c r="T214" s="50">
        <f t="shared" si="34"/>
        <v>4</v>
      </c>
      <c r="V214" s="45"/>
      <c r="W214" s="28" t="str">
        <f t="shared" si="35"/>
        <v>Sim</v>
      </c>
    </row>
    <row r="215" spans="1:23" ht="15" x14ac:dyDescent="0.25">
      <c r="A215" s="8" t="s">
        <v>171</v>
      </c>
      <c r="B215" s="24" t="s">
        <v>233</v>
      </c>
      <c r="C215" s="12">
        <v>211195</v>
      </c>
      <c r="D215" s="37" t="s">
        <v>185</v>
      </c>
      <c r="E215" s="38">
        <v>2054</v>
      </c>
      <c r="F215" s="50">
        <f t="shared" si="27"/>
        <v>12324</v>
      </c>
      <c r="G215" s="51">
        <v>2093</v>
      </c>
      <c r="H215" s="34">
        <f t="shared" si="28"/>
        <v>101.8987341772152</v>
      </c>
      <c r="I215" s="51">
        <v>1981</v>
      </c>
      <c r="J215" s="34">
        <f t="shared" si="29"/>
        <v>96.445959104186954</v>
      </c>
      <c r="K215" s="51">
        <v>1686</v>
      </c>
      <c r="L215" s="34">
        <f t="shared" si="30"/>
        <v>82.083739045764361</v>
      </c>
      <c r="M215" s="51">
        <v>2115</v>
      </c>
      <c r="N215" s="52">
        <f t="shared" si="31"/>
        <v>102.96981499513144</v>
      </c>
      <c r="O215" s="51">
        <v>1797</v>
      </c>
      <c r="P215" s="52">
        <f t="shared" si="32"/>
        <v>87.487828627069135</v>
      </c>
      <c r="Q215" s="51">
        <v>1244</v>
      </c>
      <c r="R215" s="52">
        <f t="shared" si="33"/>
        <v>60.564751703992215</v>
      </c>
      <c r="S215" s="50">
        <v>4</v>
      </c>
      <c r="T215" s="50">
        <f t="shared" si="34"/>
        <v>5</v>
      </c>
      <c r="V215" s="45"/>
      <c r="W215" s="28" t="str">
        <f t="shared" si="35"/>
        <v>Sim</v>
      </c>
    </row>
    <row r="216" spans="1:23" ht="15" x14ac:dyDescent="0.25">
      <c r="A216" s="8" t="s">
        <v>27</v>
      </c>
      <c r="B216" s="24" t="s">
        <v>233</v>
      </c>
      <c r="C216" s="12">
        <v>211200</v>
      </c>
      <c r="D216" s="37" t="s">
        <v>39</v>
      </c>
      <c r="E216" s="38">
        <v>3318</v>
      </c>
      <c r="F216" s="50">
        <f t="shared" si="27"/>
        <v>19908</v>
      </c>
      <c r="G216" s="51">
        <v>3039</v>
      </c>
      <c r="H216" s="34">
        <f t="shared" si="28"/>
        <v>91.591320072332721</v>
      </c>
      <c r="I216" s="51">
        <v>3360</v>
      </c>
      <c r="J216" s="34">
        <f t="shared" si="29"/>
        <v>101.26582278481013</v>
      </c>
      <c r="K216" s="51">
        <v>3408</v>
      </c>
      <c r="L216" s="34">
        <f t="shared" si="30"/>
        <v>102.7124773960217</v>
      </c>
      <c r="M216" s="51">
        <v>3402</v>
      </c>
      <c r="N216" s="52">
        <f t="shared" si="31"/>
        <v>102.53164556962024</v>
      </c>
      <c r="O216" s="51">
        <v>3363</v>
      </c>
      <c r="P216" s="52">
        <f t="shared" si="32"/>
        <v>101.35623869801084</v>
      </c>
      <c r="Q216" s="51">
        <v>3478</v>
      </c>
      <c r="R216" s="52">
        <f t="shared" si="33"/>
        <v>104.8221820373719</v>
      </c>
      <c r="S216" s="50">
        <v>4</v>
      </c>
      <c r="T216" s="50">
        <f t="shared" si="34"/>
        <v>6</v>
      </c>
      <c r="V216" s="45"/>
      <c r="W216" s="28" t="str">
        <f t="shared" si="35"/>
        <v>Sim</v>
      </c>
    </row>
    <row r="217" spans="1:23" ht="15" x14ac:dyDescent="0.25">
      <c r="A217" s="8" t="s">
        <v>65</v>
      </c>
      <c r="B217" s="24" t="s">
        <v>233</v>
      </c>
      <c r="C217" s="12">
        <v>211210</v>
      </c>
      <c r="D217" s="37" t="s">
        <v>70</v>
      </c>
      <c r="E217" s="38">
        <v>8330</v>
      </c>
      <c r="F217" s="50">
        <f t="shared" si="27"/>
        <v>49980</v>
      </c>
      <c r="G217" s="51">
        <v>8246</v>
      </c>
      <c r="H217" s="34">
        <f t="shared" si="28"/>
        <v>98.991596638655466</v>
      </c>
      <c r="I217" s="51">
        <v>7979</v>
      </c>
      <c r="J217" s="34">
        <f t="shared" si="29"/>
        <v>95.786314525810326</v>
      </c>
      <c r="K217" s="51">
        <v>8384</v>
      </c>
      <c r="L217" s="34">
        <f t="shared" si="30"/>
        <v>100.6482593037215</v>
      </c>
      <c r="M217" s="51">
        <v>8580</v>
      </c>
      <c r="N217" s="52">
        <f t="shared" si="31"/>
        <v>103.00120048019208</v>
      </c>
      <c r="O217" s="51">
        <v>8561</v>
      </c>
      <c r="P217" s="52">
        <f t="shared" si="32"/>
        <v>102.77310924369746</v>
      </c>
      <c r="Q217" s="51">
        <v>7825</v>
      </c>
      <c r="R217" s="52">
        <f t="shared" si="33"/>
        <v>93.937575030011999</v>
      </c>
      <c r="S217" s="50">
        <v>4</v>
      </c>
      <c r="T217" s="50">
        <f t="shared" si="34"/>
        <v>6</v>
      </c>
      <c r="V217" s="45"/>
      <c r="W217" s="28" t="str">
        <f t="shared" si="35"/>
        <v>Sim</v>
      </c>
    </row>
    <row r="218" spans="1:23" ht="15" x14ac:dyDescent="0.25">
      <c r="A218" s="8" t="s">
        <v>191</v>
      </c>
      <c r="B218" s="24" t="s">
        <v>233</v>
      </c>
      <c r="C218" s="12">
        <v>211220</v>
      </c>
      <c r="D218" s="37" t="s">
        <v>191</v>
      </c>
      <c r="E218" s="38">
        <v>66214</v>
      </c>
      <c r="F218" s="50">
        <f t="shared" si="27"/>
        <v>397284</v>
      </c>
      <c r="G218" s="51">
        <v>65616</v>
      </c>
      <c r="H218" s="34">
        <f t="shared" si="28"/>
        <v>99.096867731899593</v>
      </c>
      <c r="I218" s="51">
        <v>68999</v>
      </c>
      <c r="J218" s="34">
        <f t="shared" si="29"/>
        <v>104.20605914157126</v>
      </c>
      <c r="K218" s="51">
        <v>64865</v>
      </c>
      <c r="L218" s="34">
        <f t="shared" si="30"/>
        <v>97.962666505572841</v>
      </c>
      <c r="M218" s="51">
        <v>65623</v>
      </c>
      <c r="N218" s="52">
        <f t="shared" si="31"/>
        <v>99.107439514302115</v>
      </c>
      <c r="O218" s="51">
        <v>59662</v>
      </c>
      <c r="P218" s="52">
        <f t="shared" si="32"/>
        <v>90.104811671247774</v>
      </c>
      <c r="Q218" s="51">
        <v>52792</v>
      </c>
      <c r="R218" s="52">
        <f t="shared" si="33"/>
        <v>79.729362370495664</v>
      </c>
      <c r="S218" s="50">
        <v>4</v>
      </c>
      <c r="T218" s="50">
        <f t="shared" si="34"/>
        <v>5</v>
      </c>
      <c r="V218" s="45"/>
      <c r="W218" s="28" t="str">
        <f t="shared" si="35"/>
        <v>Sim</v>
      </c>
    </row>
    <row r="219" spans="1:23" ht="15" x14ac:dyDescent="0.25">
      <c r="A219" s="8" t="s">
        <v>100</v>
      </c>
      <c r="B219" s="24" t="s">
        <v>233</v>
      </c>
      <c r="C219" s="12">
        <v>211223</v>
      </c>
      <c r="D219" s="37" t="s">
        <v>112</v>
      </c>
      <c r="E219" s="38">
        <v>9991</v>
      </c>
      <c r="F219" s="50">
        <f t="shared" si="27"/>
        <v>59946</v>
      </c>
      <c r="G219" s="51">
        <v>8767</v>
      </c>
      <c r="H219" s="34">
        <f t="shared" si="28"/>
        <v>87.748974076669001</v>
      </c>
      <c r="I219" s="51">
        <v>9057</v>
      </c>
      <c r="J219" s="34">
        <f t="shared" si="29"/>
        <v>90.651586427785006</v>
      </c>
      <c r="K219" s="51">
        <v>9796</v>
      </c>
      <c r="L219" s="34">
        <f t="shared" si="30"/>
        <v>98.048243419077181</v>
      </c>
      <c r="M219" s="51">
        <v>8646</v>
      </c>
      <c r="N219" s="52">
        <f t="shared" si="31"/>
        <v>86.53788409568611</v>
      </c>
      <c r="O219" s="51">
        <v>8160</v>
      </c>
      <c r="P219" s="52">
        <f t="shared" si="32"/>
        <v>81.673506155539982</v>
      </c>
      <c r="Q219" s="51">
        <v>8180</v>
      </c>
      <c r="R219" s="52">
        <f t="shared" si="33"/>
        <v>81.873686317685909</v>
      </c>
      <c r="S219" s="50">
        <v>4</v>
      </c>
      <c r="T219" s="50">
        <f t="shared" si="34"/>
        <v>6</v>
      </c>
      <c r="V219" s="45"/>
      <c r="W219" s="28" t="str">
        <f t="shared" si="35"/>
        <v>Sim</v>
      </c>
    </row>
    <row r="220" spans="1:23" ht="15" x14ac:dyDescent="0.25">
      <c r="A220" s="8" t="s">
        <v>158</v>
      </c>
      <c r="B220" s="24" t="s">
        <v>233</v>
      </c>
      <c r="C220" s="12">
        <v>211227</v>
      </c>
      <c r="D220" s="37" t="s">
        <v>170</v>
      </c>
      <c r="E220" s="38">
        <v>3928</v>
      </c>
      <c r="F220" s="50">
        <f t="shared" si="27"/>
        <v>23568</v>
      </c>
      <c r="G220" s="51">
        <v>3664</v>
      </c>
      <c r="H220" s="34">
        <f t="shared" si="28"/>
        <v>93.279022403258665</v>
      </c>
      <c r="I220" s="51">
        <v>3764</v>
      </c>
      <c r="J220" s="34">
        <f t="shared" si="29"/>
        <v>95.824847250509166</v>
      </c>
      <c r="K220" s="51">
        <v>3801</v>
      </c>
      <c r="L220" s="34">
        <f t="shared" si="30"/>
        <v>96.76680244399185</v>
      </c>
      <c r="M220" s="51">
        <v>3801</v>
      </c>
      <c r="N220" s="52">
        <f t="shared" si="31"/>
        <v>96.76680244399185</v>
      </c>
      <c r="O220" s="51">
        <v>3816</v>
      </c>
      <c r="P220" s="52">
        <f t="shared" si="32"/>
        <v>97.14867617107943</v>
      </c>
      <c r="Q220" s="51">
        <v>3747</v>
      </c>
      <c r="R220" s="52">
        <f t="shared" si="33"/>
        <v>95.392057026476579</v>
      </c>
      <c r="S220" s="50">
        <v>4</v>
      </c>
      <c r="T220" s="50">
        <f t="shared" si="34"/>
        <v>6</v>
      </c>
      <c r="V220" s="45"/>
      <c r="W220" s="28" t="str">
        <f t="shared" si="35"/>
        <v>Sim</v>
      </c>
    </row>
    <row r="221" spans="1:23" ht="15" x14ac:dyDescent="0.25">
      <c r="A221" s="8" t="s">
        <v>130</v>
      </c>
      <c r="B221" s="24" t="s">
        <v>233</v>
      </c>
      <c r="C221" s="12">
        <v>211230</v>
      </c>
      <c r="D221" s="37" t="s">
        <v>145</v>
      </c>
      <c r="E221" s="38">
        <v>12036</v>
      </c>
      <c r="F221" s="50">
        <f t="shared" si="27"/>
        <v>72216</v>
      </c>
      <c r="G221" s="51">
        <v>8995</v>
      </c>
      <c r="H221" s="34">
        <f t="shared" si="28"/>
        <v>74.734130940511804</v>
      </c>
      <c r="I221" s="51">
        <v>8147</v>
      </c>
      <c r="J221" s="34">
        <f t="shared" si="29"/>
        <v>67.688600864074445</v>
      </c>
      <c r="K221" s="51">
        <v>7242</v>
      </c>
      <c r="L221" s="34">
        <f t="shared" si="30"/>
        <v>60.169491525423723</v>
      </c>
      <c r="M221" s="51">
        <v>6114</v>
      </c>
      <c r="N221" s="52">
        <f t="shared" si="31"/>
        <v>50.797607178464609</v>
      </c>
      <c r="O221" s="51">
        <v>7129</v>
      </c>
      <c r="P221" s="52">
        <f t="shared" si="32"/>
        <v>59.230641409106013</v>
      </c>
      <c r="Q221" s="51">
        <v>4882</v>
      </c>
      <c r="R221" s="52">
        <f t="shared" si="33"/>
        <v>40.561648388168827</v>
      </c>
      <c r="S221" s="50">
        <v>4</v>
      </c>
      <c r="T221" s="50">
        <f t="shared" si="34"/>
        <v>0</v>
      </c>
      <c r="V221" s="45"/>
      <c r="W221" s="28" t="str">
        <f t="shared" si="35"/>
        <v>Não</v>
      </c>
    </row>
    <row r="222" spans="1:23" ht="15" x14ac:dyDescent="0.25">
      <c r="A222" s="8" t="s">
        <v>113</v>
      </c>
      <c r="B222" s="24" t="s">
        <v>233</v>
      </c>
      <c r="C222" s="12">
        <v>211240</v>
      </c>
      <c r="D222" s="37" t="s">
        <v>128</v>
      </c>
      <c r="E222" s="38">
        <v>3796</v>
      </c>
      <c r="F222" s="50">
        <f t="shared" si="27"/>
        <v>22776</v>
      </c>
      <c r="G222" s="51">
        <v>5864</v>
      </c>
      <c r="H222" s="34">
        <f t="shared" si="28"/>
        <v>154.47839831401475</v>
      </c>
      <c r="I222" s="51">
        <v>5285</v>
      </c>
      <c r="J222" s="34">
        <f t="shared" si="29"/>
        <v>139.22550052687041</v>
      </c>
      <c r="K222" s="51">
        <v>6027</v>
      </c>
      <c r="L222" s="34">
        <f t="shared" si="30"/>
        <v>158.77239199157006</v>
      </c>
      <c r="M222" s="51">
        <v>6848</v>
      </c>
      <c r="N222" s="52">
        <f t="shared" si="31"/>
        <v>180.40042149631191</v>
      </c>
      <c r="O222" s="51">
        <v>6190</v>
      </c>
      <c r="P222" s="52">
        <f t="shared" si="32"/>
        <v>163.0663856691254</v>
      </c>
      <c r="Q222" s="51">
        <v>5386</v>
      </c>
      <c r="R222" s="52">
        <f t="shared" si="33"/>
        <v>141.88619599578504</v>
      </c>
      <c r="S222" s="50">
        <v>4</v>
      </c>
      <c r="T222" s="50">
        <f t="shared" si="34"/>
        <v>6</v>
      </c>
      <c r="V222" s="45"/>
      <c r="W222" s="28" t="str">
        <f t="shared" si="35"/>
        <v>Sim</v>
      </c>
    </row>
    <row r="223" spans="1:23" ht="15" x14ac:dyDescent="0.25">
      <c r="A223" s="8" t="s">
        <v>113</v>
      </c>
      <c r="B223" s="24" t="s">
        <v>233</v>
      </c>
      <c r="C223" s="12">
        <v>211245</v>
      </c>
      <c r="D223" s="37" t="s">
        <v>129</v>
      </c>
      <c r="E223" s="38">
        <v>7153</v>
      </c>
      <c r="F223" s="50">
        <f t="shared" si="27"/>
        <v>42918</v>
      </c>
      <c r="G223" s="51">
        <v>6950</v>
      </c>
      <c r="H223" s="34">
        <f t="shared" si="28"/>
        <v>97.162029917517117</v>
      </c>
      <c r="I223" s="51">
        <v>6698</v>
      </c>
      <c r="J223" s="34">
        <f t="shared" si="29"/>
        <v>93.639032573745283</v>
      </c>
      <c r="K223" s="51">
        <v>7129</v>
      </c>
      <c r="L223" s="34">
        <f t="shared" si="30"/>
        <v>99.664476443450297</v>
      </c>
      <c r="M223" s="51">
        <v>7053</v>
      </c>
      <c r="N223" s="52">
        <f t="shared" si="31"/>
        <v>98.60198518104292</v>
      </c>
      <c r="O223" s="51">
        <v>5832</v>
      </c>
      <c r="P223" s="52">
        <f t="shared" si="32"/>
        <v>81.532224241576955</v>
      </c>
      <c r="Q223" s="51">
        <v>7299</v>
      </c>
      <c r="R223" s="52">
        <f t="shared" si="33"/>
        <v>102.04110163567735</v>
      </c>
      <c r="S223" s="50">
        <v>4</v>
      </c>
      <c r="T223" s="50">
        <f t="shared" si="34"/>
        <v>6</v>
      </c>
      <c r="V223" s="45"/>
      <c r="W223" s="28" t="str">
        <f t="shared" si="35"/>
        <v>Sim</v>
      </c>
    </row>
    <row r="224" spans="1:23" ht="15" x14ac:dyDescent="0.25">
      <c r="A224" s="8" t="s">
        <v>52</v>
      </c>
      <c r="B224" s="24" t="s">
        <v>233</v>
      </c>
      <c r="C224" s="12">
        <v>211250</v>
      </c>
      <c r="D224" s="37" t="s">
        <v>64</v>
      </c>
      <c r="E224" s="38">
        <v>13783</v>
      </c>
      <c r="F224" s="50">
        <f t="shared" si="27"/>
        <v>82698</v>
      </c>
      <c r="G224" s="51">
        <v>12681</v>
      </c>
      <c r="H224" s="34">
        <f t="shared" si="28"/>
        <v>92.004643401291446</v>
      </c>
      <c r="I224" s="51">
        <v>11845</v>
      </c>
      <c r="J224" s="34">
        <f t="shared" si="29"/>
        <v>85.939200464340132</v>
      </c>
      <c r="K224" s="51">
        <v>11497</v>
      </c>
      <c r="L224" s="34">
        <f t="shared" si="30"/>
        <v>83.41435101211637</v>
      </c>
      <c r="M224" s="51">
        <v>11343</v>
      </c>
      <c r="N224" s="52">
        <f t="shared" si="31"/>
        <v>82.297032576362184</v>
      </c>
      <c r="O224" s="51">
        <v>8961</v>
      </c>
      <c r="P224" s="52">
        <f t="shared" si="32"/>
        <v>65.014873394761665</v>
      </c>
      <c r="Q224" s="51">
        <v>5158</v>
      </c>
      <c r="R224" s="52">
        <f t="shared" si="33"/>
        <v>37.422912283247477</v>
      </c>
      <c r="S224" s="50">
        <v>4</v>
      </c>
      <c r="T224" s="50">
        <f t="shared" si="34"/>
        <v>4</v>
      </c>
      <c r="V224" s="45"/>
      <c r="W224" s="28" t="str">
        <f t="shared" si="35"/>
        <v>Sim</v>
      </c>
    </row>
    <row r="225" spans="1:23" ht="15" x14ac:dyDescent="0.25">
      <c r="A225" s="8" t="s">
        <v>86</v>
      </c>
      <c r="B225" s="24" t="s">
        <v>233</v>
      </c>
      <c r="C225" s="12">
        <v>211260</v>
      </c>
      <c r="D225" s="37" t="s">
        <v>97</v>
      </c>
      <c r="E225" s="38">
        <v>7042</v>
      </c>
      <c r="F225" s="50">
        <f t="shared" si="27"/>
        <v>42252</v>
      </c>
      <c r="G225" s="51">
        <v>1425</v>
      </c>
      <c r="H225" s="34">
        <f t="shared" si="28"/>
        <v>20.235728486225504</v>
      </c>
      <c r="I225" s="51">
        <v>7239</v>
      </c>
      <c r="J225" s="34">
        <f t="shared" si="29"/>
        <v>102.79750071002556</v>
      </c>
      <c r="K225" s="51">
        <v>7347</v>
      </c>
      <c r="L225" s="34">
        <f t="shared" si="30"/>
        <v>104.33115592161317</v>
      </c>
      <c r="M225" s="51">
        <v>7299</v>
      </c>
      <c r="N225" s="52">
        <f t="shared" si="31"/>
        <v>103.6495313831298</v>
      </c>
      <c r="O225" s="51">
        <v>7304</v>
      </c>
      <c r="P225" s="52">
        <f t="shared" si="32"/>
        <v>103.72053393922181</v>
      </c>
      <c r="Q225" s="51">
        <v>7306</v>
      </c>
      <c r="R225" s="52">
        <f t="shared" si="33"/>
        <v>103.74893496165862</v>
      </c>
      <c r="S225" s="50">
        <v>4</v>
      </c>
      <c r="T225" s="50">
        <f t="shared" si="34"/>
        <v>5</v>
      </c>
      <c r="V225" s="45"/>
      <c r="W225" s="28" t="str">
        <f t="shared" si="35"/>
        <v>Sim</v>
      </c>
    </row>
    <row r="226" spans="1:23" ht="15" x14ac:dyDescent="0.25">
      <c r="A226" s="8" t="s">
        <v>86</v>
      </c>
      <c r="B226" s="24" t="s">
        <v>233</v>
      </c>
      <c r="C226" s="12">
        <v>211270</v>
      </c>
      <c r="D226" s="37" t="s">
        <v>98</v>
      </c>
      <c r="E226" s="38">
        <v>12019</v>
      </c>
      <c r="F226" s="50">
        <f t="shared" si="27"/>
        <v>72114</v>
      </c>
      <c r="G226" s="51">
        <v>12012</v>
      </c>
      <c r="H226" s="34">
        <f t="shared" si="28"/>
        <v>99.941758881770525</v>
      </c>
      <c r="I226" s="51">
        <v>12142</v>
      </c>
      <c r="J226" s="34">
        <f t="shared" si="29"/>
        <v>101.02337964888926</v>
      </c>
      <c r="K226" s="51">
        <v>12527</v>
      </c>
      <c r="L226" s="34">
        <f t="shared" si="30"/>
        <v>104.22664115151011</v>
      </c>
      <c r="M226" s="51">
        <v>12302</v>
      </c>
      <c r="N226" s="52">
        <f t="shared" si="31"/>
        <v>102.35460520842</v>
      </c>
      <c r="O226" s="51">
        <v>11070</v>
      </c>
      <c r="P226" s="52">
        <f t="shared" si="32"/>
        <v>92.104168400033288</v>
      </c>
      <c r="Q226" s="51">
        <v>10875</v>
      </c>
      <c r="R226" s="52">
        <f t="shared" si="33"/>
        <v>90.481737249355191</v>
      </c>
      <c r="S226" s="50">
        <v>4</v>
      </c>
      <c r="T226" s="50">
        <f t="shared" si="34"/>
        <v>6</v>
      </c>
      <c r="V226" s="45"/>
      <c r="W226" s="28" t="str">
        <f t="shared" si="35"/>
        <v>Sim</v>
      </c>
    </row>
    <row r="227" spans="1:23" ht="15" x14ac:dyDescent="0.25">
      <c r="A227" s="8" t="s">
        <v>195</v>
      </c>
      <c r="B227" s="24" t="s">
        <v>233</v>
      </c>
      <c r="C227" s="12">
        <v>211280</v>
      </c>
      <c r="D227" s="37" t="s">
        <v>195</v>
      </c>
      <c r="E227" s="38">
        <v>17422</v>
      </c>
      <c r="F227" s="50">
        <f t="shared" si="27"/>
        <v>104532</v>
      </c>
      <c r="G227" s="51">
        <v>18380</v>
      </c>
      <c r="H227" s="34">
        <f t="shared" si="28"/>
        <v>105.49879462748248</v>
      </c>
      <c r="I227" s="51">
        <v>16438</v>
      </c>
      <c r="J227" s="34">
        <f t="shared" si="29"/>
        <v>94.351968775111928</v>
      </c>
      <c r="K227" s="51">
        <v>16733</v>
      </c>
      <c r="L227" s="34">
        <f t="shared" si="30"/>
        <v>96.045230168752155</v>
      </c>
      <c r="M227" s="51">
        <v>18390</v>
      </c>
      <c r="N227" s="52">
        <f t="shared" si="31"/>
        <v>105.55619331879234</v>
      </c>
      <c r="O227" s="51">
        <v>15479</v>
      </c>
      <c r="P227" s="52">
        <f t="shared" si="32"/>
        <v>88.847434278498454</v>
      </c>
      <c r="Q227" s="51">
        <v>15804</v>
      </c>
      <c r="R227" s="52">
        <f t="shared" si="33"/>
        <v>90.712891746068195</v>
      </c>
      <c r="S227" s="50">
        <v>4</v>
      </c>
      <c r="T227" s="50">
        <f t="shared" si="34"/>
        <v>6</v>
      </c>
      <c r="V227" s="45"/>
      <c r="W227" s="28" t="str">
        <f t="shared" si="35"/>
        <v>Sim</v>
      </c>
    </row>
    <row r="228" spans="1:23" ht="15" x14ac:dyDescent="0.25">
      <c r="A228" s="8" t="s">
        <v>8</v>
      </c>
      <c r="B228" s="24" t="s">
        <v>233</v>
      </c>
      <c r="C228" s="12">
        <v>211285</v>
      </c>
      <c r="D228" s="37" t="s">
        <v>15</v>
      </c>
      <c r="E228" s="38">
        <v>5017</v>
      </c>
      <c r="F228" s="50">
        <f t="shared" si="27"/>
        <v>30102</v>
      </c>
      <c r="G228" s="51">
        <v>4928</v>
      </c>
      <c r="H228" s="34">
        <f t="shared" si="28"/>
        <v>98.226031492924065</v>
      </c>
      <c r="I228" s="51">
        <v>5903</v>
      </c>
      <c r="J228" s="34">
        <f t="shared" si="29"/>
        <v>117.65995614909308</v>
      </c>
      <c r="K228" s="51">
        <v>5021</v>
      </c>
      <c r="L228" s="34">
        <f t="shared" si="30"/>
        <v>100.07972892166634</v>
      </c>
      <c r="M228" s="51">
        <v>4753</v>
      </c>
      <c r="N228" s="52">
        <f t="shared" si="31"/>
        <v>94.737891170021925</v>
      </c>
      <c r="O228" s="51">
        <v>4901</v>
      </c>
      <c r="P228" s="52">
        <f t="shared" si="32"/>
        <v>97.687861271676297</v>
      </c>
      <c r="Q228" s="51">
        <v>4492</v>
      </c>
      <c r="R228" s="52">
        <f t="shared" si="33"/>
        <v>89.535579031293594</v>
      </c>
      <c r="S228" s="50">
        <v>4</v>
      </c>
      <c r="T228" s="50">
        <f t="shared" si="34"/>
        <v>6</v>
      </c>
      <c r="V228" s="45"/>
      <c r="W228" s="28" t="str">
        <f t="shared" si="35"/>
        <v>Sim</v>
      </c>
    </row>
    <row r="229" spans="1:23" ht="15" x14ac:dyDescent="0.25">
      <c r="A229" s="8" t="s">
        <v>86</v>
      </c>
      <c r="B229" s="24" t="s">
        <v>233</v>
      </c>
      <c r="C229" s="12">
        <v>211290</v>
      </c>
      <c r="D229" s="37" t="s">
        <v>99</v>
      </c>
      <c r="E229" s="38">
        <v>11601</v>
      </c>
      <c r="F229" s="50">
        <f t="shared" si="27"/>
        <v>69606</v>
      </c>
      <c r="G229" s="51">
        <v>10769</v>
      </c>
      <c r="H229" s="34">
        <f t="shared" si="28"/>
        <v>92.828204465132316</v>
      </c>
      <c r="I229" s="51">
        <v>10319</v>
      </c>
      <c r="J229" s="34">
        <f t="shared" si="29"/>
        <v>88.949228514783201</v>
      </c>
      <c r="K229" s="51">
        <v>10383</v>
      </c>
      <c r="L229" s="34">
        <f t="shared" si="30"/>
        <v>89.500905094388415</v>
      </c>
      <c r="M229" s="51">
        <v>10988</v>
      </c>
      <c r="N229" s="52">
        <f t="shared" si="31"/>
        <v>94.715972760968882</v>
      </c>
      <c r="O229" s="51">
        <v>9879</v>
      </c>
      <c r="P229" s="52">
        <f t="shared" si="32"/>
        <v>85.156452029997411</v>
      </c>
      <c r="Q229" s="51">
        <v>10567</v>
      </c>
      <c r="R229" s="52">
        <f t="shared" si="33"/>
        <v>91.086975260753377</v>
      </c>
      <c r="S229" s="38">
        <v>4</v>
      </c>
      <c r="T229" s="50">
        <f t="shared" si="34"/>
        <v>6</v>
      </c>
      <c r="V229" s="9"/>
      <c r="W229" s="28" t="str">
        <f t="shared" si="35"/>
        <v>Sim</v>
      </c>
    </row>
    <row r="230" spans="1:23" ht="15" x14ac:dyDescent="0.25">
      <c r="A230" s="8" t="s">
        <v>16</v>
      </c>
      <c r="B230" s="24" t="s">
        <v>233</v>
      </c>
      <c r="C230" s="12">
        <v>211300</v>
      </c>
      <c r="D230" s="37" t="s">
        <v>26</v>
      </c>
      <c r="E230" s="38">
        <v>8020</v>
      </c>
      <c r="F230" s="50">
        <f t="shared" si="27"/>
        <v>48120</v>
      </c>
      <c r="G230" s="51">
        <v>8126</v>
      </c>
      <c r="H230" s="34">
        <f t="shared" si="28"/>
        <v>101.3216957605985</v>
      </c>
      <c r="I230" s="51">
        <v>8220</v>
      </c>
      <c r="J230" s="34">
        <f t="shared" si="29"/>
        <v>102.49376558603491</v>
      </c>
      <c r="K230" s="51">
        <v>8380</v>
      </c>
      <c r="L230" s="34">
        <f t="shared" si="30"/>
        <v>104.48877805486285</v>
      </c>
      <c r="M230" s="51">
        <v>8278</v>
      </c>
      <c r="N230" s="52">
        <f t="shared" si="31"/>
        <v>103.21695760598504</v>
      </c>
      <c r="O230" s="51">
        <v>8452</v>
      </c>
      <c r="P230" s="52">
        <f t="shared" si="32"/>
        <v>105.38653366583542</v>
      </c>
      <c r="Q230" s="51">
        <v>8341</v>
      </c>
      <c r="R230" s="52">
        <f t="shared" si="33"/>
        <v>104.00249376558604</v>
      </c>
      <c r="S230" s="50">
        <v>4</v>
      </c>
      <c r="T230" s="50">
        <f t="shared" si="34"/>
        <v>6</v>
      </c>
      <c r="W230" s="28" t="str">
        <f t="shared" si="35"/>
        <v>Sim</v>
      </c>
    </row>
    <row r="231" spans="1:23" ht="15" x14ac:dyDescent="0.25">
      <c r="A231" s="8" t="s">
        <v>202</v>
      </c>
      <c r="B231" s="24" t="s">
        <v>233</v>
      </c>
      <c r="C231" s="12">
        <v>211400</v>
      </c>
      <c r="D231" s="37" t="s">
        <v>202</v>
      </c>
      <c r="E231" s="38">
        <v>12394</v>
      </c>
      <c r="F231" s="50">
        <f t="shared" si="27"/>
        <v>74364</v>
      </c>
      <c r="G231" s="51">
        <v>8871</v>
      </c>
      <c r="H231" s="34">
        <f t="shared" si="28"/>
        <v>71.574955623688879</v>
      </c>
      <c r="I231" s="51">
        <v>7252</v>
      </c>
      <c r="J231" s="34">
        <f t="shared" si="29"/>
        <v>58.512183314507013</v>
      </c>
      <c r="K231" s="51">
        <v>7857</v>
      </c>
      <c r="L231" s="34">
        <f t="shared" si="30"/>
        <v>63.393577537518155</v>
      </c>
      <c r="M231" s="51">
        <v>11335</v>
      </c>
      <c r="N231" s="52">
        <f t="shared" si="31"/>
        <v>91.455543004679683</v>
      </c>
      <c r="O231" s="51">
        <v>11079</v>
      </c>
      <c r="P231" s="52">
        <f t="shared" si="32"/>
        <v>89.390027432628699</v>
      </c>
      <c r="Q231" s="51">
        <v>9762</v>
      </c>
      <c r="R231" s="52">
        <f t="shared" si="33"/>
        <v>78.763918024850739</v>
      </c>
      <c r="S231" s="50">
        <v>4</v>
      </c>
      <c r="T231" s="50">
        <f t="shared" si="34"/>
        <v>2</v>
      </c>
      <c r="W231" s="28" t="str">
        <f t="shared" si="35"/>
        <v>Não</v>
      </c>
    </row>
    <row r="232" spans="1:23" ht="15" x14ac:dyDescent="0.25">
      <c r="A232" s="46"/>
      <c r="B232" s="46"/>
      <c r="C232" s="47"/>
      <c r="D232" s="53" t="s">
        <v>0</v>
      </c>
      <c r="E232" s="54">
        <f>SUM(E15:E231)</f>
        <v>2361164</v>
      </c>
      <c r="F232" s="54">
        <f t="shared" si="27"/>
        <v>14166984</v>
      </c>
      <c r="G232" s="54">
        <f>SUM(G15:G231)</f>
        <v>1787044</v>
      </c>
      <c r="H232" s="55">
        <f t="shared" si="28"/>
        <v>75.684874070585522</v>
      </c>
      <c r="I232" s="54">
        <f>SUM(I15:I231)</f>
        <v>1904690</v>
      </c>
      <c r="J232" s="55">
        <f t="shared" si="29"/>
        <v>80.667416579280399</v>
      </c>
      <c r="K232" s="54">
        <f>SUM(K15:K231)</f>
        <v>1971388</v>
      </c>
      <c r="L232" s="55">
        <f t="shared" si="30"/>
        <v>83.492209774501049</v>
      </c>
      <c r="M232" s="54">
        <f>SUM(M15:M231)</f>
        <v>2017704</v>
      </c>
      <c r="N232" s="55">
        <f t="shared" si="31"/>
        <v>85.453784658753051</v>
      </c>
      <c r="O232" s="54">
        <f>SUM(O15:O231)</f>
        <v>1962922</v>
      </c>
      <c r="P232" s="55">
        <f t="shared" si="32"/>
        <v>83.133657806065145</v>
      </c>
      <c r="Q232" s="54">
        <f>SUM(Q15:Q231)</f>
        <v>1643374</v>
      </c>
      <c r="R232" s="55">
        <f t="shared" si="33"/>
        <v>69.600163309283047</v>
      </c>
      <c r="S232" s="55"/>
      <c r="T232" s="56">
        <f t="shared" si="34"/>
        <v>4</v>
      </c>
      <c r="V232" s="45"/>
      <c r="W232" s="28"/>
    </row>
    <row r="233" spans="1:23" s="46" customFormat="1" ht="15" x14ac:dyDescent="0.25">
      <c r="V233" s="48"/>
      <c r="W233" s="49"/>
    </row>
    <row r="234" spans="1:23" s="46" customFormat="1" ht="15" x14ac:dyDescent="0.25">
      <c r="D234" s="47" t="s">
        <v>257</v>
      </c>
      <c r="V234" s="48"/>
      <c r="W234" s="49"/>
    </row>
    <row r="235" spans="1:23" x14ac:dyDescent="0.2">
      <c r="D235" s="47" t="s">
        <v>245</v>
      </c>
    </row>
    <row r="236" spans="1:23" ht="15" x14ac:dyDescent="0.25">
      <c r="D236" s="47"/>
      <c r="H236" s="59" t="s">
        <v>247</v>
      </c>
      <c r="J236" s="59" t="s">
        <v>248</v>
      </c>
      <c r="L236" s="59" t="s">
        <v>249</v>
      </c>
      <c r="N236" s="59" t="s">
        <v>250</v>
      </c>
      <c r="P236" s="59" t="s">
        <v>251</v>
      </c>
      <c r="R236" s="59" t="s">
        <v>252</v>
      </c>
      <c r="T236" s="57">
        <f>T237/217*100</f>
        <v>90.322580645161281</v>
      </c>
    </row>
    <row r="237" spans="1:23" x14ac:dyDescent="0.2">
      <c r="G237" s="58" t="s">
        <v>246</v>
      </c>
      <c r="H237" s="60">
        <f>COUNTIF(H15:H231,"&gt;=80")</f>
        <v>170</v>
      </c>
      <c r="J237" s="60">
        <f>COUNTIF(J15:J231,"&gt;=80")</f>
        <v>186</v>
      </c>
      <c r="L237" s="60">
        <f>COUNTIF(L15:L231,"&gt;=80")</f>
        <v>194</v>
      </c>
      <c r="N237" s="60">
        <f>COUNTIF(N15:N231,"&gt;=80")</f>
        <v>193</v>
      </c>
      <c r="P237" s="60">
        <f>COUNTIF(P15:P231,"&gt;=80")</f>
        <v>186</v>
      </c>
      <c r="R237" s="60">
        <f>COUNTIF(R15:R231,"&gt;=80")</f>
        <v>153</v>
      </c>
      <c r="S237" s="22"/>
      <c r="T237" s="22">
        <f>COUNTIF(T15:T231,"&gt;=4")</f>
        <v>196</v>
      </c>
    </row>
    <row r="238" spans="1:23" x14ac:dyDescent="0.2">
      <c r="G238" s="58" t="s">
        <v>253</v>
      </c>
      <c r="H238" s="60">
        <f>COUNTIF(G15:G231,"&lt;=0")</f>
        <v>3</v>
      </c>
      <c r="J238" s="60">
        <f>COUNTIF(I15:I231,"&lt;=0")</f>
        <v>2</v>
      </c>
      <c r="L238" s="60">
        <f>COUNTIF(K15:K231,"&lt;=0")</f>
        <v>2</v>
      </c>
      <c r="N238" s="60">
        <f>COUNTIF(M15:M231,"&lt;=0")</f>
        <v>3</v>
      </c>
      <c r="P238" s="60">
        <f>COUNTIF(O15:O231,"&lt;=0")</f>
        <v>1</v>
      </c>
      <c r="R238" s="60">
        <f>COUNTIF(Q15:Q231,"&lt;=0")</f>
        <v>2</v>
      </c>
    </row>
    <row r="239" spans="1:23" x14ac:dyDescent="0.2">
      <c r="G239" s="58" t="s">
        <v>254</v>
      </c>
      <c r="H239" s="60">
        <f>COUNTIFS(G15:G231,"&gt;0",H15:H231,"&lt;80")</f>
        <v>43</v>
      </c>
      <c r="J239" s="60">
        <f>COUNTIFS(I15:I231,"&gt;0",J15:J231,"&lt;80")</f>
        <v>29</v>
      </c>
      <c r="L239" s="60">
        <f>COUNTIFS(K15:K231,"&gt;0",L15:L231,"&lt;80")</f>
        <v>21</v>
      </c>
      <c r="N239" s="60">
        <f>COUNTIFS(M15:M231,"&gt;0",N15:N231,"&lt;80")</f>
        <v>21</v>
      </c>
      <c r="P239" s="60">
        <f>COUNTIFS(O15:O231,"&gt;0",P15:P231,"&lt;80")</f>
        <v>30</v>
      </c>
      <c r="R239" s="60">
        <f>COUNTIFS(Q15:Q231,"&gt;0",R15:R231,"&lt;80")</f>
        <v>62</v>
      </c>
    </row>
  </sheetData>
  <autoFilter ref="A14:T234">
    <sortState ref="A15:T234">
      <sortCondition ref="C14:C234"/>
    </sortState>
  </autoFilter>
  <mergeCells count="6">
    <mergeCell ref="Q13:R13"/>
    <mergeCell ref="G13:H13"/>
    <mergeCell ref="I13:J13"/>
    <mergeCell ref="K13:L13"/>
    <mergeCell ref="M13:N13"/>
    <mergeCell ref="O13:P13"/>
  </mergeCells>
  <conditionalFormatting sqref="N15:N228 N232:N233 P15:P228 P232:P233 R15:R228 R232:R233 L15:L233 J15:J233 H15:H233">
    <cfRule type="cellIs" dxfId="17" priority="47" operator="lessThan">
      <formula>80</formula>
    </cfRule>
    <cfRule type="cellIs" dxfId="16" priority="48" operator="greaterThanOrEqual">
      <formula>80</formula>
    </cfRule>
  </conditionalFormatting>
  <conditionalFormatting sqref="W15:W234">
    <cfRule type="containsText" dxfId="15" priority="43" operator="containsText" text="Não">
      <formula>NOT(ISERROR(SEARCH("Não",W15)))</formula>
    </cfRule>
    <cfRule type="containsText" dxfId="14" priority="44" operator="containsText" text="Sim">
      <formula>NOT(ISERROR(SEARCH("Sim",W15)))</formula>
    </cfRule>
  </conditionalFormatting>
  <conditionalFormatting sqref="N229 P229 R229">
    <cfRule type="cellIs" dxfId="13" priority="31" operator="lessThan">
      <formula>80</formula>
    </cfRule>
    <cfRule type="cellIs" dxfId="12" priority="32" operator="greaterThanOrEqual">
      <formula>80</formula>
    </cfRule>
  </conditionalFormatting>
  <conditionalFormatting sqref="V15:V228 V232:V234">
    <cfRule type="cellIs" dxfId="11" priority="27" operator="lessThan">
      <formula>4</formula>
    </cfRule>
    <cfRule type="cellIs" dxfId="10" priority="28" operator="greaterThanOrEqual">
      <formula>4</formula>
    </cfRule>
  </conditionalFormatting>
  <conditionalFormatting sqref="N230:N231">
    <cfRule type="cellIs" dxfId="9" priority="11" operator="lessThan">
      <formula>80</formula>
    </cfRule>
    <cfRule type="cellIs" dxfId="8" priority="12" operator="greaterThanOrEqual">
      <formula>80</formula>
    </cfRule>
  </conditionalFormatting>
  <conditionalFormatting sqref="P230:P231">
    <cfRule type="cellIs" dxfId="7" priority="9" operator="lessThan">
      <formula>80</formula>
    </cfRule>
    <cfRule type="cellIs" dxfId="6" priority="10" operator="greaterThanOrEqual">
      <formula>80</formula>
    </cfRule>
  </conditionalFormatting>
  <conditionalFormatting sqref="R230:R231">
    <cfRule type="cellIs" dxfId="5" priority="7" operator="lessThan">
      <formula>80</formula>
    </cfRule>
    <cfRule type="cellIs" dxfId="4" priority="8" operator="greaterThanOrEqual">
      <formula>80</formula>
    </cfRule>
  </conditionalFormatting>
  <conditionalFormatting sqref="T236">
    <cfRule type="cellIs" dxfId="3" priority="4" operator="greaterThanOrEqual">
      <formula>70</formula>
    </cfRule>
    <cfRule type="cellIs" dxfId="2" priority="3" operator="lessThan">
      <formula>70</formula>
    </cfRule>
  </conditionalFormatting>
  <conditionalFormatting sqref="T15:T232">
    <cfRule type="cellIs" dxfId="1" priority="2" operator="greaterThanOrEqual">
      <formula>4</formula>
    </cfRule>
    <cfRule type="cellIs" dxfId="0" priority="1" operator="lessThan">
      <formula>4</formula>
    </cfRule>
  </conditionalFormatting>
  <pageMargins left="0.511811024" right="0.511811024" top="0.78740157499999996" bottom="0.78740157499999996" header="0.31496062000000002" footer="0.31496062000000002"/>
  <pageSetup paperSize="9" scale="64" orientation="landscape" r:id="rId1"/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</dc:creator>
  <cp:lastModifiedBy>Cesar Garces</cp:lastModifiedBy>
  <cp:lastPrinted>2022-07-17T02:16:55Z</cp:lastPrinted>
  <dcterms:created xsi:type="dcterms:W3CDTF">2015-05-15T17:43:22Z</dcterms:created>
  <dcterms:modified xsi:type="dcterms:W3CDTF">2022-07-17T02:17:57Z</dcterms:modified>
</cp:coreProperties>
</file>