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 \Files\DENGUE\PQAVS\PQA-VS-2019\"/>
    </mc:Choice>
  </mc:AlternateContent>
  <bookViews>
    <workbookView xWindow="0" yWindow="60" windowWidth="17280" windowHeight="7188"/>
  </bookViews>
  <sheets>
    <sheet name="Plan2" sheetId="2" r:id="rId1"/>
    <sheet name="Plan1" sheetId="3" r:id="rId2"/>
  </sheets>
  <definedNames>
    <definedName name="_xlnm._FilterDatabase" localSheetId="1" hidden="1">Plan1!$A$1:$F$218</definedName>
    <definedName name="_xlnm._FilterDatabase" localSheetId="0" hidden="1">Plan2!$A$14:$T$234</definedName>
    <definedName name="_xlnm.Print_Area" localSheetId="1">Plan1!$A$1:$F$218</definedName>
  </definedNames>
  <calcPr calcId="152511"/>
</workbook>
</file>

<file path=xl/calcChain.xml><?xml version="1.0" encoding="utf-8"?>
<calcChain xmlns="http://schemas.openxmlformats.org/spreadsheetml/2006/main">
  <c r="L177" i="2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7" i="2"/>
  <c r="H115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7" i="2"/>
  <c r="J115" i="2"/>
  <c r="J116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3" i="2"/>
  <c r="L4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7" i="2"/>
  <c r="L115" i="2"/>
  <c r="L116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15" i="2"/>
  <c r="J15" i="2"/>
  <c r="H15" i="2"/>
  <c r="Q233" i="2" l="1"/>
  <c r="R238" i="2" s="1"/>
  <c r="O233" i="2"/>
  <c r="P238" i="2" s="1"/>
  <c r="M233" i="2"/>
  <c r="N238" i="2" s="1"/>
  <c r="K233" i="2"/>
  <c r="I233" i="2"/>
  <c r="J238" i="2" s="1"/>
  <c r="G233" i="2"/>
  <c r="H238" i="2" s="1"/>
  <c r="L238" i="2" l="1"/>
  <c r="E233" i="2"/>
  <c r="J233" i="2" s="1"/>
  <c r="L233" i="2" l="1"/>
  <c r="L239" i="2" s="1"/>
  <c r="H233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7" i="2"/>
  <c r="F115" i="2"/>
  <c r="F116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R233" i="2" l="1"/>
  <c r="P233" i="2"/>
  <c r="F233" i="2"/>
  <c r="N233" i="2"/>
  <c r="T233" i="2" l="1"/>
  <c r="L237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3" i="2"/>
  <c r="R43" i="2"/>
  <c r="P42" i="2"/>
  <c r="R42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7" i="2"/>
  <c r="R117" i="2"/>
  <c r="P115" i="2"/>
  <c r="R115" i="2"/>
  <c r="P116" i="2"/>
  <c r="R116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R15" i="2"/>
  <c r="P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2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7" i="2"/>
  <c r="N115" i="2"/>
  <c r="N116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P239" i="2" l="1"/>
  <c r="R239" i="2"/>
  <c r="P237" i="2"/>
  <c r="R237" i="2"/>
  <c r="T221" i="2"/>
  <c r="T205" i="2"/>
  <c r="T193" i="2"/>
  <c r="T185" i="2"/>
  <c r="T173" i="2"/>
  <c r="T161" i="2"/>
  <c r="T228" i="2"/>
  <c r="T220" i="2"/>
  <c r="T208" i="2"/>
  <c r="T196" i="2"/>
  <c r="T184" i="2"/>
  <c r="T176" i="2"/>
  <c r="T164" i="2"/>
  <c r="T156" i="2"/>
  <c r="T148" i="2"/>
  <c r="T140" i="2"/>
  <c r="T124" i="2"/>
  <c r="T112" i="2"/>
  <c r="T92" i="2"/>
  <c r="T48" i="2"/>
  <c r="T231" i="2"/>
  <c r="T223" i="2"/>
  <c r="T215" i="2"/>
  <c r="T207" i="2"/>
  <c r="T203" i="2"/>
  <c r="T195" i="2"/>
  <c r="T187" i="2"/>
  <c r="W187" i="2" s="1"/>
  <c r="T183" i="2"/>
  <c r="T175" i="2"/>
  <c r="T171" i="2"/>
  <c r="T163" i="2"/>
  <c r="T151" i="2"/>
  <c r="T230" i="2"/>
  <c r="T226" i="2"/>
  <c r="T222" i="2"/>
  <c r="T218" i="2"/>
  <c r="T214" i="2"/>
  <c r="T210" i="2"/>
  <c r="T206" i="2"/>
  <c r="T202" i="2"/>
  <c r="T198" i="2"/>
  <c r="W198" i="2" s="1"/>
  <c r="T194" i="2"/>
  <c r="T190" i="2"/>
  <c r="T186" i="2"/>
  <c r="T182" i="2"/>
  <c r="T178" i="2"/>
  <c r="T174" i="2"/>
  <c r="T170" i="2"/>
  <c r="T166" i="2"/>
  <c r="W166" i="2" s="1"/>
  <c r="T162" i="2"/>
  <c r="T158" i="2"/>
  <c r="T154" i="2"/>
  <c r="T150" i="2"/>
  <c r="W150" i="2" s="1"/>
  <c r="T146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78" i="2"/>
  <c r="T74" i="2"/>
  <c r="T70" i="2"/>
  <c r="T66" i="2"/>
  <c r="T62" i="2"/>
  <c r="T58" i="2"/>
  <c r="T54" i="2"/>
  <c r="T50" i="2"/>
  <c r="T46" i="2"/>
  <c r="T43" i="2"/>
  <c r="T38" i="2"/>
  <c r="T34" i="2"/>
  <c r="T30" i="2"/>
  <c r="W30" i="2" s="1"/>
  <c r="T26" i="2"/>
  <c r="T22" i="2"/>
  <c r="W22" i="2" s="1"/>
  <c r="T225" i="2"/>
  <c r="W225" i="2" s="1"/>
  <c r="T213" i="2"/>
  <c r="T197" i="2"/>
  <c r="W197" i="2" s="1"/>
  <c r="T181" i="2"/>
  <c r="T169" i="2"/>
  <c r="T165" i="2"/>
  <c r="T153" i="2"/>
  <c r="W153" i="2" s="1"/>
  <c r="T149" i="2"/>
  <c r="T145" i="2"/>
  <c r="T141" i="2"/>
  <c r="T137" i="2"/>
  <c r="T133" i="2"/>
  <c r="T129" i="2"/>
  <c r="T125" i="2"/>
  <c r="T121" i="2"/>
  <c r="T116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W49" i="2" s="1"/>
  <c r="T45" i="2"/>
  <c r="T41" i="2"/>
  <c r="T37" i="2"/>
  <c r="T33" i="2"/>
  <c r="W33" i="2" s="1"/>
  <c r="T29" i="2"/>
  <c r="W29" i="2" s="1"/>
  <c r="T25" i="2"/>
  <c r="W25" i="2" s="1"/>
  <c r="T21" i="2"/>
  <c r="W21" i="2" s="1"/>
  <c r="T217" i="2"/>
  <c r="T201" i="2"/>
  <c r="T189" i="2"/>
  <c r="W189" i="2" s="1"/>
  <c r="T177" i="2"/>
  <c r="W177" i="2" s="1"/>
  <c r="T157" i="2"/>
  <c r="T224" i="2"/>
  <c r="W224" i="2" s="1"/>
  <c r="T212" i="2"/>
  <c r="W212" i="2" s="1"/>
  <c r="T200" i="2"/>
  <c r="W200" i="2" s="1"/>
  <c r="T188" i="2"/>
  <c r="W188" i="2" s="1"/>
  <c r="T172" i="2"/>
  <c r="T152" i="2"/>
  <c r="T132" i="2"/>
  <c r="W132" i="2" s="1"/>
  <c r="T120" i="2"/>
  <c r="W120" i="2" s="1"/>
  <c r="T104" i="2"/>
  <c r="T96" i="2"/>
  <c r="T84" i="2"/>
  <c r="T76" i="2"/>
  <c r="T68" i="2"/>
  <c r="T64" i="2"/>
  <c r="T60" i="2"/>
  <c r="T52" i="2"/>
  <c r="T44" i="2"/>
  <c r="T40" i="2"/>
  <c r="T36" i="2"/>
  <c r="T32" i="2"/>
  <c r="W32" i="2" s="1"/>
  <c r="T28" i="2"/>
  <c r="T24" i="2"/>
  <c r="W24" i="2" s="1"/>
  <c r="T229" i="2"/>
  <c r="T209" i="2"/>
  <c r="W209" i="2" s="1"/>
  <c r="T216" i="2"/>
  <c r="W216" i="2" s="1"/>
  <c r="T204" i="2"/>
  <c r="W204" i="2" s="1"/>
  <c r="T192" i="2"/>
  <c r="W192" i="2" s="1"/>
  <c r="T180" i="2"/>
  <c r="T168" i="2"/>
  <c r="W168" i="2" s="1"/>
  <c r="T160" i="2"/>
  <c r="W160" i="2" s="1"/>
  <c r="T144" i="2"/>
  <c r="W144" i="2" s="1"/>
  <c r="T136" i="2"/>
  <c r="W136" i="2" s="1"/>
  <c r="T128" i="2"/>
  <c r="T115" i="2"/>
  <c r="T108" i="2"/>
  <c r="W108" i="2" s="1"/>
  <c r="T100" i="2"/>
  <c r="W100" i="2" s="1"/>
  <c r="T88" i="2"/>
  <c r="T80" i="2"/>
  <c r="T72" i="2"/>
  <c r="T56" i="2"/>
  <c r="T227" i="2"/>
  <c r="W227" i="2" s="1"/>
  <c r="T219" i="2"/>
  <c r="W219" i="2" s="1"/>
  <c r="T211" i="2"/>
  <c r="W211" i="2" s="1"/>
  <c r="T199" i="2"/>
  <c r="W199" i="2" s="1"/>
  <c r="T191" i="2"/>
  <c r="W191" i="2" s="1"/>
  <c r="T179" i="2"/>
  <c r="W179" i="2" s="1"/>
  <c r="T167" i="2"/>
  <c r="W167" i="2" s="1"/>
  <c r="T159" i="2"/>
  <c r="W159" i="2" s="1"/>
  <c r="T155" i="2"/>
  <c r="W155" i="2" s="1"/>
  <c r="T147" i="2"/>
  <c r="T143" i="2"/>
  <c r="T139" i="2"/>
  <c r="T135" i="2"/>
  <c r="W135" i="2" s="1"/>
  <c r="T131" i="2"/>
  <c r="T127" i="2"/>
  <c r="W127" i="2" s="1"/>
  <c r="T123" i="2"/>
  <c r="W123" i="2" s="1"/>
  <c r="T119" i="2"/>
  <c r="W119" i="2" s="1"/>
  <c r="T117" i="2"/>
  <c r="W115" i="2" s="1"/>
  <c r="T111" i="2"/>
  <c r="T107" i="2"/>
  <c r="W107" i="2" s="1"/>
  <c r="T103" i="2"/>
  <c r="W103" i="2" s="1"/>
  <c r="T99" i="2"/>
  <c r="W99" i="2" s="1"/>
  <c r="T95" i="2"/>
  <c r="W95" i="2" s="1"/>
  <c r="T91" i="2"/>
  <c r="W91" i="2" s="1"/>
  <c r="T87" i="2"/>
  <c r="W87" i="2" s="1"/>
  <c r="T83" i="2"/>
  <c r="T79" i="2"/>
  <c r="W79" i="2" s="1"/>
  <c r="T75" i="2"/>
  <c r="W75" i="2" s="1"/>
  <c r="T71" i="2"/>
  <c r="W71" i="2" s="1"/>
  <c r="T67" i="2"/>
  <c r="W67" i="2" s="1"/>
  <c r="T63" i="2"/>
  <c r="W63" i="2" s="1"/>
  <c r="T59" i="2"/>
  <c r="W59" i="2" s="1"/>
  <c r="T55" i="2"/>
  <c r="W55" i="2" s="1"/>
  <c r="T51" i="2"/>
  <c r="W51" i="2" s="1"/>
  <c r="T47" i="2"/>
  <c r="T42" i="2"/>
  <c r="T39" i="2"/>
  <c r="W39" i="2" s="1"/>
  <c r="T35" i="2"/>
  <c r="W35" i="2" s="1"/>
  <c r="T31" i="2"/>
  <c r="W31" i="2" s="1"/>
  <c r="T27" i="2"/>
  <c r="W27" i="2" s="1"/>
  <c r="T23" i="2"/>
  <c r="F15" i="2"/>
  <c r="W83" i="2" l="1"/>
  <c r="W131" i="2"/>
  <c r="W147" i="2"/>
  <c r="W96" i="2"/>
  <c r="W152" i="2"/>
  <c r="W26" i="2"/>
  <c r="W186" i="2"/>
  <c r="W207" i="2"/>
  <c r="W88" i="2"/>
  <c r="W128" i="2"/>
  <c r="W28" i="2"/>
  <c r="W104" i="2"/>
  <c r="W172" i="2"/>
  <c r="W165" i="2"/>
  <c r="W94" i="2"/>
  <c r="W126" i="2"/>
  <c r="W142" i="2"/>
  <c r="W158" i="2"/>
  <c r="W222" i="2"/>
  <c r="W163" i="2"/>
  <c r="W139" i="2"/>
  <c r="W180" i="2"/>
  <c r="W217" i="2"/>
  <c r="W114" i="2"/>
  <c r="W178" i="2"/>
  <c r="W210" i="2"/>
  <c r="W223" i="2"/>
  <c r="W47" i="2"/>
  <c r="W111" i="2"/>
  <c r="W143" i="2"/>
  <c r="W84" i="2"/>
  <c r="W230" i="2"/>
  <c r="W175" i="2"/>
  <c r="W80" i="2"/>
  <c r="W40" i="2"/>
  <c r="W64" i="2"/>
  <c r="W41" i="2"/>
  <c r="W57" i="2"/>
  <c r="W73" i="2"/>
  <c r="W89" i="2"/>
  <c r="W105" i="2"/>
  <c r="W121" i="2"/>
  <c r="W137" i="2"/>
  <c r="W58" i="2"/>
  <c r="W74" i="2"/>
  <c r="W90" i="2"/>
  <c r="W106" i="2"/>
  <c r="W122" i="2"/>
  <c r="W138" i="2"/>
  <c r="W154" i="2"/>
  <c r="W170" i="2"/>
  <c r="W202" i="2"/>
  <c r="W218" i="2"/>
  <c r="W151" i="2"/>
  <c r="W183" i="2"/>
  <c r="W48" i="2"/>
  <c r="W140" i="2"/>
  <c r="W176" i="2"/>
  <c r="W220" i="2"/>
  <c r="W185" i="2"/>
  <c r="W44" i="2"/>
  <c r="W68" i="2"/>
  <c r="W201" i="2"/>
  <c r="W45" i="2"/>
  <c r="W61" i="2"/>
  <c r="W77" i="2"/>
  <c r="W93" i="2"/>
  <c r="W109" i="2"/>
  <c r="W125" i="2"/>
  <c r="W141" i="2"/>
  <c r="W213" i="2"/>
  <c r="W46" i="2"/>
  <c r="W62" i="2"/>
  <c r="W78" i="2"/>
  <c r="W110" i="2"/>
  <c r="W174" i="2"/>
  <c r="W190" i="2"/>
  <c r="W206" i="2"/>
  <c r="W215" i="2"/>
  <c r="W92" i="2"/>
  <c r="W148" i="2"/>
  <c r="W184" i="2"/>
  <c r="W228" i="2"/>
  <c r="W193" i="2"/>
  <c r="W56" i="2"/>
  <c r="W52" i="2"/>
  <c r="W76" i="2"/>
  <c r="W157" i="2"/>
  <c r="W65" i="2"/>
  <c r="W81" i="2"/>
  <c r="W97" i="2"/>
  <c r="W113" i="2"/>
  <c r="W129" i="2"/>
  <c r="W145" i="2"/>
  <c r="W169" i="2"/>
  <c r="W34" i="2"/>
  <c r="W50" i="2"/>
  <c r="W66" i="2"/>
  <c r="W82" i="2"/>
  <c r="W98" i="2"/>
  <c r="W130" i="2"/>
  <c r="W146" i="2"/>
  <c r="W162" i="2"/>
  <c r="W194" i="2"/>
  <c r="W226" i="2"/>
  <c r="W171" i="2"/>
  <c r="W112" i="2"/>
  <c r="W156" i="2"/>
  <c r="W196" i="2"/>
  <c r="W161" i="2"/>
  <c r="W205" i="2"/>
  <c r="W72" i="2"/>
  <c r="W229" i="2"/>
  <c r="W36" i="2"/>
  <c r="W37" i="2"/>
  <c r="W69" i="2"/>
  <c r="W85" i="2"/>
  <c r="W101" i="2"/>
  <c r="W133" i="2"/>
  <c r="W149" i="2"/>
  <c r="W181" i="2"/>
  <c r="W38" i="2"/>
  <c r="W70" i="2"/>
  <c r="W86" i="2"/>
  <c r="W102" i="2"/>
  <c r="W118" i="2"/>
  <c r="W134" i="2"/>
  <c r="W182" i="2"/>
  <c r="W214" i="2"/>
  <c r="W203" i="2"/>
  <c r="W231" i="2"/>
  <c r="W124" i="2"/>
  <c r="W164" i="2"/>
  <c r="W208" i="2"/>
  <c r="W173" i="2"/>
  <c r="W221" i="2"/>
  <c r="W43" i="2"/>
  <c r="W117" i="2"/>
  <c r="W116" i="2"/>
  <c r="W42" i="2"/>
  <c r="N15" i="2"/>
  <c r="N237" i="2" l="1"/>
  <c r="N239" i="2"/>
  <c r="J237" i="2"/>
  <c r="J239" i="2"/>
  <c r="H239" i="2"/>
  <c r="H237" i="2"/>
  <c r="T20" i="2"/>
  <c r="T19" i="2"/>
  <c r="T18" i="2"/>
  <c r="T16" i="2"/>
  <c r="T17" i="2"/>
  <c r="T15" i="2"/>
  <c r="W15" i="2" s="1"/>
  <c r="W16" i="2" l="1"/>
  <c r="W53" i="2"/>
  <c r="W18" i="2"/>
  <c r="W195" i="2"/>
  <c r="W19" i="2"/>
  <c r="W54" i="2"/>
  <c r="W17" i="2"/>
  <c r="W60" i="2"/>
  <c r="W20" i="2"/>
  <c r="W23" i="2"/>
  <c r="T237" i="2"/>
  <c r="T236" i="2" s="1"/>
  <c r="V9" i="2" l="1"/>
  <c r="W9" i="2"/>
</calcChain>
</file>

<file path=xl/sharedStrings.xml><?xml version="1.0" encoding="utf-8"?>
<sst xmlns="http://schemas.openxmlformats.org/spreadsheetml/2006/main" count="1358" uniqueCount="261">
  <si>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</si>
  <si>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</si>
  <si>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</si>
  <si>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</si>
  <si>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</si>
  <si>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</si>
  <si>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</si>
  <si>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</si>
  <si>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</si>
  <si>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</si>
  <si>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</si>
  <si>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</si>
  <si>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</si>
  <si>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</si>
  <si>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</si>
  <si>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</si>
  <si>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</si>
  <si>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</si>
  <si>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</si>
  <si>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</si>
  <si>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</si>
  <si>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</si>
  <si>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</si>
  <si>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</si>
  <si>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</si>
  <si>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</si>
  <si>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</si>
  <si>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</si>
  <si>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</si>
  <si>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</si>
  <si>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</si>
  <si>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</si>
  <si>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</si>
  <si>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</si>
  <si>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</si>
  <si>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</si>
  <si>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</si>
  <si>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</si>
  <si>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</si>
  <si>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</si>
  <si>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</si>
  <si>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</si>
  <si>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</si>
  <si>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</si>
  <si>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</si>
  <si>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</si>
  <si>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</si>
  <si>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</si>
  <si>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</si>
  <si>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</si>
  <si>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</si>
  <si>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</si>
  <si>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</si>
  <si>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</si>
  <si>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</si>
  <si>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</si>
  <si>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</si>
  <si>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</si>
  <si>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</si>
  <si>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</si>
  <si>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</si>
  <si>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</si>
  <si>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</si>
  <si>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</si>
  <si>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</si>
  <si>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</si>
  <si>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</si>
  <si>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</si>
  <si>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</si>
  <si>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</si>
  <si>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</si>
  <si>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</si>
  <si>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</si>
  <si>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</si>
  <si>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</si>
  <si>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</si>
  <si>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</si>
  <si>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</si>
  <si>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</si>
  <si>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</si>
  <si>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</si>
  <si>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</si>
  <si>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</si>
  <si>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</si>
  <si>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</si>
  <si>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</si>
  <si>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</si>
  <si>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</si>
  <si>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</si>
  <si>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</si>
  <si>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</si>
  <si>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</si>
  <si>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</si>
  <si>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</si>
  <si>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</si>
  <si>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</si>
  <si>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</si>
  <si>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</si>
  <si>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</si>
  <si>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</si>
  <si>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</si>
  <si>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</si>
  <si>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</si>
  <si>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</si>
  <si>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</si>
  <si>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</si>
  <si>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</si>
  <si>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</si>
  <si>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</si>
  <si>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</si>
  <si>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</si>
  <si>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</si>
  <si>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</si>
  <si>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</si>
  <si>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</si>
  <si>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</si>
  <si>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</si>
  <si>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</si>
  <si>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</si>
  <si>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</si>
  <si>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</si>
  <si>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</si>
  <si>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</si>
  <si>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</si>
  <si>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</si>
  <si>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</si>
  <si>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</si>
  <si>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</si>
  <si>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</si>
  <si>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</si>
  <si>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</si>
  <si>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</si>
  <si>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</si>
  <si>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</si>
  <si>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</si>
  <si>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</si>
  <si>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</si>
  <si>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</si>
  <si>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</si>
  <si>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</si>
  <si>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</si>
  <si>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</si>
  <si>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</si>
  <si>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</si>
  <si>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</si>
  <si>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</si>
  <si>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</si>
  <si>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</si>
  <si>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</si>
  <si>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</si>
  <si>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</si>
  <si>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</si>
  <si>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</si>
  <si>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</si>
  <si>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</si>
  <si>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</si>
  <si>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</si>
  <si>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</si>
  <si>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</si>
  <si>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</si>
  <si>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</si>
  <si>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</si>
  <si>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</si>
  <si>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</si>
  <si>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</si>
  <si>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</si>
  <si>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</si>
  <si>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</si>
  <si>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</si>
  <si>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</si>
  <si>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</si>
  <si>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</si>
  <si>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</si>
  <si>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</si>
  <si>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</si>
  <si>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</si>
  <si>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</si>
  <si>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</si>
  <si>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</si>
  <si>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</si>
  <si>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</si>
  <si>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</si>
  <si>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</si>
  <si>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</si>
  <si>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</si>
  <si>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</si>
  <si>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</si>
  <si>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</si>
  <si>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</si>
  <si>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</si>
  <si>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</si>
  <si>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</si>
  <si>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</si>
  <si>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</si>
  <si>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</si>
  <si>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</si>
  <si>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</si>
  <si>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</si>
  <si>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</si>
  <si>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</si>
  <si>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</si>
  <si>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</si>
  <si>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</si>
  <si>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</si>
  <si>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</si>
  <si>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</si>
  <si>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</si>
  <si>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</si>
  <si>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</si>
  <si>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</si>
  <si>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</si>
  <si>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</si>
  <si>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</si>
  <si>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</si>
  <si>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</si>
  <si>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</si>
  <si>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</si>
  <si>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</si>
  <si>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</si>
  <si>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</si>
  <si>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PLANILHA DE MONITORAMENTO MENSAL DAS METAS DO PQA-VS</t>
  </si>
  <si>
    <t>SECRETARIA ADJUNTA DA POLITICA DE ATENÇÃO PRIMÁRIA E VIGILÂNCIA EM SAÚDE</t>
  </si>
  <si>
    <t>DEPARTAMENTO DE MONITORAMENTO E AVALIAÇÃO EM SAÚDE</t>
  </si>
  <si>
    <t>1º CICLO</t>
  </si>
  <si>
    <t>2º CICLO</t>
  </si>
  <si>
    <t>3º CICLO</t>
  </si>
  <si>
    <t>4º CICLO</t>
  </si>
  <si>
    <t>5º CICLO</t>
  </si>
  <si>
    <t>6º CICLO</t>
  </si>
  <si>
    <t>Nº de imóveis visitados</t>
  </si>
  <si>
    <t>% de Cobertura</t>
  </si>
  <si>
    <t>Inspeção Ciclo</t>
  </si>
  <si>
    <t>MAIS IDH</t>
  </si>
  <si>
    <t>NÃO</t>
  </si>
  <si>
    <t>SIM</t>
  </si>
  <si>
    <t>META</t>
  </si>
  <si>
    <t>Bacurituba</t>
  </si>
  <si>
    <t>Belágua</t>
  </si>
  <si>
    <t>Fernando Falcão</t>
  </si>
  <si>
    <t>Palmeirândia</t>
  </si>
  <si>
    <t>São Bento</t>
  </si>
  <si>
    <t>São Vicente de Ferrer</t>
  </si>
  <si>
    <t>4 ciclos</t>
  </si>
  <si>
    <t>Alcançaram</t>
  </si>
  <si>
    <t>Não alcançaram</t>
  </si>
  <si>
    <r>
      <rPr>
        <b/>
        <sz val="10"/>
        <color theme="1"/>
        <rFont val="Arial"/>
        <family val="2"/>
      </rPr>
      <t>Fonte:</t>
    </r>
    <r>
      <rPr>
        <sz val="10"/>
        <color theme="1"/>
        <rFont val="Arial"/>
        <family val="2"/>
      </rPr>
      <t xml:space="preserve"> SISPNCD.</t>
    </r>
  </si>
  <si>
    <t>Número de municípios que alcançaram ciclo:</t>
  </si>
  <si>
    <t>1º</t>
  </si>
  <si>
    <t>2º</t>
  </si>
  <si>
    <t>3º</t>
  </si>
  <si>
    <t>4º</t>
  </si>
  <si>
    <t>5º</t>
  </si>
  <si>
    <t>6º</t>
  </si>
  <si>
    <t>Número de municípios que não realizaram visistas:</t>
  </si>
  <si>
    <t>Número de municípios que realizaram visistas mas não alcançaram a meta:</t>
  </si>
  <si>
    <r>
      <rPr>
        <b/>
        <sz val="10"/>
        <color theme="1"/>
        <rFont val="Arial"/>
        <family val="2"/>
      </rPr>
      <t>INDICADOR 8:</t>
    </r>
    <r>
      <rPr>
        <sz val="10"/>
        <color theme="1"/>
        <rFont val="Arial"/>
        <family val="2"/>
      </rPr>
      <t xml:space="preserve"> Número de ciclos que atingiram mínimo de 80% de cobertura de imóveis visitados para controle vetorial da dengue.</t>
    </r>
  </si>
  <si>
    <r>
      <t xml:space="preserve">META: </t>
    </r>
    <r>
      <rPr>
        <sz val="10"/>
        <color theme="1"/>
        <rFont val="Arial"/>
        <family val="2"/>
      </rPr>
      <t>4 ciclos de visita domiciliar, dos 6 preconizados, com mínimo de 80% de cobertura de imóveis visitados para controle vetorial da dengue.</t>
    </r>
  </si>
  <si>
    <t>São R. das Mangabeiras</t>
  </si>
  <si>
    <t>Inspeção Ciclo 2018</t>
  </si>
  <si>
    <t>Inspeção Ciclo 2019</t>
  </si>
  <si>
    <r>
      <rPr>
        <b/>
        <sz val="10"/>
        <color theme="1"/>
        <rFont val="Arial"/>
        <family val="2"/>
      </rPr>
      <t>Atualizado em:</t>
    </r>
    <r>
      <rPr>
        <sz val="10"/>
        <color theme="1"/>
        <rFont val="Arial"/>
        <family val="2"/>
      </rPr>
      <t xml:space="preserve"> 05/03/2019.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</si>
</sst>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1" fillId="2" borderId="1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left" wrapText="1"/>
    </xf>
    <xf numFmtId="3" fontId="4" fillId="0" borderId="3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" fillId="0" borderId="13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wrapText="1"/>
    </xf>
    <xf numFmtId="0" fontId="2" fillId="0" borderId="3" xfId="0" applyFont="1" applyBorder="1"/>
    <xf numFmtId="3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vertical="center" wrapText="1"/>
    </xf>
    <xf numFmtId="0" fontId="12" fillId="0" borderId="3" xfId="0" applyFont="1" applyBorder="1"/>
    <xf numFmtId="0" fontId="11" fillId="0" borderId="3" xfId="0" applyFont="1" applyBorder="1" applyAlignment="1">
      <alignment horizont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left" wrapText="1"/>
    </xf>
    <xf numFmtId="3" fontId="13" fillId="0" borderId="3" xfId="0" applyNumberFormat="1" applyFont="1" applyFill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Fill="1" applyBorder="1"/>
    <xf numFmtId="0" fontId="15" fillId="0" borderId="1" xfId="0" applyFont="1" applyFill="1" applyBorder="1" applyAlignment="1">
      <alignment horizontal="left" wrapText="1"/>
    </xf>
    <xf numFmtId="3" fontId="1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wrapText="1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wrapText="1"/>
    </xf>
    <xf numFmtId="0" fontId="14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 vertical="center" wrapText="1"/>
    </xf>
    <xf numFmtId="0" fontId="0" fillId="0" borderId="1" xfId="0" applyBorder="1"/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wrapText="1"/>
    </xf>
    <xf numFmtId="0" fontId="6" fillId="0" borderId="8" xfId="0" applyFont="1" applyBorder="1"/>
    <xf numFmtId="0" fontId="7" fillId="0" borderId="3" xfId="0" applyFont="1" applyBorder="1" applyAlignment="1">
      <alignment horizontal="center"/>
    </xf>
    <xf numFmtId="0" fontId="16" fillId="0" borderId="1" xfId="0" applyNumberFormat="1" applyFont="1" applyBorder="1"/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A207" zoomScale="70" zoomScaleNormal="70" workbookViewId="0">
      <selection activeCell="M234" sqref="M234"/>
    </sheetView>
  </sheetViews>
  <sheetFormatPr defaultColWidth="9.109375" defaultRowHeight="13.8" x14ac:dyDescent="0.25"/>
  <cols>
    <col min="1" max="1" width="22" style="6" customWidth="1"/>
    <col min="2" max="2" width="5.6640625" style="6" customWidth="1"/>
    <col min="3" max="3" width="7.88671875" style="6" bestFit="1" customWidth="1"/>
    <col min="4" max="4" width="28.44140625" style="6" bestFit="1" customWidth="1"/>
    <col min="5" max="5" width="11" style="6" customWidth="1"/>
    <col min="6" max="6" width="11.88671875" style="6" customWidth="1"/>
    <col min="7" max="7" width="9.6640625" style="6" customWidth="1"/>
    <col min="8" max="8" width="8.109375" style="6" customWidth="1"/>
    <col min="9" max="9" width="9.88671875" style="6" customWidth="1"/>
    <col min="10" max="10" width="8.109375" style="6" customWidth="1"/>
    <col min="11" max="11" width="9.6640625" style="6" customWidth="1"/>
    <col min="12" max="12" width="8.109375" style="6" customWidth="1"/>
    <col min="13" max="13" width="10" style="6" customWidth="1"/>
    <col min="14" max="14" width="8.109375" style="6" customWidth="1"/>
    <col min="15" max="15" width="10" style="6" customWidth="1"/>
    <col min="16" max="16" width="8.109375" style="6" customWidth="1"/>
    <col min="17" max="17" width="9.6640625" style="6" customWidth="1"/>
    <col min="18" max="19" width="8.109375" style="6" customWidth="1"/>
    <col min="20" max="25" width="9.109375" style="6" customWidth="1"/>
    <col min="26" max="16384" width="9.109375" style="6"/>
  </cols>
  <sheetData>
    <row r="1" spans="1:23" x14ac:dyDescent="0.25">
      <c r="A1" s="1" t="s">
        <v>0</v>
      </c>
      <c r="B1" s="1"/>
    </row>
    <row r="2" spans="1:23" x14ac:dyDescent="0.25">
      <c r="A2" s="1" t="s">
        <v>1</v>
      </c>
      <c r="B2" s="1"/>
    </row>
    <row r="3" spans="1:23" x14ac:dyDescent="0.25">
      <c r="A3" s="1" t="s">
        <v>221</v>
      </c>
      <c r="B3" s="1"/>
    </row>
    <row r="4" spans="1:23" x14ac:dyDescent="0.25">
      <c r="A4" s="1" t="s">
        <v>2</v>
      </c>
      <c r="B4" s="1"/>
    </row>
    <row r="5" spans="1:23" x14ac:dyDescent="0.25">
      <c r="A5" s="1" t="s">
        <v>222</v>
      </c>
      <c r="B5" s="1"/>
    </row>
    <row r="6" spans="1:23" x14ac:dyDescent="0.25">
      <c r="A6" s="2"/>
      <c r="B6" s="2"/>
    </row>
    <row r="7" spans="1:23" x14ac:dyDescent="0.25">
      <c r="A7" s="1" t="s">
        <v>220</v>
      </c>
      <c r="B7" s="1"/>
    </row>
    <row r="8" spans="1:23" ht="15.6" x14ac:dyDescent="0.3">
      <c r="A8" s="3"/>
      <c r="B8" s="3"/>
      <c r="V8" s="6" t="s">
        <v>243</v>
      </c>
      <c r="W8" s="6" t="s">
        <v>244</v>
      </c>
    </row>
    <row r="9" spans="1:23" x14ac:dyDescent="0.25">
      <c r="A9" s="1" t="s">
        <v>3</v>
      </c>
      <c r="B9" s="1"/>
      <c r="V9" s="9">
        <f>COUNTIF(W15:W231,"Sim")</f>
        <v>204</v>
      </c>
      <c r="W9" s="9">
        <f>COUNTIF(W15:W231,"Não")</f>
        <v>13</v>
      </c>
    </row>
    <row r="10" spans="1:23" x14ac:dyDescent="0.25">
      <c r="A10" s="5" t="s">
        <v>256</v>
      </c>
      <c r="B10" s="5"/>
    </row>
    <row r="11" spans="1:23" x14ac:dyDescent="0.25">
      <c r="A11" s="4" t="s">
        <v>255</v>
      </c>
      <c r="B11" s="4"/>
    </row>
    <row r="12" spans="1:23" ht="14.4" thickBot="1" x14ac:dyDescent="0.3">
      <c r="A12" s="4"/>
      <c r="B12" s="4"/>
    </row>
    <row r="13" spans="1:23" ht="14.4" thickBot="1" x14ac:dyDescent="0.3">
      <c r="G13" s="89" t="s">
        <v>223</v>
      </c>
      <c r="H13" s="90"/>
      <c r="I13" s="87" t="s">
        <v>224</v>
      </c>
      <c r="J13" s="88"/>
      <c r="K13" s="87" t="s">
        <v>225</v>
      </c>
      <c r="L13" s="88"/>
      <c r="M13" s="87" t="s">
        <v>226</v>
      </c>
      <c r="N13" s="88"/>
      <c r="O13" s="87" t="s">
        <v>227</v>
      </c>
      <c r="P13" s="88"/>
      <c r="Q13" s="87" t="s">
        <v>228</v>
      </c>
      <c r="R13" s="88"/>
    </row>
    <row r="14" spans="1:23" ht="40.200000000000003" thickBot="1" x14ac:dyDescent="0.3">
      <c r="A14" s="18" t="s">
        <v>4</v>
      </c>
      <c r="B14" s="14" t="s">
        <v>232</v>
      </c>
      <c r="C14" s="13" t="s">
        <v>5</v>
      </c>
      <c r="D14" s="13" t="s">
        <v>6</v>
      </c>
      <c r="E14" s="14" t="s">
        <v>231</v>
      </c>
      <c r="F14" s="19" t="s">
        <v>7</v>
      </c>
      <c r="G14" s="51" t="s">
        <v>229</v>
      </c>
      <c r="H14" s="80" t="s">
        <v>230</v>
      </c>
      <c r="I14" s="81" t="s">
        <v>229</v>
      </c>
      <c r="J14" s="80" t="s">
        <v>230</v>
      </c>
      <c r="K14" s="51" t="s">
        <v>229</v>
      </c>
      <c r="L14" s="80" t="s">
        <v>230</v>
      </c>
      <c r="M14" s="51" t="s">
        <v>229</v>
      </c>
      <c r="N14" s="80" t="s">
        <v>230</v>
      </c>
      <c r="O14" s="51" t="s">
        <v>229</v>
      </c>
      <c r="P14" s="80" t="s">
        <v>230</v>
      </c>
      <c r="Q14" s="51" t="s">
        <v>229</v>
      </c>
      <c r="R14" s="15" t="s">
        <v>230</v>
      </c>
      <c r="S14" s="16" t="s">
        <v>235</v>
      </c>
      <c r="T14" s="16" t="s">
        <v>219</v>
      </c>
      <c r="W14" s="6" t="s">
        <v>242</v>
      </c>
    </row>
    <row r="15" spans="1:23" ht="14.4" x14ac:dyDescent="0.3">
      <c r="A15" s="17" t="s">
        <v>8</v>
      </c>
      <c r="B15" s="21" t="s">
        <v>233</v>
      </c>
      <c r="C15" s="27">
        <v>210005</v>
      </c>
      <c r="D15" s="28" t="s">
        <v>8</v>
      </c>
      <c r="E15" s="29">
        <v>55947</v>
      </c>
      <c r="F15" s="30">
        <f t="shared" ref="F15:F78" si="0">E15*6</f>
        <v>335682</v>
      </c>
      <c r="G15" s="86">
        <v>29024</v>
      </c>
      <c r="H15" s="45">
        <f t="shared" ref="H15:H78" si="1">G15/E15*100</f>
        <v>51.87766993761953</v>
      </c>
      <c r="I15" s="86">
        <v>30362</v>
      </c>
      <c r="J15" s="45">
        <f t="shared" ref="J15:J78" si="2">I15/E15*100</f>
        <v>54.269219082345785</v>
      </c>
      <c r="K15" s="86">
        <v>29916</v>
      </c>
      <c r="L15" s="45">
        <f t="shared" ref="L15:L78" si="3">K15/E15*100</f>
        <v>53.472036034103709</v>
      </c>
      <c r="M15" s="86">
        <v>28343</v>
      </c>
      <c r="N15" s="45">
        <f t="shared" ref="N15:N78" si="4">M15/E15*100</f>
        <v>50.660446494003253</v>
      </c>
      <c r="O15" s="86">
        <v>24743</v>
      </c>
      <c r="P15" s="45">
        <f t="shared" ref="P15:P78" si="5">O15/E15*100</f>
        <v>44.225785118058162</v>
      </c>
      <c r="Q15" s="86">
        <v>20677</v>
      </c>
      <c r="R15" s="31">
        <f t="shared" ref="R15:R78" si="6">Q15/E15*100</f>
        <v>36.958192575115731</v>
      </c>
      <c r="S15" s="32">
        <v>4</v>
      </c>
      <c r="T15" s="32">
        <f t="shared" ref="T15:T78" si="7">COUNTIF(H15,"&gt;=80")+COUNTIF(J15,"&gt;=80")+COUNTIF(L15,"&gt;=80")+COUNTIF(N15,"&gt;=80")+COUNTIF(P15,"&gt;=80")+COUNTIF(R15,"&gt;=80")</f>
        <v>0</v>
      </c>
      <c r="V15" s="39"/>
      <c r="W15" s="26" t="str">
        <f>IF(T15&gt;=4,"Sim","Não")</f>
        <v>Não</v>
      </c>
    </row>
    <row r="16" spans="1:23" ht="14.4" x14ac:dyDescent="0.3">
      <c r="A16" s="8" t="s">
        <v>45</v>
      </c>
      <c r="B16" s="22" t="s">
        <v>234</v>
      </c>
      <c r="C16" s="12">
        <v>210010</v>
      </c>
      <c r="D16" s="33" t="s">
        <v>46</v>
      </c>
      <c r="E16" s="34">
        <v>1619</v>
      </c>
      <c r="F16" s="30">
        <f t="shared" si="0"/>
        <v>9714</v>
      </c>
      <c r="G16" s="86">
        <v>1592</v>
      </c>
      <c r="H16" s="45">
        <f t="shared" si="1"/>
        <v>98.33230389129092</v>
      </c>
      <c r="I16" s="86">
        <v>1614</v>
      </c>
      <c r="J16" s="45">
        <f t="shared" si="2"/>
        <v>99.691167387276096</v>
      </c>
      <c r="K16" s="86">
        <v>1533</v>
      </c>
      <c r="L16" s="45">
        <f t="shared" si="3"/>
        <v>94.688079061148855</v>
      </c>
      <c r="M16" s="86">
        <v>1498</v>
      </c>
      <c r="N16" s="45">
        <f t="shared" si="4"/>
        <v>92.526250772081525</v>
      </c>
      <c r="O16" s="86">
        <v>1462</v>
      </c>
      <c r="P16" s="45">
        <f t="shared" si="5"/>
        <v>90.302655960469423</v>
      </c>
      <c r="Q16" s="86">
        <v>1379</v>
      </c>
      <c r="R16" s="35">
        <f t="shared" si="6"/>
        <v>85.176034589252623</v>
      </c>
      <c r="S16" s="32">
        <v>4</v>
      </c>
      <c r="T16" s="32">
        <f t="shared" si="7"/>
        <v>6</v>
      </c>
      <c r="V16" s="39"/>
      <c r="W16" s="26" t="str">
        <f t="shared" ref="W16:W79" si="8">IF(T16&gt;=4,"Sim","Não")</f>
        <v>Sim</v>
      </c>
    </row>
    <row r="17" spans="1:23" ht="14.4" x14ac:dyDescent="0.3">
      <c r="A17" s="8" t="s">
        <v>52</v>
      </c>
      <c r="B17" s="22" t="s">
        <v>234</v>
      </c>
      <c r="C17" s="12">
        <v>210015</v>
      </c>
      <c r="D17" s="33" t="s">
        <v>53</v>
      </c>
      <c r="E17" s="34">
        <v>3377</v>
      </c>
      <c r="F17" s="30">
        <f t="shared" si="0"/>
        <v>20262</v>
      </c>
      <c r="G17" s="86">
        <v>3568</v>
      </c>
      <c r="H17" s="45">
        <f t="shared" si="1"/>
        <v>105.65590761030501</v>
      </c>
      <c r="I17" s="86">
        <v>3267</v>
      </c>
      <c r="J17" s="45">
        <f t="shared" si="2"/>
        <v>96.742671009771982</v>
      </c>
      <c r="K17" s="86">
        <v>3441</v>
      </c>
      <c r="L17" s="45">
        <f t="shared" si="3"/>
        <v>101.89517323067811</v>
      </c>
      <c r="M17" s="86">
        <v>3100</v>
      </c>
      <c r="N17" s="45">
        <f t="shared" si="4"/>
        <v>91.797453360971275</v>
      </c>
      <c r="O17" s="86">
        <v>2646</v>
      </c>
      <c r="P17" s="45">
        <f t="shared" si="5"/>
        <v>78.353568255848387</v>
      </c>
      <c r="Q17" s="86">
        <v>2726</v>
      </c>
      <c r="R17" s="35">
        <f t="shared" si="6"/>
        <v>80.722534794196037</v>
      </c>
      <c r="S17" s="32">
        <v>4</v>
      </c>
      <c r="T17" s="32">
        <f t="shared" si="7"/>
        <v>5</v>
      </c>
      <c r="V17" s="39"/>
      <c r="W17" s="26" t="str">
        <f t="shared" si="8"/>
        <v>Sim</v>
      </c>
    </row>
    <row r="18" spans="1:23" ht="14.4" x14ac:dyDescent="0.3">
      <c r="A18" s="8" t="s">
        <v>186</v>
      </c>
      <c r="B18" s="22" t="s">
        <v>233</v>
      </c>
      <c r="C18" s="12">
        <v>210020</v>
      </c>
      <c r="D18" s="33" t="s">
        <v>187</v>
      </c>
      <c r="E18" s="34">
        <v>3132</v>
      </c>
      <c r="F18" s="30">
        <f t="shared" si="0"/>
        <v>18792</v>
      </c>
      <c r="G18" s="86">
        <v>3747</v>
      </c>
      <c r="H18" s="45">
        <f t="shared" si="1"/>
        <v>119.6360153256705</v>
      </c>
      <c r="I18" s="86">
        <v>3230</v>
      </c>
      <c r="J18" s="45">
        <f t="shared" si="2"/>
        <v>103.12899106002553</v>
      </c>
      <c r="K18" s="86">
        <v>3690</v>
      </c>
      <c r="L18" s="45">
        <f t="shared" si="3"/>
        <v>117.81609195402298</v>
      </c>
      <c r="M18" s="86">
        <v>2672</v>
      </c>
      <c r="N18" s="45">
        <f t="shared" si="4"/>
        <v>85.312899106002547</v>
      </c>
      <c r="O18" s="86">
        <v>2612</v>
      </c>
      <c r="P18" s="45">
        <f t="shared" si="5"/>
        <v>83.397190293742014</v>
      </c>
      <c r="Q18" s="86">
        <v>2100</v>
      </c>
      <c r="R18" s="35">
        <f t="shared" si="6"/>
        <v>67.049808429118769</v>
      </c>
      <c r="S18" s="32">
        <v>4</v>
      </c>
      <c r="T18" s="32">
        <f t="shared" si="7"/>
        <v>5</v>
      </c>
      <c r="V18" s="39"/>
      <c r="W18" s="26" t="str">
        <f t="shared" si="8"/>
        <v>Sim</v>
      </c>
    </row>
    <row r="19" spans="1:23" ht="14.4" x14ac:dyDescent="0.3">
      <c r="A19" s="7" t="s">
        <v>45</v>
      </c>
      <c r="B19" s="23" t="s">
        <v>234</v>
      </c>
      <c r="C19" s="36">
        <v>210030</v>
      </c>
      <c r="D19" s="37" t="s">
        <v>47</v>
      </c>
      <c r="E19" s="34">
        <v>9167</v>
      </c>
      <c r="F19" s="30">
        <f t="shared" si="0"/>
        <v>55002</v>
      </c>
      <c r="G19" s="86">
        <v>7652</v>
      </c>
      <c r="H19" s="45">
        <f t="shared" si="1"/>
        <v>83.473328242609355</v>
      </c>
      <c r="I19" s="86">
        <v>8534</v>
      </c>
      <c r="J19" s="45">
        <f t="shared" si="2"/>
        <v>93.094796552852614</v>
      </c>
      <c r="K19" s="86">
        <v>6262</v>
      </c>
      <c r="L19" s="45">
        <f t="shared" si="3"/>
        <v>68.310243263881304</v>
      </c>
      <c r="M19" s="86">
        <v>8353</v>
      </c>
      <c r="N19" s="45">
        <f t="shared" si="4"/>
        <v>91.120322897349183</v>
      </c>
      <c r="O19" s="86">
        <v>7755</v>
      </c>
      <c r="P19" s="45">
        <f t="shared" si="5"/>
        <v>84.59692374822734</v>
      </c>
      <c r="Q19" s="86">
        <v>5848</v>
      </c>
      <c r="R19" s="35">
        <f t="shared" si="6"/>
        <v>63.7940438529508</v>
      </c>
      <c r="S19" s="32">
        <v>4</v>
      </c>
      <c r="T19" s="32">
        <f t="shared" si="7"/>
        <v>4</v>
      </c>
      <c r="V19" s="39"/>
      <c r="W19" s="26" t="str">
        <f t="shared" si="8"/>
        <v>Sim</v>
      </c>
    </row>
    <row r="20" spans="1:23" ht="14.4" x14ac:dyDescent="0.3">
      <c r="A20" s="7" t="s">
        <v>16</v>
      </c>
      <c r="B20" s="23" t="s">
        <v>233</v>
      </c>
      <c r="C20" s="36">
        <v>210040</v>
      </c>
      <c r="D20" s="37" t="s">
        <v>17</v>
      </c>
      <c r="E20" s="34">
        <v>1917</v>
      </c>
      <c r="F20" s="30">
        <f t="shared" si="0"/>
        <v>11502</v>
      </c>
      <c r="G20" s="86">
        <v>1935</v>
      </c>
      <c r="H20" s="45">
        <f t="shared" si="1"/>
        <v>100.93896713615023</v>
      </c>
      <c r="I20" s="86">
        <v>2062</v>
      </c>
      <c r="J20" s="45">
        <f t="shared" si="2"/>
        <v>107.56390193009911</v>
      </c>
      <c r="K20" s="86">
        <v>1429</v>
      </c>
      <c r="L20" s="45">
        <f t="shared" si="3"/>
        <v>74.543557642149196</v>
      </c>
      <c r="M20" s="86">
        <v>1934</v>
      </c>
      <c r="N20" s="45">
        <f t="shared" si="4"/>
        <v>100.88680229525299</v>
      </c>
      <c r="O20" s="86">
        <v>1862</v>
      </c>
      <c r="P20" s="45">
        <f t="shared" si="5"/>
        <v>97.130933750652062</v>
      </c>
      <c r="Q20" s="86">
        <v>1700</v>
      </c>
      <c r="R20" s="35">
        <f t="shared" si="6"/>
        <v>88.68022952529995</v>
      </c>
      <c r="S20" s="32">
        <v>4</v>
      </c>
      <c r="T20" s="32">
        <f t="shared" si="7"/>
        <v>5</v>
      </c>
      <c r="V20" s="39"/>
      <c r="W20" s="26" t="str">
        <f t="shared" si="8"/>
        <v>Sim</v>
      </c>
    </row>
    <row r="21" spans="1:23" ht="14.4" x14ac:dyDescent="0.3">
      <c r="A21" s="7" t="s">
        <v>65</v>
      </c>
      <c r="B21" s="23" t="s">
        <v>233</v>
      </c>
      <c r="C21" s="36">
        <v>210043</v>
      </c>
      <c r="D21" s="37" t="s">
        <v>66</v>
      </c>
      <c r="E21" s="34">
        <v>9847</v>
      </c>
      <c r="F21" s="30">
        <f t="shared" si="0"/>
        <v>59082</v>
      </c>
      <c r="G21" s="86">
        <v>10884</v>
      </c>
      <c r="H21" s="45">
        <f t="shared" si="1"/>
        <v>110.5311262313395</v>
      </c>
      <c r="I21" s="86">
        <v>9198</v>
      </c>
      <c r="J21" s="45">
        <f t="shared" si="2"/>
        <v>93.409160150299584</v>
      </c>
      <c r="K21" s="86">
        <v>9685</v>
      </c>
      <c r="L21" s="45">
        <f t="shared" si="3"/>
        <v>98.354828881892971</v>
      </c>
      <c r="M21" s="86">
        <v>9521</v>
      </c>
      <c r="N21" s="45">
        <f t="shared" si="4"/>
        <v>96.689347009241388</v>
      </c>
      <c r="O21" s="86">
        <v>7040</v>
      </c>
      <c r="P21" s="45">
        <f t="shared" si="5"/>
        <v>71.493855996750284</v>
      </c>
      <c r="Q21" s="86">
        <v>9569</v>
      </c>
      <c r="R21" s="35">
        <f t="shared" si="6"/>
        <v>97.176805118310156</v>
      </c>
      <c r="S21" s="32">
        <v>4</v>
      </c>
      <c r="T21" s="32">
        <f t="shared" si="7"/>
        <v>5</v>
      </c>
      <c r="V21" s="39"/>
      <c r="W21" s="26" t="str">
        <f t="shared" si="8"/>
        <v>Sim</v>
      </c>
    </row>
    <row r="22" spans="1:23" ht="14.4" x14ac:dyDescent="0.3">
      <c r="A22" s="7" t="s">
        <v>158</v>
      </c>
      <c r="B22" s="23" t="s">
        <v>233</v>
      </c>
      <c r="C22" s="36">
        <v>210047</v>
      </c>
      <c r="D22" s="37" t="s">
        <v>159</v>
      </c>
      <c r="E22" s="34">
        <v>11086</v>
      </c>
      <c r="F22" s="30">
        <f t="shared" si="0"/>
        <v>66516</v>
      </c>
      <c r="G22" s="86">
        <v>9518</v>
      </c>
      <c r="H22" s="45">
        <f t="shared" si="1"/>
        <v>85.856034638282523</v>
      </c>
      <c r="I22" s="86">
        <v>9663</v>
      </c>
      <c r="J22" s="45">
        <f t="shared" si="2"/>
        <v>87.163990618798479</v>
      </c>
      <c r="K22" s="86">
        <v>9034</v>
      </c>
      <c r="L22" s="45">
        <f t="shared" si="3"/>
        <v>81.49016777918095</v>
      </c>
      <c r="M22" s="86">
        <v>9053</v>
      </c>
      <c r="N22" s="45">
        <f t="shared" si="4"/>
        <v>81.661555114558908</v>
      </c>
      <c r="O22" s="86">
        <v>9219</v>
      </c>
      <c r="P22" s="45">
        <f t="shared" si="5"/>
        <v>83.158939202597864</v>
      </c>
      <c r="Q22" s="86">
        <v>8898</v>
      </c>
      <c r="R22" s="35">
        <f t="shared" si="6"/>
        <v>80.263395273317698</v>
      </c>
      <c r="S22" s="32">
        <v>4</v>
      </c>
      <c r="T22" s="32">
        <f t="shared" si="7"/>
        <v>6</v>
      </c>
      <c r="V22" s="39"/>
      <c r="W22" s="26" t="str">
        <f t="shared" si="8"/>
        <v>Sim</v>
      </c>
    </row>
    <row r="23" spans="1:23" ht="14.4" x14ac:dyDescent="0.3">
      <c r="A23" s="7" t="s">
        <v>27</v>
      </c>
      <c r="B23" s="23" t="s">
        <v>233</v>
      </c>
      <c r="C23" s="36">
        <v>210050</v>
      </c>
      <c r="D23" s="37" t="s">
        <v>28</v>
      </c>
      <c r="E23" s="34">
        <v>4217</v>
      </c>
      <c r="F23" s="30">
        <f t="shared" si="0"/>
        <v>25302</v>
      </c>
      <c r="G23" s="86">
        <v>4225</v>
      </c>
      <c r="H23" s="45">
        <f t="shared" si="1"/>
        <v>100.18970832345269</v>
      </c>
      <c r="I23" s="86">
        <v>4330</v>
      </c>
      <c r="J23" s="45">
        <f t="shared" si="2"/>
        <v>102.67963006876926</v>
      </c>
      <c r="K23" s="86">
        <v>4305</v>
      </c>
      <c r="L23" s="45">
        <f t="shared" si="3"/>
        <v>102.08679155797962</v>
      </c>
      <c r="M23" s="86">
        <v>4239</v>
      </c>
      <c r="N23" s="45">
        <f t="shared" si="4"/>
        <v>100.5216978894949</v>
      </c>
      <c r="O23" s="86">
        <v>1673</v>
      </c>
      <c r="P23" s="45">
        <f t="shared" si="5"/>
        <v>39.672753142044108</v>
      </c>
      <c r="Q23" s="86">
        <v>3496</v>
      </c>
      <c r="R23" s="35">
        <f t="shared" si="6"/>
        <v>82.902537348826172</v>
      </c>
      <c r="S23" s="32">
        <v>4</v>
      </c>
      <c r="T23" s="32">
        <f t="shared" si="7"/>
        <v>5</v>
      </c>
      <c r="V23" s="39"/>
      <c r="W23" s="26" t="str">
        <f t="shared" si="8"/>
        <v>Sim</v>
      </c>
    </row>
    <row r="24" spans="1:23" ht="14.4" x14ac:dyDescent="0.3">
      <c r="A24" s="7" t="s">
        <v>202</v>
      </c>
      <c r="B24" s="23" t="s">
        <v>234</v>
      </c>
      <c r="C24" s="36">
        <v>210055</v>
      </c>
      <c r="D24" s="37" t="s">
        <v>203</v>
      </c>
      <c r="E24" s="34">
        <v>3837</v>
      </c>
      <c r="F24" s="30">
        <f t="shared" si="0"/>
        <v>23022</v>
      </c>
      <c r="G24" s="86">
        <v>1232</v>
      </c>
      <c r="H24" s="45">
        <f t="shared" si="1"/>
        <v>32.108418034923119</v>
      </c>
      <c r="I24" s="86">
        <v>2426</v>
      </c>
      <c r="J24" s="45">
        <f t="shared" si="2"/>
        <v>63.226479020067764</v>
      </c>
      <c r="K24" s="86">
        <v>3837</v>
      </c>
      <c r="L24" s="45">
        <f t="shared" si="3"/>
        <v>100</v>
      </c>
      <c r="M24" s="86">
        <v>3837</v>
      </c>
      <c r="N24" s="45">
        <f t="shared" si="4"/>
        <v>100</v>
      </c>
      <c r="O24" s="86">
        <v>3846</v>
      </c>
      <c r="P24" s="45">
        <f t="shared" si="5"/>
        <v>100.23455824863174</v>
      </c>
      <c r="Q24" s="86">
        <v>3836</v>
      </c>
      <c r="R24" s="35">
        <f t="shared" si="6"/>
        <v>99.973937972374245</v>
      </c>
      <c r="S24" s="32">
        <v>4</v>
      </c>
      <c r="T24" s="32">
        <f t="shared" si="7"/>
        <v>4</v>
      </c>
      <c r="V24" s="39"/>
      <c r="W24" s="26" t="str">
        <f t="shared" si="8"/>
        <v>Sim</v>
      </c>
    </row>
    <row r="25" spans="1:23" ht="14.4" x14ac:dyDescent="0.3">
      <c r="A25" s="7" t="s">
        <v>71</v>
      </c>
      <c r="B25" s="23" t="s">
        <v>233</v>
      </c>
      <c r="C25" s="36">
        <v>210060</v>
      </c>
      <c r="D25" s="37" t="s">
        <v>72</v>
      </c>
      <c r="E25" s="34">
        <v>10668</v>
      </c>
      <c r="F25" s="30">
        <f t="shared" si="0"/>
        <v>64008</v>
      </c>
      <c r="G25" s="86">
        <v>9637</v>
      </c>
      <c r="H25" s="45">
        <f t="shared" si="1"/>
        <v>90.33558305211848</v>
      </c>
      <c r="I25" s="86">
        <v>9628</v>
      </c>
      <c r="J25" s="45">
        <f t="shared" si="2"/>
        <v>90.25121859767529</v>
      </c>
      <c r="K25" s="86">
        <v>9603</v>
      </c>
      <c r="L25" s="45">
        <f t="shared" si="3"/>
        <v>90.016872890888649</v>
      </c>
      <c r="M25" s="86">
        <v>9756</v>
      </c>
      <c r="N25" s="45">
        <f t="shared" si="4"/>
        <v>91.451068616422944</v>
      </c>
      <c r="O25" s="86">
        <v>9756</v>
      </c>
      <c r="P25" s="45">
        <f t="shared" si="5"/>
        <v>91.451068616422944</v>
      </c>
      <c r="Q25" s="86">
        <v>9777</v>
      </c>
      <c r="R25" s="35">
        <f t="shared" si="6"/>
        <v>91.647919010123729</v>
      </c>
      <c r="S25" s="32">
        <v>4</v>
      </c>
      <c r="T25" s="32">
        <f t="shared" si="7"/>
        <v>6</v>
      </c>
      <c r="V25" s="39"/>
      <c r="W25" s="26" t="str">
        <f t="shared" si="8"/>
        <v>Sim</v>
      </c>
    </row>
    <row r="26" spans="1:23" ht="14.4" x14ac:dyDescent="0.3">
      <c r="A26" s="8" t="s">
        <v>86</v>
      </c>
      <c r="B26" s="22" t="s">
        <v>233</v>
      </c>
      <c r="C26" s="12">
        <v>210070</v>
      </c>
      <c r="D26" s="33" t="s">
        <v>87</v>
      </c>
      <c r="E26" s="34">
        <v>3329</v>
      </c>
      <c r="F26" s="30">
        <f t="shared" si="0"/>
        <v>19974</v>
      </c>
      <c r="G26" s="86">
        <v>3336</v>
      </c>
      <c r="H26" s="45">
        <f t="shared" si="1"/>
        <v>100.21027335536196</v>
      </c>
      <c r="I26" s="86">
        <v>3328</v>
      </c>
      <c r="J26" s="45">
        <f t="shared" si="2"/>
        <v>99.969960949234007</v>
      </c>
      <c r="K26" s="86">
        <v>3326</v>
      </c>
      <c r="L26" s="45">
        <f t="shared" si="3"/>
        <v>99.909882847702008</v>
      </c>
      <c r="M26" s="86">
        <v>3325</v>
      </c>
      <c r="N26" s="45">
        <f t="shared" si="4"/>
        <v>99.879843796936015</v>
      </c>
      <c r="O26" s="86">
        <v>0</v>
      </c>
      <c r="P26" s="45">
        <f t="shared" si="5"/>
        <v>0</v>
      </c>
      <c r="Q26" s="86">
        <v>3337</v>
      </c>
      <c r="R26" s="35">
        <f t="shared" si="6"/>
        <v>100.24031240612797</v>
      </c>
      <c r="S26" s="32">
        <v>4</v>
      </c>
      <c r="T26" s="32">
        <f t="shared" si="7"/>
        <v>5</v>
      </c>
      <c r="V26" s="39"/>
      <c r="W26" s="26" t="str">
        <f t="shared" si="8"/>
        <v>Sim</v>
      </c>
    </row>
    <row r="27" spans="1:23" ht="14.4" x14ac:dyDescent="0.3">
      <c r="A27" s="8" t="s">
        <v>52</v>
      </c>
      <c r="B27" s="22" t="s">
        <v>233</v>
      </c>
      <c r="C27" s="12">
        <v>210080</v>
      </c>
      <c r="D27" s="33" t="s">
        <v>54</v>
      </c>
      <c r="E27" s="34">
        <v>3371</v>
      </c>
      <c r="F27" s="30">
        <f t="shared" si="0"/>
        <v>20226</v>
      </c>
      <c r="G27" s="86">
        <v>2590</v>
      </c>
      <c r="H27" s="45">
        <f t="shared" si="1"/>
        <v>76.831800652625333</v>
      </c>
      <c r="I27" s="86">
        <v>2878</v>
      </c>
      <c r="J27" s="45">
        <f t="shared" si="2"/>
        <v>85.375259566894101</v>
      </c>
      <c r="K27" s="86">
        <v>2255</v>
      </c>
      <c r="L27" s="45">
        <f t="shared" si="3"/>
        <v>66.894096707208533</v>
      </c>
      <c r="M27" s="86">
        <v>2826</v>
      </c>
      <c r="N27" s="45">
        <f t="shared" si="4"/>
        <v>83.832690596262239</v>
      </c>
      <c r="O27" s="86">
        <v>3437</v>
      </c>
      <c r="P27" s="45">
        <f t="shared" si="5"/>
        <v>101.95787600118661</v>
      </c>
      <c r="Q27" s="86">
        <v>2729</v>
      </c>
      <c r="R27" s="35">
        <f t="shared" si="6"/>
        <v>80.955206170275886</v>
      </c>
      <c r="S27" s="32">
        <v>4</v>
      </c>
      <c r="T27" s="32">
        <f t="shared" si="7"/>
        <v>4</v>
      </c>
      <c r="V27" s="39"/>
      <c r="W27" s="26" t="str">
        <f t="shared" si="8"/>
        <v>Sim</v>
      </c>
    </row>
    <row r="28" spans="1:23" ht="14.4" x14ac:dyDescent="0.3">
      <c r="A28" s="8" t="s">
        <v>113</v>
      </c>
      <c r="B28" s="22" t="s">
        <v>233</v>
      </c>
      <c r="C28" s="12">
        <v>210083</v>
      </c>
      <c r="D28" s="33" t="s">
        <v>114</v>
      </c>
      <c r="E28" s="34">
        <v>6927</v>
      </c>
      <c r="F28" s="30">
        <f t="shared" si="0"/>
        <v>41562</v>
      </c>
      <c r="G28" s="86">
        <v>7054</v>
      </c>
      <c r="H28" s="45">
        <f t="shared" si="1"/>
        <v>101.83340551465281</v>
      </c>
      <c r="I28" s="86">
        <v>7004</v>
      </c>
      <c r="J28" s="45">
        <f t="shared" si="2"/>
        <v>101.1115923199076</v>
      </c>
      <c r="K28" s="86">
        <v>6646</v>
      </c>
      <c r="L28" s="45">
        <f t="shared" si="3"/>
        <v>95.943409845531974</v>
      </c>
      <c r="M28" s="86">
        <v>6587</v>
      </c>
      <c r="N28" s="45">
        <f t="shared" si="4"/>
        <v>95.091670275732639</v>
      </c>
      <c r="O28" s="86">
        <v>5967</v>
      </c>
      <c r="P28" s="45">
        <f t="shared" si="5"/>
        <v>86.14118666089216</v>
      </c>
      <c r="Q28" s="86">
        <v>6247</v>
      </c>
      <c r="R28" s="35">
        <f t="shared" si="6"/>
        <v>90.183340551465278</v>
      </c>
      <c r="S28" s="32">
        <v>4</v>
      </c>
      <c r="T28" s="32">
        <f t="shared" si="7"/>
        <v>6</v>
      </c>
      <c r="V28" s="39"/>
      <c r="W28" s="26" t="str">
        <f t="shared" si="8"/>
        <v>Sim</v>
      </c>
    </row>
    <row r="29" spans="1:23" ht="14.4" x14ac:dyDescent="0.3">
      <c r="A29" s="8" t="s">
        <v>202</v>
      </c>
      <c r="B29" s="22" t="s">
        <v>233</v>
      </c>
      <c r="C29" s="12">
        <v>210087</v>
      </c>
      <c r="D29" s="33" t="s">
        <v>204</v>
      </c>
      <c r="E29" s="34">
        <v>2578</v>
      </c>
      <c r="F29" s="30">
        <f t="shared" si="0"/>
        <v>15468</v>
      </c>
      <c r="G29" s="86">
        <v>2460</v>
      </c>
      <c r="H29" s="45">
        <f t="shared" si="1"/>
        <v>95.422808378588059</v>
      </c>
      <c r="I29" s="86">
        <v>2297</v>
      </c>
      <c r="J29" s="45">
        <f t="shared" si="2"/>
        <v>89.100077579519009</v>
      </c>
      <c r="K29" s="86">
        <v>2577</v>
      </c>
      <c r="L29" s="45">
        <f t="shared" si="3"/>
        <v>99.961210240496513</v>
      </c>
      <c r="M29" s="86">
        <v>2559</v>
      </c>
      <c r="N29" s="45">
        <f t="shared" si="4"/>
        <v>99.262994569433673</v>
      </c>
      <c r="O29" s="86">
        <v>2414</v>
      </c>
      <c r="P29" s="45">
        <f t="shared" si="5"/>
        <v>93.638479441427464</v>
      </c>
      <c r="Q29" s="86">
        <v>2232</v>
      </c>
      <c r="R29" s="35">
        <f t="shared" si="6"/>
        <v>86.578743211792087</v>
      </c>
      <c r="S29" s="32">
        <v>4</v>
      </c>
      <c r="T29" s="32">
        <f t="shared" si="7"/>
        <v>6</v>
      </c>
      <c r="V29" s="39"/>
      <c r="W29" s="26" t="str">
        <f t="shared" si="8"/>
        <v>Sim</v>
      </c>
    </row>
    <row r="30" spans="1:23" ht="14.4" x14ac:dyDescent="0.3">
      <c r="A30" s="8" t="s">
        <v>52</v>
      </c>
      <c r="B30" s="22" t="s">
        <v>234</v>
      </c>
      <c r="C30" s="12">
        <v>210090</v>
      </c>
      <c r="D30" s="33" t="s">
        <v>55</v>
      </c>
      <c r="E30" s="34">
        <v>7623</v>
      </c>
      <c r="F30" s="30">
        <f t="shared" si="0"/>
        <v>45738</v>
      </c>
      <c r="G30" s="86">
        <v>6329</v>
      </c>
      <c r="H30" s="45">
        <f t="shared" si="1"/>
        <v>83.025055752328484</v>
      </c>
      <c r="I30" s="86">
        <v>6415</v>
      </c>
      <c r="J30" s="45">
        <f t="shared" si="2"/>
        <v>84.153220516856891</v>
      </c>
      <c r="K30" s="86">
        <v>5719</v>
      </c>
      <c r="L30" s="45">
        <f t="shared" si="3"/>
        <v>75.022956841138651</v>
      </c>
      <c r="M30" s="86">
        <v>6390</v>
      </c>
      <c r="N30" s="45">
        <f t="shared" si="4"/>
        <v>83.825265643447466</v>
      </c>
      <c r="O30" s="86">
        <v>6494</v>
      </c>
      <c r="P30" s="45">
        <f t="shared" si="5"/>
        <v>85.189557916830651</v>
      </c>
      <c r="Q30" s="86">
        <v>6185</v>
      </c>
      <c r="R30" s="35">
        <f t="shared" si="6"/>
        <v>81.136035681490227</v>
      </c>
      <c r="S30" s="32">
        <v>4</v>
      </c>
      <c r="T30" s="32">
        <f t="shared" si="7"/>
        <v>5</v>
      </c>
      <c r="V30" s="39"/>
      <c r="W30" s="26" t="str">
        <f t="shared" si="8"/>
        <v>Sim</v>
      </c>
    </row>
    <row r="31" spans="1:23" ht="14.4" x14ac:dyDescent="0.3">
      <c r="A31" s="8" t="s">
        <v>40</v>
      </c>
      <c r="B31" s="22" t="s">
        <v>234</v>
      </c>
      <c r="C31" s="12">
        <v>210095</v>
      </c>
      <c r="D31" s="33" t="s">
        <v>41</v>
      </c>
      <c r="E31" s="34">
        <v>7889</v>
      </c>
      <c r="F31" s="30">
        <f t="shared" si="0"/>
        <v>47334</v>
      </c>
      <c r="G31" s="86">
        <v>7962</v>
      </c>
      <c r="H31" s="45">
        <f t="shared" si="1"/>
        <v>100.92533907973127</v>
      </c>
      <c r="I31" s="86">
        <v>6478</v>
      </c>
      <c r="J31" s="45">
        <f t="shared" si="2"/>
        <v>82.114336417796935</v>
      </c>
      <c r="K31" s="86">
        <v>8612</v>
      </c>
      <c r="L31" s="45">
        <f t="shared" si="3"/>
        <v>109.16465965268094</v>
      </c>
      <c r="M31" s="86">
        <v>8512</v>
      </c>
      <c r="N31" s="45">
        <f t="shared" si="4"/>
        <v>107.89707187222714</v>
      </c>
      <c r="O31" s="86">
        <v>7651</v>
      </c>
      <c r="P31" s="45">
        <f t="shared" si="5"/>
        <v>96.983141082519964</v>
      </c>
      <c r="Q31" s="86">
        <v>6911</v>
      </c>
      <c r="R31" s="35">
        <f t="shared" si="6"/>
        <v>87.602991507161875</v>
      </c>
      <c r="S31" s="32">
        <v>4</v>
      </c>
      <c r="T31" s="32">
        <f t="shared" si="7"/>
        <v>6</v>
      </c>
      <c r="V31" s="39"/>
      <c r="W31" s="26" t="str">
        <f t="shared" si="8"/>
        <v>Sim</v>
      </c>
    </row>
    <row r="32" spans="1:23" ht="14.4" x14ac:dyDescent="0.3">
      <c r="A32" s="8" t="s">
        <v>86</v>
      </c>
      <c r="B32" s="22" t="s">
        <v>233</v>
      </c>
      <c r="C32" s="12">
        <v>210100</v>
      </c>
      <c r="D32" s="33" t="s">
        <v>88</v>
      </c>
      <c r="E32" s="34">
        <v>6930</v>
      </c>
      <c r="F32" s="50">
        <f t="shared" si="0"/>
        <v>41580</v>
      </c>
      <c r="G32" s="86">
        <v>6251</v>
      </c>
      <c r="H32" s="45">
        <f t="shared" si="1"/>
        <v>90.202020202020208</v>
      </c>
      <c r="I32" s="86">
        <v>6423</v>
      </c>
      <c r="J32" s="45">
        <f t="shared" si="2"/>
        <v>92.683982683982677</v>
      </c>
      <c r="K32" s="86">
        <v>6733</v>
      </c>
      <c r="L32" s="45">
        <f t="shared" si="3"/>
        <v>97.157287157287158</v>
      </c>
      <c r="M32" s="86">
        <v>6854</v>
      </c>
      <c r="N32" s="45">
        <f t="shared" si="4"/>
        <v>98.903318903318905</v>
      </c>
      <c r="O32" s="86">
        <v>6329</v>
      </c>
      <c r="P32" s="45">
        <f t="shared" si="5"/>
        <v>91.327561327561327</v>
      </c>
      <c r="Q32" s="86">
        <v>5952</v>
      </c>
      <c r="R32" s="45">
        <f t="shared" si="6"/>
        <v>85.887445887445892</v>
      </c>
      <c r="S32" s="44">
        <v>4</v>
      </c>
      <c r="T32" s="44">
        <f t="shared" si="7"/>
        <v>6</v>
      </c>
      <c r="V32" s="39"/>
      <c r="W32" s="26" t="str">
        <f t="shared" si="8"/>
        <v>Sim</v>
      </c>
    </row>
    <row r="33" spans="1:23" ht="14.4" x14ac:dyDescent="0.3">
      <c r="A33" s="7" t="s">
        <v>146</v>
      </c>
      <c r="B33" s="23" t="s">
        <v>233</v>
      </c>
      <c r="C33" s="36">
        <v>210110</v>
      </c>
      <c r="D33" s="37" t="s">
        <v>147</v>
      </c>
      <c r="E33" s="34">
        <v>3778</v>
      </c>
      <c r="F33" s="50">
        <f t="shared" si="0"/>
        <v>22668</v>
      </c>
      <c r="G33" s="86">
        <v>3492</v>
      </c>
      <c r="H33" s="45">
        <f t="shared" si="1"/>
        <v>92.429857067231339</v>
      </c>
      <c r="I33" s="86">
        <v>3440</v>
      </c>
      <c r="J33" s="45">
        <f t="shared" si="2"/>
        <v>91.053467443091591</v>
      </c>
      <c r="K33" s="86">
        <v>3640</v>
      </c>
      <c r="L33" s="45">
        <f t="shared" si="3"/>
        <v>96.347273689782952</v>
      </c>
      <c r="M33" s="86">
        <v>3408</v>
      </c>
      <c r="N33" s="45">
        <f t="shared" si="4"/>
        <v>90.20645844362096</v>
      </c>
      <c r="O33" s="86">
        <v>3704</v>
      </c>
      <c r="P33" s="45">
        <f t="shared" si="5"/>
        <v>98.041291688724201</v>
      </c>
      <c r="Q33" s="86">
        <v>3684</v>
      </c>
      <c r="R33" s="45">
        <f t="shared" si="6"/>
        <v>97.511911064055056</v>
      </c>
      <c r="S33" s="44">
        <v>4</v>
      </c>
      <c r="T33" s="44">
        <f t="shared" si="7"/>
        <v>6</v>
      </c>
      <c r="V33" s="39"/>
      <c r="W33" s="26" t="str">
        <f t="shared" si="8"/>
        <v>Sim</v>
      </c>
    </row>
    <row r="34" spans="1:23" ht="14.4" x14ac:dyDescent="0.3">
      <c r="A34" s="7" t="s">
        <v>16</v>
      </c>
      <c r="B34" s="23" t="s">
        <v>233</v>
      </c>
      <c r="C34" s="12">
        <v>210120</v>
      </c>
      <c r="D34" s="33" t="s">
        <v>16</v>
      </c>
      <c r="E34" s="34">
        <v>35955</v>
      </c>
      <c r="F34" s="50">
        <f t="shared" si="0"/>
        <v>215730</v>
      </c>
      <c r="G34" s="86">
        <v>33745</v>
      </c>
      <c r="H34" s="45">
        <f t="shared" si="1"/>
        <v>93.853427895981085</v>
      </c>
      <c r="I34" s="86">
        <v>34390</v>
      </c>
      <c r="J34" s="45">
        <f t="shared" si="2"/>
        <v>95.647336948963982</v>
      </c>
      <c r="K34" s="86">
        <v>33437</v>
      </c>
      <c r="L34" s="45">
        <f t="shared" si="3"/>
        <v>92.996801557502422</v>
      </c>
      <c r="M34" s="86">
        <v>32595</v>
      </c>
      <c r="N34" s="45">
        <f t="shared" si="4"/>
        <v>90.654985398414695</v>
      </c>
      <c r="O34" s="86">
        <v>35282</v>
      </c>
      <c r="P34" s="45">
        <f t="shared" si="5"/>
        <v>98.128215825337222</v>
      </c>
      <c r="Q34" s="86">
        <v>29070</v>
      </c>
      <c r="R34" s="45">
        <f t="shared" si="6"/>
        <v>80.851063829787222</v>
      </c>
      <c r="S34" s="44">
        <v>4</v>
      </c>
      <c r="T34" s="44">
        <f t="shared" si="7"/>
        <v>6</v>
      </c>
      <c r="V34" s="39"/>
      <c r="W34" s="26" t="str">
        <f t="shared" si="8"/>
        <v>Sim</v>
      </c>
    </row>
    <row r="35" spans="1:23" ht="14.4" x14ac:dyDescent="0.3">
      <c r="A35" s="7" t="s">
        <v>146</v>
      </c>
      <c r="B35" s="23" t="s">
        <v>233</v>
      </c>
      <c r="C35" s="36">
        <v>210125</v>
      </c>
      <c r="D35" s="37" t="s">
        <v>148</v>
      </c>
      <c r="E35" s="34">
        <v>8056</v>
      </c>
      <c r="F35" s="50">
        <f t="shared" si="0"/>
        <v>48336</v>
      </c>
      <c r="G35" s="86">
        <v>8113</v>
      </c>
      <c r="H35" s="45">
        <f t="shared" si="1"/>
        <v>100.70754716981132</v>
      </c>
      <c r="I35" s="86">
        <v>8060</v>
      </c>
      <c r="J35" s="45">
        <f t="shared" si="2"/>
        <v>100.04965243296921</v>
      </c>
      <c r="K35" s="86">
        <v>8186</v>
      </c>
      <c r="L35" s="45">
        <f t="shared" si="3"/>
        <v>101.6137040714995</v>
      </c>
      <c r="M35" s="86">
        <v>8196</v>
      </c>
      <c r="N35" s="45">
        <f t="shared" si="4"/>
        <v>101.73783515392255</v>
      </c>
      <c r="O35" s="86">
        <v>8536</v>
      </c>
      <c r="P35" s="45">
        <f t="shared" si="5"/>
        <v>105.95829195630586</v>
      </c>
      <c r="Q35" s="86">
        <v>7390</v>
      </c>
      <c r="R35" s="45">
        <f t="shared" si="6"/>
        <v>91.732869910625624</v>
      </c>
      <c r="S35" s="44">
        <v>4</v>
      </c>
      <c r="T35" s="44">
        <f t="shared" si="7"/>
        <v>6</v>
      </c>
      <c r="V35" s="39"/>
      <c r="W35" s="26" t="str">
        <f t="shared" si="8"/>
        <v>Sim</v>
      </c>
    </row>
    <row r="36" spans="1:23" ht="14.4" x14ac:dyDescent="0.3">
      <c r="A36" s="7" t="s">
        <v>113</v>
      </c>
      <c r="B36" s="23" t="s">
        <v>233</v>
      </c>
      <c r="C36" s="36">
        <v>210130</v>
      </c>
      <c r="D36" s="37" t="s">
        <v>115</v>
      </c>
      <c r="E36" s="34">
        <v>5470</v>
      </c>
      <c r="F36" s="50">
        <f t="shared" si="0"/>
        <v>32820</v>
      </c>
      <c r="G36" s="86">
        <v>5625</v>
      </c>
      <c r="H36" s="45">
        <f t="shared" si="1"/>
        <v>102.83363802559415</v>
      </c>
      <c r="I36" s="86">
        <v>5441</v>
      </c>
      <c r="J36" s="45">
        <f t="shared" si="2"/>
        <v>99.469835466179163</v>
      </c>
      <c r="K36" s="86">
        <v>5621</v>
      </c>
      <c r="L36" s="45">
        <f t="shared" si="3"/>
        <v>102.76051188299817</v>
      </c>
      <c r="M36" s="86">
        <v>3856</v>
      </c>
      <c r="N36" s="45">
        <f t="shared" si="4"/>
        <v>70.493601462522847</v>
      </c>
      <c r="O36" s="86">
        <v>4467</v>
      </c>
      <c r="P36" s="45">
        <f t="shared" si="5"/>
        <v>81.663619744058508</v>
      </c>
      <c r="Q36" s="86">
        <v>5508</v>
      </c>
      <c r="R36" s="45">
        <f t="shared" si="6"/>
        <v>100.69469835466178</v>
      </c>
      <c r="S36" s="44">
        <v>4</v>
      </c>
      <c r="T36" s="44">
        <f t="shared" si="7"/>
        <v>5</v>
      </c>
      <c r="V36" s="39"/>
      <c r="W36" s="26" t="str">
        <f t="shared" si="8"/>
        <v>Sim</v>
      </c>
    </row>
    <row r="37" spans="1:23" ht="14.4" x14ac:dyDescent="0.3">
      <c r="A37" s="11" t="s">
        <v>195</v>
      </c>
      <c r="B37" s="24" t="s">
        <v>233</v>
      </c>
      <c r="C37" s="12">
        <v>210135</v>
      </c>
      <c r="D37" s="33" t="s">
        <v>236</v>
      </c>
      <c r="E37" s="34">
        <v>841</v>
      </c>
      <c r="F37" s="50">
        <f t="shared" si="0"/>
        <v>5046</v>
      </c>
      <c r="G37" s="86">
        <v>741</v>
      </c>
      <c r="H37" s="45">
        <f t="shared" si="1"/>
        <v>88.109393579072531</v>
      </c>
      <c r="I37" s="86">
        <v>793</v>
      </c>
      <c r="J37" s="45">
        <f t="shared" si="2"/>
        <v>94.292508917954819</v>
      </c>
      <c r="K37" s="86">
        <v>805</v>
      </c>
      <c r="L37" s="45">
        <f t="shared" si="3"/>
        <v>95.719381688466115</v>
      </c>
      <c r="M37" s="86">
        <v>861</v>
      </c>
      <c r="N37" s="45">
        <f t="shared" si="4"/>
        <v>102.37812128418548</v>
      </c>
      <c r="O37" s="86">
        <v>840</v>
      </c>
      <c r="P37" s="45">
        <f t="shared" si="5"/>
        <v>99.881093935790716</v>
      </c>
      <c r="Q37" s="86">
        <v>742</v>
      </c>
      <c r="R37" s="45">
        <f t="shared" si="6"/>
        <v>88.228299643281801</v>
      </c>
      <c r="S37" s="44">
        <v>4</v>
      </c>
      <c r="T37" s="44">
        <f t="shared" si="7"/>
        <v>6</v>
      </c>
      <c r="V37" s="39"/>
      <c r="W37" s="26" t="str">
        <f t="shared" si="8"/>
        <v>Sim</v>
      </c>
    </row>
    <row r="38" spans="1:23" ht="14.4" x14ac:dyDescent="0.3">
      <c r="A38" s="7" t="s">
        <v>27</v>
      </c>
      <c r="B38" s="23" t="s">
        <v>233</v>
      </c>
      <c r="C38" s="36">
        <v>210140</v>
      </c>
      <c r="D38" s="37" t="s">
        <v>27</v>
      </c>
      <c r="E38" s="34">
        <v>37556</v>
      </c>
      <c r="F38" s="50">
        <f t="shared" si="0"/>
        <v>225336</v>
      </c>
      <c r="G38" s="86">
        <v>38792</v>
      </c>
      <c r="H38" s="45">
        <f t="shared" si="1"/>
        <v>103.29108531259985</v>
      </c>
      <c r="I38" s="86">
        <v>38495</v>
      </c>
      <c r="J38" s="45">
        <f t="shared" si="2"/>
        <v>102.50026626903824</v>
      </c>
      <c r="K38" s="86">
        <v>39243</v>
      </c>
      <c r="L38" s="45">
        <f t="shared" si="3"/>
        <v>104.49195867504525</v>
      </c>
      <c r="M38" s="86">
        <v>38952</v>
      </c>
      <c r="N38" s="45">
        <f t="shared" si="4"/>
        <v>103.71711577377782</v>
      </c>
      <c r="O38" s="86">
        <v>39061</v>
      </c>
      <c r="P38" s="45">
        <f t="shared" si="5"/>
        <v>104.00734902545533</v>
      </c>
      <c r="Q38" s="86">
        <v>34600</v>
      </c>
      <c r="R38" s="45">
        <f t="shared" si="6"/>
        <v>92.129087229736925</v>
      </c>
      <c r="S38" s="44">
        <v>4</v>
      </c>
      <c r="T38" s="44">
        <f t="shared" si="7"/>
        <v>6</v>
      </c>
      <c r="V38" s="39"/>
      <c r="W38" s="26" t="str">
        <f t="shared" si="8"/>
        <v>Sim</v>
      </c>
    </row>
    <row r="39" spans="1:23" ht="14.4" x14ac:dyDescent="0.3">
      <c r="A39" s="8" t="s">
        <v>171</v>
      </c>
      <c r="B39" s="22" t="s">
        <v>233</v>
      </c>
      <c r="C39" s="12">
        <v>210150</v>
      </c>
      <c r="D39" s="33" t="s">
        <v>172</v>
      </c>
      <c r="E39" s="34">
        <v>5755</v>
      </c>
      <c r="F39" s="50">
        <f t="shared" si="0"/>
        <v>34530</v>
      </c>
      <c r="G39" s="86">
        <v>4481</v>
      </c>
      <c r="H39" s="45">
        <f t="shared" si="1"/>
        <v>77.862728062554297</v>
      </c>
      <c r="I39" s="86">
        <v>4926</v>
      </c>
      <c r="J39" s="45">
        <f t="shared" si="2"/>
        <v>85.595134665508255</v>
      </c>
      <c r="K39" s="86">
        <v>4694</v>
      </c>
      <c r="L39" s="45">
        <f t="shared" si="3"/>
        <v>81.563857515204177</v>
      </c>
      <c r="M39" s="86">
        <v>5066</v>
      </c>
      <c r="N39" s="45">
        <f t="shared" si="4"/>
        <v>88.027801911381403</v>
      </c>
      <c r="O39" s="86">
        <v>5229</v>
      </c>
      <c r="P39" s="45">
        <f t="shared" si="5"/>
        <v>90.860121633362283</v>
      </c>
      <c r="Q39" s="86">
        <v>2872</v>
      </c>
      <c r="R39" s="45">
        <f t="shared" si="6"/>
        <v>49.904430929626415</v>
      </c>
      <c r="S39" s="44">
        <v>4</v>
      </c>
      <c r="T39" s="44">
        <f t="shared" si="7"/>
        <v>4</v>
      </c>
      <c r="V39" s="39"/>
      <c r="W39" s="26" t="str">
        <f t="shared" si="8"/>
        <v>Sim</v>
      </c>
    </row>
    <row r="40" spans="1:23" ht="14.4" x14ac:dyDescent="0.3">
      <c r="A40" s="8" t="s">
        <v>40</v>
      </c>
      <c r="B40" s="22" t="s">
        <v>233</v>
      </c>
      <c r="C40" s="12">
        <v>210160</v>
      </c>
      <c r="D40" s="33" t="s">
        <v>40</v>
      </c>
      <c r="E40" s="34">
        <v>31377</v>
      </c>
      <c r="F40" s="50">
        <f t="shared" si="0"/>
        <v>188262</v>
      </c>
      <c r="G40" s="86">
        <v>25918</v>
      </c>
      <c r="H40" s="45">
        <f t="shared" si="1"/>
        <v>82.601905854606883</v>
      </c>
      <c r="I40" s="86">
        <v>26985</v>
      </c>
      <c r="J40" s="45">
        <f t="shared" si="2"/>
        <v>86.002485897313321</v>
      </c>
      <c r="K40" s="86">
        <v>26330</v>
      </c>
      <c r="L40" s="45">
        <f t="shared" si="3"/>
        <v>83.914969563693148</v>
      </c>
      <c r="M40" s="86">
        <v>27750</v>
      </c>
      <c r="N40" s="45">
        <f t="shared" si="4"/>
        <v>88.440577493068176</v>
      </c>
      <c r="O40" s="86">
        <v>26267</v>
      </c>
      <c r="P40" s="45">
        <f t="shared" si="5"/>
        <v>83.714185549925105</v>
      </c>
      <c r="Q40" s="86">
        <v>26419</v>
      </c>
      <c r="R40" s="45">
        <f t="shared" si="6"/>
        <v>84.198616821238488</v>
      </c>
      <c r="S40" s="44">
        <v>4</v>
      </c>
      <c r="T40" s="44">
        <f t="shared" si="7"/>
        <v>6</v>
      </c>
      <c r="V40" s="39"/>
      <c r="W40" s="26" t="str">
        <f t="shared" si="8"/>
        <v>Sim</v>
      </c>
    </row>
    <row r="41" spans="1:23" ht="14.4" x14ac:dyDescent="0.3">
      <c r="A41" s="8" t="s">
        <v>146</v>
      </c>
      <c r="B41" s="22" t="s">
        <v>233</v>
      </c>
      <c r="C41" s="12">
        <v>210170</v>
      </c>
      <c r="D41" s="33" t="s">
        <v>149</v>
      </c>
      <c r="E41" s="34">
        <v>18491</v>
      </c>
      <c r="F41" s="50">
        <f t="shared" si="0"/>
        <v>110946</v>
      </c>
      <c r="G41" s="86">
        <v>18467</v>
      </c>
      <c r="H41" s="45">
        <f t="shared" si="1"/>
        <v>99.8702071277919</v>
      </c>
      <c r="I41" s="86">
        <v>18506</v>
      </c>
      <c r="J41" s="45">
        <f t="shared" si="2"/>
        <v>100.08112054513005</v>
      </c>
      <c r="K41" s="86">
        <v>18479</v>
      </c>
      <c r="L41" s="45">
        <f t="shared" si="3"/>
        <v>99.93510356389595</v>
      </c>
      <c r="M41" s="86">
        <v>18708</v>
      </c>
      <c r="N41" s="45">
        <f t="shared" si="4"/>
        <v>101.17354388621492</v>
      </c>
      <c r="O41" s="86">
        <v>18799</v>
      </c>
      <c r="P41" s="45">
        <f t="shared" si="5"/>
        <v>101.66567519333729</v>
      </c>
      <c r="Q41" s="86">
        <v>18726</v>
      </c>
      <c r="R41" s="45">
        <f t="shared" si="6"/>
        <v>101.27088854037099</v>
      </c>
      <c r="S41" s="44">
        <v>4</v>
      </c>
      <c r="T41" s="44">
        <f t="shared" si="7"/>
        <v>6</v>
      </c>
      <c r="V41" s="39"/>
      <c r="W41" s="26" t="str">
        <f t="shared" si="8"/>
        <v>Sim</v>
      </c>
    </row>
    <row r="42" spans="1:23" ht="14.4" x14ac:dyDescent="0.3">
      <c r="A42" s="11" t="s">
        <v>86</v>
      </c>
      <c r="B42" s="24" t="s">
        <v>234</v>
      </c>
      <c r="C42" s="12">
        <v>210173</v>
      </c>
      <c r="D42" s="33" t="s">
        <v>237</v>
      </c>
      <c r="E42" s="34">
        <v>1951</v>
      </c>
      <c r="F42" s="50">
        <f t="shared" si="0"/>
        <v>11706</v>
      </c>
      <c r="G42" s="86">
        <v>1430</v>
      </c>
      <c r="H42" s="45">
        <f t="shared" si="1"/>
        <v>73.295745771399282</v>
      </c>
      <c r="I42" s="86">
        <v>1730</v>
      </c>
      <c r="J42" s="45">
        <f t="shared" si="2"/>
        <v>88.672475653511015</v>
      </c>
      <c r="K42" s="86">
        <v>1780</v>
      </c>
      <c r="L42" s="45">
        <f t="shared" si="3"/>
        <v>91.235263967196317</v>
      </c>
      <c r="M42" s="86">
        <v>1092</v>
      </c>
      <c r="N42" s="45">
        <f t="shared" si="4"/>
        <v>55.971296770886724</v>
      </c>
      <c r="O42" s="86">
        <v>2073</v>
      </c>
      <c r="P42" s="45">
        <f t="shared" si="5"/>
        <v>106.25320348539211</v>
      </c>
      <c r="Q42" s="86">
        <v>1988</v>
      </c>
      <c r="R42" s="45">
        <f t="shared" si="6"/>
        <v>101.89646335212711</v>
      </c>
      <c r="S42" s="44">
        <v>4</v>
      </c>
      <c r="T42" s="44">
        <f t="shared" si="7"/>
        <v>4</v>
      </c>
      <c r="V42" s="39"/>
      <c r="W42" s="26" t="str">
        <f t="shared" si="8"/>
        <v>Sim</v>
      </c>
    </row>
    <row r="43" spans="1:23" ht="14.4" x14ac:dyDescent="0.3">
      <c r="A43" s="8" t="s">
        <v>158</v>
      </c>
      <c r="B43" s="22" t="s">
        <v>233</v>
      </c>
      <c r="C43" s="12">
        <v>210177</v>
      </c>
      <c r="D43" s="33" t="s">
        <v>160</v>
      </c>
      <c r="E43" s="34">
        <v>4578</v>
      </c>
      <c r="F43" s="50">
        <f t="shared" si="0"/>
        <v>27468</v>
      </c>
      <c r="G43" s="86">
        <v>4770</v>
      </c>
      <c r="H43" s="45">
        <f t="shared" si="1"/>
        <v>104.19397116644824</v>
      </c>
      <c r="I43" s="86">
        <v>4277</v>
      </c>
      <c r="J43" s="45">
        <f t="shared" si="2"/>
        <v>93.425076452599384</v>
      </c>
      <c r="K43" s="86">
        <v>4228</v>
      </c>
      <c r="L43" s="45">
        <f t="shared" si="3"/>
        <v>92.354740061162076</v>
      </c>
      <c r="M43" s="86">
        <v>4521</v>
      </c>
      <c r="N43" s="45">
        <f t="shared" si="4"/>
        <v>98.754914809960681</v>
      </c>
      <c r="O43" s="86">
        <v>4308</v>
      </c>
      <c r="P43" s="45">
        <f t="shared" si="5"/>
        <v>94.10222804718218</v>
      </c>
      <c r="Q43" s="86">
        <v>3728</v>
      </c>
      <c r="R43" s="45">
        <f t="shared" si="6"/>
        <v>81.432940148536488</v>
      </c>
      <c r="S43" s="44">
        <v>4</v>
      </c>
      <c r="T43" s="44">
        <f t="shared" si="7"/>
        <v>6</v>
      </c>
      <c r="V43" s="39"/>
      <c r="W43" s="26" t="str">
        <f t="shared" si="8"/>
        <v>Sim</v>
      </c>
    </row>
    <row r="44" spans="1:23" ht="14.4" x14ac:dyDescent="0.3">
      <c r="A44" s="8" t="s">
        <v>171</v>
      </c>
      <c r="B44" s="22" t="s">
        <v>233</v>
      </c>
      <c r="C44" s="12">
        <v>210180</v>
      </c>
      <c r="D44" s="33" t="s">
        <v>173</v>
      </c>
      <c r="E44" s="34">
        <v>2324</v>
      </c>
      <c r="F44" s="50">
        <f t="shared" si="0"/>
        <v>13944</v>
      </c>
      <c r="G44" s="86">
        <v>2043</v>
      </c>
      <c r="H44" s="45">
        <f t="shared" si="1"/>
        <v>87.908777969018942</v>
      </c>
      <c r="I44" s="86">
        <v>2419</v>
      </c>
      <c r="J44" s="45">
        <f t="shared" si="2"/>
        <v>104.08777969018932</v>
      </c>
      <c r="K44" s="86">
        <v>1808</v>
      </c>
      <c r="L44" s="45">
        <f t="shared" si="3"/>
        <v>77.796901893287441</v>
      </c>
      <c r="M44" s="86">
        <v>1763</v>
      </c>
      <c r="N44" s="45">
        <f t="shared" si="4"/>
        <v>75.860585197934597</v>
      </c>
      <c r="O44" s="86">
        <v>1818</v>
      </c>
      <c r="P44" s="45">
        <f t="shared" si="5"/>
        <v>78.227194492254739</v>
      </c>
      <c r="Q44" s="86">
        <v>1501</v>
      </c>
      <c r="R44" s="45">
        <f t="shared" si="6"/>
        <v>64.586919104991395</v>
      </c>
      <c r="S44" s="44">
        <v>4</v>
      </c>
      <c r="T44" s="44">
        <f t="shared" si="7"/>
        <v>2</v>
      </c>
      <c r="V44" s="39"/>
      <c r="W44" s="26" t="str">
        <f t="shared" si="8"/>
        <v>Não</v>
      </c>
    </row>
    <row r="45" spans="1:23" ht="14.4" x14ac:dyDescent="0.3">
      <c r="A45" s="7" t="s">
        <v>113</v>
      </c>
      <c r="B45" s="23" t="s">
        <v>233</v>
      </c>
      <c r="C45" s="36">
        <v>210190</v>
      </c>
      <c r="D45" s="33" t="s">
        <v>116</v>
      </c>
      <c r="E45" s="34">
        <v>2204</v>
      </c>
      <c r="F45" s="50">
        <f t="shared" si="0"/>
        <v>13224</v>
      </c>
      <c r="G45" s="86">
        <v>54</v>
      </c>
      <c r="H45" s="45">
        <f t="shared" si="1"/>
        <v>2.4500907441016335</v>
      </c>
      <c r="I45" s="86">
        <v>1010</v>
      </c>
      <c r="J45" s="45">
        <f t="shared" si="2"/>
        <v>45.825771324863886</v>
      </c>
      <c r="K45" s="86">
        <v>701</v>
      </c>
      <c r="L45" s="45">
        <f t="shared" si="3"/>
        <v>31.805807622504538</v>
      </c>
      <c r="M45" s="86">
        <v>0</v>
      </c>
      <c r="N45" s="45">
        <f t="shared" si="4"/>
        <v>0</v>
      </c>
      <c r="O45" s="86">
        <v>0</v>
      </c>
      <c r="P45" s="45">
        <f t="shared" si="5"/>
        <v>0</v>
      </c>
      <c r="Q45" s="86">
        <v>0</v>
      </c>
      <c r="R45" s="45">
        <f t="shared" si="6"/>
        <v>0</v>
      </c>
      <c r="S45" s="44">
        <v>4</v>
      </c>
      <c r="T45" s="44">
        <f t="shared" si="7"/>
        <v>0</v>
      </c>
      <c r="V45" s="39"/>
      <c r="W45" s="26" t="str">
        <f t="shared" si="8"/>
        <v>Não</v>
      </c>
    </row>
    <row r="46" spans="1:23" ht="14.4" x14ac:dyDescent="0.3">
      <c r="A46" s="7" t="s">
        <v>100</v>
      </c>
      <c r="B46" s="23" t="s">
        <v>233</v>
      </c>
      <c r="C46" s="36">
        <v>210193</v>
      </c>
      <c r="D46" s="37" t="s">
        <v>101</v>
      </c>
      <c r="E46" s="34">
        <v>1234</v>
      </c>
      <c r="F46" s="50">
        <f t="shared" si="0"/>
        <v>7404</v>
      </c>
      <c r="G46" s="86">
        <v>1190</v>
      </c>
      <c r="H46" s="45">
        <f t="shared" si="1"/>
        <v>96.434359805510539</v>
      </c>
      <c r="I46" s="86">
        <v>1223</v>
      </c>
      <c r="J46" s="45">
        <f t="shared" si="2"/>
        <v>99.108589951377638</v>
      </c>
      <c r="K46" s="86">
        <v>1027</v>
      </c>
      <c r="L46" s="45">
        <f t="shared" si="3"/>
        <v>83.225283630470017</v>
      </c>
      <c r="M46" s="86">
        <v>1090</v>
      </c>
      <c r="N46" s="45">
        <f t="shared" si="4"/>
        <v>88.330632090761753</v>
      </c>
      <c r="O46" s="86">
        <v>1028</v>
      </c>
      <c r="P46" s="45">
        <f t="shared" si="5"/>
        <v>83.306320907617504</v>
      </c>
      <c r="Q46" s="86">
        <v>1069</v>
      </c>
      <c r="R46" s="45">
        <f t="shared" si="6"/>
        <v>86.628849270664503</v>
      </c>
      <c r="S46" s="44">
        <v>4</v>
      </c>
      <c r="T46" s="44">
        <f t="shared" si="7"/>
        <v>6</v>
      </c>
      <c r="V46" s="39"/>
      <c r="W46" s="26" t="str">
        <f t="shared" si="8"/>
        <v>Sim</v>
      </c>
    </row>
    <row r="47" spans="1:23" ht="14.4" x14ac:dyDescent="0.3">
      <c r="A47" s="7" t="s">
        <v>202</v>
      </c>
      <c r="B47" s="23" t="s">
        <v>233</v>
      </c>
      <c r="C47" s="36">
        <v>210197</v>
      </c>
      <c r="D47" s="37" t="s">
        <v>205</v>
      </c>
      <c r="E47" s="34">
        <v>3776</v>
      </c>
      <c r="F47" s="50">
        <f t="shared" si="0"/>
        <v>22656</v>
      </c>
      <c r="G47" s="86">
        <v>3788</v>
      </c>
      <c r="H47" s="45">
        <f t="shared" si="1"/>
        <v>100.31779661016948</v>
      </c>
      <c r="I47" s="86">
        <v>3841</v>
      </c>
      <c r="J47" s="45">
        <f t="shared" si="2"/>
        <v>101.72139830508475</v>
      </c>
      <c r="K47" s="86">
        <v>3858</v>
      </c>
      <c r="L47" s="45">
        <f t="shared" si="3"/>
        <v>102.17161016949152</v>
      </c>
      <c r="M47" s="86">
        <v>3779</v>
      </c>
      <c r="N47" s="45">
        <f t="shared" si="4"/>
        <v>100.07944915254237</v>
      </c>
      <c r="O47" s="86">
        <v>3737</v>
      </c>
      <c r="P47" s="45">
        <f t="shared" si="5"/>
        <v>98.967161016949163</v>
      </c>
      <c r="Q47" s="86">
        <v>3285</v>
      </c>
      <c r="R47" s="45">
        <f t="shared" si="6"/>
        <v>86.996822033898297</v>
      </c>
      <c r="S47" s="44">
        <v>4</v>
      </c>
      <c r="T47" s="44">
        <f t="shared" si="7"/>
        <v>6</v>
      </c>
      <c r="V47" s="39"/>
      <c r="W47" s="26" t="str">
        <f t="shared" si="8"/>
        <v>Sim</v>
      </c>
    </row>
    <row r="48" spans="1:23" ht="14.4" x14ac:dyDescent="0.3">
      <c r="A48" s="7" t="s">
        <v>158</v>
      </c>
      <c r="B48" s="23" t="s">
        <v>233</v>
      </c>
      <c r="C48" s="36">
        <v>210200</v>
      </c>
      <c r="D48" s="37" t="s">
        <v>161</v>
      </c>
      <c r="E48" s="34">
        <v>8600</v>
      </c>
      <c r="F48" s="50">
        <f t="shared" si="0"/>
        <v>51600</v>
      </c>
      <c r="G48" s="86">
        <v>5131</v>
      </c>
      <c r="H48" s="45">
        <f t="shared" si="1"/>
        <v>59.662790697674417</v>
      </c>
      <c r="I48" s="86">
        <v>6981</v>
      </c>
      <c r="J48" s="45">
        <f t="shared" si="2"/>
        <v>81.174418604651166</v>
      </c>
      <c r="K48" s="86">
        <v>8201</v>
      </c>
      <c r="L48" s="45">
        <f t="shared" si="3"/>
        <v>95.360465116279073</v>
      </c>
      <c r="M48" s="86">
        <v>8857</v>
      </c>
      <c r="N48" s="45">
        <f t="shared" si="4"/>
        <v>102.98837209302324</v>
      </c>
      <c r="O48" s="86">
        <v>7099</v>
      </c>
      <c r="P48" s="45">
        <f t="shared" si="5"/>
        <v>82.54651162790698</v>
      </c>
      <c r="Q48" s="86">
        <v>4915</v>
      </c>
      <c r="R48" s="45">
        <f t="shared" si="6"/>
        <v>57.151162790697676</v>
      </c>
      <c r="S48" s="44">
        <v>4</v>
      </c>
      <c r="T48" s="44">
        <f t="shared" si="7"/>
        <v>4</v>
      </c>
      <c r="V48" s="39"/>
      <c r="W48" s="26" t="str">
        <f t="shared" si="8"/>
        <v>Sim</v>
      </c>
    </row>
    <row r="49" spans="1:23" ht="14.4" x14ac:dyDescent="0.3">
      <c r="A49" s="7" t="s">
        <v>8</v>
      </c>
      <c r="B49" s="23" t="s">
        <v>233</v>
      </c>
      <c r="C49" s="36">
        <v>210203</v>
      </c>
      <c r="D49" s="37" t="s">
        <v>9</v>
      </c>
      <c r="E49" s="34">
        <v>12895</v>
      </c>
      <c r="F49" s="50">
        <f t="shared" si="0"/>
        <v>77370</v>
      </c>
      <c r="G49" s="86">
        <v>10071</v>
      </c>
      <c r="H49" s="45">
        <f t="shared" si="1"/>
        <v>78.100038774718882</v>
      </c>
      <c r="I49" s="86">
        <v>9993</v>
      </c>
      <c r="J49" s="45">
        <f t="shared" si="2"/>
        <v>77.49515316013958</v>
      </c>
      <c r="K49" s="86">
        <v>12919</v>
      </c>
      <c r="L49" s="45">
        <f t="shared" si="3"/>
        <v>100.18611865063977</v>
      </c>
      <c r="M49" s="86">
        <v>12862</v>
      </c>
      <c r="N49" s="45">
        <f t="shared" si="4"/>
        <v>99.744086855370298</v>
      </c>
      <c r="O49" s="86">
        <v>12197</v>
      </c>
      <c r="P49" s="45">
        <f t="shared" si="5"/>
        <v>94.587049243892977</v>
      </c>
      <c r="Q49" s="86">
        <v>12306</v>
      </c>
      <c r="R49" s="45">
        <f t="shared" si="6"/>
        <v>95.43233811554866</v>
      </c>
      <c r="S49" s="44">
        <v>4</v>
      </c>
      <c r="T49" s="44">
        <f t="shared" si="7"/>
        <v>4</v>
      </c>
      <c r="V49" s="39"/>
      <c r="W49" s="26" t="str">
        <f t="shared" si="8"/>
        <v>Sim</v>
      </c>
    </row>
    <row r="50" spans="1:23" ht="14.4" x14ac:dyDescent="0.3">
      <c r="A50" s="7" t="s">
        <v>16</v>
      </c>
      <c r="B50" s="23" t="s">
        <v>233</v>
      </c>
      <c r="C50" s="36">
        <v>210207</v>
      </c>
      <c r="D50" s="37" t="s">
        <v>18</v>
      </c>
      <c r="E50" s="34">
        <v>2318</v>
      </c>
      <c r="F50" s="50">
        <f t="shared" si="0"/>
        <v>13908</v>
      </c>
      <c r="G50" s="86">
        <v>2312</v>
      </c>
      <c r="H50" s="45">
        <f t="shared" si="1"/>
        <v>99.741156169111306</v>
      </c>
      <c r="I50" s="86">
        <v>2134</v>
      </c>
      <c r="J50" s="45">
        <f t="shared" si="2"/>
        <v>92.062122519413293</v>
      </c>
      <c r="K50" s="86">
        <v>2224</v>
      </c>
      <c r="L50" s="45">
        <f t="shared" si="3"/>
        <v>95.944779982743739</v>
      </c>
      <c r="M50" s="86">
        <v>2316</v>
      </c>
      <c r="N50" s="45">
        <f t="shared" si="4"/>
        <v>99.913718723037107</v>
      </c>
      <c r="O50" s="86">
        <v>2306</v>
      </c>
      <c r="P50" s="45">
        <f t="shared" si="5"/>
        <v>99.482312338222599</v>
      </c>
      <c r="Q50" s="86">
        <v>2157</v>
      </c>
      <c r="R50" s="45">
        <f t="shared" si="6"/>
        <v>93.054357204486621</v>
      </c>
      <c r="S50" s="44">
        <v>4</v>
      </c>
      <c r="T50" s="44">
        <f t="shared" si="7"/>
        <v>6</v>
      </c>
      <c r="V50" s="39"/>
      <c r="W50" s="26" t="str">
        <f t="shared" si="8"/>
        <v>Sim</v>
      </c>
    </row>
    <row r="51" spans="1:23" ht="14.4" x14ac:dyDescent="0.3">
      <c r="A51" s="8" t="s">
        <v>52</v>
      </c>
      <c r="B51" s="22" t="s">
        <v>233</v>
      </c>
      <c r="C51" s="12">
        <v>210210</v>
      </c>
      <c r="D51" s="33" t="s">
        <v>56</v>
      </c>
      <c r="E51" s="34">
        <v>7999</v>
      </c>
      <c r="F51" s="50">
        <f t="shared" si="0"/>
        <v>47994</v>
      </c>
      <c r="G51" s="86">
        <v>8189</v>
      </c>
      <c r="H51" s="45">
        <f t="shared" si="1"/>
        <v>102.37529691211402</v>
      </c>
      <c r="I51" s="86">
        <v>8607</v>
      </c>
      <c r="J51" s="45">
        <f t="shared" si="2"/>
        <v>107.60095011876484</v>
      </c>
      <c r="K51" s="86">
        <v>8131</v>
      </c>
      <c r="L51" s="45">
        <f t="shared" si="3"/>
        <v>101.65020627578447</v>
      </c>
      <c r="M51" s="86">
        <v>8334</v>
      </c>
      <c r="N51" s="45">
        <f t="shared" si="4"/>
        <v>104.18802350293788</v>
      </c>
      <c r="O51" s="86">
        <v>8170</v>
      </c>
      <c r="P51" s="45">
        <f t="shared" si="5"/>
        <v>102.13776722090262</v>
      </c>
      <c r="Q51" s="86">
        <v>8336</v>
      </c>
      <c r="R51" s="45">
        <f t="shared" si="6"/>
        <v>104.21302662832855</v>
      </c>
      <c r="S51" s="44">
        <v>4</v>
      </c>
      <c r="T51" s="44">
        <f t="shared" si="7"/>
        <v>6</v>
      </c>
      <c r="V51" s="39"/>
      <c r="W51" s="26" t="str">
        <f t="shared" si="8"/>
        <v>Sim</v>
      </c>
    </row>
    <row r="52" spans="1:23" ht="14.4" x14ac:dyDescent="0.3">
      <c r="A52" s="8" t="s">
        <v>16</v>
      </c>
      <c r="B52" s="22" t="s">
        <v>234</v>
      </c>
      <c r="C52" s="12">
        <v>210215</v>
      </c>
      <c r="D52" s="33" t="s">
        <v>19</v>
      </c>
      <c r="E52" s="34">
        <v>1317</v>
      </c>
      <c r="F52" s="50">
        <f t="shared" si="0"/>
        <v>7902</v>
      </c>
      <c r="G52" s="86">
        <v>1318</v>
      </c>
      <c r="H52" s="45">
        <f t="shared" si="1"/>
        <v>100.07593014426728</v>
      </c>
      <c r="I52" s="86">
        <v>1276</v>
      </c>
      <c r="J52" s="45">
        <f t="shared" si="2"/>
        <v>96.886864085041751</v>
      </c>
      <c r="K52" s="86">
        <v>1090</v>
      </c>
      <c r="L52" s="45">
        <f t="shared" si="3"/>
        <v>82.763857251328773</v>
      </c>
      <c r="M52" s="86">
        <v>1412</v>
      </c>
      <c r="N52" s="45">
        <f t="shared" si="4"/>
        <v>107.21336370539103</v>
      </c>
      <c r="O52" s="86">
        <v>1243</v>
      </c>
      <c r="P52" s="45">
        <f t="shared" si="5"/>
        <v>94.381169324221716</v>
      </c>
      <c r="Q52" s="86">
        <v>1273</v>
      </c>
      <c r="R52" s="45">
        <f t="shared" si="6"/>
        <v>96.65907365223994</v>
      </c>
      <c r="S52" s="44">
        <v>4</v>
      </c>
      <c r="T52" s="44">
        <f t="shared" si="7"/>
        <v>6</v>
      </c>
      <c r="V52" s="39"/>
      <c r="W52" s="26" t="str">
        <f t="shared" si="8"/>
        <v>Sim</v>
      </c>
    </row>
    <row r="53" spans="1:23" ht="14.4" x14ac:dyDescent="0.3">
      <c r="A53" s="8" t="s">
        <v>45</v>
      </c>
      <c r="B53" s="22" t="s">
        <v>233</v>
      </c>
      <c r="C53" s="12">
        <v>210220</v>
      </c>
      <c r="D53" s="33" t="s">
        <v>48</v>
      </c>
      <c r="E53" s="34">
        <v>4502</v>
      </c>
      <c r="F53" s="50">
        <f t="shared" si="0"/>
        <v>27012</v>
      </c>
      <c r="G53" s="86">
        <v>4287</v>
      </c>
      <c r="H53" s="45">
        <f t="shared" si="1"/>
        <v>95.224344735673043</v>
      </c>
      <c r="I53" s="86">
        <v>4173</v>
      </c>
      <c r="J53" s="45">
        <f t="shared" si="2"/>
        <v>92.692136828076414</v>
      </c>
      <c r="K53" s="86">
        <v>3944</v>
      </c>
      <c r="L53" s="45">
        <f t="shared" si="3"/>
        <v>87.605508662816518</v>
      </c>
      <c r="M53" s="86">
        <v>4147</v>
      </c>
      <c r="N53" s="45">
        <f t="shared" si="4"/>
        <v>92.114615726343857</v>
      </c>
      <c r="O53" s="86">
        <v>4425</v>
      </c>
      <c r="P53" s="45">
        <f t="shared" si="5"/>
        <v>98.289649044868938</v>
      </c>
      <c r="Q53" s="86">
        <v>4306</v>
      </c>
      <c r="R53" s="45">
        <f t="shared" si="6"/>
        <v>95.646379386939145</v>
      </c>
      <c r="S53" s="44">
        <v>4</v>
      </c>
      <c r="T53" s="44">
        <f t="shared" si="7"/>
        <v>6</v>
      </c>
      <c r="V53" s="39"/>
      <c r="W53" s="26" t="str">
        <f t="shared" si="8"/>
        <v>Sim</v>
      </c>
    </row>
    <row r="54" spans="1:23" ht="14.4" x14ac:dyDescent="0.3">
      <c r="A54" s="8" t="s">
        <v>171</v>
      </c>
      <c r="B54" s="22" t="s">
        <v>233</v>
      </c>
      <c r="C54" s="12">
        <v>210230</v>
      </c>
      <c r="D54" s="33" t="s">
        <v>174</v>
      </c>
      <c r="E54" s="34">
        <v>7794</v>
      </c>
      <c r="F54" s="50">
        <f t="shared" si="0"/>
        <v>46764</v>
      </c>
      <c r="G54" s="86">
        <v>6571</v>
      </c>
      <c r="H54" s="45">
        <f t="shared" si="1"/>
        <v>84.30844239158327</v>
      </c>
      <c r="I54" s="86">
        <v>6448</v>
      </c>
      <c r="J54" s="45">
        <f t="shared" si="2"/>
        <v>82.730305363099816</v>
      </c>
      <c r="K54" s="86">
        <v>7822</v>
      </c>
      <c r="L54" s="45">
        <f t="shared" si="3"/>
        <v>100.35925070567102</v>
      </c>
      <c r="M54" s="86">
        <v>7802</v>
      </c>
      <c r="N54" s="45">
        <f t="shared" si="4"/>
        <v>100.10264305876315</v>
      </c>
      <c r="O54" s="86">
        <v>3719</v>
      </c>
      <c r="P54" s="45">
        <f t="shared" si="5"/>
        <v>47.716191942519885</v>
      </c>
      <c r="Q54" s="86">
        <v>5327</v>
      </c>
      <c r="R54" s="45">
        <f t="shared" si="6"/>
        <v>68.34744675391326</v>
      </c>
      <c r="S54" s="44">
        <v>4</v>
      </c>
      <c r="T54" s="44">
        <f t="shared" si="7"/>
        <v>4</v>
      </c>
      <c r="V54" s="39"/>
      <c r="W54" s="26" t="str">
        <f t="shared" si="8"/>
        <v>Sim</v>
      </c>
    </row>
    <row r="55" spans="1:23" ht="14.4" x14ac:dyDescent="0.3">
      <c r="A55" s="8" t="s">
        <v>8</v>
      </c>
      <c r="B55" s="22" t="s">
        <v>233</v>
      </c>
      <c r="C55" s="12">
        <v>210232</v>
      </c>
      <c r="D55" s="33" t="s">
        <v>10</v>
      </c>
      <c r="E55" s="34">
        <v>22500</v>
      </c>
      <c r="F55" s="50">
        <f t="shared" si="0"/>
        <v>135000</v>
      </c>
      <c r="G55" s="86">
        <v>9280</v>
      </c>
      <c r="H55" s="45">
        <f t="shared" si="1"/>
        <v>41.244444444444447</v>
      </c>
      <c r="I55" s="86">
        <v>20779</v>
      </c>
      <c r="J55" s="45">
        <f t="shared" si="2"/>
        <v>92.351111111111109</v>
      </c>
      <c r="K55" s="86">
        <v>18448</v>
      </c>
      <c r="L55" s="45">
        <f t="shared" si="3"/>
        <v>81.99111111111111</v>
      </c>
      <c r="M55" s="86">
        <v>20173</v>
      </c>
      <c r="N55" s="45">
        <f t="shared" si="4"/>
        <v>89.657777777777781</v>
      </c>
      <c r="O55" s="86">
        <v>19821</v>
      </c>
      <c r="P55" s="45">
        <f t="shared" si="5"/>
        <v>88.093333333333334</v>
      </c>
      <c r="Q55" s="86">
        <v>20400</v>
      </c>
      <c r="R55" s="45">
        <f t="shared" si="6"/>
        <v>90.666666666666657</v>
      </c>
      <c r="S55" s="44">
        <v>4</v>
      </c>
      <c r="T55" s="44">
        <f t="shared" si="7"/>
        <v>5</v>
      </c>
      <c r="V55" s="39"/>
      <c r="W55" s="26" t="str">
        <f t="shared" si="8"/>
        <v>Sim</v>
      </c>
    </row>
    <row r="56" spans="1:23" ht="14.4" x14ac:dyDescent="0.3">
      <c r="A56" s="8" t="s">
        <v>71</v>
      </c>
      <c r="B56" s="22" t="s">
        <v>233</v>
      </c>
      <c r="C56" s="12">
        <v>210235</v>
      </c>
      <c r="D56" s="33" t="s">
        <v>73</v>
      </c>
      <c r="E56" s="34">
        <v>5655</v>
      </c>
      <c r="F56" s="50">
        <f t="shared" si="0"/>
        <v>33930</v>
      </c>
      <c r="G56" s="86">
        <v>5636</v>
      </c>
      <c r="H56" s="45">
        <f t="shared" si="1"/>
        <v>99.664014146772772</v>
      </c>
      <c r="I56" s="86">
        <v>4857</v>
      </c>
      <c r="J56" s="45">
        <f t="shared" si="2"/>
        <v>85.888594164456237</v>
      </c>
      <c r="K56" s="86">
        <v>4828</v>
      </c>
      <c r="L56" s="45">
        <f t="shared" si="3"/>
        <v>85.375773651635726</v>
      </c>
      <c r="M56" s="86">
        <v>4674</v>
      </c>
      <c r="N56" s="45">
        <f t="shared" si="4"/>
        <v>82.652519893899196</v>
      </c>
      <c r="O56" s="86">
        <v>4731</v>
      </c>
      <c r="P56" s="45">
        <f t="shared" si="5"/>
        <v>83.66047745358091</v>
      </c>
      <c r="Q56" s="86">
        <v>5158</v>
      </c>
      <c r="R56" s="45">
        <f t="shared" si="6"/>
        <v>91.211317418213966</v>
      </c>
      <c r="S56" s="44">
        <v>4</v>
      </c>
      <c r="T56" s="44">
        <f t="shared" si="7"/>
        <v>6</v>
      </c>
      <c r="V56" s="39"/>
      <c r="W56" s="26" t="str">
        <f t="shared" si="8"/>
        <v>Sim</v>
      </c>
    </row>
    <row r="57" spans="1:23" ht="14.4" x14ac:dyDescent="0.3">
      <c r="A57" s="8" t="s">
        <v>146</v>
      </c>
      <c r="B57" s="22" t="s">
        <v>233</v>
      </c>
      <c r="C57" s="12">
        <v>210237</v>
      </c>
      <c r="D57" s="33" t="s">
        <v>150</v>
      </c>
      <c r="E57" s="34">
        <v>2311</v>
      </c>
      <c r="F57" s="50">
        <f t="shared" si="0"/>
        <v>13866</v>
      </c>
      <c r="G57" s="86">
        <v>2141</v>
      </c>
      <c r="H57" s="45">
        <f t="shared" si="1"/>
        <v>92.643877109476421</v>
      </c>
      <c r="I57" s="86">
        <v>2148</v>
      </c>
      <c r="J57" s="45">
        <f t="shared" si="2"/>
        <v>92.946776287321512</v>
      </c>
      <c r="K57" s="86">
        <v>2049</v>
      </c>
      <c r="L57" s="45">
        <f t="shared" si="3"/>
        <v>88.662916486369539</v>
      </c>
      <c r="M57" s="86">
        <v>2174</v>
      </c>
      <c r="N57" s="45">
        <f t="shared" si="4"/>
        <v>94.071830376460412</v>
      </c>
      <c r="O57" s="86">
        <v>2155</v>
      </c>
      <c r="P57" s="45">
        <f t="shared" si="5"/>
        <v>93.24967546516659</v>
      </c>
      <c r="Q57" s="86">
        <v>2144</v>
      </c>
      <c r="R57" s="45">
        <f t="shared" si="6"/>
        <v>92.773691042838607</v>
      </c>
      <c r="S57" s="44">
        <v>4</v>
      </c>
      <c r="T57" s="44">
        <f t="shared" si="7"/>
        <v>6</v>
      </c>
      <c r="V57" s="39"/>
      <c r="W57" s="26" t="str">
        <f t="shared" si="8"/>
        <v>Sim</v>
      </c>
    </row>
    <row r="58" spans="1:23" ht="14.4" x14ac:dyDescent="0.3">
      <c r="A58" s="8" t="s">
        <v>195</v>
      </c>
      <c r="B58" s="22" t="s">
        <v>233</v>
      </c>
      <c r="C58" s="12">
        <v>210240</v>
      </c>
      <c r="D58" s="33" t="s">
        <v>196</v>
      </c>
      <c r="E58" s="34">
        <v>1865</v>
      </c>
      <c r="F58" s="50">
        <f t="shared" si="0"/>
        <v>11190</v>
      </c>
      <c r="G58" s="86">
        <v>1769</v>
      </c>
      <c r="H58" s="45">
        <f t="shared" si="1"/>
        <v>94.852546916890077</v>
      </c>
      <c r="I58" s="86">
        <v>1442</v>
      </c>
      <c r="J58" s="45">
        <f t="shared" si="2"/>
        <v>77.31903485254692</v>
      </c>
      <c r="K58" s="86">
        <v>1615</v>
      </c>
      <c r="L58" s="45">
        <f t="shared" si="3"/>
        <v>86.595174262734588</v>
      </c>
      <c r="M58" s="86">
        <v>1852</v>
      </c>
      <c r="N58" s="45">
        <f t="shared" si="4"/>
        <v>99.30294906166219</v>
      </c>
      <c r="O58" s="86">
        <v>1957</v>
      </c>
      <c r="P58" s="45">
        <f t="shared" si="5"/>
        <v>104.93297587131367</v>
      </c>
      <c r="Q58" s="86">
        <v>1879</v>
      </c>
      <c r="R58" s="45">
        <f t="shared" si="6"/>
        <v>100.75067024128685</v>
      </c>
      <c r="S58" s="44">
        <v>4</v>
      </c>
      <c r="T58" s="44">
        <f t="shared" si="7"/>
        <v>5</v>
      </c>
      <c r="V58" s="39"/>
      <c r="W58" s="26" t="str">
        <f t="shared" si="8"/>
        <v>Sim</v>
      </c>
    </row>
    <row r="59" spans="1:23" ht="14.4" x14ac:dyDescent="0.3">
      <c r="A59" s="8" t="s">
        <v>195</v>
      </c>
      <c r="B59" s="22" t="s">
        <v>234</v>
      </c>
      <c r="C59" s="12">
        <v>210250</v>
      </c>
      <c r="D59" s="33" t="s">
        <v>197</v>
      </c>
      <c r="E59" s="34">
        <v>2951</v>
      </c>
      <c r="F59" s="50">
        <f t="shared" si="0"/>
        <v>17706</v>
      </c>
      <c r="G59" s="86">
        <v>2397</v>
      </c>
      <c r="H59" s="45">
        <f t="shared" si="1"/>
        <v>81.226702812605893</v>
      </c>
      <c r="I59" s="86">
        <v>2730</v>
      </c>
      <c r="J59" s="45">
        <f t="shared" si="2"/>
        <v>92.511013215859023</v>
      </c>
      <c r="K59" s="86">
        <v>2403</v>
      </c>
      <c r="L59" s="45">
        <f t="shared" si="3"/>
        <v>81.43002372077261</v>
      </c>
      <c r="M59" s="86">
        <v>2679</v>
      </c>
      <c r="N59" s="45">
        <f t="shared" si="4"/>
        <v>90.782785496441889</v>
      </c>
      <c r="O59" s="86">
        <v>0</v>
      </c>
      <c r="P59" s="45">
        <f t="shared" si="5"/>
        <v>0</v>
      </c>
      <c r="Q59" s="86">
        <v>0</v>
      </c>
      <c r="R59" s="45">
        <f t="shared" si="6"/>
        <v>0</v>
      </c>
      <c r="S59" s="44">
        <v>4</v>
      </c>
      <c r="T59" s="44">
        <f t="shared" si="7"/>
        <v>4</v>
      </c>
      <c r="V59" s="39"/>
      <c r="W59" s="26" t="str">
        <f t="shared" si="8"/>
        <v>Sim</v>
      </c>
    </row>
    <row r="60" spans="1:23" ht="14.4" x14ac:dyDescent="0.3">
      <c r="A60" s="8" t="s">
        <v>71</v>
      </c>
      <c r="B60" s="22" t="s">
        <v>233</v>
      </c>
      <c r="C60" s="12">
        <v>210255</v>
      </c>
      <c r="D60" s="33" t="s">
        <v>74</v>
      </c>
      <c r="E60" s="34">
        <v>5610</v>
      </c>
      <c r="F60" s="50">
        <f t="shared" si="0"/>
        <v>33660</v>
      </c>
      <c r="G60" s="86">
        <v>5482</v>
      </c>
      <c r="H60" s="45">
        <f t="shared" si="1"/>
        <v>97.718360071301248</v>
      </c>
      <c r="I60" s="86">
        <v>5770</v>
      </c>
      <c r="J60" s="45">
        <f t="shared" si="2"/>
        <v>102.85204991087345</v>
      </c>
      <c r="K60" s="86">
        <v>5488</v>
      </c>
      <c r="L60" s="45">
        <f t="shared" si="3"/>
        <v>97.825311942959004</v>
      </c>
      <c r="M60" s="86">
        <v>5692</v>
      </c>
      <c r="N60" s="45">
        <f t="shared" si="4"/>
        <v>101.46167557932264</v>
      </c>
      <c r="O60" s="86">
        <v>5734</v>
      </c>
      <c r="P60" s="45">
        <f t="shared" si="5"/>
        <v>102.21033868092692</v>
      </c>
      <c r="Q60" s="86">
        <v>5428</v>
      </c>
      <c r="R60" s="45">
        <f t="shared" si="6"/>
        <v>96.755793226381456</v>
      </c>
      <c r="S60" s="44">
        <v>4</v>
      </c>
      <c r="T60" s="44">
        <f t="shared" si="7"/>
        <v>6</v>
      </c>
      <c r="V60" s="39"/>
      <c r="W60" s="26" t="str">
        <f t="shared" si="8"/>
        <v>Sim</v>
      </c>
    </row>
    <row r="61" spans="1:23" ht="14.4" x14ac:dyDescent="0.3">
      <c r="A61" s="7" t="s">
        <v>202</v>
      </c>
      <c r="B61" s="23" t="s">
        <v>233</v>
      </c>
      <c r="C61" s="36">
        <v>210260</v>
      </c>
      <c r="D61" s="37" t="s">
        <v>206</v>
      </c>
      <c r="E61" s="34">
        <v>4971</v>
      </c>
      <c r="F61" s="50">
        <f t="shared" si="0"/>
        <v>29826</v>
      </c>
      <c r="G61" s="86">
        <v>4973</v>
      </c>
      <c r="H61" s="45">
        <f t="shared" si="1"/>
        <v>100.04023335345001</v>
      </c>
      <c r="I61" s="86">
        <v>4986</v>
      </c>
      <c r="J61" s="45">
        <f t="shared" si="2"/>
        <v>100.30175015087508</v>
      </c>
      <c r="K61" s="86">
        <v>4974</v>
      </c>
      <c r="L61" s="45">
        <f t="shared" si="3"/>
        <v>100.06035003017502</v>
      </c>
      <c r="M61" s="86">
        <v>4974</v>
      </c>
      <c r="N61" s="45">
        <f t="shared" si="4"/>
        <v>100.06035003017502</v>
      </c>
      <c r="O61" s="86">
        <v>4976</v>
      </c>
      <c r="P61" s="45">
        <f t="shared" si="5"/>
        <v>100.10058338362502</v>
      </c>
      <c r="Q61" s="86">
        <v>4895</v>
      </c>
      <c r="R61" s="45">
        <f t="shared" si="6"/>
        <v>98.47113256889962</v>
      </c>
      <c r="S61" s="44">
        <v>4</v>
      </c>
      <c r="T61" s="44">
        <f t="shared" si="7"/>
        <v>6</v>
      </c>
      <c r="V61" s="39"/>
      <c r="W61" s="26" t="str">
        <f t="shared" si="8"/>
        <v>Sim</v>
      </c>
    </row>
    <row r="62" spans="1:23" ht="14.4" x14ac:dyDescent="0.3">
      <c r="A62" s="8" t="s">
        <v>86</v>
      </c>
      <c r="B62" s="22" t="s">
        <v>233</v>
      </c>
      <c r="C62" s="12">
        <v>210270</v>
      </c>
      <c r="D62" s="33" t="s">
        <v>89</v>
      </c>
      <c r="E62" s="34">
        <v>6240</v>
      </c>
      <c r="F62" s="50">
        <f t="shared" si="0"/>
        <v>37440</v>
      </c>
      <c r="G62" s="86">
        <v>6131</v>
      </c>
      <c r="H62" s="45">
        <f t="shared" si="1"/>
        <v>98.253205128205124</v>
      </c>
      <c r="I62" s="86">
        <v>7381</v>
      </c>
      <c r="J62" s="45">
        <f t="shared" si="2"/>
        <v>118.28525641025639</v>
      </c>
      <c r="K62" s="86">
        <v>5805</v>
      </c>
      <c r="L62" s="45">
        <f t="shared" si="3"/>
        <v>93.02884615384616</v>
      </c>
      <c r="M62" s="86">
        <v>6006</v>
      </c>
      <c r="N62" s="45">
        <f t="shared" si="4"/>
        <v>96.25</v>
      </c>
      <c r="O62" s="86">
        <v>6137</v>
      </c>
      <c r="P62" s="45">
        <f t="shared" si="5"/>
        <v>98.349358974358964</v>
      </c>
      <c r="Q62" s="86">
        <v>5857</v>
      </c>
      <c r="R62" s="45">
        <f t="shared" si="6"/>
        <v>93.862179487179489</v>
      </c>
      <c r="S62" s="44">
        <v>4</v>
      </c>
      <c r="T62" s="44">
        <f t="shared" si="7"/>
        <v>6</v>
      </c>
      <c r="V62" s="39"/>
      <c r="W62" s="26" t="str">
        <f t="shared" si="8"/>
        <v>Sim</v>
      </c>
    </row>
    <row r="63" spans="1:23" ht="14.4" x14ac:dyDescent="0.3">
      <c r="A63" s="8" t="s">
        <v>130</v>
      </c>
      <c r="B63" s="22" t="s">
        <v>233</v>
      </c>
      <c r="C63" s="12">
        <v>210275</v>
      </c>
      <c r="D63" s="33" t="s">
        <v>131</v>
      </c>
      <c r="E63" s="34">
        <v>4381</v>
      </c>
      <c r="F63" s="50">
        <f t="shared" si="0"/>
        <v>26286</v>
      </c>
      <c r="G63" s="86">
        <v>4357</v>
      </c>
      <c r="H63" s="45">
        <f t="shared" si="1"/>
        <v>99.452179867610141</v>
      </c>
      <c r="I63" s="86">
        <v>4373</v>
      </c>
      <c r="J63" s="45">
        <f t="shared" si="2"/>
        <v>99.81739328920338</v>
      </c>
      <c r="K63" s="86">
        <v>4387</v>
      </c>
      <c r="L63" s="45">
        <f t="shared" si="3"/>
        <v>100.13695503309748</v>
      </c>
      <c r="M63" s="86">
        <v>4408</v>
      </c>
      <c r="N63" s="45">
        <f t="shared" si="4"/>
        <v>100.6162976489386</v>
      </c>
      <c r="O63" s="86">
        <v>4395</v>
      </c>
      <c r="P63" s="45">
        <f t="shared" si="5"/>
        <v>100.3195617438941</v>
      </c>
      <c r="Q63" s="86">
        <v>4575</v>
      </c>
      <c r="R63" s="45">
        <f t="shared" si="6"/>
        <v>104.42821273681808</v>
      </c>
      <c r="S63" s="44">
        <v>4</v>
      </c>
      <c r="T63" s="44">
        <f t="shared" si="7"/>
        <v>6</v>
      </c>
      <c r="V63" s="39"/>
      <c r="W63" s="26" t="str">
        <f t="shared" si="8"/>
        <v>Sim</v>
      </c>
    </row>
    <row r="64" spans="1:23" ht="14.4" x14ac:dyDescent="0.3">
      <c r="A64" s="8" t="s">
        <v>71</v>
      </c>
      <c r="B64" s="23" t="s">
        <v>233</v>
      </c>
      <c r="C64" s="12">
        <v>210280</v>
      </c>
      <c r="D64" s="33" t="s">
        <v>29</v>
      </c>
      <c r="E64" s="34">
        <v>8718</v>
      </c>
      <c r="F64" s="50">
        <f t="shared" si="0"/>
        <v>52308</v>
      </c>
      <c r="G64" s="86">
        <v>7922</v>
      </c>
      <c r="H64" s="45">
        <f t="shared" si="1"/>
        <v>90.869465473732504</v>
      </c>
      <c r="I64" s="86">
        <v>7379</v>
      </c>
      <c r="J64" s="45">
        <f t="shared" si="2"/>
        <v>84.640972700160589</v>
      </c>
      <c r="K64" s="86">
        <v>7651</v>
      </c>
      <c r="L64" s="45">
        <f t="shared" si="3"/>
        <v>87.76095434732737</v>
      </c>
      <c r="M64" s="86">
        <v>7342</v>
      </c>
      <c r="N64" s="45">
        <f t="shared" si="4"/>
        <v>84.216563431979807</v>
      </c>
      <c r="O64" s="86">
        <v>7804</v>
      </c>
      <c r="P64" s="45">
        <f t="shared" si="5"/>
        <v>89.51594402385868</v>
      </c>
      <c r="Q64" s="86">
        <v>7669</v>
      </c>
      <c r="R64" s="45">
        <f t="shared" si="6"/>
        <v>87.967423721036937</v>
      </c>
      <c r="S64" s="44">
        <v>4</v>
      </c>
      <c r="T64" s="44">
        <f t="shared" si="7"/>
        <v>6</v>
      </c>
      <c r="V64" s="39"/>
      <c r="W64" s="26" t="str">
        <f t="shared" si="8"/>
        <v>Sim</v>
      </c>
    </row>
    <row r="65" spans="1:23" ht="14.4" x14ac:dyDescent="0.3">
      <c r="A65" s="7" t="s">
        <v>202</v>
      </c>
      <c r="B65" s="23" t="s">
        <v>233</v>
      </c>
      <c r="C65" s="36">
        <v>210290</v>
      </c>
      <c r="D65" s="37" t="s">
        <v>207</v>
      </c>
      <c r="E65" s="34">
        <v>8009</v>
      </c>
      <c r="F65" s="50">
        <f t="shared" si="0"/>
        <v>48054</v>
      </c>
      <c r="G65" s="86">
        <v>2835</v>
      </c>
      <c r="H65" s="45">
        <f t="shared" si="1"/>
        <v>35.397677612685726</v>
      </c>
      <c r="I65" s="86">
        <v>6522</v>
      </c>
      <c r="J65" s="45">
        <f t="shared" si="2"/>
        <v>81.433387439130982</v>
      </c>
      <c r="K65" s="86">
        <v>6422</v>
      </c>
      <c r="L65" s="45">
        <f t="shared" si="3"/>
        <v>80.184792108877517</v>
      </c>
      <c r="M65" s="86">
        <v>6558</v>
      </c>
      <c r="N65" s="45">
        <f t="shared" si="4"/>
        <v>81.882881758022236</v>
      </c>
      <c r="O65" s="86">
        <v>6906</v>
      </c>
      <c r="P65" s="45">
        <f t="shared" si="5"/>
        <v>86.227993507304276</v>
      </c>
      <c r="Q65" s="86">
        <v>5032</v>
      </c>
      <c r="R65" s="45">
        <f t="shared" si="6"/>
        <v>62.829317018354345</v>
      </c>
      <c r="S65" s="44">
        <v>4</v>
      </c>
      <c r="T65" s="44">
        <f t="shared" si="7"/>
        <v>4</v>
      </c>
      <c r="V65" s="39"/>
      <c r="W65" s="26" t="str">
        <f t="shared" si="8"/>
        <v>Sim</v>
      </c>
    </row>
    <row r="66" spans="1:23" ht="14.4" x14ac:dyDescent="0.3">
      <c r="A66" s="7" t="s">
        <v>45</v>
      </c>
      <c r="B66" s="23" t="s">
        <v>233</v>
      </c>
      <c r="C66" s="36">
        <v>210300</v>
      </c>
      <c r="D66" s="37" t="s">
        <v>45</v>
      </c>
      <c r="E66" s="34">
        <v>57428</v>
      </c>
      <c r="F66" s="50">
        <f t="shared" si="0"/>
        <v>344568</v>
      </c>
      <c r="G66" s="86">
        <v>57630</v>
      </c>
      <c r="H66" s="45">
        <f t="shared" si="1"/>
        <v>100.35174479348052</v>
      </c>
      <c r="I66" s="86">
        <v>54871</v>
      </c>
      <c r="J66" s="45">
        <f t="shared" si="2"/>
        <v>95.547468134011282</v>
      </c>
      <c r="K66" s="86">
        <v>56487</v>
      </c>
      <c r="L66" s="45">
        <f t="shared" si="3"/>
        <v>98.361426481855545</v>
      </c>
      <c r="M66" s="86">
        <v>56695</v>
      </c>
      <c r="N66" s="45">
        <f t="shared" si="4"/>
        <v>98.723619140488964</v>
      </c>
      <c r="O66" s="86">
        <v>56308</v>
      </c>
      <c r="P66" s="45">
        <f t="shared" si="5"/>
        <v>98.049731838127741</v>
      </c>
      <c r="Q66" s="86">
        <v>57386</v>
      </c>
      <c r="R66" s="45">
        <f t="shared" si="6"/>
        <v>99.9268649439298</v>
      </c>
      <c r="S66" s="44">
        <v>4</v>
      </c>
      <c r="T66" s="44">
        <f t="shared" si="7"/>
        <v>6</v>
      </c>
      <c r="V66" s="39"/>
      <c r="W66" s="26" t="str">
        <f t="shared" si="8"/>
        <v>Sim</v>
      </c>
    </row>
    <row r="67" spans="1:23" ht="14.4" x14ac:dyDescent="0.3">
      <c r="A67" s="7" t="s">
        <v>113</v>
      </c>
      <c r="B67" s="23" t="s">
        <v>233</v>
      </c>
      <c r="C67" s="36">
        <v>210310</v>
      </c>
      <c r="D67" s="33" t="s">
        <v>117</v>
      </c>
      <c r="E67" s="34">
        <v>3515</v>
      </c>
      <c r="F67" s="50">
        <f t="shared" si="0"/>
        <v>21090</v>
      </c>
      <c r="G67" s="86">
        <v>3110</v>
      </c>
      <c r="H67" s="45">
        <f t="shared" si="1"/>
        <v>88.477951635846381</v>
      </c>
      <c r="I67" s="86">
        <v>3306</v>
      </c>
      <c r="J67" s="45">
        <f t="shared" si="2"/>
        <v>94.054054054054063</v>
      </c>
      <c r="K67" s="86">
        <v>3255</v>
      </c>
      <c r="L67" s="45">
        <f t="shared" si="3"/>
        <v>92.603129445234714</v>
      </c>
      <c r="M67" s="86">
        <v>3695</v>
      </c>
      <c r="N67" s="45">
        <f t="shared" si="4"/>
        <v>105.12091038406828</v>
      </c>
      <c r="O67" s="86">
        <v>3599</v>
      </c>
      <c r="P67" s="45">
        <f t="shared" si="5"/>
        <v>102.38975817923186</v>
      </c>
      <c r="Q67" s="86">
        <v>3053</v>
      </c>
      <c r="R67" s="45">
        <f t="shared" si="6"/>
        <v>86.856330014224753</v>
      </c>
      <c r="S67" s="44">
        <v>4</v>
      </c>
      <c r="T67" s="44">
        <f t="shared" si="7"/>
        <v>6</v>
      </c>
      <c r="V67" s="39"/>
      <c r="W67" s="26" t="str">
        <f t="shared" si="8"/>
        <v>Sim</v>
      </c>
    </row>
    <row r="68" spans="1:23" ht="14.4" x14ac:dyDescent="0.3">
      <c r="A68" s="7" t="s">
        <v>113</v>
      </c>
      <c r="B68" s="23" t="s">
        <v>233</v>
      </c>
      <c r="C68" s="36">
        <v>210312</v>
      </c>
      <c r="D68" s="33" t="s">
        <v>118</v>
      </c>
      <c r="E68" s="34">
        <v>2698</v>
      </c>
      <c r="F68" s="50">
        <f t="shared" si="0"/>
        <v>16188</v>
      </c>
      <c r="G68" s="86">
        <v>2698</v>
      </c>
      <c r="H68" s="45">
        <f t="shared" si="1"/>
        <v>100</v>
      </c>
      <c r="I68" s="86">
        <v>1634</v>
      </c>
      <c r="J68" s="45">
        <f t="shared" si="2"/>
        <v>60.563380281690137</v>
      </c>
      <c r="K68" s="86">
        <v>2371</v>
      </c>
      <c r="L68" s="45">
        <f t="shared" si="3"/>
        <v>87.879911045218677</v>
      </c>
      <c r="M68" s="86">
        <v>2764</v>
      </c>
      <c r="N68" s="45">
        <f t="shared" si="4"/>
        <v>102.44625648628613</v>
      </c>
      <c r="O68" s="86">
        <v>2926</v>
      </c>
      <c r="P68" s="45">
        <f t="shared" si="5"/>
        <v>108.45070422535213</v>
      </c>
      <c r="Q68" s="86">
        <v>1354</v>
      </c>
      <c r="R68" s="45">
        <f t="shared" si="6"/>
        <v>50.185322461082279</v>
      </c>
      <c r="S68" s="44">
        <v>4</v>
      </c>
      <c r="T68" s="44">
        <f t="shared" si="7"/>
        <v>4</v>
      </c>
      <c r="V68" s="39"/>
      <c r="W68" s="26" t="str">
        <f t="shared" si="8"/>
        <v>Sim</v>
      </c>
    </row>
    <row r="69" spans="1:23" ht="14.4" x14ac:dyDescent="0.3">
      <c r="A69" s="7" t="s">
        <v>202</v>
      </c>
      <c r="B69" s="23" t="s">
        <v>233</v>
      </c>
      <c r="C69" s="36">
        <v>210315</v>
      </c>
      <c r="D69" s="37" t="s">
        <v>208</v>
      </c>
      <c r="E69" s="34">
        <v>2720</v>
      </c>
      <c r="F69" s="50">
        <f t="shared" si="0"/>
        <v>16320</v>
      </c>
      <c r="G69" s="86">
        <v>2366</v>
      </c>
      <c r="H69" s="45">
        <f t="shared" si="1"/>
        <v>86.985294117647058</v>
      </c>
      <c r="I69" s="86">
        <v>2711</v>
      </c>
      <c r="J69" s="45">
        <f t="shared" si="2"/>
        <v>99.669117647058826</v>
      </c>
      <c r="K69" s="86">
        <v>2473</v>
      </c>
      <c r="L69" s="45">
        <f t="shared" si="3"/>
        <v>90.919117647058826</v>
      </c>
      <c r="M69" s="86">
        <v>2577</v>
      </c>
      <c r="N69" s="45">
        <f t="shared" si="4"/>
        <v>94.742647058823522</v>
      </c>
      <c r="O69" s="86">
        <v>2125</v>
      </c>
      <c r="P69" s="45">
        <f t="shared" si="5"/>
        <v>78.125</v>
      </c>
      <c r="Q69" s="86">
        <v>1555</v>
      </c>
      <c r="R69" s="45">
        <f t="shared" si="6"/>
        <v>57.169117647058819</v>
      </c>
      <c r="S69" s="44">
        <v>4</v>
      </c>
      <c r="T69" s="44">
        <f t="shared" si="7"/>
        <v>4</v>
      </c>
      <c r="V69" s="39"/>
      <c r="W69" s="26" t="str">
        <f t="shared" si="8"/>
        <v>Sim</v>
      </c>
    </row>
    <row r="70" spans="1:23" ht="14.4" x14ac:dyDescent="0.3">
      <c r="A70" s="7" t="s">
        <v>202</v>
      </c>
      <c r="B70" s="23" t="s">
        <v>234</v>
      </c>
      <c r="C70" s="36">
        <v>210317</v>
      </c>
      <c r="D70" s="37" t="s">
        <v>209</v>
      </c>
      <c r="E70" s="34">
        <v>8512</v>
      </c>
      <c r="F70" s="50">
        <f t="shared" si="0"/>
        <v>51072</v>
      </c>
      <c r="G70" s="86">
        <v>7794</v>
      </c>
      <c r="H70" s="45">
        <f t="shared" si="1"/>
        <v>91.564849624060145</v>
      </c>
      <c r="I70" s="86">
        <v>8467</v>
      </c>
      <c r="J70" s="45">
        <f t="shared" si="2"/>
        <v>99.47133458646617</v>
      </c>
      <c r="K70" s="86">
        <v>7671</v>
      </c>
      <c r="L70" s="45">
        <f t="shared" si="3"/>
        <v>90.119830827067673</v>
      </c>
      <c r="M70" s="86">
        <v>6479</v>
      </c>
      <c r="N70" s="45">
        <f t="shared" si="4"/>
        <v>76.116071428571431</v>
      </c>
      <c r="O70" s="86">
        <v>7718</v>
      </c>
      <c r="P70" s="45">
        <f t="shared" si="5"/>
        <v>90.671992481203006</v>
      </c>
      <c r="Q70" s="86">
        <v>8166</v>
      </c>
      <c r="R70" s="45">
        <f t="shared" si="6"/>
        <v>95.935150375939855</v>
      </c>
      <c r="S70" s="44">
        <v>4</v>
      </c>
      <c r="T70" s="44">
        <f t="shared" si="7"/>
        <v>5</v>
      </c>
      <c r="V70" s="39"/>
      <c r="W70" s="26" t="str">
        <f t="shared" si="8"/>
        <v>Sim</v>
      </c>
    </row>
    <row r="71" spans="1:23" ht="14.4" x14ac:dyDescent="0.3">
      <c r="A71" s="8" t="s">
        <v>52</v>
      </c>
      <c r="B71" s="22" t="s">
        <v>233</v>
      </c>
      <c r="C71" s="12">
        <v>210320</v>
      </c>
      <c r="D71" s="33" t="s">
        <v>52</v>
      </c>
      <c r="E71" s="34">
        <v>25856</v>
      </c>
      <c r="F71" s="50">
        <f t="shared" si="0"/>
        <v>155136</v>
      </c>
      <c r="G71" s="86">
        <v>24929</v>
      </c>
      <c r="H71" s="45">
        <f t="shared" si="1"/>
        <v>96.414758663366342</v>
      </c>
      <c r="I71" s="86">
        <v>24292</v>
      </c>
      <c r="J71" s="45">
        <f t="shared" si="2"/>
        <v>93.951113861386133</v>
      </c>
      <c r="K71" s="86">
        <v>22362</v>
      </c>
      <c r="L71" s="45">
        <f t="shared" si="3"/>
        <v>86.486695544554465</v>
      </c>
      <c r="M71" s="86">
        <v>21848</v>
      </c>
      <c r="N71" s="45">
        <f t="shared" si="4"/>
        <v>84.498762376237622</v>
      </c>
      <c r="O71" s="86">
        <v>22373</v>
      </c>
      <c r="P71" s="45">
        <f t="shared" si="5"/>
        <v>86.529238861386133</v>
      </c>
      <c r="Q71" s="86">
        <v>21747</v>
      </c>
      <c r="R71" s="45">
        <f t="shared" si="6"/>
        <v>84.108137376237622</v>
      </c>
      <c r="S71" s="44">
        <v>4</v>
      </c>
      <c r="T71" s="44">
        <f t="shared" si="7"/>
        <v>6</v>
      </c>
      <c r="V71" s="39"/>
      <c r="W71" s="26" t="str">
        <f t="shared" si="8"/>
        <v>Sim</v>
      </c>
    </row>
    <row r="72" spans="1:23" ht="14.4" x14ac:dyDescent="0.3">
      <c r="A72" s="8" t="s">
        <v>8</v>
      </c>
      <c r="B72" s="22" t="s">
        <v>233</v>
      </c>
      <c r="C72" s="12">
        <v>210325</v>
      </c>
      <c r="D72" s="33" t="s">
        <v>11</v>
      </c>
      <c r="E72" s="34">
        <v>5461</v>
      </c>
      <c r="F72" s="50">
        <f t="shared" si="0"/>
        <v>32766</v>
      </c>
      <c r="G72" s="86">
        <v>5058</v>
      </c>
      <c r="H72" s="45">
        <f t="shared" si="1"/>
        <v>92.620399194286762</v>
      </c>
      <c r="I72" s="86">
        <v>4791</v>
      </c>
      <c r="J72" s="45">
        <f t="shared" si="2"/>
        <v>87.731184764695115</v>
      </c>
      <c r="K72" s="86">
        <v>5502</v>
      </c>
      <c r="L72" s="45">
        <f t="shared" si="3"/>
        <v>100.75077824574254</v>
      </c>
      <c r="M72" s="86">
        <v>5514</v>
      </c>
      <c r="N72" s="45">
        <f t="shared" si="4"/>
        <v>100.97051822010621</v>
      </c>
      <c r="O72" s="86">
        <v>5639</v>
      </c>
      <c r="P72" s="45">
        <f t="shared" si="5"/>
        <v>103.25947628639443</v>
      </c>
      <c r="Q72" s="86">
        <v>5642</v>
      </c>
      <c r="R72" s="45">
        <f t="shared" si="6"/>
        <v>103.31441127998535</v>
      </c>
      <c r="S72" s="44">
        <v>4</v>
      </c>
      <c r="T72" s="44">
        <f t="shared" si="7"/>
        <v>6</v>
      </c>
      <c r="V72" s="39"/>
      <c r="W72" s="26" t="str">
        <f t="shared" si="8"/>
        <v>Sim</v>
      </c>
    </row>
    <row r="73" spans="1:23" ht="14.4" x14ac:dyDescent="0.3">
      <c r="A73" s="8" t="s">
        <v>65</v>
      </c>
      <c r="B73" s="22" t="s">
        <v>233</v>
      </c>
      <c r="C73" s="12">
        <v>210330</v>
      </c>
      <c r="D73" s="33" t="s">
        <v>65</v>
      </c>
      <c r="E73" s="34">
        <v>40181</v>
      </c>
      <c r="F73" s="50">
        <f t="shared" si="0"/>
        <v>241086</v>
      </c>
      <c r="G73" s="86">
        <v>39314</v>
      </c>
      <c r="H73" s="45">
        <f t="shared" si="1"/>
        <v>97.842263756501822</v>
      </c>
      <c r="I73" s="86">
        <v>39755</v>
      </c>
      <c r="J73" s="45">
        <f t="shared" si="2"/>
        <v>98.939797416689473</v>
      </c>
      <c r="K73" s="86">
        <v>37783</v>
      </c>
      <c r="L73" s="45">
        <f t="shared" si="3"/>
        <v>94.032005176575993</v>
      </c>
      <c r="M73" s="86">
        <v>40614</v>
      </c>
      <c r="N73" s="45">
        <f t="shared" si="4"/>
        <v>101.07762375251986</v>
      </c>
      <c r="O73" s="86">
        <v>39833</v>
      </c>
      <c r="P73" s="45">
        <f t="shared" si="5"/>
        <v>99.133919016450562</v>
      </c>
      <c r="Q73" s="86">
        <v>37021</v>
      </c>
      <c r="R73" s="45">
        <f t="shared" si="6"/>
        <v>92.135586471217749</v>
      </c>
      <c r="S73" s="44">
        <v>4</v>
      </c>
      <c r="T73" s="44">
        <f t="shared" si="7"/>
        <v>6</v>
      </c>
      <c r="V73" s="39"/>
      <c r="W73" s="26" t="str">
        <f t="shared" si="8"/>
        <v>Sim</v>
      </c>
    </row>
    <row r="74" spans="1:23" ht="14.4" x14ac:dyDescent="0.3">
      <c r="A74" s="8" t="s">
        <v>45</v>
      </c>
      <c r="B74" s="22" t="s">
        <v>233</v>
      </c>
      <c r="C74" s="12">
        <v>210340</v>
      </c>
      <c r="D74" s="33" t="s">
        <v>49</v>
      </c>
      <c r="E74" s="34">
        <v>16262</v>
      </c>
      <c r="F74" s="50">
        <f t="shared" si="0"/>
        <v>97572</v>
      </c>
      <c r="G74" s="86">
        <v>11413</v>
      </c>
      <c r="H74" s="45">
        <f t="shared" si="1"/>
        <v>70.182019431804207</v>
      </c>
      <c r="I74" s="86">
        <v>12494</v>
      </c>
      <c r="J74" s="45">
        <f t="shared" si="2"/>
        <v>76.829418275734838</v>
      </c>
      <c r="K74" s="86">
        <v>14456</v>
      </c>
      <c r="L74" s="45">
        <f t="shared" si="3"/>
        <v>88.894354937892018</v>
      </c>
      <c r="M74" s="86">
        <v>14146</v>
      </c>
      <c r="N74" s="45">
        <f t="shared" si="4"/>
        <v>86.98807034805067</v>
      </c>
      <c r="O74" s="86">
        <v>12545</v>
      </c>
      <c r="P74" s="45">
        <f t="shared" si="5"/>
        <v>77.143032837289383</v>
      </c>
      <c r="Q74" s="86">
        <v>14187</v>
      </c>
      <c r="R74" s="45">
        <f t="shared" si="6"/>
        <v>87.240191858320017</v>
      </c>
      <c r="S74" s="44">
        <v>4</v>
      </c>
      <c r="T74" s="44">
        <f t="shared" si="7"/>
        <v>3</v>
      </c>
      <c r="V74" s="39"/>
      <c r="W74" s="26" t="str">
        <f t="shared" si="8"/>
        <v>Não</v>
      </c>
    </row>
    <row r="75" spans="1:23" ht="14.4" x14ac:dyDescent="0.3">
      <c r="A75" s="8" t="s">
        <v>171</v>
      </c>
      <c r="B75" s="22" t="s">
        <v>233</v>
      </c>
      <c r="C75" s="12">
        <v>210350</v>
      </c>
      <c r="D75" s="33" t="s">
        <v>175</v>
      </c>
      <c r="E75" s="82">
        <v>12774</v>
      </c>
      <c r="F75" s="50">
        <f t="shared" si="0"/>
        <v>76644</v>
      </c>
      <c r="G75" s="86">
        <v>13816</v>
      </c>
      <c r="H75" s="45">
        <f t="shared" si="1"/>
        <v>108.15719430092375</v>
      </c>
      <c r="I75" s="86">
        <v>14104</v>
      </c>
      <c r="J75" s="45">
        <f t="shared" si="2"/>
        <v>110.4117739157664</v>
      </c>
      <c r="K75" s="86">
        <v>14849</v>
      </c>
      <c r="L75" s="45">
        <f t="shared" si="3"/>
        <v>116.24393298888367</v>
      </c>
      <c r="M75" s="86">
        <v>13568</v>
      </c>
      <c r="N75" s="45">
        <f t="shared" si="4"/>
        <v>106.21575074369814</v>
      </c>
      <c r="O75" s="86">
        <v>14046</v>
      </c>
      <c r="P75" s="45">
        <f t="shared" si="5"/>
        <v>109.95772663222169</v>
      </c>
      <c r="Q75" s="86">
        <v>13868</v>
      </c>
      <c r="R75" s="45">
        <f t="shared" si="6"/>
        <v>108.56427117582589</v>
      </c>
      <c r="S75" s="44">
        <v>4</v>
      </c>
      <c r="T75" s="44">
        <f t="shared" si="7"/>
        <v>6</v>
      </c>
      <c r="V75" s="39"/>
      <c r="W75" s="26" t="str">
        <f t="shared" si="8"/>
        <v>Sim</v>
      </c>
    </row>
    <row r="76" spans="1:23" ht="14.4" x14ac:dyDescent="0.3">
      <c r="A76" s="8" t="s">
        <v>16</v>
      </c>
      <c r="B76" s="22" t="s">
        <v>234</v>
      </c>
      <c r="C76" s="12">
        <v>210355</v>
      </c>
      <c r="D76" s="33" t="s">
        <v>20</v>
      </c>
      <c r="E76" s="34">
        <v>2677</v>
      </c>
      <c r="F76" s="50">
        <f t="shared" si="0"/>
        <v>16062</v>
      </c>
      <c r="G76" s="86">
        <v>2653</v>
      </c>
      <c r="H76" s="45">
        <f t="shared" si="1"/>
        <v>99.103474038102362</v>
      </c>
      <c r="I76" s="86">
        <v>2649</v>
      </c>
      <c r="J76" s="45">
        <f t="shared" si="2"/>
        <v>98.954053044452749</v>
      </c>
      <c r="K76" s="86">
        <v>2549</v>
      </c>
      <c r="L76" s="45">
        <f t="shared" si="3"/>
        <v>95.218528203212543</v>
      </c>
      <c r="M76" s="86">
        <v>2687</v>
      </c>
      <c r="N76" s="45">
        <f t="shared" si="4"/>
        <v>100.37355248412403</v>
      </c>
      <c r="O76" s="86">
        <v>2712</v>
      </c>
      <c r="P76" s="45">
        <f t="shared" si="5"/>
        <v>101.30743369443407</v>
      </c>
      <c r="Q76" s="86">
        <v>2643</v>
      </c>
      <c r="R76" s="45">
        <f t="shared" si="6"/>
        <v>98.729921553978343</v>
      </c>
      <c r="S76" s="44">
        <v>4</v>
      </c>
      <c r="T76" s="44">
        <f t="shared" si="7"/>
        <v>6</v>
      </c>
      <c r="V76" s="39"/>
      <c r="W76" s="26" t="str">
        <f t="shared" si="8"/>
        <v>Sim</v>
      </c>
    </row>
    <row r="77" spans="1:23" ht="14.4" x14ac:dyDescent="0.3">
      <c r="A77" s="8" t="s">
        <v>65</v>
      </c>
      <c r="B77" s="22" t="s">
        <v>233</v>
      </c>
      <c r="C77" s="12">
        <v>210360</v>
      </c>
      <c r="D77" s="33" t="s">
        <v>67</v>
      </c>
      <c r="E77" s="34">
        <v>23322</v>
      </c>
      <c r="F77" s="50">
        <f t="shared" si="0"/>
        <v>139932</v>
      </c>
      <c r="G77" s="86">
        <v>23348</v>
      </c>
      <c r="H77" s="45">
        <f t="shared" si="1"/>
        <v>100.11148272017837</v>
      </c>
      <c r="I77" s="86">
        <v>23291</v>
      </c>
      <c r="J77" s="45">
        <f t="shared" si="2"/>
        <v>99.867078295171936</v>
      </c>
      <c r="K77" s="86">
        <v>22477</v>
      </c>
      <c r="L77" s="45">
        <f t="shared" si="3"/>
        <v>96.376811594202891</v>
      </c>
      <c r="M77" s="86">
        <v>23064</v>
      </c>
      <c r="N77" s="45">
        <f t="shared" si="4"/>
        <v>98.893748392076148</v>
      </c>
      <c r="O77" s="86">
        <v>23219</v>
      </c>
      <c r="P77" s="45">
        <f t="shared" si="5"/>
        <v>99.558356916216454</v>
      </c>
      <c r="Q77" s="86">
        <v>23156</v>
      </c>
      <c r="R77" s="45">
        <f t="shared" si="6"/>
        <v>99.288225709630396</v>
      </c>
      <c r="S77" s="44">
        <v>4</v>
      </c>
      <c r="T77" s="44">
        <f t="shared" si="7"/>
        <v>6</v>
      </c>
      <c r="V77" s="39"/>
      <c r="W77" s="26" t="str">
        <f t="shared" si="8"/>
        <v>Sim</v>
      </c>
    </row>
    <row r="78" spans="1:23" ht="14.4" x14ac:dyDescent="0.3">
      <c r="A78" s="8" t="s">
        <v>113</v>
      </c>
      <c r="B78" s="22" t="s">
        <v>233</v>
      </c>
      <c r="C78" s="12">
        <v>210370</v>
      </c>
      <c r="D78" s="33" t="s">
        <v>119</v>
      </c>
      <c r="E78" s="34">
        <v>10158</v>
      </c>
      <c r="F78" s="50">
        <f t="shared" si="0"/>
        <v>60948</v>
      </c>
      <c r="G78" s="86">
        <v>10155</v>
      </c>
      <c r="H78" s="45">
        <f t="shared" si="1"/>
        <v>99.970466627288829</v>
      </c>
      <c r="I78" s="86">
        <v>10138</v>
      </c>
      <c r="J78" s="45">
        <f t="shared" si="2"/>
        <v>99.80311084859224</v>
      </c>
      <c r="K78" s="86">
        <v>10756</v>
      </c>
      <c r="L78" s="45">
        <f t="shared" si="3"/>
        <v>105.88698562709196</v>
      </c>
      <c r="M78" s="86">
        <v>10867</v>
      </c>
      <c r="N78" s="45">
        <f t="shared" si="4"/>
        <v>106.97972041740501</v>
      </c>
      <c r="O78" s="86">
        <v>10448</v>
      </c>
      <c r="P78" s="45">
        <f t="shared" si="5"/>
        <v>102.85489269541247</v>
      </c>
      <c r="Q78" s="86">
        <v>9321</v>
      </c>
      <c r="R78" s="45">
        <f t="shared" si="6"/>
        <v>91.760189013585347</v>
      </c>
      <c r="S78" s="44">
        <v>4</v>
      </c>
      <c r="T78" s="44">
        <f t="shared" si="7"/>
        <v>6</v>
      </c>
      <c r="V78" s="39"/>
      <c r="W78" s="26" t="str">
        <f t="shared" si="8"/>
        <v>Sim</v>
      </c>
    </row>
    <row r="79" spans="1:23" ht="14.4" x14ac:dyDescent="0.3">
      <c r="A79" s="8" t="s">
        <v>71</v>
      </c>
      <c r="B79" s="22" t="s">
        <v>233</v>
      </c>
      <c r="C79" s="12">
        <v>210375</v>
      </c>
      <c r="D79" s="33" t="s">
        <v>75</v>
      </c>
      <c r="E79" s="34">
        <v>6530</v>
      </c>
      <c r="F79" s="50">
        <f t="shared" ref="F79:F142" si="9">E79*6</f>
        <v>39180</v>
      </c>
      <c r="G79" s="86">
        <v>4973</v>
      </c>
      <c r="H79" s="45">
        <f t="shared" ref="H79:H142" si="10">G79/E79*100</f>
        <v>76.156202143950992</v>
      </c>
      <c r="I79" s="86">
        <v>5636</v>
      </c>
      <c r="J79" s="45">
        <f t="shared" ref="J79:J142" si="11">I79/E79*100</f>
        <v>86.309341500765697</v>
      </c>
      <c r="K79" s="86">
        <v>5473</v>
      </c>
      <c r="L79" s="45">
        <f t="shared" ref="L79:L142" si="12">K79/E79*100</f>
        <v>83.81316998468607</v>
      </c>
      <c r="M79" s="86">
        <v>5582</v>
      </c>
      <c r="N79" s="45">
        <f t="shared" ref="N79:N142" si="13">M79/E79*100</f>
        <v>85.482388973966309</v>
      </c>
      <c r="O79" s="86">
        <v>6192</v>
      </c>
      <c r="P79" s="45">
        <f t="shared" ref="P79:P142" si="14">O79/E79*100</f>
        <v>94.823889739663088</v>
      </c>
      <c r="Q79" s="86">
        <v>5771</v>
      </c>
      <c r="R79" s="45">
        <f t="shared" ref="R79:R142" si="15">Q79/E79*100</f>
        <v>88.376722817764161</v>
      </c>
      <c r="S79" s="44">
        <v>4</v>
      </c>
      <c r="T79" s="44">
        <f t="shared" ref="T79:T142" si="16">COUNTIF(H79,"&gt;=80")+COUNTIF(J79,"&gt;=80")+COUNTIF(L79,"&gt;=80")+COUNTIF(N79,"&gt;=80")+COUNTIF(P79,"&gt;=80")+COUNTIF(R79,"&gt;=80")</f>
        <v>5</v>
      </c>
      <c r="V79" s="39"/>
      <c r="W79" s="26" t="str">
        <f t="shared" si="8"/>
        <v>Sim</v>
      </c>
    </row>
    <row r="80" spans="1:23" ht="14.4" x14ac:dyDescent="0.3">
      <c r="A80" s="8" t="s">
        <v>130</v>
      </c>
      <c r="B80" s="22" t="s">
        <v>233</v>
      </c>
      <c r="C80" s="12">
        <v>210380</v>
      </c>
      <c r="D80" s="33" t="s">
        <v>132</v>
      </c>
      <c r="E80" s="34">
        <v>10186</v>
      </c>
      <c r="F80" s="50">
        <f t="shared" si="9"/>
        <v>61116</v>
      </c>
      <c r="G80" s="86">
        <v>10099</v>
      </c>
      <c r="H80" s="45">
        <f t="shared" si="10"/>
        <v>99.145886510897313</v>
      </c>
      <c r="I80" s="86">
        <v>10502</v>
      </c>
      <c r="J80" s="45">
        <f t="shared" si="11"/>
        <v>103.10229727076378</v>
      </c>
      <c r="K80" s="86">
        <v>9153</v>
      </c>
      <c r="L80" s="45">
        <f t="shared" si="12"/>
        <v>89.858629491458856</v>
      </c>
      <c r="M80" s="86">
        <v>10036</v>
      </c>
      <c r="N80" s="45">
        <f t="shared" si="13"/>
        <v>98.527390536029841</v>
      </c>
      <c r="O80" s="86">
        <v>9264</v>
      </c>
      <c r="P80" s="45">
        <f t="shared" si="14"/>
        <v>90.948360494796773</v>
      </c>
      <c r="Q80" s="86">
        <v>8459</v>
      </c>
      <c r="R80" s="45">
        <f t="shared" si="15"/>
        <v>83.045356371490271</v>
      </c>
      <c r="S80" s="44">
        <v>4</v>
      </c>
      <c r="T80" s="44">
        <f t="shared" si="16"/>
        <v>6</v>
      </c>
      <c r="V80" s="39"/>
      <c r="W80" s="26" t="str">
        <f t="shared" ref="W80:W143" si="17">IF(T80&gt;=4,"Sim","Não")</f>
        <v>Sim</v>
      </c>
    </row>
    <row r="81" spans="1:23" ht="14.4" x14ac:dyDescent="0.3">
      <c r="A81" s="8" t="s">
        <v>45</v>
      </c>
      <c r="B81" s="22" t="s">
        <v>233</v>
      </c>
      <c r="C81" s="12">
        <v>210390</v>
      </c>
      <c r="D81" s="33" t="s">
        <v>50</v>
      </c>
      <c r="E81" s="34">
        <v>3004</v>
      </c>
      <c r="F81" s="50">
        <f t="shared" si="9"/>
        <v>18024</v>
      </c>
      <c r="G81" s="86">
        <v>3013</v>
      </c>
      <c r="H81" s="45">
        <f t="shared" si="10"/>
        <v>100.29960053262317</v>
      </c>
      <c r="I81" s="86">
        <v>3015</v>
      </c>
      <c r="J81" s="45">
        <f t="shared" si="11"/>
        <v>100.36617842876166</v>
      </c>
      <c r="K81" s="86">
        <v>3051</v>
      </c>
      <c r="L81" s="45">
        <f t="shared" si="12"/>
        <v>101.56458055925432</v>
      </c>
      <c r="M81" s="86">
        <v>3006</v>
      </c>
      <c r="N81" s="45">
        <f t="shared" si="13"/>
        <v>100.06657789613848</v>
      </c>
      <c r="O81" s="86">
        <v>3048</v>
      </c>
      <c r="P81" s="45">
        <f t="shared" si="14"/>
        <v>101.4647137150466</v>
      </c>
      <c r="Q81" s="86">
        <v>3059</v>
      </c>
      <c r="R81" s="45">
        <f t="shared" si="15"/>
        <v>101.83089214380826</v>
      </c>
      <c r="S81" s="44">
        <v>4</v>
      </c>
      <c r="T81" s="44">
        <f t="shared" si="16"/>
        <v>6</v>
      </c>
      <c r="V81" s="39"/>
      <c r="W81" s="26" t="str">
        <f t="shared" si="17"/>
        <v>Sim</v>
      </c>
    </row>
    <row r="82" spans="1:23" ht="14.4" x14ac:dyDescent="0.3">
      <c r="A82" s="8" t="s">
        <v>100</v>
      </c>
      <c r="B82" s="22" t="s">
        <v>233</v>
      </c>
      <c r="C82" s="12">
        <v>210400</v>
      </c>
      <c r="D82" s="33" t="s">
        <v>102</v>
      </c>
      <c r="E82" s="34">
        <v>4917</v>
      </c>
      <c r="F82" s="50">
        <f t="shared" si="9"/>
        <v>29502</v>
      </c>
      <c r="G82" s="86">
        <v>4329</v>
      </c>
      <c r="H82" s="45">
        <f t="shared" si="10"/>
        <v>88.041488712629658</v>
      </c>
      <c r="I82" s="86">
        <v>4234</v>
      </c>
      <c r="J82" s="45">
        <f t="shared" si="11"/>
        <v>86.10941631075859</v>
      </c>
      <c r="K82" s="86">
        <v>4460</v>
      </c>
      <c r="L82" s="45">
        <f t="shared" si="12"/>
        <v>90.705714866788696</v>
      </c>
      <c r="M82" s="86">
        <v>4340</v>
      </c>
      <c r="N82" s="45">
        <f t="shared" si="13"/>
        <v>88.265202359162089</v>
      </c>
      <c r="O82" s="86">
        <v>3295</v>
      </c>
      <c r="P82" s="45">
        <f t="shared" si="14"/>
        <v>67.012405938580429</v>
      </c>
      <c r="Q82" s="86">
        <v>2913</v>
      </c>
      <c r="R82" s="45">
        <f t="shared" si="15"/>
        <v>59.243441122635751</v>
      </c>
      <c r="S82" s="44">
        <v>4</v>
      </c>
      <c r="T82" s="44">
        <f t="shared" si="16"/>
        <v>4</v>
      </c>
      <c r="V82" s="39"/>
      <c r="W82" s="26" t="str">
        <f t="shared" si="17"/>
        <v>Sim</v>
      </c>
    </row>
    <row r="83" spans="1:23" ht="14.4" x14ac:dyDescent="0.3">
      <c r="A83" s="8" t="s">
        <v>71</v>
      </c>
      <c r="B83" s="22" t="s">
        <v>233</v>
      </c>
      <c r="C83" s="12">
        <v>210405</v>
      </c>
      <c r="D83" s="33" t="s">
        <v>76</v>
      </c>
      <c r="E83" s="34">
        <v>14303</v>
      </c>
      <c r="F83" s="50">
        <f t="shared" si="9"/>
        <v>85818</v>
      </c>
      <c r="G83" s="86">
        <v>13899</v>
      </c>
      <c r="H83" s="45">
        <f t="shared" si="10"/>
        <v>97.175417744529128</v>
      </c>
      <c r="I83" s="86">
        <v>15101</v>
      </c>
      <c r="J83" s="45">
        <f t="shared" si="11"/>
        <v>105.57924910857861</v>
      </c>
      <c r="K83" s="86">
        <v>14308</v>
      </c>
      <c r="L83" s="45">
        <f t="shared" si="12"/>
        <v>100.03495770118155</v>
      </c>
      <c r="M83" s="86">
        <v>13808</v>
      </c>
      <c r="N83" s="45">
        <f t="shared" si="13"/>
        <v>96.539187583024543</v>
      </c>
      <c r="O83" s="86">
        <v>14164</v>
      </c>
      <c r="P83" s="45">
        <f t="shared" si="14"/>
        <v>99.028175907152345</v>
      </c>
      <c r="Q83" s="86">
        <v>14598</v>
      </c>
      <c r="R83" s="45">
        <f t="shared" si="15"/>
        <v>102.06250436971264</v>
      </c>
      <c r="S83" s="44">
        <v>4</v>
      </c>
      <c r="T83" s="44">
        <f t="shared" si="16"/>
        <v>6</v>
      </c>
      <c r="V83" s="39"/>
      <c r="W83" s="26" t="str">
        <f t="shared" si="17"/>
        <v>Sim</v>
      </c>
    </row>
    <row r="84" spans="1:23" ht="14.4" x14ac:dyDescent="0.3">
      <c r="A84" s="7" t="s">
        <v>27</v>
      </c>
      <c r="B84" s="23" t="s">
        <v>233</v>
      </c>
      <c r="C84" s="12">
        <v>210407</v>
      </c>
      <c r="D84" s="33" t="s">
        <v>30</v>
      </c>
      <c r="E84" s="34">
        <v>1940</v>
      </c>
      <c r="F84" s="50">
        <f t="shared" si="9"/>
        <v>11640</v>
      </c>
      <c r="G84" s="86">
        <v>1801</v>
      </c>
      <c r="H84" s="45">
        <f t="shared" si="10"/>
        <v>92.835051546391753</v>
      </c>
      <c r="I84" s="86">
        <v>1793</v>
      </c>
      <c r="J84" s="45">
        <f t="shared" si="11"/>
        <v>92.422680412371136</v>
      </c>
      <c r="K84" s="86">
        <v>1776</v>
      </c>
      <c r="L84" s="45">
        <f t="shared" si="12"/>
        <v>91.546391752577321</v>
      </c>
      <c r="M84" s="86">
        <v>1863</v>
      </c>
      <c r="N84" s="45">
        <f t="shared" si="13"/>
        <v>96.030927835051543</v>
      </c>
      <c r="O84" s="86">
        <v>1592</v>
      </c>
      <c r="P84" s="45">
        <f t="shared" si="14"/>
        <v>82.061855670103085</v>
      </c>
      <c r="Q84" s="86">
        <v>1846</v>
      </c>
      <c r="R84" s="45">
        <f t="shared" si="15"/>
        <v>95.154639175257728</v>
      </c>
      <c r="S84" s="44">
        <v>4</v>
      </c>
      <c r="T84" s="44">
        <f t="shared" si="16"/>
        <v>6</v>
      </c>
      <c r="V84" s="39"/>
      <c r="W84" s="26" t="str">
        <f t="shared" si="17"/>
        <v>Sim</v>
      </c>
    </row>
    <row r="85" spans="1:23" ht="14.4" x14ac:dyDescent="0.3">
      <c r="A85" s="8" t="s">
        <v>40</v>
      </c>
      <c r="B85" s="22" t="s">
        <v>234</v>
      </c>
      <c r="C85" s="12">
        <v>210408</v>
      </c>
      <c r="D85" s="33" t="s">
        <v>238</v>
      </c>
      <c r="E85" s="34">
        <v>1912</v>
      </c>
      <c r="F85" s="50">
        <f t="shared" si="9"/>
        <v>11472</v>
      </c>
      <c r="G85" s="86">
        <v>1912</v>
      </c>
      <c r="H85" s="45">
        <f t="shared" si="10"/>
        <v>100</v>
      </c>
      <c r="I85" s="86">
        <v>1908</v>
      </c>
      <c r="J85" s="45">
        <f t="shared" si="11"/>
        <v>99.790794979079493</v>
      </c>
      <c r="K85" s="86">
        <v>1897</v>
      </c>
      <c r="L85" s="45">
        <f t="shared" si="12"/>
        <v>99.21548117154812</v>
      </c>
      <c r="M85" s="86">
        <v>1864</v>
      </c>
      <c r="N85" s="45">
        <f t="shared" si="13"/>
        <v>97.489539748953973</v>
      </c>
      <c r="O85" s="86">
        <v>2059</v>
      </c>
      <c r="P85" s="45">
        <f t="shared" si="14"/>
        <v>107.68828451882845</v>
      </c>
      <c r="Q85" s="86">
        <v>1907</v>
      </c>
      <c r="R85" s="45">
        <f t="shared" si="15"/>
        <v>99.738493723849373</v>
      </c>
      <c r="S85" s="44">
        <v>4</v>
      </c>
      <c r="T85" s="44">
        <f t="shared" si="16"/>
        <v>6</v>
      </c>
      <c r="V85" s="39"/>
      <c r="W85" s="26" t="str">
        <f t="shared" si="17"/>
        <v>Sim</v>
      </c>
    </row>
    <row r="86" spans="1:23" ht="14.4" x14ac:dyDescent="0.3">
      <c r="A86" s="8" t="s">
        <v>27</v>
      </c>
      <c r="B86" s="22" t="s">
        <v>233</v>
      </c>
      <c r="C86" s="12">
        <v>210409</v>
      </c>
      <c r="D86" s="33" t="s">
        <v>31</v>
      </c>
      <c r="E86" s="34">
        <v>5389</v>
      </c>
      <c r="F86" s="50">
        <f t="shared" si="9"/>
        <v>32334</v>
      </c>
      <c r="G86" s="86">
        <v>4366</v>
      </c>
      <c r="H86" s="45">
        <f t="shared" si="10"/>
        <v>81.016886249768049</v>
      </c>
      <c r="I86" s="86">
        <v>5270</v>
      </c>
      <c r="J86" s="45">
        <f t="shared" si="11"/>
        <v>97.791798107255516</v>
      </c>
      <c r="K86" s="86">
        <v>5374</v>
      </c>
      <c r="L86" s="45">
        <f t="shared" si="12"/>
        <v>99.721655223603634</v>
      </c>
      <c r="M86" s="86">
        <v>5258</v>
      </c>
      <c r="N86" s="45">
        <f t="shared" si="13"/>
        <v>97.569122286138438</v>
      </c>
      <c r="O86" s="86">
        <v>5205</v>
      </c>
      <c r="P86" s="45">
        <f t="shared" si="14"/>
        <v>96.585637409537952</v>
      </c>
      <c r="Q86" s="86">
        <v>5120</v>
      </c>
      <c r="R86" s="45">
        <f t="shared" si="15"/>
        <v>95.008350343291895</v>
      </c>
      <c r="S86" s="44">
        <v>4</v>
      </c>
      <c r="T86" s="44">
        <f t="shared" si="16"/>
        <v>6</v>
      </c>
      <c r="V86" s="39"/>
      <c r="W86" s="26" t="str">
        <f t="shared" si="17"/>
        <v>Sim</v>
      </c>
    </row>
    <row r="87" spans="1:23" ht="14.4" x14ac:dyDescent="0.3">
      <c r="A87" s="8" t="s">
        <v>27</v>
      </c>
      <c r="B87" s="22" t="s">
        <v>233</v>
      </c>
      <c r="C87" s="12">
        <v>210410</v>
      </c>
      <c r="D87" s="33" t="s">
        <v>32</v>
      </c>
      <c r="E87" s="34">
        <v>5298</v>
      </c>
      <c r="F87" s="50">
        <f t="shared" si="9"/>
        <v>31788</v>
      </c>
      <c r="G87" s="86">
        <v>5329</v>
      </c>
      <c r="H87" s="45">
        <f t="shared" si="10"/>
        <v>100.58512646281616</v>
      </c>
      <c r="I87" s="86">
        <v>5525</v>
      </c>
      <c r="J87" s="45">
        <f t="shared" si="11"/>
        <v>104.28463571158927</v>
      </c>
      <c r="K87" s="86">
        <v>5369</v>
      </c>
      <c r="L87" s="45">
        <f t="shared" si="12"/>
        <v>101.34012835032087</v>
      </c>
      <c r="M87" s="86">
        <v>3448</v>
      </c>
      <c r="N87" s="45">
        <f t="shared" si="13"/>
        <v>65.081162702906752</v>
      </c>
      <c r="O87" s="86">
        <v>820</v>
      </c>
      <c r="P87" s="45">
        <f t="shared" si="14"/>
        <v>15.477538693846734</v>
      </c>
      <c r="Q87" s="86">
        <v>2854</v>
      </c>
      <c r="R87" s="45">
        <f t="shared" si="15"/>
        <v>53.869384673461681</v>
      </c>
      <c r="S87" s="44">
        <v>4</v>
      </c>
      <c r="T87" s="44">
        <f t="shared" si="16"/>
        <v>3</v>
      </c>
      <c r="V87" s="39"/>
      <c r="W87" s="26" t="str">
        <f t="shared" si="17"/>
        <v>Não</v>
      </c>
    </row>
    <row r="88" spans="1:23" ht="14.4" x14ac:dyDescent="0.3">
      <c r="A88" s="8" t="s">
        <v>130</v>
      </c>
      <c r="B88" s="22" t="s">
        <v>233</v>
      </c>
      <c r="C88" s="12">
        <v>210420</v>
      </c>
      <c r="D88" s="33" t="s">
        <v>133</v>
      </c>
      <c r="E88" s="34">
        <v>5723</v>
      </c>
      <c r="F88" s="50">
        <f t="shared" si="9"/>
        <v>34338</v>
      </c>
      <c r="G88" s="86">
        <v>5507</v>
      </c>
      <c r="H88" s="45">
        <f t="shared" si="10"/>
        <v>96.225755722523161</v>
      </c>
      <c r="I88" s="86">
        <v>5116</v>
      </c>
      <c r="J88" s="45">
        <f t="shared" si="11"/>
        <v>89.393674646164598</v>
      </c>
      <c r="K88" s="86">
        <v>4795</v>
      </c>
      <c r="L88" s="45">
        <f t="shared" si="12"/>
        <v>83.784728289358725</v>
      </c>
      <c r="M88" s="86">
        <v>4857</v>
      </c>
      <c r="N88" s="45">
        <f t="shared" si="13"/>
        <v>84.868076183819667</v>
      </c>
      <c r="O88" s="86">
        <v>6242</v>
      </c>
      <c r="P88" s="45">
        <f t="shared" si="14"/>
        <v>109.06867027782631</v>
      </c>
      <c r="Q88" s="86">
        <v>4983</v>
      </c>
      <c r="R88" s="45">
        <f t="shared" si="15"/>
        <v>87.069718679014514</v>
      </c>
      <c r="S88" s="44">
        <v>4</v>
      </c>
      <c r="T88" s="44">
        <f t="shared" si="16"/>
        <v>6</v>
      </c>
      <c r="V88" s="39"/>
      <c r="W88" s="26" t="str">
        <f t="shared" si="17"/>
        <v>Sim</v>
      </c>
    </row>
    <row r="89" spans="1:23" ht="14.4" x14ac:dyDescent="0.3">
      <c r="A89" s="8" t="s">
        <v>202</v>
      </c>
      <c r="B89" s="22" t="s">
        <v>233</v>
      </c>
      <c r="C89" s="12">
        <v>210430</v>
      </c>
      <c r="D89" s="33" t="s">
        <v>210</v>
      </c>
      <c r="E89" s="34">
        <v>4123</v>
      </c>
      <c r="F89" s="50">
        <f t="shared" si="9"/>
        <v>24738</v>
      </c>
      <c r="G89" s="86">
        <v>4123</v>
      </c>
      <c r="H89" s="45">
        <f t="shared" si="10"/>
        <v>100</v>
      </c>
      <c r="I89" s="86">
        <v>4123</v>
      </c>
      <c r="J89" s="45">
        <f t="shared" si="11"/>
        <v>100</v>
      </c>
      <c r="K89" s="86">
        <v>4123</v>
      </c>
      <c r="L89" s="45">
        <f t="shared" si="12"/>
        <v>100</v>
      </c>
      <c r="M89" s="86">
        <v>4123</v>
      </c>
      <c r="N89" s="45">
        <f t="shared" si="13"/>
        <v>100</v>
      </c>
      <c r="O89" s="86">
        <v>4123</v>
      </c>
      <c r="P89" s="45">
        <f t="shared" si="14"/>
        <v>100</v>
      </c>
      <c r="Q89" s="86">
        <v>4123</v>
      </c>
      <c r="R89" s="45">
        <f t="shared" si="15"/>
        <v>100</v>
      </c>
      <c r="S89" s="44">
        <v>4</v>
      </c>
      <c r="T89" s="44">
        <f t="shared" si="16"/>
        <v>6</v>
      </c>
      <c r="V89" s="39"/>
      <c r="W89" s="26" t="str">
        <f t="shared" si="17"/>
        <v>Sim</v>
      </c>
    </row>
    <row r="90" spans="1:23" ht="14.4" x14ac:dyDescent="0.3">
      <c r="A90" s="8" t="s">
        <v>130</v>
      </c>
      <c r="B90" s="22" t="s">
        <v>233</v>
      </c>
      <c r="C90" s="12">
        <v>210440</v>
      </c>
      <c r="D90" s="33" t="s">
        <v>134</v>
      </c>
      <c r="E90" s="34">
        <v>5564</v>
      </c>
      <c r="F90" s="50">
        <f t="shared" si="9"/>
        <v>33384</v>
      </c>
      <c r="G90" s="86">
        <v>4451</v>
      </c>
      <c r="H90" s="45">
        <f t="shared" si="10"/>
        <v>79.996405463695183</v>
      </c>
      <c r="I90" s="86">
        <v>5129</v>
      </c>
      <c r="J90" s="45">
        <f t="shared" si="11"/>
        <v>92.181883537023722</v>
      </c>
      <c r="K90" s="86">
        <v>4884</v>
      </c>
      <c r="L90" s="45">
        <f t="shared" si="12"/>
        <v>87.77857656362329</v>
      </c>
      <c r="M90" s="86">
        <v>6124</v>
      </c>
      <c r="N90" s="45">
        <f t="shared" si="13"/>
        <v>110.06470165348669</v>
      </c>
      <c r="O90" s="86">
        <v>6952</v>
      </c>
      <c r="P90" s="45">
        <f t="shared" si="14"/>
        <v>124.94608195542776</v>
      </c>
      <c r="Q90" s="86">
        <v>5913</v>
      </c>
      <c r="R90" s="45">
        <f t="shared" si="15"/>
        <v>106.27246585190511</v>
      </c>
      <c r="S90" s="44">
        <v>4</v>
      </c>
      <c r="T90" s="44">
        <f t="shared" si="16"/>
        <v>5</v>
      </c>
      <c r="V90" s="39"/>
      <c r="W90" s="26" t="str">
        <f t="shared" si="17"/>
        <v>Sim</v>
      </c>
    </row>
    <row r="91" spans="1:23" ht="14.4" x14ac:dyDescent="0.3">
      <c r="A91" s="8" t="s">
        <v>130</v>
      </c>
      <c r="B91" s="22" t="s">
        <v>233</v>
      </c>
      <c r="C91" s="12">
        <v>210450</v>
      </c>
      <c r="D91" s="33" t="s">
        <v>135</v>
      </c>
      <c r="E91" s="34">
        <v>4086</v>
      </c>
      <c r="F91" s="50">
        <f t="shared" si="9"/>
        <v>24516</v>
      </c>
      <c r="G91" s="86">
        <v>4097</v>
      </c>
      <c r="H91" s="45">
        <f t="shared" si="10"/>
        <v>100.26921194322075</v>
      </c>
      <c r="I91" s="86">
        <v>4100</v>
      </c>
      <c r="J91" s="45">
        <f t="shared" si="11"/>
        <v>100.34263338228095</v>
      </c>
      <c r="K91" s="86">
        <v>3830</v>
      </c>
      <c r="L91" s="45">
        <f t="shared" si="12"/>
        <v>93.734703866862461</v>
      </c>
      <c r="M91" s="86">
        <v>3862</v>
      </c>
      <c r="N91" s="45">
        <f t="shared" si="13"/>
        <v>94.517865883504655</v>
      </c>
      <c r="O91" s="86">
        <v>4087</v>
      </c>
      <c r="P91" s="45">
        <f t="shared" si="14"/>
        <v>100.02447381302007</v>
      </c>
      <c r="Q91" s="86">
        <v>4369</v>
      </c>
      <c r="R91" s="45">
        <f t="shared" si="15"/>
        <v>106.9260890846794</v>
      </c>
      <c r="S91" s="44">
        <v>4</v>
      </c>
      <c r="T91" s="44">
        <f t="shared" si="16"/>
        <v>6</v>
      </c>
      <c r="V91" s="39"/>
      <c r="W91" s="26" t="str">
        <f t="shared" si="17"/>
        <v>Sim</v>
      </c>
    </row>
    <row r="92" spans="1:23" ht="14.4" x14ac:dyDescent="0.3">
      <c r="A92" s="8" t="s">
        <v>71</v>
      </c>
      <c r="B92" s="22" t="s">
        <v>233</v>
      </c>
      <c r="C92" s="12">
        <v>210455</v>
      </c>
      <c r="D92" s="33" t="s">
        <v>77</v>
      </c>
      <c r="E92" s="34">
        <v>10189</v>
      </c>
      <c r="F92" s="50">
        <f t="shared" si="9"/>
        <v>61134</v>
      </c>
      <c r="G92" s="86">
        <v>10428</v>
      </c>
      <c r="H92" s="45">
        <f t="shared" si="10"/>
        <v>102.3456668956718</v>
      </c>
      <c r="I92" s="86">
        <v>9324</v>
      </c>
      <c r="J92" s="45">
        <f t="shared" si="11"/>
        <v>91.510452448719207</v>
      </c>
      <c r="K92" s="86">
        <v>10583</v>
      </c>
      <c r="L92" s="45">
        <f t="shared" si="12"/>
        <v>103.8669153008146</v>
      </c>
      <c r="M92" s="86">
        <v>10966</v>
      </c>
      <c r="N92" s="45">
        <f t="shared" si="13"/>
        <v>107.62587103739327</v>
      </c>
      <c r="O92" s="86">
        <v>10328</v>
      </c>
      <c r="P92" s="45">
        <f t="shared" si="14"/>
        <v>101.36421631170872</v>
      </c>
      <c r="Q92" s="86">
        <v>10115</v>
      </c>
      <c r="R92" s="45">
        <f t="shared" si="15"/>
        <v>99.2737265678673</v>
      </c>
      <c r="S92" s="44">
        <v>4</v>
      </c>
      <c r="T92" s="44">
        <f t="shared" si="16"/>
        <v>6</v>
      </c>
      <c r="V92" s="39"/>
      <c r="W92" s="26" t="str">
        <f t="shared" si="17"/>
        <v>Sim</v>
      </c>
    </row>
    <row r="93" spans="1:23" ht="14.4" x14ac:dyDescent="0.3">
      <c r="A93" s="8" t="s">
        <v>130</v>
      </c>
      <c r="B93" s="22" t="s">
        <v>233</v>
      </c>
      <c r="C93" s="12">
        <v>210460</v>
      </c>
      <c r="D93" s="33" t="s">
        <v>136</v>
      </c>
      <c r="E93" s="34">
        <v>6249</v>
      </c>
      <c r="F93" s="50">
        <f t="shared" si="9"/>
        <v>37494</v>
      </c>
      <c r="G93" s="86">
        <v>6239</v>
      </c>
      <c r="H93" s="45">
        <f t="shared" si="10"/>
        <v>99.83997439590334</v>
      </c>
      <c r="I93" s="86">
        <v>6670</v>
      </c>
      <c r="J93" s="45">
        <f t="shared" si="11"/>
        <v>106.73707793246921</v>
      </c>
      <c r="K93" s="86">
        <v>6107</v>
      </c>
      <c r="L93" s="45">
        <f t="shared" si="12"/>
        <v>97.727636421827498</v>
      </c>
      <c r="M93" s="86">
        <v>6504</v>
      </c>
      <c r="N93" s="45">
        <f t="shared" si="13"/>
        <v>104.08065290446471</v>
      </c>
      <c r="O93" s="86">
        <v>6208</v>
      </c>
      <c r="P93" s="45">
        <f t="shared" si="14"/>
        <v>99.343895023203714</v>
      </c>
      <c r="Q93" s="86">
        <v>6401</v>
      </c>
      <c r="R93" s="45">
        <f t="shared" si="15"/>
        <v>102.43238918226916</v>
      </c>
      <c r="S93" s="44">
        <v>4</v>
      </c>
      <c r="T93" s="44">
        <f t="shared" si="16"/>
        <v>6</v>
      </c>
      <c r="V93" s="39"/>
      <c r="W93" s="26" t="str">
        <f t="shared" si="17"/>
        <v>Sim</v>
      </c>
    </row>
    <row r="94" spans="1:23" ht="14.4" x14ac:dyDescent="0.3">
      <c r="A94" s="8" t="s">
        <v>130</v>
      </c>
      <c r="B94" s="22" t="s">
        <v>233</v>
      </c>
      <c r="C94" s="12">
        <v>210462</v>
      </c>
      <c r="D94" s="33" t="s">
        <v>137</v>
      </c>
      <c r="E94" s="34">
        <v>4219</v>
      </c>
      <c r="F94" s="50">
        <f t="shared" si="9"/>
        <v>25314</v>
      </c>
      <c r="G94" s="86">
        <v>3779</v>
      </c>
      <c r="H94" s="45">
        <f t="shared" si="10"/>
        <v>89.570988385873434</v>
      </c>
      <c r="I94" s="86">
        <v>3336</v>
      </c>
      <c r="J94" s="45">
        <f t="shared" si="11"/>
        <v>79.07086987437782</v>
      </c>
      <c r="K94" s="86">
        <v>3554</v>
      </c>
      <c r="L94" s="45">
        <f t="shared" si="12"/>
        <v>84.237971083195077</v>
      </c>
      <c r="M94" s="86">
        <v>3628</v>
      </c>
      <c r="N94" s="45">
        <f t="shared" si="13"/>
        <v>85.99194121829818</v>
      </c>
      <c r="O94" s="86">
        <v>4115</v>
      </c>
      <c r="P94" s="45">
        <f t="shared" si="14"/>
        <v>97.534960891206453</v>
      </c>
      <c r="Q94" s="86">
        <v>3959</v>
      </c>
      <c r="R94" s="45">
        <f t="shared" si="15"/>
        <v>93.837402228016117</v>
      </c>
      <c r="S94" s="44">
        <v>4</v>
      </c>
      <c r="T94" s="44">
        <f t="shared" si="16"/>
        <v>5</v>
      </c>
      <c r="V94" s="39"/>
      <c r="W94" s="26" t="str">
        <f t="shared" si="17"/>
        <v>Sim</v>
      </c>
    </row>
    <row r="95" spans="1:23" ht="14.4" x14ac:dyDescent="0.3">
      <c r="A95" s="7" t="s">
        <v>158</v>
      </c>
      <c r="B95" s="23" t="s">
        <v>234</v>
      </c>
      <c r="C95" s="36">
        <v>210465</v>
      </c>
      <c r="D95" s="37" t="s">
        <v>162</v>
      </c>
      <c r="E95" s="34">
        <v>2821</v>
      </c>
      <c r="F95" s="50">
        <f t="shared" si="9"/>
        <v>16926</v>
      </c>
      <c r="G95" s="86">
        <v>2201</v>
      </c>
      <c r="H95" s="45">
        <f t="shared" si="10"/>
        <v>78.021978021978029</v>
      </c>
      <c r="I95" s="86">
        <v>2641</v>
      </c>
      <c r="J95" s="45">
        <f t="shared" si="11"/>
        <v>93.61928394186458</v>
      </c>
      <c r="K95" s="86">
        <v>2400</v>
      </c>
      <c r="L95" s="45">
        <f t="shared" si="12"/>
        <v>85.076214108472172</v>
      </c>
      <c r="M95" s="86">
        <v>2587</v>
      </c>
      <c r="N95" s="45">
        <f t="shared" si="13"/>
        <v>91.705069124423972</v>
      </c>
      <c r="O95" s="86">
        <v>2482</v>
      </c>
      <c r="P95" s="45">
        <f t="shared" si="14"/>
        <v>87.982984757178301</v>
      </c>
      <c r="Q95" s="86">
        <v>2370</v>
      </c>
      <c r="R95" s="45">
        <f t="shared" si="15"/>
        <v>84.012761432116264</v>
      </c>
      <c r="S95" s="44">
        <v>4</v>
      </c>
      <c r="T95" s="44">
        <f t="shared" si="16"/>
        <v>5</v>
      </c>
      <c r="V95" s="39"/>
      <c r="W95" s="26" t="str">
        <f t="shared" si="17"/>
        <v>Sim</v>
      </c>
    </row>
    <row r="96" spans="1:23" ht="14.4" x14ac:dyDescent="0.3">
      <c r="A96" s="7" t="s">
        <v>202</v>
      </c>
      <c r="B96" s="23" t="s">
        <v>233</v>
      </c>
      <c r="C96" s="36">
        <v>210467</v>
      </c>
      <c r="D96" s="37" t="s">
        <v>211</v>
      </c>
      <c r="E96" s="34">
        <v>8335</v>
      </c>
      <c r="F96" s="50">
        <f t="shared" si="9"/>
        <v>50010</v>
      </c>
      <c r="G96" s="86">
        <v>8609</v>
      </c>
      <c r="H96" s="45">
        <f t="shared" si="10"/>
        <v>103.28734253149369</v>
      </c>
      <c r="I96" s="86">
        <v>6533</v>
      </c>
      <c r="J96" s="45">
        <f t="shared" si="11"/>
        <v>78.380323935212957</v>
      </c>
      <c r="K96" s="86">
        <v>1815</v>
      </c>
      <c r="L96" s="45">
        <f t="shared" si="12"/>
        <v>21.775644871025797</v>
      </c>
      <c r="M96" s="86">
        <v>7735</v>
      </c>
      <c r="N96" s="45">
        <f t="shared" si="13"/>
        <v>92.801439712057586</v>
      </c>
      <c r="O96" s="86">
        <v>7826</v>
      </c>
      <c r="P96" s="45">
        <f t="shared" si="14"/>
        <v>93.893221355728855</v>
      </c>
      <c r="Q96" s="86">
        <v>8301</v>
      </c>
      <c r="R96" s="45">
        <f t="shared" si="15"/>
        <v>99.592081583683267</v>
      </c>
      <c r="S96" s="44">
        <v>4</v>
      </c>
      <c r="T96" s="44">
        <f t="shared" si="16"/>
        <v>4</v>
      </c>
      <c r="V96" s="39"/>
      <c r="W96" s="26" t="str">
        <f t="shared" si="17"/>
        <v>Sim</v>
      </c>
    </row>
    <row r="97" spans="1:23" ht="14.4" x14ac:dyDescent="0.3">
      <c r="A97" s="7" t="s">
        <v>130</v>
      </c>
      <c r="B97" s="23" t="s">
        <v>233</v>
      </c>
      <c r="C97" s="36">
        <v>210470</v>
      </c>
      <c r="D97" s="33" t="s">
        <v>138</v>
      </c>
      <c r="E97" s="34">
        <v>3127</v>
      </c>
      <c r="F97" s="50">
        <f t="shared" si="9"/>
        <v>18762</v>
      </c>
      <c r="G97" s="86">
        <v>2792</v>
      </c>
      <c r="H97" s="45">
        <f t="shared" si="10"/>
        <v>89.28685641189638</v>
      </c>
      <c r="I97" s="86">
        <v>3106</v>
      </c>
      <c r="J97" s="45">
        <f t="shared" si="11"/>
        <v>99.328429804924838</v>
      </c>
      <c r="K97" s="86">
        <v>1970</v>
      </c>
      <c r="L97" s="45">
        <f t="shared" si="12"/>
        <v>62.999680204669005</v>
      </c>
      <c r="M97" s="86">
        <v>1800</v>
      </c>
      <c r="N97" s="45">
        <f t="shared" si="13"/>
        <v>57.563159577870159</v>
      </c>
      <c r="O97" s="86">
        <v>1666</v>
      </c>
      <c r="P97" s="45">
        <f t="shared" si="14"/>
        <v>53.277902142628719</v>
      </c>
      <c r="Q97" s="86">
        <v>1777</v>
      </c>
      <c r="R97" s="45">
        <f t="shared" si="15"/>
        <v>56.827630316597379</v>
      </c>
      <c r="S97" s="44">
        <v>4</v>
      </c>
      <c r="T97" s="44">
        <f t="shared" si="16"/>
        <v>2</v>
      </c>
      <c r="V97" s="39"/>
      <c r="W97" s="26" t="str">
        <f t="shared" si="17"/>
        <v>Não</v>
      </c>
    </row>
    <row r="98" spans="1:23" ht="14.4" x14ac:dyDescent="0.3">
      <c r="A98" s="7" t="s">
        <v>40</v>
      </c>
      <c r="B98" s="23" t="s">
        <v>233</v>
      </c>
      <c r="C98" s="36">
        <v>210480</v>
      </c>
      <c r="D98" s="37" t="s">
        <v>42</v>
      </c>
      <c r="E98" s="34">
        <v>29208</v>
      </c>
      <c r="F98" s="50">
        <f t="shared" si="9"/>
        <v>175248</v>
      </c>
      <c r="G98" s="86">
        <v>28807</v>
      </c>
      <c r="H98" s="45">
        <f t="shared" si="10"/>
        <v>98.627088468912632</v>
      </c>
      <c r="I98" s="86">
        <v>28188</v>
      </c>
      <c r="J98" s="45">
        <f t="shared" si="11"/>
        <v>96.507806080525881</v>
      </c>
      <c r="K98" s="86">
        <v>28514</v>
      </c>
      <c r="L98" s="45">
        <f t="shared" si="12"/>
        <v>97.623938646946044</v>
      </c>
      <c r="M98" s="86">
        <v>29848</v>
      </c>
      <c r="N98" s="45">
        <f t="shared" si="13"/>
        <v>102.19118049849357</v>
      </c>
      <c r="O98" s="86">
        <v>30412</v>
      </c>
      <c r="P98" s="45">
        <f t="shared" si="14"/>
        <v>104.12215831279102</v>
      </c>
      <c r="Q98" s="86">
        <v>30442</v>
      </c>
      <c r="R98" s="45">
        <f t="shared" si="15"/>
        <v>104.22486989865791</v>
      </c>
      <c r="S98" s="44">
        <v>4</v>
      </c>
      <c r="T98" s="44">
        <f t="shared" si="16"/>
        <v>6</v>
      </c>
      <c r="V98" s="39"/>
      <c r="W98" s="26" t="str">
        <f t="shared" si="17"/>
        <v>Sim</v>
      </c>
    </row>
    <row r="99" spans="1:23" ht="14.4" x14ac:dyDescent="0.3">
      <c r="A99" s="7" t="s">
        <v>113</v>
      </c>
      <c r="B99" s="23" t="s">
        <v>233</v>
      </c>
      <c r="C99" s="36">
        <v>210490</v>
      </c>
      <c r="D99" s="37" t="s">
        <v>120</v>
      </c>
      <c r="E99" s="34">
        <v>4002</v>
      </c>
      <c r="F99" s="50">
        <f t="shared" si="9"/>
        <v>24012</v>
      </c>
      <c r="G99" s="86">
        <v>3456</v>
      </c>
      <c r="H99" s="45">
        <f t="shared" si="10"/>
        <v>86.356821589205396</v>
      </c>
      <c r="I99" s="86">
        <v>4002</v>
      </c>
      <c r="J99" s="45">
        <f t="shared" si="11"/>
        <v>100</v>
      </c>
      <c r="K99" s="86">
        <v>3625</v>
      </c>
      <c r="L99" s="45">
        <f t="shared" si="12"/>
        <v>90.579710144927532</v>
      </c>
      <c r="M99" s="86">
        <v>4101</v>
      </c>
      <c r="N99" s="45">
        <f t="shared" si="13"/>
        <v>102.47376311844079</v>
      </c>
      <c r="O99" s="86">
        <v>4290</v>
      </c>
      <c r="P99" s="45">
        <f t="shared" si="14"/>
        <v>107.19640179910046</v>
      </c>
      <c r="Q99" s="86">
        <v>4301</v>
      </c>
      <c r="R99" s="45">
        <f t="shared" si="15"/>
        <v>107.47126436781609</v>
      </c>
      <c r="S99" s="44">
        <v>4</v>
      </c>
      <c r="T99" s="44">
        <f t="shared" si="16"/>
        <v>6</v>
      </c>
      <c r="V99" s="39"/>
      <c r="W99" s="26" t="str">
        <f t="shared" si="17"/>
        <v>Sim</v>
      </c>
    </row>
    <row r="100" spans="1:23" ht="14.4" x14ac:dyDescent="0.3">
      <c r="A100" s="7" t="s">
        <v>146</v>
      </c>
      <c r="B100" s="23" t="s">
        <v>233</v>
      </c>
      <c r="C100" s="36">
        <v>210500</v>
      </c>
      <c r="D100" s="33" t="s">
        <v>151</v>
      </c>
      <c r="E100" s="34">
        <v>7321</v>
      </c>
      <c r="F100" s="50">
        <f t="shared" si="9"/>
        <v>43926</v>
      </c>
      <c r="G100" s="86">
        <v>7812</v>
      </c>
      <c r="H100" s="45">
        <f t="shared" si="10"/>
        <v>106.70673405272504</v>
      </c>
      <c r="I100" s="86">
        <v>7097</v>
      </c>
      <c r="J100" s="45">
        <f t="shared" si="11"/>
        <v>96.940308700997136</v>
      </c>
      <c r="K100" s="86">
        <v>7251</v>
      </c>
      <c r="L100" s="45">
        <f t="shared" si="12"/>
        <v>99.043846469061606</v>
      </c>
      <c r="M100" s="86">
        <v>7339</v>
      </c>
      <c r="N100" s="45">
        <f t="shared" si="13"/>
        <v>100.24586805081273</v>
      </c>
      <c r="O100" s="86">
        <v>7314</v>
      </c>
      <c r="P100" s="45">
        <f t="shared" si="14"/>
        <v>99.904384646906166</v>
      </c>
      <c r="Q100" s="86">
        <v>7128</v>
      </c>
      <c r="R100" s="45">
        <f t="shared" si="15"/>
        <v>97.363748121841269</v>
      </c>
      <c r="S100" s="44">
        <v>4</v>
      </c>
      <c r="T100" s="44">
        <f t="shared" si="16"/>
        <v>6</v>
      </c>
      <c r="V100" s="39"/>
      <c r="W100" s="26" t="str">
        <f t="shared" si="17"/>
        <v>Sim</v>
      </c>
    </row>
    <row r="101" spans="1:23" ht="14.4" x14ac:dyDescent="0.3">
      <c r="A101" s="7" t="s">
        <v>146</v>
      </c>
      <c r="B101" s="23" t="s">
        <v>233</v>
      </c>
      <c r="C101" s="36">
        <v>210510</v>
      </c>
      <c r="D101" s="37" t="s">
        <v>152</v>
      </c>
      <c r="E101" s="34">
        <v>4191</v>
      </c>
      <c r="F101" s="50">
        <f t="shared" si="9"/>
        <v>25146</v>
      </c>
      <c r="G101" s="86">
        <v>3890</v>
      </c>
      <c r="H101" s="45">
        <f t="shared" si="10"/>
        <v>92.817943211643993</v>
      </c>
      <c r="I101" s="86">
        <v>4142</v>
      </c>
      <c r="J101" s="45">
        <f t="shared" si="11"/>
        <v>98.830827964686236</v>
      </c>
      <c r="K101" s="86">
        <v>4095</v>
      </c>
      <c r="L101" s="45">
        <f t="shared" si="12"/>
        <v>97.709377236936291</v>
      </c>
      <c r="M101" s="86">
        <v>4023</v>
      </c>
      <c r="N101" s="45">
        <f t="shared" si="13"/>
        <v>95.991410164638509</v>
      </c>
      <c r="O101" s="86">
        <v>3830</v>
      </c>
      <c r="P101" s="45">
        <f t="shared" si="14"/>
        <v>91.386303984729182</v>
      </c>
      <c r="Q101" s="86">
        <v>3585</v>
      </c>
      <c r="R101" s="45">
        <f t="shared" si="15"/>
        <v>85.540443808160347</v>
      </c>
      <c r="S101" s="44">
        <v>4</v>
      </c>
      <c r="T101" s="44">
        <f t="shared" si="16"/>
        <v>6</v>
      </c>
      <c r="V101" s="39"/>
      <c r="W101" s="26" t="str">
        <f t="shared" si="17"/>
        <v>Sim</v>
      </c>
    </row>
    <row r="102" spans="1:23" ht="14.4" x14ac:dyDescent="0.3">
      <c r="A102" s="7" t="s">
        <v>158</v>
      </c>
      <c r="B102" s="23" t="s">
        <v>233</v>
      </c>
      <c r="C102" s="36">
        <v>210515</v>
      </c>
      <c r="D102" s="37" t="s">
        <v>163</v>
      </c>
      <c r="E102" s="34">
        <v>6155</v>
      </c>
      <c r="F102" s="50">
        <f t="shared" si="9"/>
        <v>36930</v>
      </c>
      <c r="G102" s="86">
        <v>6121</v>
      </c>
      <c r="H102" s="45">
        <f t="shared" si="10"/>
        <v>99.447603574329818</v>
      </c>
      <c r="I102" s="86">
        <v>6166</v>
      </c>
      <c r="J102" s="45">
        <f t="shared" si="11"/>
        <v>100.17871649065799</v>
      </c>
      <c r="K102" s="86">
        <v>6156</v>
      </c>
      <c r="L102" s="45">
        <f t="shared" si="12"/>
        <v>100.01624695369617</v>
      </c>
      <c r="M102" s="86">
        <v>6061</v>
      </c>
      <c r="N102" s="45">
        <f t="shared" si="13"/>
        <v>98.472786352558899</v>
      </c>
      <c r="O102" s="86">
        <v>5992</v>
      </c>
      <c r="P102" s="45">
        <f t="shared" si="14"/>
        <v>97.351746547522339</v>
      </c>
      <c r="Q102" s="86">
        <v>6116</v>
      </c>
      <c r="R102" s="45">
        <f t="shared" si="15"/>
        <v>99.366368805848907</v>
      </c>
      <c r="S102" s="44">
        <v>4</v>
      </c>
      <c r="T102" s="44">
        <f t="shared" si="16"/>
        <v>6</v>
      </c>
      <c r="V102" s="39"/>
      <c r="W102" s="26" t="str">
        <f t="shared" si="17"/>
        <v>Sim</v>
      </c>
    </row>
    <row r="103" spans="1:23" ht="14.4" x14ac:dyDescent="0.3">
      <c r="A103" s="7" t="s">
        <v>100</v>
      </c>
      <c r="B103" s="23" t="s">
        <v>233</v>
      </c>
      <c r="C103" s="36">
        <v>210520</v>
      </c>
      <c r="D103" s="37" t="s">
        <v>103</v>
      </c>
      <c r="E103" s="34">
        <v>4057</v>
      </c>
      <c r="F103" s="50">
        <f t="shared" si="9"/>
        <v>24342</v>
      </c>
      <c r="G103" s="86">
        <v>3981</v>
      </c>
      <c r="H103" s="45">
        <f t="shared" si="10"/>
        <v>98.126694601922608</v>
      </c>
      <c r="I103" s="86">
        <v>4028</v>
      </c>
      <c r="J103" s="45">
        <f t="shared" si="11"/>
        <v>99.285186098102045</v>
      </c>
      <c r="K103" s="86">
        <v>4076</v>
      </c>
      <c r="L103" s="45">
        <f t="shared" si="12"/>
        <v>100.46832634951934</v>
      </c>
      <c r="M103" s="86">
        <v>4235</v>
      </c>
      <c r="N103" s="45">
        <f t="shared" si="13"/>
        <v>104.38747843233918</v>
      </c>
      <c r="O103" s="86">
        <v>4264</v>
      </c>
      <c r="P103" s="45">
        <f t="shared" si="14"/>
        <v>105.10229233423712</v>
      </c>
      <c r="Q103" s="86">
        <v>3887</v>
      </c>
      <c r="R103" s="45">
        <f t="shared" si="15"/>
        <v>95.80971160956372</v>
      </c>
      <c r="S103" s="44">
        <v>4</v>
      </c>
      <c r="T103" s="44">
        <f t="shared" si="16"/>
        <v>6</v>
      </c>
      <c r="V103" s="39"/>
      <c r="W103" s="26" t="str">
        <f t="shared" si="17"/>
        <v>Sim</v>
      </c>
    </row>
    <row r="104" spans="1:23" ht="14.4" x14ac:dyDescent="0.3">
      <c r="A104" s="7" t="s">
        <v>71</v>
      </c>
      <c r="B104" s="23" t="s">
        <v>233</v>
      </c>
      <c r="C104" s="36">
        <v>210530</v>
      </c>
      <c r="D104" s="37" t="s">
        <v>71</v>
      </c>
      <c r="E104" s="34">
        <v>143410</v>
      </c>
      <c r="F104" s="50">
        <f t="shared" si="9"/>
        <v>860460</v>
      </c>
      <c r="G104" s="86">
        <v>143139</v>
      </c>
      <c r="H104" s="45">
        <f t="shared" si="10"/>
        <v>99.811031308834814</v>
      </c>
      <c r="I104" s="86">
        <v>143267</v>
      </c>
      <c r="J104" s="45">
        <f t="shared" si="11"/>
        <v>99.9002858935918</v>
      </c>
      <c r="K104" s="86">
        <v>143717</v>
      </c>
      <c r="L104" s="45">
        <f t="shared" si="12"/>
        <v>100.21407154312809</v>
      </c>
      <c r="M104" s="86">
        <v>139734</v>
      </c>
      <c r="N104" s="45">
        <f t="shared" si="13"/>
        <v>97.436719894010182</v>
      </c>
      <c r="O104" s="86">
        <v>144970</v>
      </c>
      <c r="P104" s="45">
        <f t="shared" si="14"/>
        <v>101.08779025172583</v>
      </c>
      <c r="Q104" s="86">
        <v>110189</v>
      </c>
      <c r="R104" s="45">
        <f t="shared" si="15"/>
        <v>76.834948748343919</v>
      </c>
      <c r="S104" s="44">
        <v>4</v>
      </c>
      <c r="T104" s="44">
        <f t="shared" si="16"/>
        <v>5</v>
      </c>
      <c r="V104" s="39"/>
      <c r="W104" s="26" t="str">
        <f t="shared" si="17"/>
        <v>Sim</v>
      </c>
    </row>
    <row r="105" spans="1:23" ht="14.4" x14ac:dyDescent="0.3">
      <c r="A105" s="7" t="s">
        <v>40</v>
      </c>
      <c r="B105" s="23" t="s">
        <v>234</v>
      </c>
      <c r="C105" s="36">
        <v>210535</v>
      </c>
      <c r="D105" s="37" t="s">
        <v>43</v>
      </c>
      <c r="E105" s="34">
        <v>4245</v>
      </c>
      <c r="F105" s="50">
        <f t="shared" si="9"/>
        <v>25470</v>
      </c>
      <c r="G105" s="86">
        <v>3811</v>
      </c>
      <c r="H105" s="45">
        <f t="shared" si="10"/>
        <v>89.776207302709068</v>
      </c>
      <c r="I105" s="86">
        <v>3532</v>
      </c>
      <c r="J105" s="45">
        <f t="shared" si="11"/>
        <v>83.203769140164894</v>
      </c>
      <c r="K105" s="86">
        <v>3621</v>
      </c>
      <c r="L105" s="45">
        <f t="shared" si="12"/>
        <v>85.300353356890454</v>
      </c>
      <c r="M105" s="86">
        <v>3656</v>
      </c>
      <c r="N105" s="45">
        <f t="shared" si="13"/>
        <v>86.124852767962309</v>
      </c>
      <c r="O105" s="86">
        <v>3594</v>
      </c>
      <c r="P105" s="45">
        <f t="shared" si="14"/>
        <v>84.664310954063609</v>
      </c>
      <c r="Q105" s="86">
        <v>3075</v>
      </c>
      <c r="R105" s="45">
        <f t="shared" si="15"/>
        <v>72.438162544169614</v>
      </c>
      <c r="S105" s="44">
        <v>4</v>
      </c>
      <c r="T105" s="44">
        <f t="shared" si="16"/>
        <v>5</v>
      </c>
      <c r="V105" s="39"/>
      <c r="W105" s="26" t="str">
        <f t="shared" si="17"/>
        <v>Sim</v>
      </c>
    </row>
    <row r="106" spans="1:23" ht="14.4" x14ac:dyDescent="0.3">
      <c r="A106" s="8" t="s">
        <v>86</v>
      </c>
      <c r="B106" s="22" t="s">
        <v>233</v>
      </c>
      <c r="C106" s="12">
        <v>210540</v>
      </c>
      <c r="D106" s="33" t="s">
        <v>90</v>
      </c>
      <c r="E106" s="34">
        <v>18299</v>
      </c>
      <c r="F106" s="50">
        <f t="shared" si="9"/>
        <v>109794</v>
      </c>
      <c r="G106" s="86">
        <v>16112</v>
      </c>
      <c r="H106" s="45">
        <f t="shared" si="10"/>
        <v>88.048527241925783</v>
      </c>
      <c r="I106" s="86">
        <v>15424</v>
      </c>
      <c r="J106" s="45">
        <f t="shared" si="11"/>
        <v>84.288758948576429</v>
      </c>
      <c r="K106" s="86">
        <v>16590</v>
      </c>
      <c r="L106" s="45">
        <f t="shared" si="12"/>
        <v>90.660691841084216</v>
      </c>
      <c r="M106" s="86">
        <v>16171</v>
      </c>
      <c r="N106" s="45">
        <f t="shared" si="13"/>
        <v>88.370949232198484</v>
      </c>
      <c r="O106" s="86">
        <v>16073</v>
      </c>
      <c r="P106" s="45">
        <f t="shared" si="14"/>
        <v>87.835400841576046</v>
      </c>
      <c r="Q106" s="86">
        <v>14217</v>
      </c>
      <c r="R106" s="45">
        <f t="shared" si="15"/>
        <v>77.692770096726591</v>
      </c>
      <c r="S106" s="44">
        <v>4</v>
      </c>
      <c r="T106" s="44">
        <f t="shared" si="16"/>
        <v>5</v>
      </c>
      <c r="V106" s="39"/>
      <c r="W106" s="26" t="str">
        <f t="shared" si="17"/>
        <v>Sim</v>
      </c>
    </row>
    <row r="107" spans="1:23" ht="14.4" x14ac:dyDescent="0.3">
      <c r="A107" s="8" t="s">
        <v>8</v>
      </c>
      <c r="B107" s="22" t="s">
        <v>233</v>
      </c>
      <c r="C107" s="12">
        <v>210542</v>
      </c>
      <c r="D107" s="33" t="s">
        <v>12</v>
      </c>
      <c r="E107" s="34">
        <v>9845</v>
      </c>
      <c r="F107" s="50">
        <f t="shared" si="9"/>
        <v>59070</v>
      </c>
      <c r="G107" s="86">
        <v>9035</v>
      </c>
      <c r="H107" s="45">
        <f t="shared" si="10"/>
        <v>91.772473336719145</v>
      </c>
      <c r="I107" s="86">
        <v>10023</v>
      </c>
      <c r="J107" s="45">
        <f t="shared" si="11"/>
        <v>101.80802437785678</v>
      </c>
      <c r="K107" s="86">
        <v>9833</v>
      </c>
      <c r="L107" s="45">
        <f t="shared" si="12"/>
        <v>99.878110716099542</v>
      </c>
      <c r="M107" s="86">
        <v>9157</v>
      </c>
      <c r="N107" s="45">
        <f t="shared" si="13"/>
        <v>93.011681056373803</v>
      </c>
      <c r="O107" s="86">
        <v>9958</v>
      </c>
      <c r="P107" s="45">
        <f t="shared" si="14"/>
        <v>101.14779075672931</v>
      </c>
      <c r="Q107" s="86">
        <v>9833</v>
      </c>
      <c r="R107" s="45">
        <f t="shared" si="15"/>
        <v>99.878110716099542</v>
      </c>
      <c r="S107" s="44">
        <v>4</v>
      </c>
      <c r="T107" s="44">
        <f t="shared" si="16"/>
        <v>6</v>
      </c>
      <c r="V107" s="39"/>
      <c r="W107" s="26" t="str">
        <f t="shared" si="17"/>
        <v>Sim</v>
      </c>
    </row>
    <row r="108" spans="1:23" ht="14.4" x14ac:dyDescent="0.3">
      <c r="A108" s="8" t="s">
        <v>171</v>
      </c>
      <c r="B108" s="22" t="s">
        <v>233</v>
      </c>
      <c r="C108" s="12">
        <v>210545</v>
      </c>
      <c r="D108" s="33" t="s">
        <v>176</v>
      </c>
      <c r="E108" s="34">
        <v>3599</v>
      </c>
      <c r="F108" s="50">
        <f t="shared" si="9"/>
        <v>21594</v>
      </c>
      <c r="G108" s="86">
        <v>3099</v>
      </c>
      <c r="H108" s="45">
        <f t="shared" si="10"/>
        <v>86.107252014448449</v>
      </c>
      <c r="I108" s="86">
        <v>3083</v>
      </c>
      <c r="J108" s="45">
        <f t="shared" si="11"/>
        <v>85.662684078910814</v>
      </c>
      <c r="K108" s="86">
        <v>2759</v>
      </c>
      <c r="L108" s="45">
        <f t="shared" si="12"/>
        <v>76.66018338427341</v>
      </c>
      <c r="M108" s="86">
        <v>1710</v>
      </c>
      <c r="N108" s="45">
        <f t="shared" si="13"/>
        <v>47.513198110586274</v>
      </c>
      <c r="O108" s="86">
        <v>3302</v>
      </c>
      <c r="P108" s="45">
        <f t="shared" si="14"/>
        <v>91.747707696582381</v>
      </c>
      <c r="Q108" s="86">
        <v>3345</v>
      </c>
      <c r="R108" s="45">
        <f t="shared" si="15"/>
        <v>92.942484023339816</v>
      </c>
      <c r="S108" s="44">
        <v>4</v>
      </c>
      <c r="T108" s="44">
        <f t="shared" si="16"/>
        <v>4</v>
      </c>
      <c r="V108" s="39"/>
      <c r="W108" s="26" t="str">
        <f t="shared" si="17"/>
        <v>Sim</v>
      </c>
    </row>
    <row r="109" spans="1:23" ht="14.4" x14ac:dyDescent="0.3">
      <c r="A109" s="8" t="s">
        <v>40</v>
      </c>
      <c r="B109" s="22" t="s">
        <v>234</v>
      </c>
      <c r="C109" s="12">
        <v>210547</v>
      </c>
      <c r="D109" s="33" t="s">
        <v>44</v>
      </c>
      <c r="E109" s="34">
        <v>1570</v>
      </c>
      <c r="F109" s="50">
        <f t="shared" si="9"/>
        <v>9420</v>
      </c>
      <c r="G109" s="86">
        <v>2335</v>
      </c>
      <c r="H109" s="45">
        <f t="shared" si="10"/>
        <v>148.72611464968153</v>
      </c>
      <c r="I109" s="86">
        <v>1617</v>
      </c>
      <c r="J109" s="45">
        <f t="shared" si="11"/>
        <v>102.99363057324842</v>
      </c>
      <c r="K109" s="86">
        <v>1569</v>
      </c>
      <c r="L109" s="45">
        <f t="shared" si="12"/>
        <v>99.936305732484072</v>
      </c>
      <c r="M109" s="86">
        <v>2372</v>
      </c>
      <c r="N109" s="45">
        <f t="shared" si="13"/>
        <v>151.08280254777071</v>
      </c>
      <c r="O109" s="86">
        <v>1855</v>
      </c>
      <c r="P109" s="45">
        <f t="shared" si="14"/>
        <v>118.15286624203823</v>
      </c>
      <c r="Q109" s="86">
        <v>1181</v>
      </c>
      <c r="R109" s="45">
        <f t="shared" si="15"/>
        <v>75.222929936305732</v>
      </c>
      <c r="S109" s="44">
        <v>4</v>
      </c>
      <c r="T109" s="44">
        <f t="shared" si="16"/>
        <v>5</v>
      </c>
      <c r="V109" s="39"/>
      <c r="W109" s="26" t="str">
        <f t="shared" si="17"/>
        <v>Sim</v>
      </c>
    </row>
    <row r="110" spans="1:23" ht="14.4" x14ac:dyDescent="0.3">
      <c r="A110" s="8" t="s">
        <v>71</v>
      </c>
      <c r="B110" s="22" t="s">
        <v>233</v>
      </c>
      <c r="C110" s="12">
        <v>210550</v>
      </c>
      <c r="D110" s="33" t="s">
        <v>78</v>
      </c>
      <c r="E110" s="34">
        <v>11653</v>
      </c>
      <c r="F110" s="50">
        <f t="shared" si="9"/>
        <v>69918</v>
      </c>
      <c r="G110" s="86">
        <v>10009</v>
      </c>
      <c r="H110" s="45">
        <f t="shared" si="10"/>
        <v>85.892044966961294</v>
      </c>
      <c r="I110" s="86">
        <v>9342</v>
      </c>
      <c r="J110" s="45">
        <f t="shared" si="11"/>
        <v>80.168197030807519</v>
      </c>
      <c r="K110" s="86">
        <v>7892</v>
      </c>
      <c r="L110" s="45">
        <f t="shared" si="12"/>
        <v>67.725049343516687</v>
      </c>
      <c r="M110" s="86">
        <v>7006</v>
      </c>
      <c r="N110" s="45">
        <f t="shared" si="13"/>
        <v>60.12185703252382</v>
      </c>
      <c r="O110" s="86">
        <v>9419</v>
      </c>
      <c r="P110" s="45">
        <f t="shared" si="14"/>
        <v>80.828971080408479</v>
      </c>
      <c r="Q110" s="86">
        <v>9504</v>
      </c>
      <c r="R110" s="45">
        <f t="shared" si="15"/>
        <v>81.55839697931863</v>
      </c>
      <c r="S110" s="44">
        <v>4</v>
      </c>
      <c r="T110" s="44">
        <f t="shared" si="16"/>
        <v>4</v>
      </c>
      <c r="V110" s="39"/>
      <c r="W110" s="26" t="str">
        <f t="shared" si="17"/>
        <v>Sim</v>
      </c>
    </row>
    <row r="111" spans="1:23" ht="14.4" x14ac:dyDescent="0.3">
      <c r="A111" s="8" t="s">
        <v>130</v>
      </c>
      <c r="B111" s="22" t="s">
        <v>233</v>
      </c>
      <c r="C111" s="12">
        <v>210560</v>
      </c>
      <c r="D111" s="33" t="s">
        <v>139</v>
      </c>
      <c r="E111" s="34">
        <v>3756</v>
      </c>
      <c r="F111" s="50">
        <f t="shared" si="9"/>
        <v>22536</v>
      </c>
      <c r="G111" s="86">
        <v>3679</v>
      </c>
      <c r="H111" s="45">
        <f t="shared" si="10"/>
        <v>97.949946751863678</v>
      </c>
      <c r="I111" s="86">
        <v>4253</v>
      </c>
      <c r="J111" s="45">
        <f t="shared" si="11"/>
        <v>113.23216187433441</v>
      </c>
      <c r="K111" s="86">
        <v>3276</v>
      </c>
      <c r="L111" s="45">
        <f t="shared" si="12"/>
        <v>87.220447284345042</v>
      </c>
      <c r="M111" s="86">
        <v>3855</v>
      </c>
      <c r="N111" s="45">
        <f t="shared" si="13"/>
        <v>102.63578274760383</v>
      </c>
      <c r="O111" s="86">
        <v>3715</v>
      </c>
      <c r="P111" s="45">
        <f t="shared" si="14"/>
        <v>98.908413205537798</v>
      </c>
      <c r="Q111" s="86">
        <v>3750</v>
      </c>
      <c r="R111" s="45">
        <f t="shared" si="15"/>
        <v>99.840255591054316</v>
      </c>
      <c r="S111" s="44">
        <v>4</v>
      </c>
      <c r="T111" s="44">
        <f t="shared" si="16"/>
        <v>6</v>
      </c>
      <c r="V111" s="39"/>
      <c r="W111" s="26" t="str">
        <f t="shared" si="17"/>
        <v>Sim</v>
      </c>
    </row>
    <row r="112" spans="1:23" ht="14.4" x14ac:dyDescent="0.3">
      <c r="A112" s="8" t="s">
        <v>202</v>
      </c>
      <c r="B112" s="22" t="s">
        <v>233</v>
      </c>
      <c r="C112" s="12">
        <v>210565</v>
      </c>
      <c r="D112" s="33" t="s">
        <v>212</v>
      </c>
      <c r="E112" s="34">
        <v>2440</v>
      </c>
      <c r="F112" s="50">
        <f t="shared" si="9"/>
        <v>14640</v>
      </c>
      <c r="G112" s="86">
        <v>2439</v>
      </c>
      <c r="H112" s="45">
        <f t="shared" si="10"/>
        <v>99.959016393442624</v>
      </c>
      <c r="I112" s="86">
        <v>2438</v>
      </c>
      <c r="J112" s="45">
        <f t="shared" si="11"/>
        <v>99.918032786885249</v>
      </c>
      <c r="K112" s="86">
        <v>2440</v>
      </c>
      <c r="L112" s="45">
        <f t="shared" si="12"/>
        <v>100</v>
      </c>
      <c r="M112" s="86">
        <v>2440</v>
      </c>
      <c r="N112" s="45">
        <f t="shared" si="13"/>
        <v>100</v>
      </c>
      <c r="O112" s="86">
        <v>2440</v>
      </c>
      <c r="P112" s="45">
        <f t="shared" si="14"/>
        <v>100</v>
      </c>
      <c r="Q112" s="86">
        <v>2323</v>
      </c>
      <c r="R112" s="45">
        <f t="shared" si="15"/>
        <v>95.204918032786892</v>
      </c>
      <c r="S112" s="44">
        <v>4</v>
      </c>
      <c r="T112" s="44">
        <f t="shared" si="16"/>
        <v>6</v>
      </c>
      <c r="V112" s="39"/>
      <c r="W112" s="26" t="str">
        <f t="shared" si="17"/>
        <v>Sim</v>
      </c>
    </row>
    <row r="113" spans="1:23" ht="14.4" x14ac:dyDescent="0.3">
      <c r="A113" s="8" t="s">
        <v>100</v>
      </c>
      <c r="B113" s="22" t="s">
        <v>233</v>
      </c>
      <c r="C113" s="12">
        <v>210570</v>
      </c>
      <c r="D113" s="33" t="s">
        <v>104</v>
      </c>
      <c r="E113" s="34">
        <v>14183</v>
      </c>
      <c r="F113" s="50">
        <f t="shared" si="9"/>
        <v>85098</v>
      </c>
      <c r="G113" s="86">
        <v>13039</v>
      </c>
      <c r="H113" s="45">
        <f t="shared" si="10"/>
        <v>91.934005499541698</v>
      </c>
      <c r="I113" s="86">
        <v>13491</v>
      </c>
      <c r="J113" s="45">
        <f t="shared" si="11"/>
        <v>95.120919410561939</v>
      </c>
      <c r="K113" s="86">
        <v>12494</v>
      </c>
      <c r="L113" s="45">
        <f t="shared" si="12"/>
        <v>88.091377000634566</v>
      </c>
      <c r="M113" s="86">
        <v>13397</v>
      </c>
      <c r="N113" s="45">
        <f t="shared" si="13"/>
        <v>94.458154128181633</v>
      </c>
      <c r="O113" s="86">
        <v>12006</v>
      </c>
      <c r="P113" s="45">
        <f t="shared" si="14"/>
        <v>84.650638087851647</v>
      </c>
      <c r="Q113" s="86">
        <v>14229</v>
      </c>
      <c r="R113" s="45">
        <f t="shared" si="15"/>
        <v>100.32433194669674</v>
      </c>
      <c r="S113" s="44">
        <v>4</v>
      </c>
      <c r="T113" s="44">
        <f t="shared" si="16"/>
        <v>6</v>
      </c>
      <c r="V113" s="39"/>
      <c r="W113" s="26" t="str">
        <f t="shared" si="17"/>
        <v>Sim</v>
      </c>
    </row>
    <row r="114" spans="1:23" ht="14.4" x14ac:dyDescent="0.3">
      <c r="A114" s="7" t="s">
        <v>100</v>
      </c>
      <c r="B114" s="23" t="s">
        <v>233</v>
      </c>
      <c r="C114" s="36">
        <v>210580</v>
      </c>
      <c r="D114" s="37" t="s">
        <v>105</v>
      </c>
      <c r="E114" s="34">
        <v>2682</v>
      </c>
      <c r="F114" s="50">
        <f t="shared" si="9"/>
        <v>16092</v>
      </c>
      <c r="G114" s="86">
        <v>2608</v>
      </c>
      <c r="H114" s="45">
        <f t="shared" si="10"/>
        <v>97.240865026099925</v>
      </c>
      <c r="I114" s="86">
        <v>2859</v>
      </c>
      <c r="J114" s="45">
        <f t="shared" si="11"/>
        <v>106.59955257270694</v>
      </c>
      <c r="K114" s="86">
        <v>2280</v>
      </c>
      <c r="L114" s="45">
        <f t="shared" si="12"/>
        <v>85.011185682326612</v>
      </c>
      <c r="M114" s="86">
        <v>2568</v>
      </c>
      <c r="N114" s="45">
        <f t="shared" si="13"/>
        <v>95.749440715883665</v>
      </c>
      <c r="O114" s="86">
        <v>2616</v>
      </c>
      <c r="P114" s="45">
        <f t="shared" si="14"/>
        <v>97.539149888143172</v>
      </c>
      <c r="Q114" s="86">
        <v>2646</v>
      </c>
      <c r="R114" s="45">
        <f t="shared" si="15"/>
        <v>98.65771812080537</v>
      </c>
      <c r="S114" s="44">
        <v>4</v>
      </c>
      <c r="T114" s="44">
        <f t="shared" si="16"/>
        <v>6</v>
      </c>
      <c r="V114" s="39"/>
      <c r="W114" s="26" t="str">
        <f t="shared" si="17"/>
        <v>Sim</v>
      </c>
    </row>
    <row r="115" spans="1:23" ht="14.4" x14ac:dyDescent="0.3">
      <c r="A115" s="7" t="s">
        <v>16</v>
      </c>
      <c r="B115" s="23" t="s">
        <v>233</v>
      </c>
      <c r="C115" s="36">
        <v>210590</v>
      </c>
      <c r="D115" s="37" t="s">
        <v>21</v>
      </c>
      <c r="E115" s="34">
        <v>3892</v>
      </c>
      <c r="F115" s="50">
        <f t="shared" si="9"/>
        <v>23352</v>
      </c>
      <c r="G115" s="86">
        <v>3851</v>
      </c>
      <c r="H115" s="45">
        <f t="shared" si="10"/>
        <v>98.946557040082212</v>
      </c>
      <c r="I115" s="86">
        <v>3576</v>
      </c>
      <c r="J115" s="45">
        <f t="shared" si="11"/>
        <v>91.880781089414185</v>
      </c>
      <c r="K115" s="86">
        <v>3598</v>
      </c>
      <c r="L115" s="45">
        <f t="shared" si="12"/>
        <v>92.446043165467628</v>
      </c>
      <c r="M115" s="86">
        <v>3769</v>
      </c>
      <c r="N115" s="45">
        <f t="shared" si="13"/>
        <v>96.839671120246663</v>
      </c>
      <c r="O115" s="86">
        <v>3852</v>
      </c>
      <c r="P115" s="45">
        <f t="shared" si="14"/>
        <v>98.972250770811925</v>
      </c>
      <c r="Q115" s="86">
        <v>3376</v>
      </c>
      <c r="R115" s="45">
        <f t="shared" si="15"/>
        <v>86.742034943473783</v>
      </c>
      <c r="S115" s="44">
        <v>4</v>
      </c>
      <c r="T115" s="44">
        <f t="shared" si="16"/>
        <v>6</v>
      </c>
      <c r="V115" s="39"/>
      <c r="W115" s="26" t="str">
        <f t="shared" si="17"/>
        <v>Sim</v>
      </c>
    </row>
    <row r="116" spans="1:23" ht="14.4" x14ac:dyDescent="0.3">
      <c r="A116" s="8" t="s">
        <v>171</v>
      </c>
      <c r="B116" s="22" t="s">
        <v>233</v>
      </c>
      <c r="C116" s="12">
        <v>210592</v>
      </c>
      <c r="D116" s="33" t="s">
        <v>177</v>
      </c>
      <c r="E116" s="34">
        <v>2327</v>
      </c>
      <c r="F116" s="50">
        <f t="shared" si="9"/>
        <v>13962</v>
      </c>
      <c r="G116" s="86">
        <v>2225</v>
      </c>
      <c r="H116" s="45">
        <f t="shared" si="10"/>
        <v>95.616673828964323</v>
      </c>
      <c r="I116" s="86">
        <v>2228</v>
      </c>
      <c r="J116" s="45">
        <f t="shared" si="11"/>
        <v>95.745595186935972</v>
      </c>
      <c r="K116" s="86">
        <v>2248</v>
      </c>
      <c r="L116" s="45">
        <f t="shared" si="12"/>
        <v>96.605070906746874</v>
      </c>
      <c r="M116" s="86">
        <v>2284</v>
      </c>
      <c r="N116" s="45">
        <f t="shared" si="13"/>
        <v>98.152127202406533</v>
      </c>
      <c r="O116" s="86">
        <v>2139</v>
      </c>
      <c r="P116" s="45">
        <f t="shared" si="14"/>
        <v>91.920928233777403</v>
      </c>
      <c r="Q116" s="86">
        <v>2239</v>
      </c>
      <c r="R116" s="45">
        <f t="shared" si="15"/>
        <v>96.218306832831971</v>
      </c>
      <c r="S116" s="44">
        <v>4</v>
      </c>
      <c r="T116" s="44">
        <f t="shared" si="16"/>
        <v>6</v>
      </c>
      <c r="V116" s="39"/>
      <c r="W116" s="26" t="str">
        <f t="shared" si="17"/>
        <v>Sim</v>
      </c>
    </row>
    <row r="117" spans="1:23" ht="14.4" x14ac:dyDescent="0.3">
      <c r="A117" s="7" t="s">
        <v>100</v>
      </c>
      <c r="B117" s="23" t="s">
        <v>233</v>
      </c>
      <c r="C117" s="36">
        <v>210594</v>
      </c>
      <c r="D117" s="37" t="s">
        <v>106</v>
      </c>
      <c r="E117" s="34">
        <v>2595</v>
      </c>
      <c r="F117" s="50">
        <f t="shared" si="9"/>
        <v>15570</v>
      </c>
      <c r="G117" s="86">
        <v>2465</v>
      </c>
      <c r="H117" s="45">
        <f t="shared" si="10"/>
        <v>94.990366088631987</v>
      </c>
      <c r="I117" s="86">
        <v>2774</v>
      </c>
      <c r="J117" s="45">
        <f t="shared" si="11"/>
        <v>106.89788053949904</v>
      </c>
      <c r="K117" s="86">
        <v>2291</v>
      </c>
      <c r="L117" s="45">
        <f t="shared" si="12"/>
        <v>88.285163776493263</v>
      </c>
      <c r="M117" s="86">
        <v>2396</v>
      </c>
      <c r="N117" s="45">
        <f t="shared" si="13"/>
        <v>92.331406551059729</v>
      </c>
      <c r="O117" s="86">
        <v>2772</v>
      </c>
      <c r="P117" s="45">
        <f t="shared" si="14"/>
        <v>106.82080924855491</v>
      </c>
      <c r="Q117" s="86">
        <v>2656</v>
      </c>
      <c r="R117" s="45">
        <f t="shared" si="15"/>
        <v>102.35067437379577</v>
      </c>
      <c r="S117" s="44">
        <v>4</v>
      </c>
      <c r="T117" s="44">
        <f t="shared" si="16"/>
        <v>6</v>
      </c>
      <c r="V117" s="39"/>
      <c r="W117" s="26" t="str">
        <f t="shared" si="17"/>
        <v>Sim</v>
      </c>
    </row>
    <row r="118" spans="1:23" ht="14.4" x14ac:dyDescent="0.3">
      <c r="A118" s="8" t="s">
        <v>100</v>
      </c>
      <c r="B118" s="22" t="s">
        <v>234</v>
      </c>
      <c r="C118" s="12">
        <v>210596</v>
      </c>
      <c r="D118" s="33" t="s">
        <v>107</v>
      </c>
      <c r="E118" s="34">
        <v>5553</v>
      </c>
      <c r="F118" s="50">
        <f t="shared" si="9"/>
        <v>33318</v>
      </c>
      <c r="G118" s="86">
        <v>4827</v>
      </c>
      <c r="H118" s="45">
        <f t="shared" si="10"/>
        <v>86.925985953538628</v>
      </c>
      <c r="I118" s="86">
        <v>5009</v>
      </c>
      <c r="J118" s="45">
        <f t="shared" si="11"/>
        <v>90.203493607059244</v>
      </c>
      <c r="K118" s="86">
        <v>4459</v>
      </c>
      <c r="L118" s="45">
        <f t="shared" si="12"/>
        <v>80.298937511255176</v>
      </c>
      <c r="M118" s="86">
        <v>4656</v>
      </c>
      <c r="N118" s="45">
        <f t="shared" si="13"/>
        <v>83.846569421934092</v>
      </c>
      <c r="O118" s="86">
        <v>4188</v>
      </c>
      <c r="P118" s="45">
        <f t="shared" si="14"/>
        <v>75.418692598595356</v>
      </c>
      <c r="Q118" s="86">
        <v>4930</v>
      </c>
      <c r="R118" s="45">
        <f t="shared" si="15"/>
        <v>88.780839186025574</v>
      </c>
      <c r="S118" s="44">
        <v>4</v>
      </c>
      <c r="T118" s="44">
        <f t="shared" si="16"/>
        <v>5</v>
      </c>
      <c r="V118" s="39"/>
      <c r="W118" s="26" t="str">
        <f t="shared" si="17"/>
        <v>Sim</v>
      </c>
    </row>
    <row r="119" spans="1:23" ht="14.4" x14ac:dyDescent="0.3">
      <c r="A119" s="8" t="s">
        <v>71</v>
      </c>
      <c r="B119" s="22" t="s">
        <v>233</v>
      </c>
      <c r="C119" s="12">
        <v>210598</v>
      </c>
      <c r="D119" s="33" t="s">
        <v>79</v>
      </c>
      <c r="E119" s="34">
        <v>2873</v>
      </c>
      <c r="F119" s="50">
        <f t="shared" si="9"/>
        <v>17238</v>
      </c>
      <c r="G119" s="86">
        <v>3014</v>
      </c>
      <c r="H119" s="45">
        <f t="shared" si="10"/>
        <v>104.90776192133657</v>
      </c>
      <c r="I119" s="86">
        <v>2998</v>
      </c>
      <c r="J119" s="45">
        <f t="shared" si="11"/>
        <v>104.35085276714236</v>
      </c>
      <c r="K119" s="86">
        <v>3001</v>
      </c>
      <c r="L119" s="45">
        <f t="shared" si="12"/>
        <v>104.45527323355377</v>
      </c>
      <c r="M119" s="86">
        <v>2982</v>
      </c>
      <c r="N119" s="45">
        <f t="shared" si="13"/>
        <v>103.79394361294814</v>
      </c>
      <c r="O119" s="86">
        <v>2926</v>
      </c>
      <c r="P119" s="45">
        <f t="shared" si="14"/>
        <v>101.84476157326836</v>
      </c>
      <c r="Q119" s="86">
        <v>3019</v>
      </c>
      <c r="R119" s="45">
        <f t="shared" si="15"/>
        <v>105.08179603202228</v>
      </c>
      <c r="S119" s="44">
        <v>4</v>
      </c>
      <c r="T119" s="44">
        <f t="shared" si="16"/>
        <v>6</v>
      </c>
      <c r="V119" s="39"/>
      <c r="W119" s="26" t="str">
        <f t="shared" si="17"/>
        <v>Sim</v>
      </c>
    </row>
    <row r="120" spans="1:23" ht="14.4" x14ac:dyDescent="0.3">
      <c r="A120" s="8" t="s">
        <v>100</v>
      </c>
      <c r="B120" s="22" t="s">
        <v>233</v>
      </c>
      <c r="C120" s="12">
        <v>210600</v>
      </c>
      <c r="D120" s="33" t="s">
        <v>108</v>
      </c>
      <c r="E120" s="34">
        <v>3807</v>
      </c>
      <c r="F120" s="50">
        <f t="shared" si="9"/>
        <v>22842</v>
      </c>
      <c r="G120" s="86">
        <v>3166</v>
      </c>
      <c r="H120" s="45">
        <f t="shared" si="10"/>
        <v>83.162595219332815</v>
      </c>
      <c r="I120" s="86">
        <v>3798</v>
      </c>
      <c r="J120" s="45">
        <f t="shared" si="11"/>
        <v>99.763593380614651</v>
      </c>
      <c r="K120" s="86">
        <v>3218</v>
      </c>
      <c r="L120" s="45">
        <f t="shared" si="12"/>
        <v>84.528500131337012</v>
      </c>
      <c r="M120" s="86">
        <v>3688</v>
      </c>
      <c r="N120" s="45">
        <f t="shared" si="13"/>
        <v>96.874179143682696</v>
      </c>
      <c r="O120" s="86">
        <v>3965</v>
      </c>
      <c r="P120" s="45">
        <f t="shared" si="14"/>
        <v>104.15024954032046</v>
      </c>
      <c r="Q120" s="86">
        <v>3473</v>
      </c>
      <c r="R120" s="45">
        <f t="shared" si="15"/>
        <v>91.226687680588398</v>
      </c>
      <c r="S120" s="44">
        <v>4</v>
      </c>
      <c r="T120" s="44">
        <f t="shared" si="16"/>
        <v>6</v>
      </c>
      <c r="V120" s="39"/>
      <c r="W120" s="26" t="str">
        <f t="shared" si="17"/>
        <v>Sim</v>
      </c>
    </row>
    <row r="121" spans="1:23" ht="14.4" x14ac:dyDescent="0.3">
      <c r="A121" s="8" t="s">
        <v>27</v>
      </c>
      <c r="B121" s="22" t="s">
        <v>233</v>
      </c>
      <c r="C121" s="12">
        <v>210610</v>
      </c>
      <c r="D121" s="33" t="s">
        <v>33</v>
      </c>
      <c r="E121" s="34">
        <v>4061</v>
      </c>
      <c r="F121" s="50">
        <f t="shared" si="9"/>
        <v>24366</v>
      </c>
      <c r="G121" s="86">
        <v>3505</v>
      </c>
      <c r="H121" s="45">
        <f t="shared" si="10"/>
        <v>86.308790938192558</v>
      </c>
      <c r="I121" s="86">
        <v>4569</v>
      </c>
      <c r="J121" s="45">
        <f t="shared" si="11"/>
        <v>112.5092341787737</v>
      </c>
      <c r="K121" s="86">
        <v>4945</v>
      </c>
      <c r="L121" s="45">
        <f t="shared" si="12"/>
        <v>121.76803742920464</v>
      </c>
      <c r="M121" s="86">
        <v>4342</v>
      </c>
      <c r="N121" s="45">
        <f t="shared" si="13"/>
        <v>106.91947796109334</v>
      </c>
      <c r="O121" s="86">
        <v>3937</v>
      </c>
      <c r="P121" s="45">
        <f t="shared" si="14"/>
        <v>96.946564885496173</v>
      </c>
      <c r="Q121" s="86">
        <v>3613</v>
      </c>
      <c r="R121" s="45">
        <f t="shared" si="15"/>
        <v>88.968234425018466</v>
      </c>
      <c r="S121" s="44">
        <v>4</v>
      </c>
      <c r="T121" s="44">
        <f t="shared" si="16"/>
        <v>6</v>
      </c>
      <c r="V121" s="39"/>
      <c r="W121" s="26" t="str">
        <f t="shared" si="17"/>
        <v>Sim</v>
      </c>
    </row>
    <row r="122" spans="1:23" ht="14.4" x14ac:dyDescent="0.3">
      <c r="A122" s="8" t="s">
        <v>202</v>
      </c>
      <c r="B122" s="22" t="s">
        <v>233</v>
      </c>
      <c r="C122" s="12">
        <v>210620</v>
      </c>
      <c r="D122" s="33" t="s">
        <v>213</v>
      </c>
      <c r="E122" s="34">
        <v>2922</v>
      </c>
      <c r="F122" s="50">
        <f t="shared" si="9"/>
        <v>17532</v>
      </c>
      <c r="G122" s="86">
        <v>2864</v>
      </c>
      <c r="H122" s="45">
        <f t="shared" si="10"/>
        <v>98.01505817932923</v>
      </c>
      <c r="I122" s="86">
        <v>3009</v>
      </c>
      <c r="J122" s="45">
        <f t="shared" si="11"/>
        <v>102.97741273100615</v>
      </c>
      <c r="K122" s="86">
        <v>2681</v>
      </c>
      <c r="L122" s="45">
        <f t="shared" si="12"/>
        <v>91.752224503764552</v>
      </c>
      <c r="M122" s="86">
        <v>2730</v>
      </c>
      <c r="N122" s="45">
        <f t="shared" si="13"/>
        <v>93.429158110882966</v>
      </c>
      <c r="O122" s="86">
        <v>2843</v>
      </c>
      <c r="P122" s="45">
        <f t="shared" si="14"/>
        <v>97.296372347707049</v>
      </c>
      <c r="Q122" s="86">
        <v>2816</v>
      </c>
      <c r="R122" s="45">
        <f t="shared" si="15"/>
        <v>96.372347707049968</v>
      </c>
      <c r="S122" s="44">
        <v>4</v>
      </c>
      <c r="T122" s="44">
        <f t="shared" si="16"/>
        <v>6</v>
      </c>
      <c r="V122" s="39"/>
      <c r="W122" s="26" t="str">
        <f t="shared" si="17"/>
        <v>Sim</v>
      </c>
    </row>
    <row r="123" spans="1:23" ht="14.4" x14ac:dyDescent="0.3">
      <c r="A123" s="8" t="s">
        <v>52</v>
      </c>
      <c r="B123" s="22" t="s">
        <v>233</v>
      </c>
      <c r="C123" s="12">
        <v>210630</v>
      </c>
      <c r="D123" s="33" t="s">
        <v>57</v>
      </c>
      <c r="E123" s="34">
        <v>3518</v>
      </c>
      <c r="F123" s="50">
        <f t="shared" si="9"/>
        <v>21108</v>
      </c>
      <c r="G123" s="86">
        <v>3566</v>
      </c>
      <c r="H123" s="45">
        <f t="shared" si="10"/>
        <v>101.36441159749859</v>
      </c>
      <c r="I123" s="86">
        <v>3520</v>
      </c>
      <c r="J123" s="45">
        <f t="shared" si="11"/>
        <v>100.0568504832291</v>
      </c>
      <c r="K123" s="86">
        <v>3027</v>
      </c>
      <c r="L123" s="45">
        <f t="shared" si="12"/>
        <v>86.043206367254115</v>
      </c>
      <c r="M123" s="86">
        <v>3377</v>
      </c>
      <c r="N123" s="45">
        <f t="shared" si="13"/>
        <v>95.992040932347919</v>
      </c>
      <c r="O123" s="86">
        <v>3412</v>
      </c>
      <c r="P123" s="45">
        <f t="shared" si="14"/>
        <v>96.986924388857304</v>
      </c>
      <c r="Q123" s="86">
        <v>3317</v>
      </c>
      <c r="R123" s="45">
        <f t="shared" si="15"/>
        <v>94.286526435474698</v>
      </c>
      <c r="S123" s="44">
        <v>4</v>
      </c>
      <c r="T123" s="44">
        <f t="shared" si="16"/>
        <v>6</v>
      </c>
      <c r="V123" s="39"/>
      <c r="W123" s="26" t="str">
        <f t="shared" si="17"/>
        <v>Sim</v>
      </c>
    </row>
    <row r="124" spans="1:23" ht="14.4" x14ac:dyDescent="0.3">
      <c r="A124" s="8" t="s">
        <v>202</v>
      </c>
      <c r="B124" s="22" t="s">
        <v>233</v>
      </c>
      <c r="C124" s="12">
        <v>210632</v>
      </c>
      <c r="D124" s="33" t="s">
        <v>214</v>
      </c>
      <c r="E124" s="34">
        <v>7504</v>
      </c>
      <c r="F124" s="50">
        <f t="shared" si="9"/>
        <v>45024</v>
      </c>
      <c r="G124" s="86">
        <v>7319</v>
      </c>
      <c r="H124" s="45">
        <f t="shared" si="10"/>
        <v>97.534648187633266</v>
      </c>
      <c r="I124" s="86">
        <v>4534</v>
      </c>
      <c r="J124" s="45">
        <f t="shared" si="11"/>
        <v>60.421108742004257</v>
      </c>
      <c r="K124" s="86">
        <v>6704</v>
      </c>
      <c r="L124" s="45">
        <f t="shared" si="12"/>
        <v>89.339019189765452</v>
      </c>
      <c r="M124" s="86">
        <v>7595</v>
      </c>
      <c r="N124" s="45">
        <f t="shared" si="13"/>
        <v>101.21268656716418</v>
      </c>
      <c r="O124" s="86">
        <v>7559</v>
      </c>
      <c r="P124" s="45">
        <f t="shared" si="14"/>
        <v>100.73294243070363</v>
      </c>
      <c r="Q124" s="86">
        <v>8029</v>
      </c>
      <c r="R124" s="45">
        <f t="shared" si="15"/>
        <v>106.99626865671641</v>
      </c>
      <c r="S124" s="44">
        <v>4</v>
      </c>
      <c r="T124" s="44">
        <f t="shared" si="16"/>
        <v>5</v>
      </c>
      <c r="V124" s="39"/>
      <c r="W124" s="26" t="str">
        <f t="shared" si="17"/>
        <v>Sim</v>
      </c>
    </row>
    <row r="125" spans="1:23" ht="14.4" x14ac:dyDescent="0.3">
      <c r="A125" s="8" t="s">
        <v>16</v>
      </c>
      <c r="B125" s="22" t="s">
        <v>234</v>
      </c>
      <c r="C125" s="12">
        <v>210635</v>
      </c>
      <c r="D125" s="33" t="s">
        <v>22</v>
      </c>
      <c r="E125" s="34">
        <v>1000</v>
      </c>
      <c r="F125" s="50">
        <f t="shared" si="9"/>
        <v>6000</v>
      </c>
      <c r="G125" s="86">
        <v>1071</v>
      </c>
      <c r="H125" s="45">
        <f t="shared" si="10"/>
        <v>107.1</v>
      </c>
      <c r="I125" s="86">
        <v>1073</v>
      </c>
      <c r="J125" s="45">
        <f t="shared" si="11"/>
        <v>107.3</v>
      </c>
      <c r="K125" s="86">
        <v>1004</v>
      </c>
      <c r="L125" s="45">
        <f t="shared" si="12"/>
        <v>100.4</v>
      </c>
      <c r="M125" s="86">
        <v>992</v>
      </c>
      <c r="N125" s="45">
        <f t="shared" si="13"/>
        <v>99.2</v>
      </c>
      <c r="O125" s="86">
        <v>848</v>
      </c>
      <c r="P125" s="45">
        <f t="shared" si="14"/>
        <v>84.8</v>
      </c>
      <c r="Q125" s="86">
        <v>1000</v>
      </c>
      <c r="R125" s="45">
        <f t="shared" si="15"/>
        <v>100</v>
      </c>
      <c r="S125" s="44">
        <v>4</v>
      </c>
      <c r="T125" s="44">
        <f t="shared" si="16"/>
        <v>6</v>
      </c>
      <c r="V125" s="39"/>
      <c r="W125" s="26" t="str">
        <f t="shared" si="17"/>
        <v>Sim</v>
      </c>
    </row>
    <row r="126" spans="1:23" ht="14.4" x14ac:dyDescent="0.3">
      <c r="A126" s="8" t="s">
        <v>202</v>
      </c>
      <c r="B126" s="22" t="s">
        <v>233</v>
      </c>
      <c r="C126" s="12">
        <v>210637</v>
      </c>
      <c r="D126" s="33" t="s">
        <v>215</v>
      </c>
      <c r="E126" s="34">
        <v>3030</v>
      </c>
      <c r="F126" s="50">
        <f t="shared" si="9"/>
        <v>18180</v>
      </c>
      <c r="G126" s="86">
        <v>1570</v>
      </c>
      <c r="H126" s="45">
        <f t="shared" si="10"/>
        <v>51.815181518151817</v>
      </c>
      <c r="I126" s="86">
        <v>2286</v>
      </c>
      <c r="J126" s="45">
        <f t="shared" si="11"/>
        <v>75.445544554455452</v>
      </c>
      <c r="K126" s="86">
        <v>2842</v>
      </c>
      <c r="L126" s="45">
        <f t="shared" si="12"/>
        <v>93.795379537953792</v>
      </c>
      <c r="M126" s="86">
        <v>2632</v>
      </c>
      <c r="N126" s="45">
        <f t="shared" si="13"/>
        <v>86.864686468646866</v>
      </c>
      <c r="O126" s="86">
        <v>2886</v>
      </c>
      <c r="P126" s="45">
        <f t="shared" si="14"/>
        <v>95.247524752475243</v>
      </c>
      <c r="Q126" s="86">
        <v>2615</v>
      </c>
      <c r="R126" s="45">
        <f t="shared" si="15"/>
        <v>86.303630363036305</v>
      </c>
      <c r="S126" s="44">
        <v>4</v>
      </c>
      <c r="T126" s="44">
        <f t="shared" si="16"/>
        <v>4</v>
      </c>
      <c r="V126" s="39"/>
      <c r="W126" s="26" t="str">
        <f t="shared" si="17"/>
        <v>Sim</v>
      </c>
    </row>
    <row r="127" spans="1:23" ht="14.4" x14ac:dyDescent="0.3">
      <c r="A127" s="8" t="s">
        <v>52</v>
      </c>
      <c r="B127" s="22" t="s">
        <v>233</v>
      </c>
      <c r="C127" s="12">
        <v>210640</v>
      </c>
      <c r="D127" s="33" t="s">
        <v>58</v>
      </c>
      <c r="E127" s="34">
        <v>3794</v>
      </c>
      <c r="F127" s="50">
        <f t="shared" si="9"/>
        <v>22764</v>
      </c>
      <c r="G127" s="86">
        <v>3483</v>
      </c>
      <c r="H127" s="45">
        <f t="shared" si="10"/>
        <v>91.802846599894565</v>
      </c>
      <c r="I127" s="86">
        <v>2461</v>
      </c>
      <c r="J127" s="45">
        <f t="shared" si="11"/>
        <v>64.865577227200845</v>
      </c>
      <c r="K127" s="86">
        <v>3569</v>
      </c>
      <c r="L127" s="45">
        <f t="shared" si="12"/>
        <v>94.069583552978386</v>
      </c>
      <c r="M127" s="86">
        <v>3542</v>
      </c>
      <c r="N127" s="45">
        <f t="shared" si="13"/>
        <v>93.357933579335793</v>
      </c>
      <c r="O127" s="86">
        <v>3056</v>
      </c>
      <c r="P127" s="45">
        <f t="shared" si="14"/>
        <v>80.548234053769107</v>
      </c>
      <c r="Q127" s="86">
        <v>2759</v>
      </c>
      <c r="R127" s="45">
        <f t="shared" si="15"/>
        <v>72.720084343700577</v>
      </c>
      <c r="S127" s="44">
        <v>4</v>
      </c>
      <c r="T127" s="44">
        <f t="shared" si="16"/>
        <v>4</v>
      </c>
      <c r="V127" s="39"/>
      <c r="W127" s="26" t="str">
        <f t="shared" si="17"/>
        <v>Sim</v>
      </c>
    </row>
    <row r="128" spans="1:23" ht="14.4" x14ac:dyDescent="0.3">
      <c r="A128" s="8" t="s">
        <v>195</v>
      </c>
      <c r="B128" s="22" t="s">
        <v>233</v>
      </c>
      <c r="C128" s="12">
        <v>210650</v>
      </c>
      <c r="D128" s="33" t="s">
        <v>198</v>
      </c>
      <c r="E128" s="34">
        <v>4727</v>
      </c>
      <c r="F128" s="50">
        <f t="shared" si="9"/>
        <v>28362</v>
      </c>
      <c r="G128" s="86">
        <v>3674</v>
      </c>
      <c r="H128" s="45">
        <f t="shared" si="10"/>
        <v>77.72371482970172</v>
      </c>
      <c r="I128" s="86">
        <v>4564</v>
      </c>
      <c r="J128" s="45">
        <f t="shared" si="11"/>
        <v>96.551724137931032</v>
      </c>
      <c r="K128" s="86">
        <v>4070</v>
      </c>
      <c r="L128" s="45">
        <f t="shared" si="12"/>
        <v>86.101121218531844</v>
      </c>
      <c r="M128" s="86">
        <v>4638</v>
      </c>
      <c r="N128" s="45">
        <f t="shared" si="13"/>
        <v>98.117199069177062</v>
      </c>
      <c r="O128" s="86">
        <v>1443</v>
      </c>
      <c r="P128" s="45">
        <f t="shared" si="14"/>
        <v>30.526761159297649</v>
      </c>
      <c r="Q128" s="86">
        <v>4503</v>
      </c>
      <c r="R128" s="45">
        <f t="shared" si="15"/>
        <v>95.261265072984983</v>
      </c>
      <c r="S128" s="44">
        <v>4</v>
      </c>
      <c r="T128" s="44">
        <f t="shared" si="16"/>
        <v>4</v>
      </c>
      <c r="V128" s="39"/>
      <c r="W128" s="26" t="str">
        <f t="shared" si="17"/>
        <v>Sim</v>
      </c>
    </row>
    <row r="129" spans="1:23" ht="14.4" x14ac:dyDescent="0.3">
      <c r="A129" s="8" t="s">
        <v>191</v>
      </c>
      <c r="B129" s="22" t="s">
        <v>233</v>
      </c>
      <c r="C129" s="12">
        <v>210660</v>
      </c>
      <c r="D129" s="37" t="s">
        <v>192</v>
      </c>
      <c r="E129" s="34">
        <v>8676</v>
      </c>
      <c r="F129" s="50">
        <f t="shared" si="9"/>
        <v>52056</v>
      </c>
      <c r="G129" s="86">
        <v>7724</v>
      </c>
      <c r="H129" s="45">
        <f t="shared" si="10"/>
        <v>89.027201475334252</v>
      </c>
      <c r="I129" s="86">
        <v>7230</v>
      </c>
      <c r="J129" s="45">
        <f t="shared" si="11"/>
        <v>83.333333333333343</v>
      </c>
      <c r="K129" s="86">
        <v>8304</v>
      </c>
      <c r="L129" s="45">
        <f t="shared" si="12"/>
        <v>95.712309820193639</v>
      </c>
      <c r="M129" s="86">
        <v>8544</v>
      </c>
      <c r="N129" s="45">
        <f t="shared" si="13"/>
        <v>98.478561549100974</v>
      </c>
      <c r="O129" s="86">
        <v>4184</v>
      </c>
      <c r="P129" s="45">
        <f t="shared" si="14"/>
        <v>48.224988473951129</v>
      </c>
      <c r="Q129" s="86">
        <v>7585</v>
      </c>
      <c r="R129" s="45">
        <f t="shared" si="15"/>
        <v>87.425080682342099</v>
      </c>
      <c r="S129" s="44">
        <v>4</v>
      </c>
      <c r="T129" s="44">
        <f t="shared" si="16"/>
        <v>5</v>
      </c>
      <c r="V129" s="39"/>
      <c r="W129" s="26" t="str">
        <f t="shared" si="17"/>
        <v>Sim</v>
      </c>
    </row>
    <row r="130" spans="1:23" ht="14.4" x14ac:dyDescent="0.3">
      <c r="A130" s="8" t="s">
        <v>86</v>
      </c>
      <c r="B130" s="22" t="s">
        <v>233</v>
      </c>
      <c r="C130" s="12">
        <v>210663</v>
      </c>
      <c r="D130" s="33" t="s">
        <v>91</v>
      </c>
      <c r="E130" s="34">
        <v>1738</v>
      </c>
      <c r="F130" s="50">
        <f t="shared" si="9"/>
        <v>10428</v>
      </c>
      <c r="G130" s="86">
        <v>1743</v>
      </c>
      <c r="H130" s="45">
        <f t="shared" si="10"/>
        <v>100.28768699654775</v>
      </c>
      <c r="I130" s="86">
        <v>1738</v>
      </c>
      <c r="J130" s="45">
        <f t="shared" si="11"/>
        <v>100</v>
      </c>
      <c r="K130" s="86">
        <v>1704</v>
      </c>
      <c r="L130" s="45">
        <f t="shared" si="12"/>
        <v>98.043728423475258</v>
      </c>
      <c r="M130" s="86">
        <v>1697</v>
      </c>
      <c r="N130" s="45">
        <f t="shared" si="13"/>
        <v>97.640966628308405</v>
      </c>
      <c r="O130" s="86">
        <v>1701</v>
      </c>
      <c r="P130" s="45">
        <f t="shared" si="14"/>
        <v>97.871116225546601</v>
      </c>
      <c r="Q130" s="86">
        <v>1276</v>
      </c>
      <c r="R130" s="45">
        <f t="shared" si="15"/>
        <v>73.417721518987349</v>
      </c>
      <c r="S130" s="44">
        <v>4</v>
      </c>
      <c r="T130" s="44">
        <f t="shared" si="16"/>
        <v>5</v>
      </c>
      <c r="V130" s="39"/>
      <c r="W130" s="26" t="str">
        <f t="shared" si="17"/>
        <v>Sim</v>
      </c>
    </row>
    <row r="131" spans="1:23" ht="14.4" x14ac:dyDescent="0.3">
      <c r="A131" s="8" t="s">
        <v>52</v>
      </c>
      <c r="B131" s="22" t="s">
        <v>234</v>
      </c>
      <c r="C131" s="12">
        <v>210667</v>
      </c>
      <c r="D131" s="33" t="s">
        <v>59</v>
      </c>
      <c r="E131" s="34">
        <v>931</v>
      </c>
      <c r="F131" s="50">
        <f t="shared" si="9"/>
        <v>5586</v>
      </c>
      <c r="G131" s="86">
        <v>761</v>
      </c>
      <c r="H131" s="45">
        <f t="shared" si="10"/>
        <v>81.740064446831369</v>
      </c>
      <c r="I131" s="86">
        <v>994</v>
      </c>
      <c r="J131" s="45">
        <f t="shared" si="11"/>
        <v>106.76691729323309</v>
      </c>
      <c r="K131" s="86">
        <v>1001</v>
      </c>
      <c r="L131" s="45">
        <f t="shared" si="12"/>
        <v>107.51879699248121</v>
      </c>
      <c r="M131" s="86">
        <v>951</v>
      </c>
      <c r="N131" s="45">
        <f t="shared" si="13"/>
        <v>102.1482277121375</v>
      </c>
      <c r="O131" s="86">
        <v>1032</v>
      </c>
      <c r="P131" s="45">
        <f t="shared" si="14"/>
        <v>110.84854994629431</v>
      </c>
      <c r="Q131" s="86">
        <v>985</v>
      </c>
      <c r="R131" s="45">
        <f t="shared" si="15"/>
        <v>105.80021482277122</v>
      </c>
      <c r="S131" s="44">
        <v>4</v>
      </c>
      <c r="T131" s="44">
        <f t="shared" si="16"/>
        <v>6</v>
      </c>
      <c r="V131" s="39"/>
      <c r="W131" s="26" t="str">
        <f t="shared" si="17"/>
        <v>Sim</v>
      </c>
    </row>
    <row r="132" spans="1:23" ht="14.4" x14ac:dyDescent="0.3">
      <c r="A132" s="8" t="s">
        <v>171</v>
      </c>
      <c r="B132" s="22" t="s">
        <v>233</v>
      </c>
      <c r="C132" s="12">
        <v>210670</v>
      </c>
      <c r="D132" s="33" t="s">
        <v>178</v>
      </c>
      <c r="E132" s="34">
        <v>5762</v>
      </c>
      <c r="F132" s="50">
        <f t="shared" si="9"/>
        <v>34572</v>
      </c>
      <c r="G132" s="86">
        <v>5151</v>
      </c>
      <c r="H132" s="45">
        <f t="shared" si="10"/>
        <v>89.396043040610891</v>
      </c>
      <c r="I132" s="86">
        <v>5105</v>
      </c>
      <c r="J132" s="45">
        <f t="shared" si="11"/>
        <v>88.597709128774724</v>
      </c>
      <c r="K132" s="86">
        <v>5298</v>
      </c>
      <c r="L132" s="45">
        <f t="shared" si="12"/>
        <v>91.947240541478664</v>
      </c>
      <c r="M132" s="86">
        <v>5036</v>
      </c>
      <c r="N132" s="45">
        <f t="shared" si="13"/>
        <v>87.400208261020481</v>
      </c>
      <c r="O132" s="86">
        <v>5259</v>
      </c>
      <c r="P132" s="45">
        <f t="shared" si="14"/>
        <v>91.270392224921906</v>
      </c>
      <c r="Q132" s="86">
        <v>5143</v>
      </c>
      <c r="R132" s="45">
        <f t="shared" si="15"/>
        <v>89.257202360291572</v>
      </c>
      <c r="S132" s="44">
        <v>4</v>
      </c>
      <c r="T132" s="44">
        <f t="shared" si="16"/>
        <v>6</v>
      </c>
      <c r="V132" s="39"/>
      <c r="W132" s="26" t="str">
        <f t="shared" si="17"/>
        <v>Sim</v>
      </c>
    </row>
    <row r="133" spans="1:23" ht="14.4" x14ac:dyDescent="0.3">
      <c r="A133" s="8" t="s">
        <v>86</v>
      </c>
      <c r="B133" s="22" t="s">
        <v>233</v>
      </c>
      <c r="C133" s="12">
        <v>210675</v>
      </c>
      <c r="D133" s="33" t="s">
        <v>92</v>
      </c>
      <c r="E133" s="34">
        <v>7539</v>
      </c>
      <c r="F133" s="50">
        <f t="shared" si="9"/>
        <v>45234</v>
      </c>
      <c r="G133" s="86">
        <v>7065</v>
      </c>
      <c r="H133" s="45">
        <f t="shared" si="10"/>
        <v>93.712693991245516</v>
      </c>
      <c r="I133" s="86">
        <v>7316</v>
      </c>
      <c r="J133" s="45">
        <f t="shared" si="11"/>
        <v>97.042048016978384</v>
      </c>
      <c r="K133" s="86">
        <v>6891</v>
      </c>
      <c r="L133" s="45">
        <f t="shared" si="12"/>
        <v>91.404695582968571</v>
      </c>
      <c r="M133" s="86">
        <v>7623</v>
      </c>
      <c r="N133" s="45">
        <f t="shared" si="13"/>
        <v>101.11420612813372</v>
      </c>
      <c r="O133" s="86">
        <v>7108</v>
      </c>
      <c r="P133" s="45">
        <f t="shared" si="14"/>
        <v>94.283061413980633</v>
      </c>
      <c r="Q133" s="86">
        <v>6497</v>
      </c>
      <c r="R133" s="45">
        <f t="shared" si="15"/>
        <v>86.178538267674753</v>
      </c>
      <c r="S133" s="44">
        <v>4</v>
      </c>
      <c r="T133" s="44">
        <f t="shared" si="16"/>
        <v>6</v>
      </c>
      <c r="V133" s="39"/>
      <c r="W133" s="26" t="str">
        <f t="shared" si="17"/>
        <v>Sim</v>
      </c>
    </row>
    <row r="134" spans="1:23" ht="14.4" x14ac:dyDescent="0.3">
      <c r="A134" s="8" t="s">
        <v>113</v>
      </c>
      <c r="B134" s="22" t="s">
        <v>233</v>
      </c>
      <c r="C134" s="12">
        <v>210680</v>
      </c>
      <c r="D134" s="33" t="s">
        <v>121</v>
      </c>
      <c r="E134" s="34">
        <v>4228</v>
      </c>
      <c r="F134" s="50">
        <f t="shared" si="9"/>
        <v>25368</v>
      </c>
      <c r="G134" s="86">
        <v>3394</v>
      </c>
      <c r="H134" s="45">
        <f t="shared" si="10"/>
        <v>80.274361400189221</v>
      </c>
      <c r="I134" s="86">
        <v>3287</v>
      </c>
      <c r="J134" s="45">
        <f t="shared" si="11"/>
        <v>77.743614001892141</v>
      </c>
      <c r="K134" s="86">
        <v>3504</v>
      </c>
      <c r="L134" s="45">
        <f t="shared" si="12"/>
        <v>82.876064333017979</v>
      </c>
      <c r="M134" s="86">
        <v>3846</v>
      </c>
      <c r="N134" s="45">
        <f t="shared" si="13"/>
        <v>90.964995269631032</v>
      </c>
      <c r="O134" s="86">
        <v>3556</v>
      </c>
      <c r="P134" s="45">
        <f t="shared" si="14"/>
        <v>84.105960264900659</v>
      </c>
      <c r="Q134" s="86">
        <v>4009</v>
      </c>
      <c r="R134" s="45">
        <f t="shared" si="15"/>
        <v>94.820245979186382</v>
      </c>
      <c r="S134" s="44">
        <v>4</v>
      </c>
      <c r="T134" s="44">
        <f t="shared" si="16"/>
        <v>5</v>
      </c>
      <c r="V134" s="39"/>
      <c r="W134" s="26" t="str">
        <f t="shared" si="17"/>
        <v>Sim</v>
      </c>
    </row>
    <row r="135" spans="1:23" ht="14.4" x14ac:dyDescent="0.3">
      <c r="A135" s="8" t="s">
        <v>158</v>
      </c>
      <c r="B135" s="22" t="s">
        <v>233</v>
      </c>
      <c r="C135" s="12">
        <v>210690</v>
      </c>
      <c r="D135" s="33" t="s">
        <v>164</v>
      </c>
      <c r="E135" s="34">
        <v>5811</v>
      </c>
      <c r="F135" s="50">
        <f t="shared" si="9"/>
        <v>34866</v>
      </c>
      <c r="G135" s="86">
        <v>5849</v>
      </c>
      <c r="H135" s="45">
        <f t="shared" si="10"/>
        <v>100.65393219755636</v>
      </c>
      <c r="I135" s="86">
        <v>4850</v>
      </c>
      <c r="J135" s="45">
        <f t="shared" si="11"/>
        <v>83.462398898640515</v>
      </c>
      <c r="K135" s="86">
        <v>5978</v>
      </c>
      <c r="L135" s="45">
        <f t="shared" si="12"/>
        <v>102.87385992083979</v>
      </c>
      <c r="M135" s="86">
        <v>4868</v>
      </c>
      <c r="N135" s="45">
        <f t="shared" si="13"/>
        <v>83.772156255377723</v>
      </c>
      <c r="O135" s="86">
        <v>5679</v>
      </c>
      <c r="P135" s="45">
        <f t="shared" si="14"/>
        <v>97.728446050593703</v>
      </c>
      <c r="Q135" s="86">
        <v>2313</v>
      </c>
      <c r="R135" s="45">
        <f t="shared" si="15"/>
        <v>39.80382034073309</v>
      </c>
      <c r="S135" s="44">
        <v>4</v>
      </c>
      <c r="T135" s="44">
        <f t="shared" si="16"/>
        <v>5</v>
      </c>
      <c r="V135" s="39"/>
      <c r="W135" s="26" t="str">
        <f t="shared" si="17"/>
        <v>Sim</v>
      </c>
    </row>
    <row r="136" spans="1:23" ht="14.4" x14ac:dyDescent="0.3">
      <c r="A136" s="8" t="s">
        <v>71</v>
      </c>
      <c r="B136" s="22" t="s">
        <v>233</v>
      </c>
      <c r="C136" s="12">
        <v>210700</v>
      </c>
      <c r="D136" s="33" t="s">
        <v>80</v>
      </c>
      <c r="E136" s="34">
        <v>3237</v>
      </c>
      <c r="F136" s="50">
        <f t="shared" si="9"/>
        <v>19422</v>
      </c>
      <c r="G136" s="86">
        <v>3149</v>
      </c>
      <c r="H136" s="45">
        <f t="shared" si="10"/>
        <v>97.281433426011745</v>
      </c>
      <c r="I136" s="86">
        <v>3202</v>
      </c>
      <c r="J136" s="45">
        <f t="shared" si="11"/>
        <v>98.918751930800113</v>
      </c>
      <c r="K136" s="86">
        <v>3309</v>
      </c>
      <c r="L136" s="45">
        <f t="shared" si="12"/>
        <v>102.22428174235402</v>
      </c>
      <c r="M136" s="86">
        <v>3165</v>
      </c>
      <c r="N136" s="45">
        <f t="shared" si="13"/>
        <v>97.775718257645977</v>
      </c>
      <c r="O136" s="86">
        <v>3211</v>
      </c>
      <c r="P136" s="45">
        <f t="shared" si="14"/>
        <v>99.196787148594382</v>
      </c>
      <c r="Q136" s="86">
        <v>3413</v>
      </c>
      <c r="R136" s="45">
        <f t="shared" si="15"/>
        <v>105.43713314797651</v>
      </c>
      <c r="S136" s="44">
        <v>4</v>
      </c>
      <c r="T136" s="44">
        <f t="shared" si="16"/>
        <v>6</v>
      </c>
      <c r="V136" s="39"/>
      <c r="W136" s="26" t="str">
        <f t="shared" si="17"/>
        <v>Sim</v>
      </c>
    </row>
    <row r="137" spans="1:23" ht="14.4" x14ac:dyDescent="0.3">
      <c r="A137" s="8" t="s">
        <v>146</v>
      </c>
      <c r="B137" s="22" t="s">
        <v>233</v>
      </c>
      <c r="C137" s="12">
        <v>210710</v>
      </c>
      <c r="D137" s="37" t="s">
        <v>153</v>
      </c>
      <c r="E137" s="34">
        <v>5337</v>
      </c>
      <c r="F137" s="50">
        <f t="shared" si="9"/>
        <v>32022</v>
      </c>
      <c r="G137" s="86">
        <v>4907</v>
      </c>
      <c r="H137" s="45">
        <f t="shared" si="10"/>
        <v>91.943039160577101</v>
      </c>
      <c r="I137" s="86">
        <v>5225</v>
      </c>
      <c r="J137" s="45">
        <f t="shared" si="11"/>
        <v>97.901442758103812</v>
      </c>
      <c r="K137" s="86">
        <v>4994</v>
      </c>
      <c r="L137" s="45">
        <f t="shared" si="12"/>
        <v>93.573168446692904</v>
      </c>
      <c r="M137" s="86">
        <v>5909</v>
      </c>
      <c r="N137" s="45">
        <f t="shared" si="13"/>
        <v>110.71763162825556</v>
      </c>
      <c r="O137" s="86">
        <v>4827</v>
      </c>
      <c r="P137" s="45">
        <f t="shared" si="14"/>
        <v>90.444069702079815</v>
      </c>
      <c r="Q137" s="86">
        <v>3745</v>
      </c>
      <c r="R137" s="45">
        <f t="shared" si="15"/>
        <v>70.170507775904071</v>
      </c>
      <c r="S137" s="44">
        <v>4</v>
      </c>
      <c r="T137" s="44">
        <f t="shared" si="16"/>
        <v>5</v>
      </c>
      <c r="V137" s="39"/>
      <c r="W137" s="26" t="str">
        <f t="shared" si="17"/>
        <v>Sim</v>
      </c>
    </row>
    <row r="138" spans="1:23" ht="14.4" x14ac:dyDescent="0.3">
      <c r="A138" s="8" t="s">
        <v>86</v>
      </c>
      <c r="B138" s="22" t="s">
        <v>233</v>
      </c>
      <c r="C138" s="12">
        <v>210720</v>
      </c>
      <c r="D138" s="33" t="s">
        <v>93</v>
      </c>
      <c r="E138" s="34">
        <v>2362</v>
      </c>
      <c r="F138" s="50">
        <f t="shared" si="9"/>
        <v>14172</v>
      </c>
      <c r="G138" s="86">
        <v>2313</v>
      </c>
      <c r="H138" s="45">
        <f t="shared" si="10"/>
        <v>97.925486875529216</v>
      </c>
      <c r="I138" s="86">
        <v>2214</v>
      </c>
      <c r="J138" s="45">
        <f t="shared" si="11"/>
        <v>93.734123624047413</v>
      </c>
      <c r="K138" s="86">
        <v>2200</v>
      </c>
      <c r="L138" s="45">
        <f t="shared" si="12"/>
        <v>93.141405588484332</v>
      </c>
      <c r="M138" s="86">
        <v>2248</v>
      </c>
      <c r="N138" s="45">
        <f t="shared" si="13"/>
        <v>95.173581710414908</v>
      </c>
      <c r="O138" s="86">
        <v>2330</v>
      </c>
      <c r="P138" s="45">
        <f t="shared" si="14"/>
        <v>98.645215918712964</v>
      </c>
      <c r="Q138" s="86">
        <v>465</v>
      </c>
      <c r="R138" s="45">
        <f t="shared" si="15"/>
        <v>19.686706181202371</v>
      </c>
      <c r="S138" s="44">
        <v>4</v>
      </c>
      <c r="T138" s="44">
        <f t="shared" si="16"/>
        <v>5</v>
      </c>
      <c r="V138" s="39"/>
      <c r="W138" s="26" t="str">
        <f t="shared" si="17"/>
        <v>Sim</v>
      </c>
    </row>
    <row r="139" spans="1:23" ht="14.4" x14ac:dyDescent="0.3">
      <c r="A139" s="8" t="s">
        <v>27</v>
      </c>
      <c r="B139" s="22" t="s">
        <v>233</v>
      </c>
      <c r="C139" s="12">
        <v>210725</v>
      </c>
      <c r="D139" s="33" t="s">
        <v>34</v>
      </c>
      <c r="E139" s="34">
        <v>1532</v>
      </c>
      <c r="F139" s="50">
        <f t="shared" si="9"/>
        <v>9192</v>
      </c>
      <c r="G139" s="86">
        <v>1412</v>
      </c>
      <c r="H139" s="45">
        <f t="shared" si="10"/>
        <v>92.167101827676248</v>
      </c>
      <c r="I139" s="86">
        <v>1314</v>
      </c>
      <c r="J139" s="45">
        <f t="shared" si="11"/>
        <v>85.770234986945169</v>
      </c>
      <c r="K139" s="86">
        <v>1394</v>
      </c>
      <c r="L139" s="45">
        <f t="shared" si="12"/>
        <v>90.992167101827675</v>
      </c>
      <c r="M139" s="86">
        <v>1496</v>
      </c>
      <c r="N139" s="45">
        <f t="shared" si="13"/>
        <v>97.650130548302869</v>
      </c>
      <c r="O139" s="86">
        <v>1415</v>
      </c>
      <c r="P139" s="45">
        <f t="shared" si="14"/>
        <v>92.362924281984334</v>
      </c>
      <c r="Q139" s="86">
        <v>1504</v>
      </c>
      <c r="R139" s="45">
        <f t="shared" si="15"/>
        <v>98.172323759791126</v>
      </c>
      <c r="S139" s="44">
        <v>4</v>
      </c>
      <c r="T139" s="44">
        <f t="shared" si="16"/>
        <v>6</v>
      </c>
      <c r="V139" s="39"/>
      <c r="W139" s="26" t="str">
        <f t="shared" si="17"/>
        <v>Sim</v>
      </c>
    </row>
    <row r="140" spans="1:23" ht="14.4" x14ac:dyDescent="0.3">
      <c r="A140" s="8" t="s">
        <v>171</v>
      </c>
      <c r="B140" s="22" t="s">
        <v>233</v>
      </c>
      <c r="C140" s="12">
        <v>210730</v>
      </c>
      <c r="D140" s="33" t="s">
        <v>179</v>
      </c>
      <c r="E140" s="34">
        <v>1481</v>
      </c>
      <c r="F140" s="50">
        <f t="shared" si="9"/>
        <v>8886</v>
      </c>
      <c r="G140" s="86">
        <v>1380</v>
      </c>
      <c r="H140" s="45">
        <f t="shared" si="10"/>
        <v>93.180283592167456</v>
      </c>
      <c r="I140" s="86">
        <v>1532</v>
      </c>
      <c r="J140" s="45">
        <f t="shared" si="11"/>
        <v>103.44361917623229</v>
      </c>
      <c r="K140" s="86">
        <v>1488</v>
      </c>
      <c r="L140" s="45">
        <f t="shared" si="12"/>
        <v>100.47265361242404</v>
      </c>
      <c r="M140" s="86">
        <v>1482</v>
      </c>
      <c r="N140" s="45">
        <f t="shared" si="13"/>
        <v>100.06752194463201</v>
      </c>
      <c r="O140" s="86">
        <v>1263</v>
      </c>
      <c r="P140" s="45">
        <f t="shared" si="14"/>
        <v>85.280216070222821</v>
      </c>
      <c r="Q140" s="86">
        <v>1380</v>
      </c>
      <c r="R140" s="45">
        <f t="shared" si="15"/>
        <v>93.180283592167456</v>
      </c>
      <c r="S140" s="44">
        <v>4</v>
      </c>
      <c r="T140" s="44">
        <f t="shared" si="16"/>
        <v>6</v>
      </c>
      <c r="V140" s="39"/>
      <c r="W140" s="26" t="str">
        <f t="shared" si="17"/>
        <v>Sim</v>
      </c>
    </row>
    <row r="141" spans="1:23" ht="14.4" x14ac:dyDescent="0.3">
      <c r="A141" s="8" t="s">
        <v>202</v>
      </c>
      <c r="B141" s="22" t="s">
        <v>233</v>
      </c>
      <c r="C141" s="12">
        <v>210735</v>
      </c>
      <c r="D141" s="33" t="s">
        <v>216</v>
      </c>
      <c r="E141" s="34">
        <v>5477</v>
      </c>
      <c r="F141" s="50">
        <f t="shared" si="9"/>
        <v>32862</v>
      </c>
      <c r="G141" s="86">
        <v>4495</v>
      </c>
      <c r="H141" s="45">
        <f t="shared" si="10"/>
        <v>82.070476538250873</v>
      </c>
      <c r="I141" s="86">
        <v>5477</v>
      </c>
      <c r="J141" s="45">
        <f t="shared" si="11"/>
        <v>100</v>
      </c>
      <c r="K141" s="86">
        <v>5051</v>
      </c>
      <c r="L141" s="45">
        <f t="shared" si="12"/>
        <v>92.22201935366077</v>
      </c>
      <c r="M141" s="86">
        <v>5488</v>
      </c>
      <c r="N141" s="45">
        <f t="shared" si="13"/>
        <v>100.20083987584445</v>
      </c>
      <c r="O141" s="86">
        <v>4959</v>
      </c>
      <c r="P141" s="45">
        <f t="shared" si="14"/>
        <v>90.542267664779985</v>
      </c>
      <c r="Q141" s="86">
        <v>5455</v>
      </c>
      <c r="R141" s="45">
        <f t="shared" si="15"/>
        <v>99.598320248311126</v>
      </c>
      <c r="S141" s="44">
        <v>4</v>
      </c>
      <c r="T141" s="44">
        <f t="shared" si="16"/>
        <v>6</v>
      </c>
      <c r="V141" s="39"/>
      <c r="W141" s="26" t="str">
        <f t="shared" si="17"/>
        <v>Sim</v>
      </c>
    </row>
    <row r="142" spans="1:23" ht="14.4" x14ac:dyDescent="0.3">
      <c r="A142" s="8" t="s">
        <v>16</v>
      </c>
      <c r="B142" s="22" t="s">
        <v>233</v>
      </c>
      <c r="C142" s="12">
        <v>210740</v>
      </c>
      <c r="D142" s="33" t="s">
        <v>23</v>
      </c>
      <c r="E142" s="34">
        <v>5843</v>
      </c>
      <c r="F142" s="50">
        <f t="shared" si="9"/>
        <v>35058</v>
      </c>
      <c r="G142" s="86">
        <v>6157</v>
      </c>
      <c r="H142" s="45">
        <f t="shared" si="10"/>
        <v>105.37395173712135</v>
      </c>
      <c r="I142" s="86">
        <v>6161</v>
      </c>
      <c r="J142" s="45">
        <f t="shared" si="11"/>
        <v>105.44240972103371</v>
      </c>
      <c r="K142" s="86">
        <v>5822</v>
      </c>
      <c r="L142" s="45">
        <f t="shared" si="12"/>
        <v>99.64059558446003</v>
      </c>
      <c r="M142" s="86">
        <v>5672</v>
      </c>
      <c r="N142" s="45">
        <f t="shared" si="13"/>
        <v>97.073421187746021</v>
      </c>
      <c r="O142" s="86">
        <v>5563</v>
      </c>
      <c r="P142" s="45">
        <f t="shared" si="14"/>
        <v>95.207941126133832</v>
      </c>
      <c r="Q142" s="86">
        <v>4277</v>
      </c>
      <c r="R142" s="45">
        <f t="shared" si="15"/>
        <v>73.198699298305669</v>
      </c>
      <c r="S142" s="44">
        <v>4</v>
      </c>
      <c r="T142" s="44">
        <f t="shared" si="16"/>
        <v>5</v>
      </c>
      <c r="V142" s="39"/>
      <c r="W142" s="26" t="str">
        <f t="shared" si="17"/>
        <v>Sim</v>
      </c>
    </row>
    <row r="143" spans="1:23" ht="14.4" x14ac:dyDescent="0.3">
      <c r="A143" s="8" t="s">
        <v>195</v>
      </c>
      <c r="B143" s="22" t="s">
        <v>233</v>
      </c>
      <c r="C143" s="12">
        <v>210745</v>
      </c>
      <c r="D143" s="33" t="s">
        <v>199</v>
      </c>
      <c r="E143" s="34">
        <v>3477</v>
      </c>
      <c r="F143" s="50">
        <f t="shared" ref="F143:F206" si="18">E143*6</f>
        <v>20862</v>
      </c>
      <c r="G143" s="86">
        <v>1023</v>
      </c>
      <c r="H143" s="45">
        <f t="shared" ref="H143:H206" si="19">G143/E143*100</f>
        <v>29.421915444348578</v>
      </c>
      <c r="I143" s="86">
        <v>2873</v>
      </c>
      <c r="J143" s="45">
        <f t="shared" ref="J143:J206" si="20">I143/E143*100</f>
        <v>82.628702904802992</v>
      </c>
      <c r="K143" s="86">
        <v>2861</v>
      </c>
      <c r="L143" s="45">
        <f t="shared" ref="L143:L206" si="21">K143/E143*100</f>
        <v>82.283577796951391</v>
      </c>
      <c r="M143" s="86">
        <v>4977</v>
      </c>
      <c r="N143" s="45">
        <f t="shared" ref="N143:N206" si="22">M143/E143*100</f>
        <v>143.14063848144954</v>
      </c>
      <c r="O143" s="86">
        <v>3926</v>
      </c>
      <c r="P143" s="45">
        <f t="shared" ref="P143:P206" si="23">O143/E143*100</f>
        <v>112.91343111878057</v>
      </c>
      <c r="Q143" s="86">
        <v>1641</v>
      </c>
      <c r="R143" s="45">
        <f t="shared" ref="R143:R206" si="24">Q143/E143*100</f>
        <v>47.195858498705775</v>
      </c>
      <c r="S143" s="44">
        <v>4</v>
      </c>
      <c r="T143" s="44">
        <f t="shared" ref="T143:T206" si="25">COUNTIF(H143,"&gt;=80")+COUNTIF(J143,"&gt;=80")+COUNTIF(L143,"&gt;=80")+COUNTIF(N143,"&gt;=80")+COUNTIF(P143,"&gt;=80")+COUNTIF(R143,"&gt;=80")</f>
        <v>4</v>
      </c>
      <c r="V143" s="39"/>
      <c r="W143" s="26" t="str">
        <f t="shared" si="17"/>
        <v>Sim</v>
      </c>
    </row>
    <row r="144" spans="1:23" ht="14.4" x14ac:dyDescent="0.3">
      <c r="A144" s="8" t="s">
        <v>186</v>
      </c>
      <c r="B144" s="22" t="s">
        <v>233</v>
      </c>
      <c r="C144" s="12">
        <v>210750</v>
      </c>
      <c r="D144" s="33" t="s">
        <v>188</v>
      </c>
      <c r="E144" s="34">
        <v>64015</v>
      </c>
      <c r="F144" s="50">
        <f t="shared" si="18"/>
        <v>384090</v>
      </c>
      <c r="G144" s="86">
        <v>47446</v>
      </c>
      <c r="H144" s="45">
        <f t="shared" si="19"/>
        <v>74.11700382722799</v>
      </c>
      <c r="I144" s="86">
        <v>51929</v>
      </c>
      <c r="J144" s="45">
        <f t="shared" si="20"/>
        <v>81.120049988283995</v>
      </c>
      <c r="K144" s="86">
        <v>32295</v>
      </c>
      <c r="L144" s="45">
        <f t="shared" si="21"/>
        <v>50.449113489026011</v>
      </c>
      <c r="M144" s="86">
        <v>54481</v>
      </c>
      <c r="N144" s="45">
        <f t="shared" si="22"/>
        <v>85.106615636960086</v>
      </c>
      <c r="O144" s="86">
        <v>59666</v>
      </c>
      <c r="P144" s="45">
        <f t="shared" si="23"/>
        <v>93.206279778176992</v>
      </c>
      <c r="Q144" s="86">
        <v>53493</v>
      </c>
      <c r="R144" s="45">
        <f t="shared" si="24"/>
        <v>83.563227368585487</v>
      </c>
      <c r="S144" s="44">
        <v>4</v>
      </c>
      <c r="T144" s="44">
        <f t="shared" si="25"/>
        <v>4</v>
      </c>
      <c r="V144" s="39"/>
      <c r="W144" s="26" t="str">
        <f t="shared" ref="W144:W207" si="26">IF(T144&gt;=4,"Sim","Não")</f>
        <v>Sim</v>
      </c>
    </row>
    <row r="145" spans="1:23" ht="14.4" x14ac:dyDescent="0.3">
      <c r="A145" s="8" t="s">
        <v>195</v>
      </c>
      <c r="B145" s="22" t="s">
        <v>233</v>
      </c>
      <c r="C145" s="12">
        <v>210760</v>
      </c>
      <c r="D145" s="33" t="s">
        <v>239</v>
      </c>
      <c r="E145" s="34">
        <v>2058</v>
      </c>
      <c r="F145" s="50">
        <f t="shared" si="18"/>
        <v>12348</v>
      </c>
      <c r="G145" s="86">
        <v>1981</v>
      </c>
      <c r="H145" s="45">
        <f t="shared" si="19"/>
        <v>96.258503401360542</v>
      </c>
      <c r="I145" s="86">
        <v>1838</v>
      </c>
      <c r="J145" s="45">
        <f t="shared" si="20"/>
        <v>89.310009718172978</v>
      </c>
      <c r="K145" s="86">
        <v>1912</v>
      </c>
      <c r="L145" s="45">
        <f t="shared" si="21"/>
        <v>92.905733722060262</v>
      </c>
      <c r="M145" s="86">
        <v>1829</v>
      </c>
      <c r="N145" s="45">
        <f t="shared" si="22"/>
        <v>88.872691933916428</v>
      </c>
      <c r="O145" s="86">
        <v>1769</v>
      </c>
      <c r="P145" s="45">
        <f t="shared" si="23"/>
        <v>85.957240038872698</v>
      </c>
      <c r="Q145" s="86">
        <v>1627</v>
      </c>
      <c r="R145" s="45">
        <f t="shared" si="24"/>
        <v>79.057337220602534</v>
      </c>
      <c r="S145" s="44">
        <v>4</v>
      </c>
      <c r="T145" s="44">
        <f t="shared" si="25"/>
        <v>5</v>
      </c>
      <c r="V145" s="39"/>
      <c r="W145" s="26" t="str">
        <f t="shared" si="26"/>
        <v>Sim</v>
      </c>
    </row>
    <row r="146" spans="1:23" ht="14.4" x14ac:dyDescent="0.3">
      <c r="A146" s="8" t="s">
        <v>171</v>
      </c>
      <c r="B146" s="22" t="s">
        <v>233</v>
      </c>
      <c r="C146" s="12">
        <v>210770</v>
      </c>
      <c r="D146" s="33" t="s">
        <v>180</v>
      </c>
      <c r="E146" s="34">
        <v>8728</v>
      </c>
      <c r="F146" s="50">
        <f t="shared" si="18"/>
        <v>52368</v>
      </c>
      <c r="G146" s="86">
        <v>8253</v>
      </c>
      <c r="H146" s="45">
        <f t="shared" si="19"/>
        <v>94.557745187901006</v>
      </c>
      <c r="I146" s="86">
        <v>8668</v>
      </c>
      <c r="J146" s="45">
        <f t="shared" si="20"/>
        <v>99.312557286892755</v>
      </c>
      <c r="K146" s="86">
        <v>6046</v>
      </c>
      <c r="L146" s="45">
        <f t="shared" si="21"/>
        <v>69.271310724106328</v>
      </c>
      <c r="M146" s="86">
        <v>6296</v>
      </c>
      <c r="N146" s="45">
        <f t="shared" si="22"/>
        <v>72.135655362053157</v>
      </c>
      <c r="O146" s="86">
        <v>7686</v>
      </c>
      <c r="P146" s="45">
        <f t="shared" si="23"/>
        <v>88.061411549037587</v>
      </c>
      <c r="Q146" s="86">
        <v>8828</v>
      </c>
      <c r="R146" s="45">
        <f t="shared" si="24"/>
        <v>101.14573785517874</v>
      </c>
      <c r="S146" s="44">
        <v>4</v>
      </c>
      <c r="T146" s="44">
        <f t="shared" si="25"/>
        <v>4</v>
      </c>
      <c r="V146" s="39"/>
      <c r="W146" s="26" t="str">
        <f t="shared" si="26"/>
        <v>Sim</v>
      </c>
    </row>
    <row r="147" spans="1:23" ht="14.4" x14ac:dyDescent="0.3">
      <c r="A147" s="8" t="s">
        <v>191</v>
      </c>
      <c r="B147" s="22" t="s">
        <v>233</v>
      </c>
      <c r="C147" s="12">
        <v>210780</v>
      </c>
      <c r="D147" s="33" t="s">
        <v>193</v>
      </c>
      <c r="E147" s="34">
        <v>7409</v>
      </c>
      <c r="F147" s="50">
        <f t="shared" si="18"/>
        <v>44454</v>
      </c>
      <c r="G147" s="86">
        <v>7484</v>
      </c>
      <c r="H147" s="45">
        <f t="shared" si="19"/>
        <v>101.01228235929275</v>
      </c>
      <c r="I147" s="86">
        <v>7556</v>
      </c>
      <c r="J147" s="45">
        <f t="shared" si="20"/>
        <v>101.98407342421379</v>
      </c>
      <c r="K147" s="86">
        <v>7564</v>
      </c>
      <c r="L147" s="45">
        <f t="shared" si="21"/>
        <v>102.09205020920503</v>
      </c>
      <c r="M147" s="86">
        <v>7551</v>
      </c>
      <c r="N147" s="45">
        <f t="shared" si="22"/>
        <v>101.91658793359429</v>
      </c>
      <c r="O147" s="86">
        <v>7597</v>
      </c>
      <c r="P147" s="45">
        <f t="shared" si="23"/>
        <v>102.53745444729383</v>
      </c>
      <c r="Q147" s="86">
        <v>7641</v>
      </c>
      <c r="R147" s="45">
        <f t="shared" si="24"/>
        <v>103.13132676474559</v>
      </c>
      <c r="S147" s="44">
        <v>4</v>
      </c>
      <c r="T147" s="44">
        <f t="shared" si="25"/>
        <v>6</v>
      </c>
      <c r="V147" s="39"/>
      <c r="W147" s="26" t="str">
        <f t="shared" si="26"/>
        <v>Sim</v>
      </c>
    </row>
    <row r="148" spans="1:23" ht="14.4" x14ac:dyDescent="0.3">
      <c r="A148" s="8" t="s">
        <v>171</v>
      </c>
      <c r="B148" s="22" t="s">
        <v>233</v>
      </c>
      <c r="C148" s="12">
        <v>210790</v>
      </c>
      <c r="D148" s="38" t="s">
        <v>181</v>
      </c>
      <c r="E148" s="34">
        <v>6199</v>
      </c>
      <c r="F148" s="50">
        <f t="shared" si="18"/>
        <v>37194</v>
      </c>
      <c r="G148" s="86">
        <v>5670</v>
      </c>
      <c r="H148" s="45">
        <f t="shared" si="19"/>
        <v>91.466365542829493</v>
      </c>
      <c r="I148" s="86">
        <v>5782</v>
      </c>
      <c r="J148" s="45">
        <f t="shared" si="20"/>
        <v>93.273108565897729</v>
      </c>
      <c r="K148" s="86">
        <v>6404</v>
      </c>
      <c r="L148" s="45">
        <f t="shared" si="21"/>
        <v>103.30698499758026</v>
      </c>
      <c r="M148" s="86">
        <v>5394</v>
      </c>
      <c r="N148" s="45">
        <f t="shared" si="22"/>
        <v>87.014034521697042</v>
      </c>
      <c r="O148" s="86">
        <v>3586</v>
      </c>
      <c r="P148" s="45">
        <f t="shared" si="23"/>
        <v>57.848040006452649</v>
      </c>
      <c r="Q148" s="86">
        <v>3096</v>
      </c>
      <c r="R148" s="45">
        <f t="shared" si="24"/>
        <v>49.943539280529123</v>
      </c>
      <c r="S148" s="44">
        <v>4</v>
      </c>
      <c r="T148" s="44">
        <f t="shared" si="25"/>
        <v>4</v>
      </c>
      <c r="V148" s="39"/>
      <c r="W148" s="26" t="str">
        <f t="shared" si="26"/>
        <v>Sim</v>
      </c>
    </row>
    <row r="149" spans="1:23" ht="14.4" x14ac:dyDescent="0.3">
      <c r="A149" s="8" t="s">
        <v>171</v>
      </c>
      <c r="B149" s="22" t="s">
        <v>233</v>
      </c>
      <c r="C149" s="12">
        <v>210800</v>
      </c>
      <c r="D149" s="33" t="s">
        <v>182</v>
      </c>
      <c r="E149" s="34">
        <v>7646</v>
      </c>
      <c r="F149" s="50">
        <f t="shared" si="18"/>
        <v>45876</v>
      </c>
      <c r="G149" s="86">
        <v>7643</v>
      </c>
      <c r="H149" s="45">
        <f t="shared" si="19"/>
        <v>99.960763798064349</v>
      </c>
      <c r="I149" s="86">
        <v>7632</v>
      </c>
      <c r="J149" s="45">
        <f t="shared" si="20"/>
        <v>99.81689772430029</v>
      </c>
      <c r="K149" s="86">
        <v>7629</v>
      </c>
      <c r="L149" s="45">
        <f t="shared" si="21"/>
        <v>99.777661522364639</v>
      </c>
      <c r="M149" s="86">
        <v>7799</v>
      </c>
      <c r="N149" s="45">
        <f t="shared" si="22"/>
        <v>102.00104629871829</v>
      </c>
      <c r="O149" s="86">
        <v>7500</v>
      </c>
      <c r="P149" s="45">
        <f t="shared" si="23"/>
        <v>98.090504839131569</v>
      </c>
      <c r="Q149" s="86">
        <v>7489</v>
      </c>
      <c r="R149" s="45">
        <f t="shared" si="24"/>
        <v>97.94663876536751</v>
      </c>
      <c r="S149" s="44">
        <v>4</v>
      </c>
      <c r="T149" s="44">
        <f t="shared" si="25"/>
        <v>6</v>
      </c>
      <c r="V149" s="39"/>
      <c r="W149" s="26" t="str">
        <f t="shared" si="26"/>
        <v>Sim</v>
      </c>
    </row>
    <row r="150" spans="1:23" ht="14.4" x14ac:dyDescent="0.3">
      <c r="A150" s="8" t="s">
        <v>52</v>
      </c>
      <c r="B150" s="22" t="s">
        <v>233</v>
      </c>
      <c r="C150" s="12">
        <v>210805</v>
      </c>
      <c r="D150" s="33" t="s">
        <v>60</v>
      </c>
      <c r="E150" s="34">
        <v>4093</v>
      </c>
      <c r="F150" s="50">
        <f t="shared" si="18"/>
        <v>24558</v>
      </c>
      <c r="G150" s="86">
        <v>3009</v>
      </c>
      <c r="H150" s="45">
        <f t="shared" si="19"/>
        <v>73.515758612264847</v>
      </c>
      <c r="I150" s="86">
        <v>2551</v>
      </c>
      <c r="J150" s="45">
        <f t="shared" si="20"/>
        <v>62.325922306376732</v>
      </c>
      <c r="K150" s="86">
        <v>3745</v>
      </c>
      <c r="L150" s="45">
        <f t="shared" si="21"/>
        <v>91.497678964085026</v>
      </c>
      <c r="M150" s="86">
        <v>3930</v>
      </c>
      <c r="N150" s="45">
        <f t="shared" si="22"/>
        <v>96.017591009039833</v>
      </c>
      <c r="O150" s="86">
        <v>3338</v>
      </c>
      <c r="P150" s="45">
        <f t="shared" si="23"/>
        <v>81.553872465184469</v>
      </c>
      <c r="Q150" s="86">
        <v>3127</v>
      </c>
      <c r="R150" s="45">
        <f t="shared" si="24"/>
        <v>76.398729538236012</v>
      </c>
      <c r="S150" s="44">
        <v>4</v>
      </c>
      <c r="T150" s="44">
        <f t="shared" si="25"/>
        <v>3</v>
      </c>
      <c r="V150" s="39"/>
      <c r="W150" s="26" t="str">
        <f t="shared" si="26"/>
        <v>Não</v>
      </c>
    </row>
    <row r="151" spans="1:23" ht="14.4" x14ac:dyDescent="0.3">
      <c r="A151" s="8" t="s">
        <v>16</v>
      </c>
      <c r="B151" s="22" t="s">
        <v>233</v>
      </c>
      <c r="C151" s="12">
        <v>210810</v>
      </c>
      <c r="D151" s="33" t="s">
        <v>24</v>
      </c>
      <c r="E151" s="34">
        <v>5779</v>
      </c>
      <c r="F151" s="50">
        <f t="shared" si="18"/>
        <v>34674</v>
      </c>
      <c r="G151" s="86">
        <v>5111</v>
      </c>
      <c r="H151" s="45">
        <f t="shared" si="19"/>
        <v>88.440906731268385</v>
      </c>
      <c r="I151" s="86">
        <v>4691</v>
      </c>
      <c r="J151" s="45">
        <f t="shared" si="20"/>
        <v>81.173213358712587</v>
      </c>
      <c r="K151" s="86">
        <v>5250</v>
      </c>
      <c r="L151" s="45">
        <f t="shared" si="21"/>
        <v>90.846167156947573</v>
      </c>
      <c r="M151" s="86">
        <v>5198</v>
      </c>
      <c r="N151" s="45">
        <f t="shared" si="22"/>
        <v>89.946357501297797</v>
      </c>
      <c r="O151" s="86">
        <v>5466</v>
      </c>
      <c r="P151" s="45">
        <f t="shared" si="23"/>
        <v>94.583838034261987</v>
      </c>
      <c r="Q151" s="86">
        <v>4903</v>
      </c>
      <c r="R151" s="45">
        <f t="shared" si="24"/>
        <v>84.841668108669325</v>
      </c>
      <c r="S151" s="44">
        <v>4</v>
      </c>
      <c r="T151" s="44">
        <f t="shared" si="25"/>
        <v>6</v>
      </c>
      <c r="V151" s="39"/>
      <c r="W151" s="26" t="str">
        <f t="shared" si="26"/>
        <v>Sim</v>
      </c>
    </row>
    <row r="152" spans="1:23" ht="14.4" x14ac:dyDescent="0.3">
      <c r="A152" s="8" t="s">
        <v>100</v>
      </c>
      <c r="B152" s="22" t="s">
        <v>233</v>
      </c>
      <c r="C152" s="12">
        <v>210820</v>
      </c>
      <c r="D152" s="33" t="s">
        <v>100</v>
      </c>
      <c r="E152" s="34">
        <v>14956</v>
      </c>
      <c r="F152" s="50">
        <f t="shared" si="18"/>
        <v>89736</v>
      </c>
      <c r="G152" s="86">
        <v>14906</v>
      </c>
      <c r="H152" s="45">
        <f t="shared" si="19"/>
        <v>99.665686012302757</v>
      </c>
      <c r="I152" s="86">
        <v>14939</v>
      </c>
      <c r="J152" s="45">
        <f t="shared" si="20"/>
        <v>99.886333244182936</v>
      </c>
      <c r="K152" s="86">
        <v>14974</v>
      </c>
      <c r="L152" s="45">
        <f t="shared" si="21"/>
        <v>100.12035303557101</v>
      </c>
      <c r="M152" s="86">
        <v>14567</v>
      </c>
      <c r="N152" s="45">
        <f t="shared" si="22"/>
        <v>97.399037175715435</v>
      </c>
      <c r="O152" s="86">
        <v>13993</v>
      </c>
      <c r="P152" s="45">
        <f t="shared" si="23"/>
        <v>93.561112596951062</v>
      </c>
      <c r="Q152" s="86">
        <v>14869</v>
      </c>
      <c r="R152" s="45">
        <f t="shared" si="24"/>
        <v>99.418293661406793</v>
      </c>
      <c r="S152" s="44">
        <v>4</v>
      </c>
      <c r="T152" s="44">
        <f t="shared" si="25"/>
        <v>6</v>
      </c>
      <c r="V152" s="39"/>
      <c r="W152" s="26" t="str">
        <f t="shared" si="26"/>
        <v>Sim</v>
      </c>
    </row>
    <row r="153" spans="1:23" ht="14.4" x14ac:dyDescent="0.3">
      <c r="A153" s="8" t="s">
        <v>113</v>
      </c>
      <c r="B153" s="22" t="s">
        <v>234</v>
      </c>
      <c r="C153" s="12">
        <v>210825</v>
      </c>
      <c r="D153" s="33" t="s">
        <v>122</v>
      </c>
      <c r="E153" s="34">
        <v>3568</v>
      </c>
      <c r="F153" s="50">
        <f t="shared" si="18"/>
        <v>21408</v>
      </c>
      <c r="G153" s="86">
        <v>2476</v>
      </c>
      <c r="H153" s="45">
        <f t="shared" si="19"/>
        <v>69.394618834080717</v>
      </c>
      <c r="I153" s="86">
        <v>3181</v>
      </c>
      <c r="J153" s="45">
        <f t="shared" si="20"/>
        <v>89.153587443946194</v>
      </c>
      <c r="K153" s="86">
        <v>3428</v>
      </c>
      <c r="L153" s="45">
        <f t="shared" si="21"/>
        <v>96.076233183856502</v>
      </c>
      <c r="M153" s="86">
        <v>3532</v>
      </c>
      <c r="N153" s="45">
        <f t="shared" si="22"/>
        <v>98.991031390134538</v>
      </c>
      <c r="O153" s="86">
        <v>3489</v>
      </c>
      <c r="P153" s="45">
        <f t="shared" si="23"/>
        <v>97.785874439461878</v>
      </c>
      <c r="Q153" s="86">
        <v>3420</v>
      </c>
      <c r="R153" s="45">
        <f t="shared" si="24"/>
        <v>95.852017937219742</v>
      </c>
      <c r="S153" s="44">
        <v>4</v>
      </c>
      <c r="T153" s="44">
        <f t="shared" si="25"/>
        <v>5</v>
      </c>
      <c r="V153" s="39"/>
      <c r="W153" s="26" t="str">
        <f t="shared" si="26"/>
        <v>Sim</v>
      </c>
    </row>
    <row r="154" spans="1:23" ht="14.4" x14ac:dyDescent="0.3">
      <c r="A154" s="8" t="s">
        <v>195</v>
      </c>
      <c r="B154" s="22" t="s">
        <v>233</v>
      </c>
      <c r="C154" s="12">
        <v>210830</v>
      </c>
      <c r="D154" s="33" t="s">
        <v>200</v>
      </c>
      <c r="E154" s="34">
        <v>7362</v>
      </c>
      <c r="F154" s="50">
        <f t="shared" si="18"/>
        <v>44172</v>
      </c>
      <c r="G154" s="86">
        <v>7336</v>
      </c>
      <c r="H154" s="45">
        <f t="shared" si="19"/>
        <v>99.64683509915784</v>
      </c>
      <c r="I154" s="86">
        <v>7045</v>
      </c>
      <c r="J154" s="45">
        <f t="shared" si="20"/>
        <v>95.694104862809013</v>
      </c>
      <c r="K154" s="86">
        <v>7285</v>
      </c>
      <c r="L154" s="45">
        <f t="shared" si="21"/>
        <v>98.954088562890519</v>
      </c>
      <c r="M154" s="86">
        <v>7338</v>
      </c>
      <c r="N154" s="45">
        <f t="shared" si="22"/>
        <v>99.674001629991849</v>
      </c>
      <c r="O154" s="86">
        <v>6336</v>
      </c>
      <c r="P154" s="45">
        <f t="shared" si="23"/>
        <v>86.063569682151581</v>
      </c>
      <c r="Q154" s="86">
        <v>7245</v>
      </c>
      <c r="R154" s="45">
        <f t="shared" si="24"/>
        <v>98.410757946210268</v>
      </c>
      <c r="S154" s="44">
        <v>4</v>
      </c>
      <c r="T154" s="44">
        <f t="shared" si="25"/>
        <v>6</v>
      </c>
      <c r="V154" s="39"/>
      <c r="W154" s="26" t="str">
        <f t="shared" si="26"/>
        <v>Sim</v>
      </c>
    </row>
    <row r="155" spans="1:23" ht="14.4" x14ac:dyDescent="0.3">
      <c r="A155" s="8" t="s">
        <v>113</v>
      </c>
      <c r="B155" s="22" t="s">
        <v>233</v>
      </c>
      <c r="C155" s="12">
        <v>210840</v>
      </c>
      <c r="D155" s="37" t="s">
        <v>123</v>
      </c>
      <c r="E155" s="34">
        <v>2466</v>
      </c>
      <c r="F155" s="50">
        <f t="shared" si="18"/>
        <v>14796</v>
      </c>
      <c r="G155" s="86">
        <v>2464</v>
      </c>
      <c r="H155" s="45">
        <f t="shared" si="19"/>
        <v>99.918896999188973</v>
      </c>
      <c r="I155" s="86">
        <v>2411</v>
      </c>
      <c r="J155" s="45">
        <f t="shared" si="20"/>
        <v>97.769667477696672</v>
      </c>
      <c r="K155" s="86">
        <v>2468</v>
      </c>
      <c r="L155" s="45">
        <f t="shared" si="21"/>
        <v>100.08110300081103</v>
      </c>
      <c r="M155" s="86">
        <v>0</v>
      </c>
      <c r="N155" s="45">
        <f t="shared" si="22"/>
        <v>0</v>
      </c>
      <c r="O155" s="86">
        <v>0</v>
      </c>
      <c r="P155" s="45">
        <f t="shared" si="23"/>
        <v>0</v>
      </c>
      <c r="Q155" s="86">
        <v>2468</v>
      </c>
      <c r="R155" s="45">
        <f t="shared" si="24"/>
        <v>100.08110300081103</v>
      </c>
      <c r="S155" s="44">
        <v>4</v>
      </c>
      <c r="T155" s="44">
        <f t="shared" si="25"/>
        <v>4</v>
      </c>
      <c r="V155" s="39"/>
      <c r="W155" s="26" t="str">
        <f t="shared" si="26"/>
        <v>Sim</v>
      </c>
    </row>
    <row r="156" spans="1:23" ht="14.4" x14ac:dyDescent="0.3">
      <c r="A156" s="7" t="s">
        <v>65</v>
      </c>
      <c r="B156" s="23" t="s">
        <v>233</v>
      </c>
      <c r="C156" s="36">
        <v>210845</v>
      </c>
      <c r="D156" s="37" t="s">
        <v>68</v>
      </c>
      <c r="E156" s="34">
        <v>5954</v>
      </c>
      <c r="F156" s="50">
        <f t="shared" si="18"/>
        <v>35724</v>
      </c>
      <c r="G156" s="86">
        <v>5966</v>
      </c>
      <c r="H156" s="45">
        <f t="shared" si="19"/>
        <v>100.20154517971112</v>
      </c>
      <c r="I156" s="86">
        <v>5549</v>
      </c>
      <c r="J156" s="45">
        <f t="shared" si="20"/>
        <v>93.197850184749754</v>
      </c>
      <c r="K156" s="86">
        <v>5605</v>
      </c>
      <c r="L156" s="45">
        <f t="shared" si="21"/>
        <v>94.138394356734963</v>
      </c>
      <c r="M156" s="86">
        <v>5965</v>
      </c>
      <c r="N156" s="45">
        <f t="shared" si="22"/>
        <v>100.18474974806853</v>
      </c>
      <c r="O156" s="86">
        <v>5121</v>
      </c>
      <c r="P156" s="45">
        <f t="shared" si="23"/>
        <v>86.009405441719849</v>
      </c>
      <c r="Q156" s="86">
        <v>4164</v>
      </c>
      <c r="R156" s="45">
        <f t="shared" si="24"/>
        <v>69.936177359758148</v>
      </c>
      <c r="S156" s="44">
        <v>4</v>
      </c>
      <c r="T156" s="44">
        <f t="shared" si="25"/>
        <v>5</v>
      </c>
      <c r="V156" s="39"/>
      <c r="W156" s="26" t="str">
        <f t="shared" si="26"/>
        <v>Sim</v>
      </c>
    </row>
    <row r="157" spans="1:23" ht="14.4" x14ac:dyDescent="0.3">
      <c r="A157" s="7" t="s">
        <v>158</v>
      </c>
      <c r="B157" s="23" t="s">
        <v>233</v>
      </c>
      <c r="C157" s="36">
        <v>210850</v>
      </c>
      <c r="D157" s="37" t="s">
        <v>165</v>
      </c>
      <c r="E157" s="34">
        <v>9935</v>
      </c>
      <c r="F157" s="50">
        <f t="shared" si="18"/>
        <v>59610</v>
      </c>
      <c r="G157" s="86">
        <v>7975</v>
      </c>
      <c r="H157" s="45">
        <f t="shared" si="19"/>
        <v>80.27176648213387</v>
      </c>
      <c r="I157" s="86">
        <v>9037</v>
      </c>
      <c r="J157" s="45">
        <f t="shared" si="20"/>
        <v>90.961248112732761</v>
      </c>
      <c r="K157" s="86">
        <v>8888</v>
      </c>
      <c r="L157" s="45">
        <f t="shared" si="21"/>
        <v>89.461499748364375</v>
      </c>
      <c r="M157" s="86">
        <v>9095</v>
      </c>
      <c r="N157" s="45">
        <f t="shared" si="22"/>
        <v>91.545042778057379</v>
      </c>
      <c r="O157" s="86">
        <v>6140</v>
      </c>
      <c r="P157" s="45">
        <f t="shared" si="23"/>
        <v>61.801711122294925</v>
      </c>
      <c r="Q157" s="86">
        <v>5889</v>
      </c>
      <c r="R157" s="45">
        <f t="shared" si="24"/>
        <v>59.275289380976346</v>
      </c>
      <c r="S157" s="44">
        <v>4</v>
      </c>
      <c r="T157" s="44">
        <f t="shared" si="25"/>
        <v>4</v>
      </c>
      <c r="V157" s="39"/>
      <c r="W157" s="26" t="str">
        <f t="shared" si="26"/>
        <v>Sim</v>
      </c>
    </row>
    <row r="158" spans="1:23" ht="14.4" x14ac:dyDescent="0.3">
      <c r="A158" s="8" t="s">
        <v>113</v>
      </c>
      <c r="B158" s="22" t="s">
        <v>233</v>
      </c>
      <c r="C158" s="12">
        <v>210860</v>
      </c>
      <c r="D158" s="33" t="s">
        <v>113</v>
      </c>
      <c r="E158" s="34">
        <v>21080</v>
      </c>
      <c r="F158" s="50">
        <f t="shared" si="18"/>
        <v>126480</v>
      </c>
      <c r="G158" s="86">
        <v>19032</v>
      </c>
      <c r="H158" s="45">
        <f t="shared" si="19"/>
        <v>90.284629981024665</v>
      </c>
      <c r="I158" s="86">
        <v>20180</v>
      </c>
      <c r="J158" s="45">
        <f t="shared" si="20"/>
        <v>95.730550284629985</v>
      </c>
      <c r="K158" s="86">
        <v>18330</v>
      </c>
      <c r="L158" s="45">
        <f t="shared" si="21"/>
        <v>86.954459203036052</v>
      </c>
      <c r="M158" s="86">
        <v>19898</v>
      </c>
      <c r="N158" s="45">
        <f t="shared" si="22"/>
        <v>94.39278937381404</v>
      </c>
      <c r="O158" s="86">
        <v>18868</v>
      </c>
      <c r="P158" s="45">
        <f t="shared" si="23"/>
        <v>89.506641366223903</v>
      </c>
      <c r="Q158" s="86">
        <v>11675</v>
      </c>
      <c r="R158" s="45">
        <f t="shared" si="24"/>
        <v>55.3842504743833</v>
      </c>
      <c r="S158" s="44">
        <v>4</v>
      </c>
      <c r="T158" s="44">
        <f t="shared" si="25"/>
        <v>5</v>
      </c>
      <c r="V158" s="39"/>
      <c r="W158" s="26" t="str">
        <f t="shared" si="26"/>
        <v>Sim</v>
      </c>
    </row>
    <row r="159" spans="1:23" ht="14.4" x14ac:dyDescent="0.3">
      <c r="A159" s="8" t="s">
        <v>158</v>
      </c>
      <c r="B159" s="22" t="s">
        <v>233</v>
      </c>
      <c r="C159" s="12">
        <v>210870</v>
      </c>
      <c r="D159" s="33" t="s">
        <v>166</v>
      </c>
      <c r="E159" s="34">
        <v>6146</v>
      </c>
      <c r="F159" s="50">
        <f t="shared" si="18"/>
        <v>36876</v>
      </c>
      <c r="G159" s="86">
        <v>6821</v>
      </c>
      <c r="H159" s="45">
        <f t="shared" si="19"/>
        <v>110.98275301008786</v>
      </c>
      <c r="I159" s="86">
        <v>6534</v>
      </c>
      <c r="J159" s="45">
        <f t="shared" si="20"/>
        <v>106.31304913765049</v>
      </c>
      <c r="K159" s="86">
        <v>5633</v>
      </c>
      <c r="L159" s="45">
        <f t="shared" si="21"/>
        <v>91.653107712333224</v>
      </c>
      <c r="M159" s="86">
        <v>6639</v>
      </c>
      <c r="N159" s="45">
        <f t="shared" si="22"/>
        <v>108.02147738366416</v>
      </c>
      <c r="O159" s="86">
        <v>4026</v>
      </c>
      <c r="P159" s="45">
        <f t="shared" si="23"/>
        <v>65.506020175724046</v>
      </c>
      <c r="Q159" s="86">
        <v>4975</v>
      </c>
      <c r="R159" s="45">
        <f t="shared" si="24"/>
        <v>80.946957370647581</v>
      </c>
      <c r="S159" s="44">
        <v>4</v>
      </c>
      <c r="T159" s="44">
        <f t="shared" si="25"/>
        <v>5</v>
      </c>
      <c r="V159" s="39"/>
      <c r="W159" s="26" t="str">
        <f t="shared" si="26"/>
        <v>Sim</v>
      </c>
    </row>
    <row r="160" spans="1:23" ht="14.4" x14ac:dyDescent="0.3">
      <c r="A160" s="8" t="s">
        <v>86</v>
      </c>
      <c r="B160" s="22" t="s">
        <v>233</v>
      </c>
      <c r="C160" s="12">
        <v>210880</v>
      </c>
      <c r="D160" s="33" t="s">
        <v>94</v>
      </c>
      <c r="E160" s="34">
        <v>4929</v>
      </c>
      <c r="F160" s="50">
        <f t="shared" si="18"/>
        <v>29574</v>
      </c>
      <c r="G160" s="86">
        <v>4873</v>
      </c>
      <c r="H160" s="45">
        <f t="shared" si="19"/>
        <v>98.863866910123761</v>
      </c>
      <c r="I160" s="86">
        <v>4672</v>
      </c>
      <c r="J160" s="45">
        <f t="shared" si="20"/>
        <v>94.785960641103671</v>
      </c>
      <c r="K160" s="86">
        <v>4903</v>
      </c>
      <c r="L160" s="45">
        <f t="shared" si="21"/>
        <v>99.472509636843171</v>
      </c>
      <c r="M160" s="86">
        <v>4913</v>
      </c>
      <c r="N160" s="45">
        <f t="shared" si="22"/>
        <v>99.675390545749636</v>
      </c>
      <c r="O160" s="86">
        <v>4914</v>
      </c>
      <c r="P160" s="45">
        <f t="shared" si="23"/>
        <v>99.695678636640295</v>
      </c>
      <c r="Q160" s="86">
        <v>4925</v>
      </c>
      <c r="R160" s="45">
        <f t="shared" si="24"/>
        <v>99.91884763643742</v>
      </c>
      <c r="S160" s="44">
        <v>4</v>
      </c>
      <c r="T160" s="44">
        <f t="shared" si="25"/>
        <v>6</v>
      </c>
      <c r="V160" s="39"/>
      <c r="W160" s="26" t="str">
        <f t="shared" si="26"/>
        <v>Sim</v>
      </c>
    </row>
    <row r="161" spans="1:23" ht="14.4" x14ac:dyDescent="0.3">
      <c r="A161" s="8" t="s">
        <v>100</v>
      </c>
      <c r="B161" s="22" t="s">
        <v>233</v>
      </c>
      <c r="C161" s="12">
        <v>210890</v>
      </c>
      <c r="D161" s="33" t="s">
        <v>109</v>
      </c>
      <c r="E161" s="34">
        <v>4763</v>
      </c>
      <c r="F161" s="50">
        <f t="shared" si="18"/>
        <v>28578</v>
      </c>
      <c r="G161" s="86">
        <v>4536</v>
      </c>
      <c r="H161" s="45">
        <f t="shared" si="19"/>
        <v>95.234096157883684</v>
      </c>
      <c r="I161" s="86">
        <v>4524</v>
      </c>
      <c r="J161" s="45">
        <f t="shared" si="20"/>
        <v>94.982154104555946</v>
      </c>
      <c r="K161" s="86">
        <v>4610</v>
      </c>
      <c r="L161" s="45">
        <f t="shared" si="21"/>
        <v>96.787738820071382</v>
      </c>
      <c r="M161" s="86">
        <v>4615</v>
      </c>
      <c r="N161" s="45">
        <f t="shared" si="22"/>
        <v>96.892714675624603</v>
      </c>
      <c r="O161" s="86">
        <v>4628</v>
      </c>
      <c r="P161" s="45">
        <f t="shared" si="23"/>
        <v>97.165651900062983</v>
      </c>
      <c r="Q161" s="86">
        <v>4603</v>
      </c>
      <c r="R161" s="45">
        <f t="shared" si="24"/>
        <v>96.640772622296865</v>
      </c>
      <c r="S161" s="44">
        <v>4</v>
      </c>
      <c r="T161" s="44">
        <f t="shared" si="25"/>
        <v>6</v>
      </c>
      <c r="V161" s="39"/>
      <c r="W161" s="26" t="str">
        <f t="shared" si="26"/>
        <v>Sim</v>
      </c>
    </row>
    <row r="162" spans="1:23" ht="14.4" x14ac:dyDescent="0.3">
      <c r="A162" s="8" t="s">
        <v>71</v>
      </c>
      <c r="B162" s="22" t="s">
        <v>233</v>
      </c>
      <c r="C162" s="12">
        <v>210900</v>
      </c>
      <c r="D162" s="33" t="s">
        <v>81</v>
      </c>
      <c r="E162" s="34">
        <v>9928</v>
      </c>
      <c r="F162" s="50">
        <f t="shared" si="18"/>
        <v>59568</v>
      </c>
      <c r="G162" s="86">
        <v>7541</v>
      </c>
      <c r="H162" s="45">
        <f t="shared" si="19"/>
        <v>75.95688960515713</v>
      </c>
      <c r="I162" s="86">
        <v>9445</v>
      </c>
      <c r="J162" s="45">
        <f t="shared" si="20"/>
        <v>95.134971796937947</v>
      </c>
      <c r="K162" s="86">
        <v>9711</v>
      </c>
      <c r="L162" s="45">
        <f t="shared" si="21"/>
        <v>97.81426269137792</v>
      </c>
      <c r="M162" s="86">
        <v>8112</v>
      </c>
      <c r="N162" s="45">
        <f t="shared" si="22"/>
        <v>81.708299758259471</v>
      </c>
      <c r="O162" s="86">
        <v>9630</v>
      </c>
      <c r="P162" s="45">
        <f t="shared" si="23"/>
        <v>96.998388396454473</v>
      </c>
      <c r="Q162" s="86">
        <v>6069</v>
      </c>
      <c r="R162" s="45">
        <f t="shared" si="24"/>
        <v>61.130136986301366</v>
      </c>
      <c r="S162" s="44">
        <v>4</v>
      </c>
      <c r="T162" s="44">
        <f t="shared" si="25"/>
        <v>4</v>
      </c>
      <c r="V162" s="39"/>
      <c r="W162" s="26" t="str">
        <f t="shared" si="26"/>
        <v>Sim</v>
      </c>
    </row>
    <row r="163" spans="1:23" ht="14.4" x14ac:dyDescent="0.3">
      <c r="A163" s="8" t="s">
        <v>113</v>
      </c>
      <c r="B163" s="22" t="s">
        <v>233</v>
      </c>
      <c r="C163" s="12">
        <v>210905</v>
      </c>
      <c r="D163" s="33" t="s">
        <v>124</v>
      </c>
      <c r="E163" s="34">
        <v>2885</v>
      </c>
      <c r="F163" s="50">
        <f t="shared" si="18"/>
        <v>17310</v>
      </c>
      <c r="G163" s="86">
        <v>2934</v>
      </c>
      <c r="H163" s="45">
        <f t="shared" si="19"/>
        <v>101.69844020797227</v>
      </c>
      <c r="I163" s="86">
        <v>2594</v>
      </c>
      <c r="J163" s="45">
        <f t="shared" si="20"/>
        <v>89.913344887348359</v>
      </c>
      <c r="K163" s="86">
        <v>3088</v>
      </c>
      <c r="L163" s="45">
        <f t="shared" si="21"/>
        <v>107.03639514731368</v>
      </c>
      <c r="M163" s="86">
        <v>2745</v>
      </c>
      <c r="N163" s="45">
        <f t="shared" si="22"/>
        <v>95.14731369150779</v>
      </c>
      <c r="O163" s="86">
        <v>2709</v>
      </c>
      <c r="P163" s="45">
        <f t="shared" si="23"/>
        <v>93.899480069324099</v>
      </c>
      <c r="Q163" s="86">
        <v>2944</v>
      </c>
      <c r="R163" s="45">
        <f t="shared" si="24"/>
        <v>102.04506065857886</v>
      </c>
      <c r="S163" s="44">
        <v>4</v>
      </c>
      <c r="T163" s="44">
        <f t="shared" si="25"/>
        <v>6</v>
      </c>
      <c r="V163" s="39"/>
      <c r="W163" s="26" t="str">
        <f t="shared" si="26"/>
        <v>Sim</v>
      </c>
    </row>
    <row r="164" spans="1:23" ht="14.4" x14ac:dyDescent="0.3">
      <c r="A164" s="8" t="s">
        <v>130</v>
      </c>
      <c r="B164" s="22" t="s">
        <v>233</v>
      </c>
      <c r="C164" s="12">
        <v>210910</v>
      </c>
      <c r="D164" s="33" t="s">
        <v>130</v>
      </c>
      <c r="E164" s="34">
        <v>19836</v>
      </c>
      <c r="F164" s="50">
        <f t="shared" si="18"/>
        <v>119016</v>
      </c>
      <c r="G164" s="86">
        <v>18950</v>
      </c>
      <c r="H164" s="45">
        <f t="shared" si="19"/>
        <v>95.533373664045172</v>
      </c>
      <c r="I164" s="86">
        <v>16919</v>
      </c>
      <c r="J164" s="45">
        <f t="shared" si="20"/>
        <v>85.294414196410557</v>
      </c>
      <c r="K164" s="86">
        <v>16681</v>
      </c>
      <c r="L164" s="45">
        <f t="shared" si="21"/>
        <v>84.094575519257916</v>
      </c>
      <c r="M164" s="86">
        <v>18324</v>
      </c>
      <c r="N164" s="45">
        <f t="shared" si="22"/>
        <v>92.377495462794926</v>
      </c>
      <c r="O164" s="86">
        <v>16899</v>
      </c>
      <c r="P164" s="45">
        <f t="shared" si="23"/>
        <v>85.193587416817905</v>
      </c>
      <c r="Q164" s="86">
        <v>16222</v>
      </c>
      <c r="R164" s="45">
        <f t="shared" si="24"/>
        <v>81.780600927606372</v>
      </c>
      <c r="S164" s="44">
        <v>4</v>
      </c>
      <c r="T164" s="44">
        <f t="shared" si="25"/>
        <v>6</v>
      </c>
      <c r="V164" s="39"/>
      <c r="W164" s="26" t="str">
        <f t="shared" si="26"/>
        <v>Sim</v>
      </c>
    </row>
    <row r="165" spans="1:23" ht="14.4" x14ac:dyDescent="0.3">
      <c r="A165" s="8" t="s">
        <v>146</v>
      </c>
      <c r="B165" s="22" t="s">
        <v>233</v>
      </c>
      <c r="C165" s="12">
        <v>210920</v>
      </c>
      <c r="D165" s="33" t="s">
        <v>154</v>
      </c>
      <c r="E165" s="34">
        <v>2097</v>
      </c>
      <c r="F165" s="50">
        <f t="shared" si="18"/>
        <v>12582</v>
      </c>
      <c r="G165" s="86">
        <v>2162</v>
      </c>
      <c r="H165" s="45">
        <f t="shared" si="19"/>
        <v>103.09966618979493</v>
      </c>
      <c r="I165" s="86">
        <v>2129</v>
      </c>
      <c r="J165" s="45">
        <f t="shared" si="20"/>
        <v>101.52598950882212</v>
      </c>
      <c r="K165" s="86">
        <v>1587</v>
      </c>
      <c r="L165" s="45">
        <f t="shared" si="21"/>
        <v>75.679542203147349</v>
      </c>
      <c r="M165" s="86">
        <v>2161</v>
      </c>
      <c r="N165" s="45">
        <f t="shared" si="22"/>
        <v>103.05197901764424</v>
      </c>
      <c r="O165" s="86">
        <v>2205</v>
      </c>
      <c r="P165" s="45">
        <f t="shared" si="23"/>
        <v>105.15021459227466</v>
      </c>
      <c r="Q165" s="86">
        <v>2127</v>
      </c>
      <c r="R165" s="45">
        <f t="shared" si="24"/>
        <v>101.43061516452074</v>
      </c>
      <c r="S165" s="44">
        <v>4</v>
      </c>
      <c r="T165" s="44">
        <f t="shared" si="25"/>
        <v>5</v>
      </c>
      <c r="V165" s="39"/>
      <c r="W165" s="26" t="str">
        <f t="shared" si="26"/>
        <v>Sim</v>
      </c>
    </row>
    <row r="166" spans="1:23" ht="14.4" x14ac:dyDescent="0.3">
      <c r="A166" s="8" t="s">
        <v>202</v>
      </c>
      <c r="B166" s="22" t="s">
        <v>233</v>
      </c>
      <c r="C166" s="12">
        <v>210923</v>
      </c>
      <c r="D166" s="33" t="s">
        <v>217</v>
      </c>
      <c r="E166" s="34">
        <v>1583</v>
      </c>
      <c r="F166" s="50">
        <f t="shared" si="18"/>
        <v>9498</v>
      </c>
      <c r="G166" s="86">
        <v>1649</v>
      </c>
      <c r="H166" s="45">
        <f t="shared" si="19"/>
        <v>104.16929879974732</v>
      </c>
      <c r="I166" s="86">
        <v>1454</v>
      </c>
      <c r="J166" s="45">
        <f t="shared" si="20"/>
        <v>91.85091598231206</v>
      </c>
      <c r="K166" s="86">
        <v>1310</v>
      </c>
      <c r="L166" s="45">
        <f t="shared" si="21"/>
        <v>82.754264055590653</v>
      </c>
      <c r="M166" s="86">
        <v>1476</v>
      </c>
      <c r="N166" s="45">
        <f t="shared" si="22"/>
        <v>93.240682248894501</v>
      </c>
      <c r="O166" s="86">
        <v>1389</v>
      </c>
      <c r="P166" s="45">
        <f t="shared" si="23"/>
        <v>87.74478837650031</v>
      </c>
      <c r="Q166" s="86">
        <v>1191</v>
      </c>
      <c r="R166" s="45">
        <f t="shared" si="24"/>
        <v>75.236891977258367</v>
      </c>
      <c r="S166" s="44">
        <v>4</v>
      </c>
      <c r="T166" s="44">
        <f t="shared" si="25"/>
        <v>5</v>
      </c>
      <c r="V166" s="39"/>
      <c r="W166" s="26" t="str">
        <f t="shared" si="26"/>
        <v>Sim</v>
      </c>
    </row>
    <row r="167" spans="1:23" ht="14.4" x14ac:dyDescent="0.3">
      <c r="A167" s="8" t="s">
        <v>113</v>
      </c>
      <c r="B167" s="22" t="s">
        <v>233</v>
      </c>
      <c r="C167" s="12">
        <v>210927</v>
      </c>
      <c r="D167" s="37" t="s">
        <v>125</v>
      </c>
      <c r="E167" s="34">
        <v>5075</v>
      </c>
      <c r="F167" s="50">
        <f t="shared" si="18"/>
        <v>30450</v>
      </c>
      <c r="G167" s="86">
        <v>5283</v>
      </c>
      <c r="H167" s="45">
        <f t="shared" si="19"/>
        <v>104.0985221674877</v>
      </c>
      <c r="I167" s="86">
        <v>5638</v>
      </c>
      <c r="J167" s="45">
        <f t="shared" si="20"/>
        <v>111.09359605911331</v>
      </c>
      <c r="K167" s="86">
        <v>5676</v>
      </c>
      <c r="L167" s="45">
        <f t="shared" si="21"/>
        <v>111.8423645320197</v>
      </c>
      <c r="M167" s="86">
        <v>5540</v>
      </c>
      <c r="N167" s="45">
        <f t="shared" si="22"/>
        <v>109.16256157635469</v>
      </c>
      <c r="O167" s="86">
        <v>5342</v>
      </c>
      <c r="P167" s="45">
        <f t="shared" si="23"/>
        <v>105.26108374384235</v>
      </c>
      <c r="Q167" s="86">
        <v>3672</v>
      </c>
      <c r="R167" s="45">
        <f t="shared" si="24"/>
        <v>72.354679802955673</v>
      </c>
      <c r="S167" s="44">
        <v>4</v>
      </c>
      <c r="T167" s="44">
        <f t="shared" si="25"/>
        <v>5</v>
      </c>
      <c r="V167" s="39"/>
      <c r="W167" s="26" t="str">
        <f t="shared" si="26"/>
        <v>Sim</v>
      </c>
    </row>
    <row r="168" spans="1:23" ht="14.4" x14ac:dyDescent="0.3">
      <c r="A168" s="8" t="s">
        <v>86</v>
      </c>
      <c r="B168" s="22" t="s">
        <v>233</v>
      </c>
      <c r="C168" s="12">
        <v>210930</v>
      </c>
      <c r="D168" s="33" t="s">
        <v>95</v>
      </c>
      <c r="E168" s="34">
        <v>1877</v>
      </c>
      <c r="F168" s="50">
        <f t="shared" si="18"/>
        <v>11262</v>
      </c>
      <c r="G168" s="86">
        <v>2171</v>
      </c>
      <c r="H168" s="45">
        <f t="shared" si="19"/>
        <v>115.66329248801279</v>
      </c>
      <c r="I168" s="86">
        <v>2188</v>
      </c>
      <c r="J168" s="45">
        <f t="shared" si="20"/>
        <v>116.56899307405435</v>
      </c>
      <c r="K168" s="86">
        <v>2025</v>
      </c>
      <c r="L168" s="45">
        <f t="shared" si="21"/>
        <v>107.88492274906767</v>
      </c>
      <c r="M168" s="86">
        <v>2134</v>
      </c>
      <c r="N168" s="45">
        <f t="shared" si="22"/>
        <v>113.69206180074588</v>
      </c>
      <c r="O168" s="86">
        <v>1621</v>
      </c>
      <c r="P168" s="45">
        <f t="shared" si="23"/>
        <v>86.361214704315387</v>
      </c>
      <c r="Q168" s="86">
        <v>833</v>
      </c>
      <c r="R168" s="45">
        <f t="shared" si="24"/>
        <v>44.379328716036227</v>
      </c>
      <c r="S168" s="44">
        <v>4</v>
      </c>
      <c r="T168" s="44">
        <f t="shared" si="25"/>
        <v>5</v>
      </c>
      <c r="V168" s="39"/>
      <c r="W168" s="26" t="str">
        <f t="shared" si="26"/>
        <v>Sim</v>
      </c>
    </row>
    <row r="169" spans="1:23" ht="14.4" x14ac:dyDescent="0.3">
      <c r="A169" s="8" t="s">
        <v>146</v>
      </c>
      <c r="B169" s="22" t="s">
        <v>234</v>
      </c>
      <c r="C169" s="12">
        <v>210940</v>
      </c>
      <c r="D169" s="33" t="s">
        <v>155</v>
      </c>
      <c r="E169" s="34">
        <v>2298</v>
      </c>
      <c r="F169" s="50">
        <f t="shared" si="18"/>
        <v>13788</v>
      </c>
      <c r="G169" s="86">
        <v>2410</v>
      </c>
      <c r="H169" s="45">
        <f t="shared" si="19"/>
        <v>104.87380330722367</v>
      </c>
      <c r="I169" s="86">
        <v>718</v>
      </c>
      <c r="J169" s="45">
        <f t="shared" si="20"/>
        <v>31.24456048738033</v>
      </c>
      <c r="K169" s="86">
        <v>2350</v>
      </c>
      <c r="L169" s="45">
        <f t="shared" si="21"/>
        <v>102.26283724978242</v>
      </c>
      <c r="M169" s="86">
        <v>1965</v>
      </c>
      <c r="N169" s="45">
        <f t="shared" si="22"/>
        <v>85.509138381201041</v>
      </c>
      <c r="O169" s="86">
        <v>1728</v>
      </c>
      <c r="P169" s="45">
        <f t="shared" si="23"/>
        <v>75.195822454308086</v>
      </c>
      <c r="Q169" s="86">
        <v>1904</v>
      </c>
      <c r="R169" s="45">
        <f t="shared" si="24"/>
        <v>82.854656222802433</v>
      </c>
      <c r="S169" s="44">
        <v>4</v>
      </c>
      <c r="T169" s="44">
        <f t="shared" si="25"/>
        <v>4</v>
      </c>
      <c r="V169" s="39"/>
      <c r="W169" s="26" t="str">
        <f t="shared" si="26"/>
        <v>Sim</v>
      </c>
    </row>
    <row r="170" spans="1:23" ht="14.4" x14ac:dyDescent="0.3">
      <c r="A170" s="8" t="s">
        <v>186</v>
      </c>
      <c r="B170" s="22" t="s">
        <v>233</v>
      </c>
      <c r="C170" s="12">
        <v>210945</v>
      </c>
      <c r="D170" s="33" t="s">
        <v>189</v>
      </c>
      <c r="E170" s="34">
        <v>15749</v>
      </c>
      <c r="F170" s="50">
        <f t="shared" si="18"/>
        <v>94494</v>
      </c>
      <c r="G170" s="86">
        <v>12268</v>
      </c>
      <c r="H170" s="45">
        <f t="shared" si="19"/>
        <v>77.897009333925965</v>
      </c>
      <c r="I170" s="86">
        <v>13904</v>
      </c>
      <c r="J170" s="45">
        <f t="shared" si="20"/>
        <v>88.284970474315827</v>
      </c>
      <c r="K170" s="86">
        <v>13669</v>
      </c>
      <c r="L170" s="45">
        <f t="shared" si="21"/>
        <v>86.79281224204712</v>
      </c>
      <c r="M170" s="86">
        <v>15292</v>
      </c>
      <c r="N170" s="45">
        <f t="shared" si="22"/>
        <v>97.098228458949777</v>
      </c>
      <c r="O170" s="86">
        <v>15307</v>
      </c>
      <c r="P170" s="45">
        <f t="shared" si="23"/>
        <v>97.193472601435019</v>
      </c>
      <c r="Q170" s="86">
        <v>13668</v>
      </c>
      <c r="R170" s="45">
        <f t="shared" si="24"/>
        <v>86.786462632548094</v>
      </c>
      <c r="S170" s="44">
        <v>4</v>
      </c>
      <c r="T170" s="44">
        <f t="shared" si="25"/>
        <v>5</v>
      </c>
      <c r="V170" s="39"/>
      <c r="W170" s="26" t="str">
        <f t="shared" si="26"/>
        <v>Sim</v>
      </c>
    </row>
    <row r="171" spans="1:23" ht="14.4" x14ac:dyDescent="0.3">
      <c r="A171" s="8" t="s">
        <v>27</v>
      </c>
      <c r="B171" s="22" t="s">
        <v>233</v>
      </c>
      <c r="C171" s="12">
        <v>210950</v>
      </c>
      <c r="D171" s="33" t="s">
        <v>35</v>
      </c>
      <c r="E171" s="34">
        <v>7716</v>
      </c>
      <c r="F171" s="50">
        <f t="shared" si="18"/>
        <v>46296</v>
      </c>
      <c r="G171" s="86">
        <v>7336</v>
      </c>
      <c r="H171" s="45">
        <f t="shared" si="19"/>
        <v>95.075168481078279</v>
      </c>
      <c r="I171" s="86">
        <v>7219</v>
      </c>
      <c r="J171" s="45">
        <f t="shared" si="20"/>
        <v>93.558838776568166</v>
      </c>
      <c r="K171" s="86">
        <v>7378</v>
      </c>
      <c r="L171" s="45">
        <f t="shared" si="21"/>
        <v>95.619491964748576</v>
      </c>
      <c r="M171" s="86">
        <v>7314</v>
      </c>
      <c r="N171" s="45">
        <f t="shared" si="22"/>
        <v>94.7900466562986</v>
      </c>
      <c r="O171" s="86">
        <v>6447</v>
      </c>
      <c r="P171" s="45">
        <f t="shared" si="23"/>
        <v>83.553654743390354</v>
      </c>
      <c r="Q171" s="86">
        <v>7106</v>
      </c>
      <c r="R171" s="45">
        <f t="shared" si="24"/>
        <v>92.094349403836191</v>
      </c>
      <c r="S171" s="44">
        <v>4</v>
      </c>
      <c r="T171" s="44">
        <f t="shared" si="25"/>
        <v>6</v>
      </c>
      <c r="V171" s="39"/>
      <c r="W171" s="26" t="str">
        <f t="shared" si="26"/>
        <v>Sim</v>
      </c>
    </row>
    <row r="172" spans="1:23" ht="14.4" x14ac:dyDescent="0.3">
      <c r="A172" s="8" t="s">
        <v>71</v>
      </c>
      <c r="B172" s="22" t="s">
        <v>233</v>
      </c>
      <c r="C172" s="12">
        <v>210955</v>
      </c>
      <c r="D172" s="33" t="s">
        <v>82</v>
      </c>
      <c r="E172" s="34">
        <v>3496</v>
      </c>
      <c r="F172" s="50">
        <f t="shared" si="18"/>
        <v>20976</v>
      </c>
      <c r="G172" s="86">
        <v>3456</v>
      </c>
      <c r="H172" s="45">
        <f t="shared" si="19"/>
        <v>98.855835240274601</v>
      </c>
      <c r="I172" s="86">
        <v>3712</v>
      </c>
      <c r="J172" s="45">
        <f t="shared" si="20"/>
        <v>106.17848970251715</v>
      </c>
      <c r="K172" s="86">
        <v>3007</v>
      </c>
      <c r="L172" s="45">
        <f t="shared" si="21"/>
        <v>86.012585812356974</v>
      </c>
      <c r="M172" s="86">
        <v>3524</v>
      </c>
      <c r="N172" s="45">
        <f t="shared" si="22"/>
        <v>100.80091533180777</v>
      </c>
      <c r="O172" s="86">
        <v>3655</v>
      </c>
      <c r="P172" s="45">
        <f t="shared" si="23"/>
        <v>104.54805491990847</v>
      </c>
      <c r="Q172" s="86">
        <v>1628</v>
      </c>
      <c r="R172" s="45">
        <f t="shared" si="24"/>
        <v>46.567505720823796</v>
      </c>
      <c r="S172" s="44">
        <v>4</v>
      </c>
      <c r="T172" s="44">
        <f t="shared" si="25"/>
        <v>5</v>
      </c>
      <c r="V172" s="39"/>
      <c r="W172" s="26" t="str">
        <f t="shared" si="26"/>
        <v>Sim</v>
      </c>
    </row>
    <row r="173" spans="1:23" ht="14.4" x14ac:dyDescent="0.3">
      <c r="A173" s="8" t="s">
        <v>146</v>
      </c>
      <c r="B173" s="22" t="s">
        <v>233</v>
      </c>
      <c r="C173" s="12">
        <v>210960</v>
      </c>
      <c r="D173" s="33" t="s">
        <v>146</v>
      </c>
      <c r="E173" s="34">
        <v>11356</v>
      </c>
      <c r="F173" s="50">
        <f t="shared" si="18"/>
        <v>68136</v>
      </c>
      <c r="G173" s="86">
        <v>11291</v>
      </c>
      <c r="H173" s="45">
        <f t="shared" si="19"/>
        <v>99.427615357520253</v>
      </c>
      <c r="I173" s="86">
        <v>10959</v>
      </c>
      <c r="J173" s="45">
        <f t="shared" si="20"/>
        <v>96.504050722085239</v>
      </c>
      <c r="K173" s="86">
        <v>10974</v>
      </c>
      <c r="L173" s="45">
        <f t="shared" si="21"/>
        <v>96.636139485734418</v>
      </c>
      <c r="M173" s="86">
        <v>10551</v>
      </c>
      <c r="N173" s="45">
        <f t="shared" si="22"/>
        <v>92.91123635082775</v>
      </c>
      <c r="O173" s="86">
        <v>11405</v>
      </c>
      <c r="P173" s="45">
        <f t="shared" si="23"/>
        <v>100.43148996125397</v>
      </c>
      <c r="Q173" s="86">
        <v>10782</v>
      </c>
      <c r="R173" s="45">
        <f t="shared" si="24"/>
        <v>94.945403311025018</v>
      </c>
      <c r="S173" s="44">
        <v>4</v>
      </c>
      <c r="T173" s="44">
        <f t="shared" si="25"/>
        <v>6</v>
      </c>
      <c r="V173" s="39"/>
      <c r="W173" s="26" t="str">
        <f t="shared" si="26"/>
        <v>Sim</v>
      </c>
    </row>
    <row r="174" spans="1:23" ht="14.4" x14ac:dyDescent="0.3">
      <c r="A174" s="8" t="s">
        <v>27</v>
      </c>
      <c r="B174" s="22" t="s">
        <v>233</v>
      </c>
      <c r="C174" s="12">
        <v>210970</v>
      </c>
      <c r="D174" s="33" t="s">
        <v>36</v>
      </c>
      <c r="E174" s="34">
        <v>1543</v>
      </c>
      <c r="F174" s="50">
        <f t="shared" si="18"/>
        <v>9258</v>
      </c>
      <c r="G174" s="86">
        <v>2083</v>
      </c>
      <c r="H174" s="45">
        <f t="shared" si="19"/>
        <v>134.99675955930007</v>
      </c>
      <c r="I174" s="86">
        <v>1700</v>
      </c>
      <c r="J174" s="45">
        <f t="shared" si="20"/>
        <v>110.17498379779651</v>
      </c>
      <c r="K174" s="86">
        <v>1726</v>
      </c>
      <c r="L174" s="45">
        <f t="shared" si="21"/>
        <v>111.86001296176281</v>
      </c>
      <c r="M174" s="86">
        <v>2028</v>
      </c>
      <c r="N174" s="45">
        <f t="shared" si="22"/>
        <v>131.43227478937135</v>
      </c>
      <c r="O174" s="86">
        <v>1813</v>
      </c>
      <c r="P174" s="45">
        <f t="shared" si="23"/>
        <v>117.49837977965004</v>
      </c>
      <c r="Q174" s="86">
        <v>1589</v>
      </c>
      <c r="R174" s="45">
        <f t="shared" si="24"/>
        <v>102.98120544394038</v>
      </c>
      <c r="S174" s="44">
        <v>4</v>
      </c>
      <c r="T174" s="44">
        <f t="shared" si="25"/>
        <v>6</v>
      </c>
      <c r="V174" s="39"/>
      <c r="W174" s="26" t="str">
        <f t="shared" si="26"/>
        <v>Sim</v>
      </c>
    </row>
    <row r="175" spans="1:23" ht="14.4" x14ac:dyDescent="0.3">
      <c r="A175" s="8" t="s">
        <v>130</v>
      </c>
      <c r="B175" s="22" t="s">
        <v>234</v>
      </c>
      <c r="C175" s="12">
        <v>210975</v>
      </c>
      <c r="D175" s="33" t="s">
        <v>140</v>
      </c>
      <c r="E175" s="34">
        <v>2004</v>
      </c>
      <c r="F175" s="50">
        <f t="shared" si="18"/>
        <v>12024</v>
      </c>
      <c r="G175" s="86">
        <v>1747</v>
      </c>
      <c r="H175" s="45">
        <f t="shared" si="19"/>
        <v>87.175648702594813</v>
      </c>
      <c r="I175" s="86">
        <v>1960</v>
      </c>
      <c r="J175" s="45">
        <f t="shared" si="20"/>
        <v>97.80439121756487</v>
      </c>
      <c r="K175" s="86">
        <v>1990</v>
      </c>
      <c r="L175" s="45">
        <f t="shared" si="21"/>
        <v>99.301397205588827</v>
      </c>
      <c r="M175" s="86">
        <v>1944</v>
      </c>
      <c r="N175" s="45">
        <f t="shared" si="22"/>
        <v>97.005988023952099</v>
      </c>
      <c r="O175" s="86">
        <v>1980</v>
      </c>
      <c r="P175" s="45">
        <f t="shared" si="23"/>
        <v>98.802395209580837</v>
      </c>
      <c r="Q175" s="86">
        <v>2011</v>
      </c>
      <c r="R175" s="45">
        <f t="shared" si="24"/>
        <v>100.34930139720559</v>
      </c>
      <c r="S175" s="44">
        <v>4</v>
      </c>
      <c r="T175" s="44">
        <f t="shared" si="25"/>
        <v>6</v>
      </c>
      <c r="V175" s="39"/>
      <c r="W175" s="26" t="str">
        <f t="shared" si="26"/>
        <v>Sim</v>
      </c>
    </row>
    <row r="176" spans="1:23" ht="14.4" x14ac:dyDescent="0.3">
      <c r="A176" s="7" t="s">
        <v>113</v>
      </c>
      <c r="B176" s="23" t="s">
        <v>233</v>
      </c>
      <c r="C176" s="36">
        <v>210980</v>
      </c>
      <c r="D176" s="37" t="s">
        <v>126</v>
      </c>
      <c r="E176" s="34">
        <v>8259</v>
      </c>
      <c r="F176" s="50">
        <f t="shared" si="18"/>
        <v>49554</v>
      </c>
      <c r="G176" s="86">
        <v>5130</v>
      </c>
      <c r="H176" s="45">
        <f t="shared" si="19"/>
        <v>62.114057391936072</v>
      </c>
      <c r="I176" s="86">
        <v>7078</v>
      </c>
      <c r="J176" s="45">
        <f t="shared" si="20"/>
        <v>85.700447996125433</v>
      </c>
      <c r="K176" s="86">
        <v>7245</v>
      </c>
      <c r="L176" s="45">
        <f t="shared" si="21"/>
        <v>87.722484562295676</v>
      </c>
      <c r="M176" s="86">
        <v>8567</v>
      </c>
      <c r="N176" s="45">
        <f t="shared" si="22"/>
        <v>103.72926504419422</v>
      </c>
      <c r="O176" s="86">
        <v>9029</v>
      </c>
      <c r="P176" s="45">
        <f t="shared" si="23"/>
        <v>109.32316261048554</v>
      </c>
      <c r="Q176" s="86">
        <v>7016</v>
      </c>
      <c r="R176" s="45">
        <f t="shared" si="24"/>
        <v>84.949751785930502</v>
      </c>
      <c r="S176" s="44">
        <v>4</v>
      </c>
      <c r="T176" s="44">
        <f t="shared" si="25"/>
        <v>5</v>
      </c>
      <c r="V176" s="39"/>
      <c r="W176" s="26" t="str">
        <f t="shared" si="26"/>
        <v>Sim</v>
      </c>
    </row>
    <row r="177" spans="1:23" ht="14.4" x14ac:dyDescent="0.3">
      <c r="A177" s="7" t="s">
        <v>158</v>
      </c>
      <c r="B177" s="23" t="s">
        <v>233</v>
      </c>
      <c r="C177" s="36">
        <v>210990</v>
      </c>
      <c r="D177" s="37" t="s">
        <v>158</v>
      </c>
      <c r="E177" s="34">
        <v>41370</v>
      </c>
      <c r="F177" s="50">
        <f t="shared" si="18"/>
        <v>248220</v>
      </c>
      <c r="G177" s="86">
        <v>35694</v>
      </c>
      <c r="H177" s="45">
        <f t="shared" si="19"/>
        <v>86.27991298042059</v>
      </c>
      <c r="I177" s="86">
        <v>35404</v>
      </c>
      <c r="J177" s="45">
        <f t="shared" si="20"/>
        <v>85.578921924099589</v>
      </c>
      <c r="K177" s="86">
        <v>38321</v>
      </c>
      <c r="L177" s="45">
        <f t="shared" si="21"/>
        <v>92.629925066473291</v>
      </c>
      <c r="M177" s="86">
        <v>41779</v>
      </c>
      <c r="N177" s="45">
        <f t="shared" si="22"/>
        <v>100.98863911046652</v>
      </c>
      <c r="O177" s="86">
        <v>37647</v>
      </c>
      <c r="P177" s="45">
        <f t="shared" si="23"/>
        <v>91.000725163161718</v>
      </c>
      <c r="Q177" s="86">
        <v>32221</v>
      </c>
      <c r="R177" s="45">
        <f t="shared" si="24"/>
        <v>77.8849407783418</v>
      </c>
      <c r="S177" s="44">
        <v>4</v>
      </c>
      <c r="T177" s="44">
        <f t="shared" si="25"/>
        <v>5</v>
      </c>
      <c r="V177" s="39"/>
      <c r="W177" s="26" t="str">
        <f t="shared" si="26"/>
        <v>Sim</v>
      </c>
    </row>
    <row r="178" spans="1:23" ht="14.4" x14ac:dyDescent="0.3">
      <c r="A178" s="7" t="s">
        <v>158</v>
      </c>
      <c r="B178" s="23" t="s">
        <v>233</v>
      </c>
      <c r="C178" s="36">
        <v>211000</v>
      </c>
      <c r="D178" s="37" t="s">
        <v>167</v>
      </c>
      <c r="E178" s="34">
        <v>24554</v>
      </c>
      <c r="F178" s="50">
        <f t="shared" si="18"/>
        <v>147324</v>
      </c>
      <c r="G178" s="86">
        <v>24504</v>
      </c>
      <c r="H178" s="45">
        <f t="shared" si="19"/>
        <v>99.796367190681764</v>
      </c>
      <c r="I178" s="86">
        <v>24271</v>
      </c>
      <c r="J178" s="45">
        <f t="shared" si="20"/>
        <v>98.847438299258769</v>
      </c>
      <c r="K178" s="86">
        <v>24221</v>
      </c>
      <c r="L178" s="45">
        <f t="shared" si="21"/>
        <v>98.643805489940533</v>
      </c>
      <c r="M178" s="86">
        <v>24442</v>
      </c>
      <c r="N178" s="45">
        <f t="shared" si="22"/>
        <v>99.543862507127145</v>
      </c>
      <c r="O178" s="86">
        <v>24306</v>
      </c>
      <c r="P178" s="45">
        <f t="shared" si="23"/>
        <v>98.989981265781552</v>
      </c>
      <c r="Q178" s="86">
        <v>24516</v>
      </c>
      <c r="R178" s="45">
        <f t="shared" si="24"/>
        <v>99.845239064918132</v>
      </c>
      <c r="S178" s="44">
        <v>4</v>
      </c>
      <c r="T178" s="44">
        <f t="shared" si="25"/>
        <v>6</v>
      </c>
      <c r="V178" s="39"/>
      <c r="W178" s="26" t="str">
        <f t="shared" si="26"/>
        <v>Sim</v>
      </c>
    </row>
    <row r="179" spans="1:23" ht="14.4" x14ac:dyDescent="0.3">
      <c r="A179" s="7" t="s">
        <v>202</v>
      </c>
      <c r="B179" s="23" t="s">
        <v>233</v>
      </c>
      <c r="C179" s="36">
        <v>211003</v>
      </c>
      <c r="D179" s="37" t="s">
        <v>218</v>
      </c>
      <c r="E179" s="34">
        <v>8596</v>
      </c>
      <c r="F179" s="50">
        <f t="shared" si="18"/>
        <v>51576</v>
      </c>
      <c r="G179" s="86">
        <v>8595</v>
      </c>
      <c r="H179" s="45">
        <f t="shared" si="19"/>
        <v>99.988366682177755</v>
      </c>
      <c r="I179" s="86">
        <v>8576</v>
      </c>
      <c r="J179" s="45">
        <f t="shared" si="20"/>
        <v>99.767333643555148</v>
      </c>
      <c r="K179" s="86">
        <v>8593</v>
      </c>
      <c r="L179" s="45">
        <f t="shared" si="21"/>
        <v>99.96510004653328</v>
      </c>
      <c r="M179" s="86">
        <v>8386</v>
      </c>
      <c r="N179" s="45">
        <f t="shared" si="22"/>
        <v>97.557003257328986</v>
      </c>
      <c r="O179" s="86">
        <v>8583</v>
      </c>
      <c r="P179" s="45">
        <f t="shared" si="23"/>
        <v>99.848766868310847</v>
      </c>
      <c r="Q179" s="86">
        <v>8597</v>
      </c>
      <c r="R179" s="45">
        <f t="shared" si="24"/>
        <v>100.01163331782223</v>
      </c>
      <c r="S179" s="44">
        <v>4</v>
      </c>
      <c r="T179" s="44">
        <f t="shared" si="25"/>
        <v>6</v>
      </c>
      <c r="V179" s="39"/>
      <c r="W179" s="26" t="str">
        <f t="shared" si="26"/>
        <v>Sim</v>
      </c>
    </row>
    <row r="180" spans="1:23" ht="14.4" x14ac:dyDescent="0.3">
      <c r="A180" s="8" t="s">
        <v>52</v>
      </c>
      <c r="B180" s="22" t="s">
        <v>233</v>
      </c>
      <c r="C180" s="12">
        <v>211010</v>
      </c>
      <c r="D180" s="33" t="s">
        <v>61</v>
      </c>
      <c r="E180" s="34">
        <v>5937</v>
      </c>
      <c r="F180" s="50">
        <f t="shared" si="18"/>
        <v>35622</v>
      </c>
      <c r="G180" s="86">
        <v>5948</v>
      </c>
      <c r="H180" s="45">
        <f t="shared" si="19"/>
        <v>100.18527876031666</v>
      </c>
      <c r="I180" s="86">
        <v>5849</v>
      </c>
      <c r="J180" s="45">
        <f t="shared" si="20"/>
        <v>98.517769917466737</v>
      </c>
      <c r="K180" s="86">
        <v>5963</v>
      </c>
      <c r="L180" s="45">
        <f t="shared" si="21"/>
        <v>100.43793161529393</v>
      </c>
      <c r="M180" s="86">
        <v>5963</v>
      </c>
      <c r="N180" s="45">
        <f t="shared" si="22"/>
        <v>100.43793161529393</v>
      </c>
      <c r="O180" s="86">
        <v>5967</v>
      </c>
      <c r="P180" s="45">
        <f t="shared" si="23"/>
        <v>100.50530570995453</v>
      </c>
      <c r="Q180" s="86">
        <v>6008</v>
      </c>
      <c r="R180" s="45">
        <f t="shared" si="24"/>
        <v>101.1958901802257</v>
      </c>
      <c r="S180" s="44">
        <v>4</v>
      </c>
      <c r="T180" s="44">
        <f t="shared" si="25"/>
        <v>6</v>
      </c>
      <c r="V180" s="39"/>
      <c r="W180" s="26" t="str">
        <f t="shared" si="26"/>
        <v>Sim</v>
      </c>
    </row>
    <row r="181" spans="1:23" ht="14.4" x14ac:dyDescent="0.3">
      <c r="A181" s="10" t="s">
        <v>146</v>
      </c>
      <c r="B181" s="25" t="s">
        <v>233</v>
      </c>
      <c r="C181" s="12">
        <v>211020</v>
      </c>
      <c r="D181" s="33" t="s">
        <v>156</v>
      </c>
      <c r="E181" s="34">
        <v>9983</v>
      </c>
      <c r="F181" s="50">
        <f t="shared" si="18"/>
        <v>59898</v>
      </c>
      <c r="G181" s="86">
        <v>8843</v>
      </c>
      <c r="H181" s="45">
        <f t="shared" si="19"/>
        <v>88.580586997896432</v>
      </c>
      <c r="I181" s="86">
        <v>9847</v>
      </c>
      <c r="J181" s="45">
        <f t="shared" si="20"/>
        <v>98.637684062906942</v>
      </c>
      <c r="K181" s="86">
        <v>8490</v>
      </c>
      <c r="L181" s="45">
        <f t="shared" si="21"/>
        <v>85.044575778824012</v>
      </c>
      <c r="M181" s="86">
        <v>8804</v>
      </c>
      <c r="N181" s="45">
        <f t="shared" si="22"/>
        <v>88.18992286887709</v>
      </c>
      <c r="O181" s="86">
        <v>5969</v>
      </c>
      <c r="P181" s="45">
        <f t="shared" si="23"/>
        <v>59.791645797856354</v>
      </c>
      <c r="Q181" s="86">
        <v>6471</v>
      </c>
      <c r="R181" s="45">
        <f t="shared" si="24"/>
        <v>64.820194330361616</v>
      </c>
      <c r="S181" s="44">
        <v>4</v>
      </c>
      <c r="T181" s="44">
        <f t="shared" si="25"/>
        <v>4</v>
      </c>
      <c r="V181" s="39"/>
      <c r="W181" s="26" t="str">
        <f t="shared" si="26"/>
        <v>Sim</v>
      </c>
    </row>
    <row r="182" spans="1:23" ht="14.4" x14ac:dyDescent="0.3">
      <c r="A182" s="8" t="s">
        <v>52</v>
      </c>
      <c r="B182" s="22" t="s">
        <v>234</v>
      </c>
      <c r="C182" s="12">
        <v>211023</v>
      </c>
      <c r="D182" s="33" t="s">
        <v>62</v>
      </c>
      <c r="E182" s="34">
        <v>1082</v>
      </c>
      <c r="F182" s="50">
        <f t="shared" si="18"/>
        <v>6492</v>
      </c>
      <c r="G182" s="86">
        <v>938</v>
      </c>
      <c r="H182" s="45">
        <f t="shared" si="19"/>
        <v>86.691312384473193</v>
      </c>
      <c r="I182" s="86">
        <v>1096</v>
      </c>
      <c r="J182" s="45">
        <f t="shared" si="20"/>
        <v>101.29390018484288</v>
      </c>
      <c r="K182" s="86">
        <v>904</v>
      </c>
      <c r="L182" s="45">
        <f t="shared" si="21"/>
        <v>83.548983364140483</v>
      </c>
      <c r="M182" s="86">
        <v>1036</v>
      </c>
      <c r="N182" s="45">
        <f t="shared" si="22"/>
        <v>95.748613678373388</v>
      </c>
      <c r="O182" s="86">
        <v>671</v>
      </c>
      <c r="P182" s="45">
        <f t="shared" si="23"/>
        <v>62.014787430683917</v>
      </c>
      <c r="Q182" s="86">
        <v>936</v>
      </c>
      <c r="R182" s="45">
        <f t="shared" si="24"/>
        <v>86.506469500924212</v>
      </c>
      <c r="S182" s="44">
        <v>4</v>
      </c>
      <c r="T182" s="44">
        <f t="shared" si="25"/>
        <v>5</v>
      </c>
      <c r="V182" s="39"/>
      <c r="W182" s="26" t="str">
        <f t="shared" si="26"/>
        <v>Sim</v>
      </c>
    </row>
    <row r="183" spans="1:23" ht="14.4" x14ac:dyDescent="0.3">
      <c r="A183" s="8" t="s">
        <v>146</v>
      </c>
      <c r="B183" s="22" t="s">
        <v>234</v>
      </c>
      <c r="C183" s="12">
        <v>211027</v>
      </c>
      <c r="D183" s="33" t="s">
        <v>157</v>
      </c>
      <c r="E183" s="34">
        <v>1812</v>
      </c>
      <c r="F183" s="50">
        <f t="shared" si="18"/>
        <v>10872</v>
      </c>
      <c r="G183" s="86">
        <v>1808</v>
      </c>
      <c r="H183" s="45">
        <f t="shared" si="19"/>
        <v>99.779249448123622</v>
      </c>
      <c r="I183" s="86">
        <v>1815</v>
      </c>
      <c r="J183" s="45">
        <f t="shared" si="20"/>
        <v>100.16556291390728</v>
      </c>
      <c r="K183" s="86">
        <v>1837</v>
      </c>
      <c r="L183" s="45">
        <f t="shared" si="21"/>
        <v>101.37969094922737</v>
      </c>
      <c r="M183" s="86">
        <v>1994</v>
      </c>
      <c r="N183" s="45">
        <f t="shared" si="22"/>
        <v>110.04415011037527</v>
      </c>
      <c r="O183" s="86">
        <v>2003</v>
      </c>
      <c r="P183" s="45">
        <f t="shared" si="23"/>
        <v>110.54083885209714</v>
      </c>
      <c r="Q183" s="86">
        <v>1775</v>
      </c>
      <c r="R183" s="45">
        <f t="shared" si="24"/>
        <v>97.958057395143484</v>
      </c>
      <c r="S183" s="44">
        <v>4</v>
      </c>
      <c r="T183" s="44">
        <f t="shared" si="25"/>
        <v>6</v>
      </c>
      <c r="V183" s="39"/>
      <c r="W183" s="26" t="str">
        <f t="shared" si="26"/>
        <v>Sim</v>
      </c>
    </row>
    <row r="184" spans="1:23" ht="14.4" x14ac:dyDescent="0.3">
      <c r="A184" s="8" t="s">
        <v>130</v>
      </c>
      <c r="B184" s="22" t="s">
        <v>233</v>
      </c>
      <c r="C184" s="12">
        <v>211030</v>
      </c>
      <c r="D184" s="33" t="s">
        <v>141</v>
      </c>
      <c r="E184" s="34">
        <v>5532</v>
      </c>
      <c r="F184" s="50">
        <f t="shared" si="18"/>
        <v>33192</v>
      </c>
      <c r="G184" s="86">
        <v>5559</v>
      </c>
      <c r="H184" s="45">
        <f t="shared" si="19"/>
        <v>100.4880694143167</v>
      </c>
      <c r="I184" s="86">
        <v>5564</v>
      </c>
      <c r="J184" s="45">
        <f t="shared" si="20"/>
        <v>100.57845263919016</v>
      </c>
      <c r="K184" s="86">
        <v>5595</v>
      </c>
      <c r="L184" s="45">
        <f t="shared" si="21"/>
        <v>101.13882863340564</v>
      </c>
      <c r="M184" s="86">
        <v>5576</v>
      </c>
      <c r="N184" s="45">
        <f t="shared" si="22"/>
        <v>100.79537237888647</v>
      </c>
      <c r="O184" s="86">
        <v>5480</v>
      </c>
      <c r="P184" s="45">
        <f t="shared" si="23"/>
        <v>99.060014461315987</v>
      </c>
      <c r="Q184" s="86">
        <v>5425</v>
      </c>
      <c r="R184" s="45">
        <f t="shared" si="24"/>
        <v>98.065798987707893</v>
      </c>
      <c r="S184" s="44">
        <v>4</v>
      </c>
      <c r="T184" s="44">
        <f t="shared" si="25"/>
        <v>6</v>
      </c>
      <c r="V184" s="39"/>
      <c r="W184" s="26" t="str">
        <f t="shared" si="26"/>
        <v>Sim</v>
      </c>
    </row>
    <row r="185" spans="1:23" ht="14.4" x14ac:dyDescent="0.3">
      <c r="A185" s="8" t="s">
        <v>86</v>
      </c>
      <c r="B185" s="22" t="s">
        <v>233</v>
      </c>
      <c r="C185" s="12">
        <v>211040</v>
      </c>
      <c r="D185" s="37" t="s">
        <v>96</v>
      </c>
      <c r="E185" s="34">
        <v>4795</v>
      </c>
      <c r="F185" s="50">
        <f t="shared" si="18"/>
        <v>28770</v>
      </c>
      <c r="G185" s="86">
        <v>3093</v>
      </c>
      <c r="H185" s="45">
        <f t="shared" si="19"/>
        <v>64.504692387904058</v>
      </c>
      <c r="I185" s="86">
        <v>4449</v>
      </c>
      <c r="J185" s="45">
        <f t="shared" si="20"/>
        <v>92.78415015641292</v>
      </c>
      <c r="K185" s="86">
        <v>4618</v>
      </c>
      <c r="L185" s="45">
        <f t="shared" si="21"/>
        <v>96.308654848800828</v>
      </c>
      <c r="M185" s="86">
        <v>4337</v>
      </c>
      <c r="N185" s="45">
        <f t="shared" si="22"/>
        <v>90.448383733055266</v>
      </c>
      <c r="O185" s="86">
        <v>4478</v>
      </c>
      <c r="P185" s="45">
        <f t="shared" si="23"/>
        <v>93.38894681960376</v>
      </c>
      <c r="Q185" s="86">
        <v>3078</v>
      </c>
      <c r="R185" s="45">
        <f t="shared" si="24"/>
        <v>64.191866527632939</v>
      </c>
      <c r="S185" s="44">
        <v>4</v>
      </c>
      <c r="T185" s="44">
        <f t="shared" si="25"/>
        <v>4</v>
      </c>
      <c r="V185" s="39"/>
      <c r="W185" s="26" t="str">
        <f t="shared" si="26"/>
        <v>Sim</v>
      </c>
    </row>
    <row r="186" spans="1:23" ht="14.4" x14ac:dyDescent="0.3">
      <c r="A186" s="8" t="s">
        <v>195</v>
      </c>
      <c r="B186" s="22" t="s">
        <v>233</v>
      </c>
      <c r="C186" s="12">
        <v>211050</v>
      </c>
      <c r="D186" s="37" t="s">
        <v>240</v>
      </c>
      <c r="E186" s="34">
        <v>4633</v>
      </c>
      <c r="F186" s="50">
        <f t="shared" si="18"/>
        <v>27798</v>
      </c>
      <c r="G186" s="86">
        <v>4636</v>
      </c>
      <c r="H186" s="45">
        <f t="shared" si="19"/>
        <v>100.06475285991799</v>
      </c>
      <c r="I186" s="86">
        <v>4583</v>
      </c>
      <c r="J186" s="45">
        <f t="shared" si="20"/>
        <v>98.920785668033673</v>
      </c>
      <c r="K186" s="86">
        <v>4435</v>
      </c>
      <c r="L186" s="45">
        <f t="shared" si="21"/>
        <v>95.726311245413342</v>
      </c>
      <c r="M186" s="86">
        <v>4583</v>
      </c>
      <c r="N186" s="45">
        <f t="shared" si="22"/>
        <v>98.920785668033673</v>
      </c>
      <c r="O186" s="86">
        <v>4575</v>
      </c>
      <c r="P186" s="45">
        <f t="shared" si="23"/>
        <v>98.748111374919063</v>
      </c>
      <c r="Q186" s="86">
        <v>4030</v>
      </c>
      <c r="R186" s="45">
        <f t="shared" si="24"/>
        <v>86.984675156486077</v>
      </c>
      <c r="S186" s="44">
        <v>4</v>
      </c>
      <c r="T186" s="44">
        <f t="shared" si="25"/>
        <v>6</v>
      </c>
      <c r="V186" s="39"/>
      <c r="W186" s="26" t="str">
        <f t="shared" si="26"/>
        <v>Sim</v>
      </c>
    </row>
    <row r="187" spans="1:23" ht="14.4" x14ac:dyDescent="0.3">
      <c r="A187" s="8" t="s">
        <v>52</v>
      </c>
      <c r="B187" s="22" t="s">
        <v>233</v>
      </c>
      <c r="C187" s="12">
        <v>211060</v>
      </c>
      <c r="D187" s="33" t="s">
        <v>63</v>
      </c>
      <c r="E187" s="34">
        <v>5140</v>
      </c>
      <c r="F187" s="50">
        <f t="shared" si="18"/>
        <v>30840</v>
      </c>
      <c r="G187" s="86">
        <v>5215</v>
      </c>
      <c r="H187" s="45">
        <f t="shared" si="19"/>
        <v>101.45914396887159</v>
      </c>
      <c r="I187" s="86">
        <v>5246</v>
      </c>
      <c r="J187" s="45">
        <f t="shared" si="20"/>
        <v>102.06225680933852</v>
      </c>
      <c r="K187" s="86">
        <v>5264</v>
      </c>
      <c r="L187" s="45">
        <f t="shared" si="21"/>
        <v>102.4124513618677</v>
      </c>
      <c r="M187" s="86">
        <v>5286</v>
      </c>
      <c r="N187" s="45">
        <f t="shared" si="22"/>
        <v>102.84046692607004</v>
      </c>
      <c r="O187" s="86">
        <v>5232</v>
      </c>
      <c r="P187" s="45">
        <f t="shared" si="23"/>
        <v>101.78988326848248</v>
      </c>
      <c r="Q187" s="86">
        <v>4827</v>
      </c>
      <c r="R187" s="45">
        <f t="shared" si="24"/>
        <v>93.910505836575879</v>
      </c>
      <c r="S187" s="44">
        <v>4</v>
      </c>
      <c r="T187" s="44">
        <f t="shared" si="25"/>
        <v>6</v>
      </c>
      <c r="V187" s="39"/>
      <c r="W187" s="26" t="str">
        <f t="shared" si="26"/>
        <v>Sim</v>
      </c>
    </row>
    <row r="188" spans="1:23" ht="14.4" x14ac:dyDescent="0.3">
      <c r="A188" s="8" t="s">
        <v>171</v>
      </c>
      <c r="B188" s="22" t="s">
        <v>233</v>
      </c>
      <c r="C188" s="12">
        <v>211065</v>
      </c>
      <c r="D188" s="33" t="s">
        <v>183</v>
      </c>
      <c r="E188" s="34">
        <v>3716</v>
      </c>
      <c r="F188" s="50">
        <f t="shared" si="18"/>
        <v>22296</v>
      </c>
      <c r="G188" s="86">
        <v>3686</v>
      </c>
      <c r="H188" s="45">
        <f t="shared" si="19"/>
        <v>99.192680301399349</v>
      </c>
      <c r="I188" s="86">
        <v>3720</v>
      </c>
      <c r="J188" s="45">
        <f t="shared" si="20"/>
        <v>100.10764262648009</v>
      </c>
      <c r="K188" s="86">
        <v>3792</v>
      </c>
      <c r="L188" s="45">
        <f t="shared" si="21"/>
        <v>102.04520990312163</v>
      </c>
      <c r="M188" s="86">
        <v>3640</v>
      </c>
      <c r="N188" s="45">
        <f t="shared" si="22"/>
        <v>97.954790096878369</v>
      </c>
      <c r="O188" s="86">
        <v>3591</v>
      </c>
      <c r="P188" s="45">
        <f t="shared" si="23"/>
        <v>96.636167922497307</v>
      </c>
      <c r="Q188" s="86">
        <v>3509</v>
      </c>
      <c r="R188" s="45">
        <f t="shared" si="24"/>
        <v>94.429494079655541</v>
      </c>
      <c r="S188" s="44">
        <v>4</v>
      </c>
      <c r="T188" s="44">
        <f t="shared" si="25"/>
        <v>6</v>
      </c>
      <c r="V188" s="39"/>
      <c r="W188" s="26" t="str">
        <f t="shared" si="26"/>
        <v>Sim</v>
      </c>
    </row>
    <row r="189" spans="1:23" ht="14.4" x14ac:dyDescent="0.3">
      <c r="A189" s="8" t="s">
        <v>130</v>
      </c>
      <c r="B189" s="22" t="s">
        <v>233</v>
      </c>
      <c r="C189" s="12">
        <v>211070</v>
      </c>
      <c r="D189" s="33" t="s">
        <v>142</v>
      </c>
      <c r="E189" s="34">
        <v>12110</v>
      </c>
      <c r="F189" s="50">
        <f t="shared" si="18"/>
        <v>72660</v>
      </c>
      <c r="G189" s="86">
        <v>10719</v>
      </c>
      <c r="H189" s="45">
        <f t="shared" si="19"/>
        <v>88.513625103220477</v>
      </c>
      <c r="I189" s="86">
        <v>10493</v>
      </c>
      <c r="J189" s="45">
        <f t="shared" si="20"/>
        <v>86.647398843930631</v>
      </c>
      <c r="K189" s="86">
        <v>10811</v>
      </c>
      <c r="L189" s="45">
        <f t="shared" si="21"/>
        <v>89.273327828241122</v>
      </c>
      <c r="M189" s="86">
        <v>8993</v>
      </c>
      <c r="N189" s="45">
        <f t="shared" si="22"/>
        <v>74.260941370767966</v>
      </c>
      <c r="O189" s="86">
        <v>11714</v>
      </c>
      <c r="P189" s="45">
        <f t="shared" si="23"/>
        <v>96.729975227085049</v>
      </c>
      <c r="Q189" s="86">
        <v>12059</v>
      </c>
      <c r="R189" s="45">
        <f t="shared" si="24"/>
        <v>99.578860445912468</v>
      </c>
      <c r="S189" s="44">
        <v>4</v>
      </c>
      <c r="T189" s="44">
        <f t="shared" si="25"/>
        <v>5</v>
      </c>
      <c r="V189" s="39"/>
      <c r="W189" s="26" t="str">
        <f t="shared" si="26"/>
        <v>Sim</v>
      </c>
    </row>
    <row r="190" spans="1:23" ht="14.4" x14ac:dyDescent="0.3">
      <c r="A190" s="8" t="s">
        <v>27</v>
      </c>
      <c r="B190" s="22" t="s">
        <v>233</v>
      </c>
      <c r="C190" s="12">
        <v>211080</v>
      </c>
      <c r="D190" s="33" t="s">
        <v>37</v>
      </c>
      <c r="E190" s="34">
        <v>3170</v>
      </c>
      <c r="F190" s="50">
        <f t="shared" si="18"/>
        <v>19020</v>
      </c>
      <c r="G190" s="86">
        <v>2509</v>
      </c>
      <c r="H190" s="45">
        <f t="shared" si="19"/>
        <v>79.14826498422714</v>
      </c>
      <c r="I190" s="86">
        <v>3061</v>
      </c>
      <c r="J190" s="45">
        <f t="shared" si="20"/>
        <v>96.561514195583598</v>
      </c>
      <c r="K190" s="86">
        <v>2830</v>
      </c>
      <c r="L190" s="45">
        <f t="shared" si="21"/>
        <v>89.274447949526817</v>
      </c>
      <c r="M190" s="86">
        <v>3063</v>
      </c>
      <c r="N190" s="45">
        <f t="shared" si="22"/>
        <v>96.624605678233451</v>
      </c>
      <c r="O190" s="86">
        <v>2728</v>
      </c>
      <c r="P190" s="45">
        <f t="shared" si="23"/>
        <v>86.056782334384863</v>
      </c>
      <c r="Q190" s="86">
        <v>2815</v>
      </c>
      <c r="R190" s="45">
        <f t="shared" si="24"/>
        <v>88.801261829653001</v>
      </c>
      <c r="S190" s="44">
        <v>4</v>
      </c>
      <c r="T190" s="44">
        <f t="shared" si="25"/>
        <v>5</v>
      </c>
      <c r="V190" s="39"/>
      <c r="W190" s="26" t="str">
        <f t="shared" si="26"/>
        <v>Sim</v>
      </c>
    </row>
    <row r="191" spans="1:23" ht="14.4" x14ac:dyDescent="0.3">
      <c r="A191" s="8" t="s">
        <v>8</v>
      </c>
      <c r="B191" s="22" t="s">
        <v>233</v>
      </c>
      <c r="C191" s="12">
        <v>211085</v>
      </c>
      <c r="D191" s="33" t="s">
        <v>13</v>
      </c>
      <c r="E191" s="34">
        <v>3994</v>
      </c>
      <c r="F191" s="50">
        <f t="shared" si="18"/>
        <v>23964</v>
      </c>
      <c r="G191" s="86">
        <v>3328</v>
      </c>
      <c r="H191" s="45">
        <f t="shared" si="19"/>
        <v>83.324987481221839</v>
      </c>
      <c r="I191" s="86">
        <v>3576</v>
      </c>
      <c r="J191" s="45">
        <f t="shared" si="20"/>
        <v>89.534301452178269</v>
      </c>
      <c r="K191" s="86">
        <v>3939</v>
      </c>
      <c r="L191" s="45">
        <f t="shared" si="21"/>
        <v>98.622934401602407</v>
      </c>
      <c r="M191" s="86">
        <v>4027</v>
      </c>
      <c r="N191" s="45">
        <f t="shared" si="22"/>
        <v>100.82623935903857</v>
      </c>
      <c r="O191" s="86">
        <v>4035</v>
      </c>
      <c r="P191" s="45">
        <f t="shared" si="23"/>
        <v>101.02653980971456</v>
      </c>
      <c r="Q191" s="86">
        <v>4100</v>
      </c>
      <c r="R191" s="45">
        <f t="shared" si="24"/>
        <v>102.65398097145719</v>
      </c>
      <c r="S191" s="44">
        <v>4</v>
      </c>
      <c r="T191" s="44">
        <f t="shared" si="25"/>
        <v>6</v>
      </c>
      <c r="V191" s="39"/>
      <c r="W191" s="26" t="str">
        <f t="shared" si="26"/>
        <v>Sim</v>
      </c>
    </row>
    <row r="192" spans="1:23" ht="14.4" x14ac:dyDescent="0.3">
      <c r="A192" s="8" t="s">
        <v>191</v>
      </c>
      <c r="B192" s="22" t="s">
        <v>234</v>
      </c>
      <c r="C192" s="12">
        <v>211090</v>
      </c>
      <c r="D192" s="37" t="s">
        <v>194</v>
      </c>
      <c r="E192" s="34">
        <v>2151</v>
      </c>
      <c r="F192" s="50">
        <f t="shared" si="18"/>
        <v>12906</v>
      </c>
      <c r="G192" s="86">
        <v>1880</v>
      </c>
      <c r="H192" s="45">
        <f t="shared" si="19"/>
        <v>87.401208740120879</v>
      </c>
      <c r="I192" s="86">
        <v>2168</v>
      </c>
      <c r="J192" s="45">
        <f t="shared" si="20"/>
        <v>100.790330079033</v>
      </c>
      <c r="K192" s="86">
        <v>2170</v>
      </c>
      <c r="L192" s="45">
        <f t="shared" si="21"/>
        <v>100.883310088331</v>
      </c>
      <c r="M192" s="86">
        <v>1924</v>
      </c>
      <c r="N192" s="45">
        <f t="shared" si="22"/>
        <v>89.44676894467689</v>
      </c>
      <c r="O192" s="86">
        <v>1785</v>
      </c>
      <c r="P192" s="45">
        <f t="shared" si="23"/>
        <v>82.984658298465831</v>
      </c>
      <c r="Q192" s="86">
        <v>579</v>
      </c>
      <c r="R192" s="45">
        <f t="shared" si="24"/>
        <v>26.917712691771268</v>
      </c>
      <c r="S192" s="44">
        <v>4</v>
      </c>
      <c r="T192" s="44">
        <f t="shared" si="25"/>
        <v>5</v>
      </c>
      <c r="V192" s="39"/>
      <c r="W192" s="26" t="str">
        <f t="shared" si="26"/>
        <v>Sim</v>
      </c>
    </row>
    <row r="193" spans="1:23" ht="14.4" x14ac:dyDescent="0.3">
      <c r="A193" s="8" t="s">
        <v>195</v>
      </c>
      <c r="B193" s="22" t="s">
        <v>233</v>
      </c>
      <c r="C193" s="12">
        <v>211100</v>
      </c>
      <c r="D193" s="33" t="s">
        <v>201</v>
      </c>
      <c r="E193" s="34">
        <v>2654</v>
      </c>
      <c r="F193" s="50">
        <f t="shared" si="18"/>
        <v>15924</v>
      </c>
      <c r="G193" s="86">
        <v>2517</v>
      </c>
      <c r="H193" s="45">
        <f t="shared" si="19"/>
        <v>94.837980406932928</v>
      </c>
      <c r="I193" s="86">
        <v>2529</v>
      </c>
      <c r="J193" s="45">
        <f t="shared" si="20"/>
        <v>95.290128108515447</v>
      </c>
      <c r="K193" s="86">
        <v>2671</v>
      </c>
      <c r="L193" s="45">
        <f t="shared" si="21"/>
        <v>100.64054257724192</v>
      </c>
      <c r="M193" s="86">
        <v>2786</v>
      </c>
      <c r="N193" s="45">
        <f t="shared" si="22"/>
        <v>104.97362471740767</v>
      </c>
      <c r="O193" s="86">
        <v>2626</v>
      </c>
      <c r="P193" s="45">
        <f t="shared" si="23"/>
        <v>98.944988696307462</v>
      </c>
      <c r="Q193" s="86">
        <v>2436</v>
      </c>
      <c r="R193" s="45">
        <f t="shared" si="24"/>
        <v>91.785983421250933</v>
      </c>
      <c r="S193" s="44">
        <v>4</v>
      </c>
      <c r="T193" s="44">
        <f t="shared" si="25"/>
        <v>6</v>
      </c>
      <c r="V193" s="39"/>
      <c r="W193" s="26" t="str">
        <f t="shared" si="26"/>
        <v>Sim</v>
      </c>
    </row>
    <row r="194" spans="1:23" ht="14.4" x14ac:dyDescent="0.3">
      <c r="A194" s="8" t="s">
        <v>158</v>
      </c>
      <c r="B194" s="22" t="s">
        <v>234</v>
      </c>
      <c r="C194" s="12">
        <v>211102</v>
      </c>
      <c r="D194" s="33" t="s">
        <v>168</v>
      </c>
      <c r="E194" s="34">
        <v>4361</v>
      </c>
      <c r="F194" s="50">
        <f t="shared" si="18"/>
        <v>26166</v>
      </c>
      <c r="G194" s="86">
        <v>4215</v>
      </c>
      <c r="H194" s="45">
        <f t="shared" si="19"/>
        <v>96.65214400366888</v>
      </c>
      <c r="I194" s="86">
        <v>4248</v>
      </c>
      <c r="J194" s="45">
        <f t="shared" si="20"/>
        <v>97.408851180921801</v>
      </c>
      <c r="K194" s="86">
        <v>4309</v>
      </c>
      <c r="L194" s="45">
        <f t="shared" si="21"/>
        <v>98.807612932813569</v>
      </c>
      <c r="M194" s="86">
        <v>4663</v>
      </c>
      <c r="N194" s="45">
        <f t="shared" si="22"/>
        <v>106.92501719789038</v>
      </c>
      <c r="O194" s="86">
        <v>4478</v>
      </c>
      <c r="P194" s="45">
        <f t="shared" si="23"/>
        <v>102.68287090116945</v>
      </c>
      <c r="Q194" s="86">
        <v>4944</v>
      </c>
      <c r="R194" s="45">
        <f t="shared" si="24"/>
        <v>113.36849346480165</v>
      </c>
      <c r="S194" s="44">
        <v>4</v>
      </c>
      <c r="T194" s="44">
        <f t="shared" si="25"/>
        <v>6</v>
      </c>
      <c r="V194" s="39"/>
      <c r="W194" s="26" t="str">
        <f t="shared" si="26"/>
        <v>Sim</v>
      </c>
    </row>
    <row r="195" spans="1:23" ht="14.4" x14ac:dyDescent="0.3">
      <c r="A195" s="7" t="s">
        <v>71</v>
      </c>
      <c r="B195" s="23" t="s">
        <v>233</v>
      </c>
      <c r="C195" s="36">
        <v>211105</v>
      </c>
      <c r="D195" s="37" t="s">
        <v>83</v>
      </c>
      <c r="E195" s="34">
        <v>4359</v>
      </c>
      <c r="F195" s="50">
        <f t="shared" si="18"/>
        <v>26154</v>
      </c>
      <c r="G195" s="86">
        <v>4182</v>
      </c>
      <c r="H195" s="45">
        <f t="shared" si="19"/>
        <v>95.939435650378527</v>
      </c>
      <c r="I195" s="86">
        <v>4160</v>
      </c>
      <c r="J195" s="45">
        <f t="shared" si="20"/>
        <v>95.434732736866252</v>
      </c>
      <c r="K195" s="86">
        <v>3531</v>
      </c>
      <c r="L195" s="45">
        <f t="shared" si="21"/>
        <v>81.004817618719898</v>
      </c>
      <c r="M195" s="86">
        <v>3611</v>
      </c>
      <c r="N195" s="45">
        <f t="shared" si="22"/>
        <v>82.840100940582701</v>
      </c>
      <c r="O195" s="86">
        <v>3865</v>
      </c>
      <c r="P195" s="45">
        <f t="shared" si="23"/>
        <v>88.667125487497131</v>
      </c>
      <c r="Q195" s="86">
        <v>3802</v>
      </c>
      <c r="R195" s="45">
        <f t="shared" si="24"/>
        <v>87.221839871530165</v>
      </c>
      <c r="S195" s="44">
        <v>4</v>
      </c>
      <c r="T195" s="44">
        <f t="shared" si="25"/>
        <v>6</v>
      </c>
      <c r="V195" s="39"/>
      <c r="W195" s="26" t="str">
        <f t="shared" si="26"/>
        <v>Sim</v>
      </c>
    </row>
    <row r="196" spans="1:23" ht="14.4" x14ac:dyDescent="0.3">
      <c r="A196" s="7" t="s">
        <v>45</v>
      </c>
      <c r="B196" s="23" t="s">
        <v>234</v>
      </c>
      <c r="C196" s="36">
        <v>211107</v>
      </c>
      <c r="D196" s="37" t="s">
        <v>51</v>
      </c>
      <c r="E196" s="34">
        <v>4065</v>
      </c>
      <c r="F196" s="50">
        <f t="shared" si="18"/>
        <v>24390</v>
      </c>
      <c r="G196" s="86">
        <v>3526</v>
      </c>
      <c r="H196" s="45">
        <f t="shared" si="19"/>
        <v>86.74046740467405</v>
      </c>
      <c r="I196" s="86">
        <v>3455</v>
      </c>
      <c r="J196" s="45">
        <f t="shared" si="20"/>
        <v>84.993849938499395</v>
      </c>
      <c r="K196" s="86">
        <v>3573</v>
      </c>
      <c r="L196" s="45">
        <f t="shared" si="21"/>
        <v>87.896678966789665</v>
      </c>
      <c r="M196" s="86">
        <v>3457</v>
      </c>
      <c r="N196" s="45">
        <f t="shared" si="22"/>
        <v>85.043050430504309</v>
      </c>
      <c r="O196" s="86">
        <v>3509</v>
      </c>
      <c r="P196" s="45">
        <f t="shared" si="23"/>
        <v>86.322263222632216</v>
      </c>
      <c r="Q196" s="86">
        <v>3271</v>
      </c>
      <c r="R196" s="45">
        <f t="shared" si="24"/>
        <v>80.467404674046733</v>
      </c>
      <c r="S196" s="44">
        <v>4</v>
      </c>
      <c r="T196" s="44">
        <f t="shared" si="25"/>
        <v>6</v>
      </c>
      <c r="V196" s="39"/>
      <c r="W196" s="26" t="str">
        <f t="shared" si="26"/>
        <v>Sim</v>
      </c>
    </row>
    <row r="197" spans="1:23" ht="14.4" x14ac:dyDescent="0.3">
      <c r="A197" s="8" t="s">
        <v>171</v>
      </c>
      <c r="B197" s="22" t="s">
        <v>233</v>
      </c>
      <c r="C197" s="12">
        <v>211110</v>
      </c>
      <c r="D197" s="33" t="s">
        <v>171</v>
      </c>
      <c r="E197" s="34">
        <v>13782</v>
      </c>
      <c r="F197" s="50">
        <f t="shared" si="18"/>
        <v>82692</v>
      </c>
      <c r="G197" s="86">
        <v>13829</v>
      </c>
      <c r="H197" s="45">
        <f t="shared" si="19"/>
        <v>100.34102452474242</v>
      </c>
      <c r="I197" s="86">
        <v>13307</v>
      </c>
      <c r="J197" s="45">
        <f t="shared" si="20"/>
        <v>96.553475547815992</v>
      </c>
      <c r="K197" s="86">
        <v>11493</v>
      </c>
      <c r="L197" s="45">
        <f t="shared" si="21"/>
        <v>83.391380060949061</v>
      </c>
      <c r="M197" s="86">
        <v>11623</v>
      </c>
      <c r="N197" s="45">
        <f t="shared" si="22"/>
        <v>84.334639384704687</v>
      </c>
      <c r="O197" s="86">
        <v>9920</v>
      </c>
      <c r="P197" s="45">
        <f t="shared" si="23"/>
        <v>71.977942243506021</v>
      </c>
      <c r="Q197" s="86">
        <v>11772</v>
      </c>
      <c r="R197" s="45">
        <f t="shared" si="24"/>
        <v>85.415759686547659</v>
      </c>
      <c r="S197" s="44">
        <v>4</v>
      </c>
      <c r="T197" s="44">
        <f t="shared" si="25"/>
        <v>5</v>
      </c>
      <c r="V197" s="39"/>
      <c r="W197" s="26" t="str">
        <f t="shared" si="26"/>
        <v>Sim</v>
      </c>
    </row>
    <row r="198" spans="1:23" ht="14.4" x14ac:dyDescent="0.3">
      <c r="A198" s="8" t="s">
        <v>186</v>
      </c>
      <c r="B198" s="22" t="s">
        <v>233</v>
      </c>
      <c r="C198" s="12">
        <v>211120</v>
      </c>
      <c r="D198" s="83" t="s">
        <v>190</v>
      </c>
      <c r="E198" s="34">
        <v>110561</v>
      </c>
      <c r="F198" s="50">
        <f t="shared" si="18"/>
        <v>663366</v>
      </c>
      <c r="G198" s="86">
        <v>15208</v>
      </c>
      <c r="H198" s="45">
        <f t="shared" si="19"/>
        <v>13.755302502690823</v>
      </c>
      <c r="I198" s="86">
        <v>15370</v>
      </c>
      <c r="J198" s="45">
        <f t="shared" si="20"/>
        <v>13.901827950181348</v>
      </c>
      <c r="K198" s="86">
        <v>18472</v>
      </c>
      <c r="L198" s="45">
        <f t="shared" si="21"/>
        <v>16.707518926203633</v>
      </c>
      <c r="M198" s="86">
        <v>15184</v>
      </c>
      <c r="N198" s="45">
        <f t="shared" si="22"/>
        <v>13.733595028988521</v>
      </c>
      <c r="O198" s="86">
        <v>15621</v>
      </c>
      <c r="P198" s="45">
        <f t="shared" si="23"/>
        <v>14.12885194598457</v>
      </c>
      <c r="Q198" s="86">
        <v>14299</v>
      </c>
      <c r="R198" s="45">
        <f t="shared" si="24"/>
        <v>12.933131936216208</v>
      </c>
      <c r="S198" s="44">
        <v>4</v>
      </c>
      <c r="T198" s="44">
        <f t="shared" si="25"/>
        <v>0</v>
      </c>
      <c r="V198" s="39"/>
      <c r="W198" s="26" t="str">
        <f t="shared" si="26"/>
        <v>Não</v>
      </c>
    </row>
    <row r="199" spans="1:23" ht="14.4" x14ac:dyDescent="0.3">
      <c r="A199" s="8" t="s">
        <v>130</v>
      </c>
      <c r="B199" s="22" t="s">
        <v>233</v>
      </c>
      <c r="C199" s="12">
        <v>211125</v>
      </c>
      <c r="D199" s="33" t="s">
        <v>143</v>
      </c>
      <c r="E199" s="34">
        <v>3561</v>
      </c>
      <c r="F199" s="50">
        <f t="shared" si="18"/>
        <v>21366</v>
      </c>
      <c r="G199" s="86">
        <v>2366</v>
      </c>
      <c r="H199" s="45">
        <f t="shared" si="19"/>
        <v>66.442010671159792</v>
      </c>
      <c r="I199" s="86">
        <v>3313</v>
      </c>
      <c r="J199" s="45">
        <f t="shared" si="20"/>
        <v>93.035664139286723</v>
      </c>
      <c r="K199" s="86">
        <v>3116</v>
      </c>
      <c r="L199" s="45">
        <f t="shared" si="21"/>
        <v>87.503510249929789</v>
      </c>
      <c r="M199" s="86">
        <v>3283</v>
      </c>
      <c r="N199" s="45">
        <f t="shared" si="22"/>
        <v>92.19320415613592</v>
      </c>
      <c r="O199" s="86">
        <v>3313</v>
      </c>
      <c r="P199" s="45">
        <f t="shared" si="23"/>
        <v>93.035664139286723</v>
      </c>
      <c r="Q199" s="86">
        <v>3201</v>
      </c>
      <c r="R199" s="45">
        <f t="shared" si="24"/>
        <v>89.890480202190389</v>
      </c>
      <c r="S199" s="44">
        <v>4</v>
      </c>
      <c r="T199" s="44">
        <f t="shared" si="25"/>
        <v>5</v>
      </c>
      <c r="V199" s="39"/>
      <c r="W199" s="26" t="str">
        <f t="shared" si="26"/>
        <v>Sim</v>
      </c>
    </row>
    <row r="200" spans="1:23" ht="14.4" x14ac:dyDescent="0.3">
      <c r="A200" s="8" t="s">
        <v>186</v>
      </c>
      <c r="B200" s="22" t="s">
        <v>233</v>
      </c>
      <c r="C200" s="12">
        <v>211130</v>
      </c>
      <c r="D200" s="83" t="s">
        <v>186</v>
      </c>
      <c r="E200" s="34">
        <v>432680</v>
      </c>
      <c r="F200" s="50">
        <f t="shared" si="18"/>
        <v>2596080</v>
      </c>
      <c r="G200" s="86">
        <v>122534</v>
      </c>
      <c r="H200" s="45">
        <f t="shared" si="19"/>
        <v>28.319774429139315</v>
      </c>
      <c r="I200" s="86">
        <v>235869</v>
      </c>
      <c r="J200" s="45">
        <f t="shared" si="20"/>
        <v>54.513497272811321</v>
      </c>
      <c r="K200" s="86">
        <v>260952</v>
      </c>
      <c r="L200" s="45">
        <f t="shared" si="21"/>
        <v>60.310622168808358</v>
      </c>
      <c r="M200" s="86">
        <v>292780</v>
      </c>
      <c r="N200" s="45">
        <f t="shared" si="22"/>
        <v>67.666635850975325</v>
      </c>
      <c r="O200" s="86">
        <v>278888</v>
      </c>
      <c r="P200" s="45">
        <f t="shared" si="23"/>
        <v>64.455948969215129</v>
      </c>
      <c r="Q200" s="86">
        <v>224862</v>
      </c>
      <c r="R200" s="45">
        <f t="shared" si="24"/>
        <v>51.969584912637515</v>
      </c>
      <c r="S200" s="44">
        <v>4</v>
      </c>
      <c r="T200" s="44">
        <f t="shared" si="25"/>
        <v>0</v>
      </c>
      <c r="V200" s="39"/>
      <c r="W200" s="26" t="str">
        <f t="shared" si="26"/>
        <v>Não</v>
      </c>
    </row>
    <row r="201" spans="1:23" ht="14.4" x14ac:dyDescent="0.3">
      <c r="A201" s="8" t="s">
        <v>16</v>
      </c>
      <c r="B201" s="22" t="s">
        <v>233</v>
      </c>
      <c r="C201" s="12">
        <v>211140</v>
      </c>
      <c r="D201" s="33" t="s">
        <v>25</v>
      </c>
      <c r="E201" s="34">
        <v>4033</v>
      </c>
      <c r="F201" s="50">
        <f t="shared" si="18"/>
        <v>24198</v>
      </c>
      <c r="G201" s="86">
        <v>3865</v>
      </c>
      <c r="H201" s="45">
        <f t="shared" si="19"/>
        <v>95.834366476568306</v>
      </c>
      <c r="I201" s="86">
        <v>3920</v>
      </c>
      <c r="J201" s="45">
        <f t="shared" si="20"/>
        <v>97.198115546739402</v>
      </c>
      <c r="K201" s="86">
        <v>3975</v>
      </c>
      <c r="L201" s="45">
        <f t="shared" si="21"/>
        <v>98.561864616910484</v>
      </c>
      <c r="M201" s="86">
        <v>4004</v>
      </c>
      <c r="N201" s="45">
        <f t="shared" si="22"/>
        <v>99.280932308455249</v>
      </c>
      <c r="O201" s="86">
        <v>4091</v>
      </c>
      <c r="P201" s="45">
        <f t="shared" si="23"/>
        <v>101.4381353830895</v>
      </c>
      <c r="Q201" s="86">
        <v>3917</v>
      </c>
      <c r="R201" s="45">
        <f t="shared" si="24"/>
        <v>97.123729233820981</v>
      </c>
      <c r="S201" s="44">
        <v>4</v>
      </c>
      <c r="T201" s="44">
        <f t="shared" si="25"/>
        <v>6</v>
      </c>
      <c r="V201" s="39"/>
      <c r="W201" s="26" t="str">
        <f t="shared" si="26"/>
        <v>Sim</v>
      </c>
    </row>
    <row r="202" spans="1:23" ht="14.4" x14ac:dyDescent="0.3">
      <c r="A202" s="7" t="s">
        <v>65</v>
      </c>
      <c r="B202" s="23" t="s">
        <v>233</v>
      </c>
      <c r="C202" s="36">
        <v>211150</v>
      </c>
      <c r="D202" s="37" t="s">
        <v>69</v>
      </c>
      <c r="E202" s="34">
        <v>14347</v>
      </c>
      <c r="F202" s="50">
        <f t="shared" si="18"/>
        <v>86082</v>
      </c>
      <c r="G202" s="86">
        <v>14657</v>
      </c>
      <c r="H202" s="45">
        <f t="shared" si="19"/>
        <v>102.16073046629957</v>
      </c>
      <c r="I202" s="86">
        <v>14278</v>
      </c>
      <c r="J202" s="45">
        <f t="shared" si="20"/>
        <v>99.519063218791388</v>
      </c>
      <c r="K202" s="86">
        <v>13887</v>
      </c>
      <c r="L202" s="45">
        <f t="shared" si="21"/>
        <v>96.793754791942561</v>
      </c>
      <c r="M202" s="86">
        <v>14287</v>
      </c>
      <c r="N202" s="45">
        <f t="shared" si="22"/>
        <v>99.581794103296858</v>
      </c>
      <c r="O202" s="86">
        <v>14432</v>
      </c>
      <c r="P202" s="45">
        <f t="shared" si="23"/>
        <v>100.59245835366279</v>
      </c>
      <c r="Q202" s="86">
        <v>15217</v>
      </c>
      <c r="R202" s="45">
        <f t="shared" si="24"/>
        <v>106.06398550219558</v>
      </c>
      <c r="S202" s="44">
        <v>4</v>
      </c>
      <c r="T202" s="44">
        <f t="shared" si="25"/>
        <v>6</v>
      </c>
      <c r="V202" s="39"/>
      <c r="W202" s="26" t="str">
        <f t="shared" si="26"/>
        <v>Sim</v>
      </c>
    </row>
    <row r="203" spans="1:23" ht="14.4" x14ac:dyDescent="0.3">
      <c r="A203" s="7" t="s">
        <v>8</v>
      </c>
      <c r="B203" s="23" t="s">
        <v>233</v>
      </c>
      <c r="C203" s="36">
        <v>211153</v>
      </c>
      <c r="D203" s="37" t="s">
        <v>14</v>
      </c>
      <c r="E203" s="34">
        <v>6284</v>
      </c>
      <c r="F203" s="50">
        <f t="shared" si="18"/>
        <v>37704</v>
      </c>
      <c r="G203" s="86">
        <v>5680</v>
      </c>
      <c r="H203" s="45">
        <f t="shared" si="19"/>
        <v>90.388287714831321</v>
      </c>
      <c r="I203" s="86">
        <v>5940</v>
      </c>
      <c r="J203" s="45">
        <f t="shared" si="20"/>
        <v>94.525779758115846</v>
      </c>
      <c r="K203" s="86">
        <v>5271</v>
      </c>
      <c r="L203" s="45">
        <f t="shared" si="21"/>
        <v>83.879694462126025</v>
      </c>
      <c r="M203" s="86">
        <v>4741</v>
      </c>
      <c r="N203" s="45">
        <f t="shared" si="22"/>
        <v>75.445576066199877</v>
      </c>
      <c r="O203" s="86">
        <v>5374</v>
      </c>
      <c r="P203" s="45">
        <f t="shared" si="23"/>
        <v>85.518777848504129</v>
      </c>
      <c r="Q203" s="86">
        <v>5403</v>
      </c>
      <c r="R203" s="45">
        <f t="shared" si="24"/>
        <v>85.980267345639717</v>
      </c>
      <c r="S203" s="44">
        <v>4</v>
      </c>
      <c r="T203" s="44">
        <f t="shared" si="25"/>
        <v>5</v>
      </c>
      <c r="V203" s="39"/>
      <c r="W203" s="26" t="str">
        <f t="shared" si="26"/>
        <v>Sim</v>
      </c>
    </row>
    <row r="204" spans="1:23" ht="17.25" customHeight="1" x14ac:dyDescent="0.3">
      <c r="A204" s="7" t="s">
        <v>27</v>
      </c>
      <c r="B204" s="23" t="s">
        <v>233</v>
      </c>
      <c r="C204" s="36">
        <v>211157</v>
      </c>
      <c r="D204" s="37" t="s">
        <v>38</v>
      </c>
      <c r="E204" s="34">
        <v>1441</v>
      </c>
      <c r="F204" s="50">
        <f t="shared" si="18"/>
        <v>8646</v>
      </c>
      <c r="G204" s="86">
        <v>1222</v>
      </c>
      <c r="H204" s="45">
        <f t="shared" si="19"/>
        <v>84.802220680083281</v>
      </c>
      <c r="I204" s="86">
        <v>1568</v>
      </c>
      <c r="J204" s="45">
        <f t="shared" si="20"/>
        <v>108.81332408049967</v>
      </c>
      <c r="K204" s="86">
        <v>1442</v>
      </c>
      <c r="L204" s="45">
        <f t="shared" si="21"/>
        <v>100.06939625260236</v>
      </c>
      <c r="M204" s="86">
        <v>1475</v>
      </c>
      <c r="N204" s="45">
        <f t="shared" si="22"/>
        <v>102.35947258848022</v>
      </c>
      <c r="O204" s="86">
        <v>1442</v>
      </c>
      <c r="P204" s="45">
        <f t="shared" si="23"/>
        <v>100.06939625260236</v>
      </c>
      <c r="Q204" s="86">
        <v>1450</v>
      </c>
      <c r="R204" s="45">
        <f t="shared" si="24"/>
        <v>100.62456627342125</v>
      </c>
      <c r="S204" s="44">
        <v>4</v>
      </c>
      <c r="T204" s="44">
        <f t="shared" si="25"/>
        <v>6</v>
      </c>
      <c r="V204" s="39"/>
      <c r="W204" s="26" t="str">
        <f t="shared" si="26"/>
        <v>Sim</v>
      </c>
    </row>
    <row r="205" spans="1:23" ht="14.25" customHeight="1" x14ac:dyDescent="0.3">
      <c r="A205" s="7" t="s">
        <v>27</v>
      </c>
      <c r="B205" s="23" t="s">
        <v>233</v>
      </c>
      <c r="C205" s="36">
        <v>211160</v>
      </c>
      <c r="D205" s="37" t="s">
        <v>257</v>
      </c>
      <c r="E205" s="34">
        <v>7649</v>
      </c>
      <c r="F205" s="50">
        <f t="shared" si="18"/>
        <v>45894</v>
      </c>
      <c r="G205" s="86">
        <v>8364</v>
      </c>
      <c r="H205" s="45">
        <f t="shared" si="19"/>
        <v>109.34762714080273</v>
      </c>
      <c r="I205" s="86">
        <v>8231</v>
      </c>
      <c r="J205" s="45">
        <f t="shared" si="20"/>
        <v>107.60883775656949</v>
      </c>
      <c r="K205" s="86">
        <v>7868</v>
      </c>
      <c r="L205" s="45">
        <f t="shared" si="21"/>
        <v>102.86311936200812</v>
      </c>
      <c r="M205" s="86">
        <v>8145</v>
      </c>
      <c r="N205" s="45">
        <f t="shared" si="22"/>
        <v>106.48450777879461</v>
      </c>
      <c r="O205" s="86">
        <v>7381</v>
      </c>
      <c r="P205" s="45">
        <f t="shared" si="23"/>
        <v>96.496274022748068</v>
      </c>
      <c r="Q205" s="86">
        <v>5702</v>
      </c>
      <c r="R205" s="45">
        <f t="shared" si="24"/>
        <v>74.545692247352591</v>
      </c>
      <c r="S205" s="44">
        <v>4</v>
      </c>
      <c r="T205" s="44">
        <f t="shared" si="25"/>
        <v>5</v>
      </c>
      <c r="V205" s="39"/>
      <c r="W205" s="26" t="str">
        <f t="shared" si="26"/>
        <v>Sim</v>
      </c>
    </row>
    <row r="206" spans="1:23" ht="14.4" x14ac:dyDescent="0.3">
      <c r="A206" s="7" t="s">
        <v>100</v>
      </c>
      <c r="B206" s="23" t="s">
        <v>234</v>
      </c>
      <c r="C206" s="36">
        <v>211163</v>
      </c>
      <c r="D206" s="37" t="s">
        <v>110</v>
      </c>
      <c r="E206" s="34">
        <v>1740</v>
      </c>
      <c r="F206" s="50">
        <f t="shared" si="18"/>
        <v>10440</v>
      </c>
      <c r="G206" s="86">
        <v>1662</v>
      </c>
      <c r="H206" s="45">
        <f t="shared" si="19"/>
        <v>95.517241379310349</v>
      </c>
      <c r="I206" s="86">
        <v>1654</v>
      </c>
      <c r="J206" s="45">
        <f t="shared" si="20"/>
        <v>95.05747126436782</v>
      </c>
      <c r="K206" s="86">
        <v>1648</v>
      </c>
      <c r="L206" s="45">
        <f t="shared" si="21"/>
        <v>94.71264367816093</v>
      </c>
      <c r="M206" s="86">
        <v>1592</v>
      </c>
      <c r="N206" s="45">
        <f t="shared" si="22"/>
        <v>91.494252873563227</v>
      </c>
      <c r="O206" s="86">
        <v>1397</v>
      </c>
      <c r="P206" s="45">
        <f t="shared" si="23"/>
        <v>80.28735632183907</v>
      </c>
      <c r="Q206" s="86">
        <v>1662</v>
      </c>
      <c r="R206" s="45">
        <f t="shared" si="24"/>
        <v>95.517241379310349</v>
      </c>
      <c r="S206" s="44">
        <v>4</v>
      </c>
      <c r="T206" s="44">
        <f t="shared" si="25"/>
        <v>6</v>
      </c>
      <c r="V206" s="39"/>
      <c r="W206" s="26" t="str">
        <f t="shared" si="26"/>
        <v>Sim</v>
      </c>
    </row>
    <row r="207" spans="1:23" ht="14.4" x14ac:dyDescent="0.3">
      <c r="A207" s="7" t="s">
        <v>100</v>
      </c>
      <c r="B207" s="23" t="s">
        <v>234</v>
      </c>
      <c r="C207" s="36">
        <v>211167</v>
      </c>
      <c r="D207" s="37" t="s">
        <v>111</v>
      </c>
      <c r="E207" s="34">
        <v>1803</v>
      </c>
      <c r="F207" s="50">
        <f t="shared" ref="F207:F231" si="27">E207*6</f>
        <v>10818</v>
      </c>
      <c r="G207" s="86">
        <v>1875</v>
      </c>
      <c r="H207" s="45">
        <f t="shared" ref="H207:H231" si="28">G207/E207*100</f>
        <v>103.99334442595674</v>
      </c>
      <c r="I207" s="86">
        <v>1959</v>
      </c>
      <c r="J207" s="45">
        <f t="shared" ref="J207:J231" si="29">I207/E207*100</f>
        <v>108.65224625623959</v>
      </c>
      <c r="K207" s="86">
        <v>1744</v>
      </c>
      <c r="L207" s="45">
        <f t="shared" ref="L207:L231" si="30">K207/E207*100</f>
        <v>96.727676095396561</v>
      </c>
      <c r="M207" s="86">
        <v>1842</v>
      </c>
      <c r="N207" s="45">
        <f t="shared" ref="N207:N231" si="31">M207/E207*100</f>
        <v>102.1630615640599</v>
      </c>
      <c r="O207" s="86">
        <v>1589</v>
      </c>
      <c r="P207" s="45">
        <f t="shared" ref="P207:P231" si="32">O207/E207*100</f>
        <v>88.130892956184141</v>
      </c>
      <c r="Q207" s="86">
        <v>1238</v>
      </c>
      <c r="R207" s="45">
        <f t="shared" ref="R207:R231" si="33">Q207/E207*100</f>
        <v>68.663338879645025</v>
      </c>
      <c r="S207" s="44">
        <v>4</v>
      </c>
      <c r="T207" s="44">
        <f t="shared" ref="T207:T231" si="34">COUNTIF(H207,"&gt;=80")+COUNTIF(J207,"&gt;=80")+COUNTIF(L207,"&gt;=80")+COUNTIF(N207,"&gt;=80")+COUNTIF(P207,"&gt;=80")+COUNTIF(R207,"&gt;=80")</f>
        <v>5</v>
      </c>
      <c r="V207" s="39"/>
      <c r="W207" s="26" t="str">
        <f t="shared" si="26"/>
        <v>Sim</v>
      </c>
    </row>
    <row r="208" spans="1:23" ht="14.4" x14ac:dyDescent="0.3">
      <c r="A208" s="8" t="s">
        <v>195</v>
      </c>
      <c r="B208" s="22" t="s">
        <v>233</v>
      </c>
      <c r="C208" s="12">
        <v>211170</v>
      </c>
      <c r="D208" s="33" t="s">
        <v>241</v>
      </c>
      <c r="E208" s="34">
        <v>860</v>
      </c>
      <c r="F208" s="50">
        <f t="shared" si="27"/>
        <v>5160</v>
      </c>
      <c r="G208" s="86">
        <v>822</v>
      </c>
      <c r="H208" s="45">
        <f t="shared" si="28"/>
        <v>95.581395348837205</v>
      </c>
      <c r="I208" s="86">
        <v>968</v>
      </c>
      <c r="J208" s="45">
        <f t="shared" si="29"/>
        <v>112.55813953488372</v>
      </c>
      <c r="K208" s="86">
        <v>862</v>
      </c>
      <c r="L208" s="45">
        <f t="shared" si="30"/>
        <v>100.23255813953489</v>
      </c>
      <c r="M208" s="86">
        <v>862</v>
      </c>
      <c r="N208" s="45">
        <f t="shared" si="31"/>
        <v>100.23255813953489</v>
      </c>
      <c r="O208" s="86">
        <v>890</v>
      </c>
      <c r="P208" s="45">
        <f t="shared" si="32"/>
        <v>103.48837209302326</v>
      </c>
      <c r="Q208" s="86">
        <v>741</v>
      </c>
      <c r="R208" s="45">
        <f t="shared" si="33"/>
        <v>86.162790697674424</v>
      </c>
      <c r="S208" s="44">
        <v>4</v>
      </c>
      <c r="T208" s="44">
        <f t="shared" si="34"/>
        <v>6</v>
      </c>
      <c r="V208" s="39"/>
      <c r="W208" s="26" t="str">
        <f t="shared" ref="W208:W231" si="35">IF(T208&gt;=4,"Sim","Não")</f>
        <v>Sim</v>
      </c>
    </row>
    <row r="209" spans="1:23" ht="14.4" x14ac:dyDescent="0.3">
      <c r="A209" s="8" t="s">
        <v>158</v>
      </c>
      <c r="B209" s="22" t="s">
        <v>234</v>
      </c>
      <c r="C209" s="12">
        <v>211172</v>
      </c>
      <c r="D209" s="33" t="s">
        <v>169</v>
      </c>
      <c r="E209" s="34">
        <v>2000</v>
      </c>
      <c r="F209" s="50">
        <f t="shared" si="27"/>
        <v>12000</v>
      </c>
      <c r="G209" s="86">
        <v>1717</v>
      </c>
      <c r="H209" s="45">
        <f t="shared" si="28"/>
        <v>85.850000000000009</v>
      </c>
      <c r="I209" s="86">
        <v>1619</v>
      </c>
      <c r="J209" s="45">
        <f t="shared" si="29"/>
        <v>80.95</v>
      </c>
      <c r="K209" s="86">
        <v>1362</v>
      </c>
      <c r="L209" s="45">
        <f t="shared" si="30"/>
        <v>68.100000000000009</v>
      </c>
      <c r="M209" s="86">
        <v>1954</v>
      </c>
      <c r="N209" s="45">
        <f t="shared" si="31"/>
        <v>97.7</v>
      </c>
      <c r="O209" s="86">
        <v>884</v>
      </c>
      <c r="P209" s="45">
        <f t="shared" si="32"/>
        <v>44.2</v>
      </c>
      <c r="Q209" s="86">
        <v>0</v>
      </c>
      <c r="R209" s="45">
        <f t="shared" si="33"/>
        <v>0</v>
      </c>
      <c r="S209" s="44">
        <v>4</v>
      </c>
      <c r="T209" s="44">
        <f t="shared" si="34"/>
        <v>3</v>
      </c>
      <c r="V209" s="39"/>
      <c r="W209" s="26" t="str">
        <f t="shared" si="35"/>
        <v>Não</v>
      </c>
    </row>
    <row r="210" spans="1:23" ht="14.4" x14ac:dyDescent="0.3">
      <c r="A210" s="8" t="s">
        <v>130</v>
      </c>
      <c r="B210" s="22" t="s">
        <v>233</v>
      </c>
      <c r="C210" s="12">
        <v>211174</v>
      </c>
      <c r="D210" s="33" t="s">
        <v>144</v>
      </c>
      <c r="E210" s="34">
        <v>4362</v>
      </c>
      <c r="F210" s="50">
        <f t="shared" si="27"/>
        <v>26172</v>
      </c>
      <c r="G210" s="86">
        <v>2929</v>
      </c>
      <c r="H210" s="45">
        <f t="shared" si="28"/>
        <v>67.148097203117842</v>
      </c>
      <c r="I210" s="86">
        <v>2312</v>
      </c>
      <c r="J210" s="45">
        <f t="shared" si="29"/>
        <v>53.003209536909679</v>
      </c>
      <c r="K210" s="86">
        <v>2812</v>
      </c>
      <c r="L210" s="45">
        <f t="shared" si="30"/>
        <v>64.465841357175606</v>
      </c>
      <c r="M210" s="86">
        <v>3098</v>
      </c>
      <c r="N210" s="45">
        <f t="shared" si="31"/>
        <v>71.022466758367713</v>
      </c>
      <c r="O210" s="86">
        <v>3750</v>
      </c>
      <c r="P210" s="45">
        <f t="shared" si="32"/>
        <v>85.969738651994504</v>
      </c>
      <c r="Q210" s="86">
        <v>2894</v>
      </c>
      <c r="R210" s="45">
        <f t="shared" si="33"/>
        <v>66.345712975699229</v>
      </c>
      <c r="S210" s="44">
        <v>4</v>
      </c>
      <c r="T210" s="44">
        <f t="shared" si="34"/>
        <v>1</v>
      </c>
      <c r="V210" s="39"/>
      <c r="W210" s="26" t="str">
        <f t="shared" si="35"/>
        <v>Não</v>
      </c>
    </row>
    <row r="211" spans="1:23" ht="14.4" x14ac:dyDescent="0.3">
      <c r="A211" s="8" t="s">
        <v>71</v>
      </c>
      <c r="B211" s="22" t="s">
        <v>233</v>
      </c>
      <c r="C211" s="12">
        <v>211176</v>
      </c>
      <c r="D211" s="33" t="s">
        <v>84</v>
      </c>
      <c r="E211" s="34">
        <v>7377</v>
      </c>
      <c r="F211" s="50">
        <f t="shared" si="27"/>
        <v>44262</v>
      </c>
      <c r="G211" s="86">
        <v>7383</v>
      </c>
      <c r="H211" s="45">
        <f t="shared" si="28"/>
        <v>100.08133387555918</v>
      </c>
      <c r="I211" s="86">
        <v>6858</v>
      </c>
      <c r="J211" s="45">
        <f t="shared" si="29"/>
        <v>92.964619764131768</v>
      </c>
      <c r="K211" s="86">
        <v>7890</v>
      </c>
      <c r="L211" s="45">
        <f t="shared" si="30"/>
        <v>106.95404636030908</v>
      </c>
      <c r="M211" s="86">
        <v>8246</v>
      </c>
      <c r="N211" s="45">
        <f t="shared" si="31"/>
        <v>111.77985631015316</v>
      </c>
      <c r="O211" s="86">
        <v>7826</v>
      </c>
      <c r="P211" s="45">
        <f t="shared" si="32"/>
        <v>106.08648502101126</v>
      </c>
      <c r="Q211" s="86">
        <v>7027</v>
      </c>
      <c r="R211" s="45">
        <f t="shared" si="33"/>
        <v>95.255523925715053</v>
      </c>
      <c r="S211" s="44">
        <v>4</v>
      </c>
      <c r="T211" s="44">
        <f t="shared" si="34"/>
        <v>6</v>
      </c>
      <c r="V211" s="39"/>
      <c r="W211" s="26" t="str">
        <f t="shared" si="35"/>
        <v>Sim</v>
      </c>
    </row>
    <row r="212" spans="1:23" ht="14.4" x14ac:dyDescent="0.3">
      <c r="A212" s="7" t="s">
        <v>113</v>
      </c>
      <c r="B212" s="23" t="s">
        <v>234</v>
      </c>
      <c r="C212" s="36">
        <v>211178</v>
      </c>
      <c r="D212" s="33" t="s">
        <v>127</v>
      </c>
      <c r="E212" s="34">
        <v>2257</v>
      </c>
      <c r="F212" s="50">
        <f t="shared" si="27"/>
        <v>13542</v>
      </c>
      <c r="G212" s="86">
        <v>0</v>
      </c>
      <c r="H212" s="45">
        <f t="shared" si="28"/>
        <v>0</v>
      </c>
      <c r="I212" s="86">
        <v>2268</v>
      </c>
      <c r="J212" s="45">
        <f t="shared" si="29"/>
        <v>100.48737261852017</v>
      </c>
      <c r="K212" s="86">
        <v>2200</v>
      </c>
      <c r="L212" s="45">
        <f t="shared" si="30"/>
        <v>97.474523704031895</v>
      </c>
      <c r="M212" s="86">
        <v>2022</v>
      </c>
      <c r="N212" s="45">
        <f t="shared" si="31"/>
        <v>89.587948604342046</v>
      </c>
      <c r="O212" s="86">
        <v>1954</v>
      </c>
      <c r="P212" s="45">
        <f t="shared" si="32"/>
        <v>86.575099689853786</v>
      </c>
      <c r="Q212" s="86">
        <v>2153</v>
      </c>
      <c r="R212" s="45">
        <f t="shared" si="33"/>
        <v>95.392113424900316</v>
      </c>
      <c r="S212" s="44">
        <v>4</v>
      </c>
      <c r="T212" s="44">
        <f t="shared" si="34"/>
        <v>5</v>
      </c>
      <c r="V212" s="39"/>
      <c r="W212" s="26" t="str">
        <f t="shared" si="35"/>
        <v>Sim</v>
      </c>
    </row>
    <row r="213" spans="1:23" ht="14.4" x14ac:dyDescent="0.3">
      <c r="A213" s="7" t="s">
        <v>71</v>
      </c>
      <c r="B213" s="23" t="s">
        <v>233</v>
      </c>
      <c r="C213" s="36">
        <v>211180</v>
      </c>
      <c r="D213" s="37" t="s">
        <v>85</v>
      </c>
      <c r="E213" s="34">
        <v>4427</v>
      </c>
      <c r="F213" s="50">
        <f t="shared" si="27"/>
        <v>26562</v>
      </c>
      <c r="G213" s="86">
        <v>4317</v>
      </c>
      <c r="H213" s="45">
        <f t="shared" si="28"/>
        <v>97.515247345832393</v>
      </c>
      <c r="I213" s="86">
        <v>2654</v>
      </c>
      <c r="J213" s="45">
        <f t="shared" si="29"/>
        <v>59.950304946916646</v>
      </c>
      <c r="K213" s="86">
        <v>3040</v>
      </c>
      <c r="L213" s="45">
        <f t="shared" si="30"/>
        <v>68.669527896995703</v>
      </c>
      <c r="M213" s="86">
        <v>4641</v>
      </c>
      <c r="N213" s="45">
        <f t="shared" si="31"/>
        <v>104.83397334538063</v>
      </c>
      <c r="O213" s="86">
        <v>4726</v>
      </c>
      <c r="P213" s="45">
        <f t="shared" si="32"/>
        <v>106.75400948723741</v>
      </c>
      <c r="Q213" s="86">
        <v>4554</v>
      </c>
      <c r="R213" s="45">
        <f t="shared" si="33"/>
        <v>102.86875988253897</v>
      </c>
      <c r="S213" s="44">
        <v>4</v>
      </c>
      <c r="T213" s="44">
        <f t="shared" si="34"/>
        <v>4</v>
      </c>
      <c r="V213" s="39"/>
      <c r="W213" s="26" t="str">
        <f t="shared" si="35"/>
        <v>Sim</v>
      </c>
    </row>
    <row r="214" spans="1:23" ht="14.4" x14ac:dyDescent="0.3">
      <c r="A214" s="8" t="s">
        <v>171</v>
      </c>
      <c r="B214" s="22" t="s">
        <v>233</v>
      </c>
      <c r="C214" s="12">
        <v>211190</v>
      </c>
      <c r="D214" s="33" t="s">
        <v>184</v>
      </c>
      <c r="E214" s="34">
        <v>4402</v>
      </c>
      <c r="F214" s="50">
        <f t="shared" si="27"/>
        <v>26412</v>
      </c>
      <c r="G214" s="86">
        <v>3685</v>
      </c>
      <c r="H214" s="45">
        <f t="shared" si="28"/>
        <v>83.711949114039072</v>
      </c>
      <c r="I214" s="86">
        <v>3661</v>
      </c>
      <c r="J214" s="45">
        <f t="shared" si="29"/>
        <v>83.166742389822815</v>
      </c>
      <c r="K214" s="86">
        <v>2986</v>
      </c>
      <c r="L214" s="45">
        <f t="shared" si="30"/>
        <v>67.832803271240351</v>
      </c>
      <c r="M214" s="86">
        <v>2524</v>
      </c>
      <c r="N214" s="45">
        <f t="shared" si="31"/>
        <v>57.33757383007724</v>
      </c>
      <c r="O214" s="86">
        <v>3821</v>
      </c>
      <c r="P214" s="45">
        <f t="shared" si="32"/>
        <v>86.801453884597919</v>
      </c>
      <c r="Q214" s="86">
        <v>1956</v>
      </c>
      <c r="R214" s="45">
        <f t="shared" si="33"/>
        <v>44.434348023625624</v>
      </c>
      <c r="S214" s="44">
        <v>4</v>
      </c>
      <c r="T214" s="44">
        <f t="shared" si="34"/>
        <v>3</v>
      </c>
      <c r="V214" s="39"/>
      <c r="W214" s="26" t="str">
        <f t="shared" si="35"/>
        <v>Não</v>
      </c>
    </row>
    <row r="215" spans="1:23" ht="14.4" x14ac:dyDescent="0.3">
      <c r="A215" s="8" t="s">
        <v>171</v>
      </c>
      <c r="B215" s="22" t="s">
        <v>233</v>
      </c>
      <c r="C215" s="12">
        <v>211195</v>
      </c>
      <c r="D215" s="33" t="s">
        <v>185</v>
      </c>
      <c r="E215" s="34">
        <v>2100</v>
      </c>
      <c r="F215" s="50">
        <f t="shared" si="27"/>
        <v>12600</v>
      </c>
      <c r="G215" s="86">
        <v>2086</v>
      </c>
      <c r="H215" s="45">
        <f t="shared" si="28"/>
        <v>99.333333333333329</v>
      </c>
      <c r="I215" s="86">
        <v>2091</v>
      </c>
      <c r="J215" s="45">
        <f t="shared" si="29"/>
        <v>99.571428571428569</v>
      </c>
      <c r="K215" s="86">
        <v>2122</v>
      </c>
      <c r="L215" s="45">
        <f t="shared" si="30"/>
        <v>101.04761904761905</v>
      </c>
      <c r="M215" s="86">
        <v>2042</v>
      </c>
      <c r="N215" s="45">
        <f t="shared" si="31"/>
        <v>97.238095238095241</v>
      </c>
      <c r="O215" s="86">
        <v>2047</v>
      </c>
      <c r="P215" s="45">
        <f t="shared" si="32"/>
        <v>97.476190476190467</v>
      </c>
      <c r="Q215" s="86">
        <v>2100</v>
      </c>
      <c r="R215" s="45">
        <f t="shared" si="33"/>
        <v>100</v>
      </c>
      <c r="S215" s="44">
        <v>4</v>
      </c>
      <c r="T215" s="44">
        <f t="shared" si="34"/>
        <v>6</v>
      </c>
      <c r="V215" s="39"/>
      <c r="W215" s="26" t="str">
        <f t="shared" si="35"/>
        <v>Sim</v>
      </c>
    </row>
    <row r="216" spans="1:23" ht="14.4" x14ac:dyDescent="0.3">
      <c r="A216" s="8" t="s">
        <v>27</v>
      </c>
      <c r="B216" s="22" t="s">
        <v>233</v>
      </c>
      <c r="C216" s="12">
        <v>211200</v>
      </c>
      <c r="D216" s="33" t="s">
        <v>39</v>
      </c>
      <c r="E216" s="34">
        <v>3435</v>
      </c>
      <c r="F216" s="50">
        <f t="shared" si="27"/>
        <v>20610</v>
      </c>
      <c r="G216" s="86">
        <v>2396</v>
      </c>
      <c r="H216" s="45">
        <f t="shared" si="28"/>
        <v>69.75254730713246</v>
      </c>
      <c r="I216" s="86">
        <v>3519</v>
      </c>
      <c r="J216" s="45">
        <f t="shared" si="29"/>
        <v>102.44541484716156</v>
      </c>
      <c r="K216" s="86">
        <v>3414</v>
      </c>
      <c r="L216" s="45">
        <f t="shared" si="30"/>
        <v>99.3886462882096</v>
      </c>
      <c r="M216" s="86">
        <v>4086</v>
      </c>
      <c r="N216" s="45">
        <f t="shared" si="31"/>
        <v>118.95196506550218</v>
      </c>
      <c r="O216" s="86">
        <v>3359</v>
      </c>
      <c r="P216" s="45">
        <f t="shared" si="32"/>
        <v>97.787481804949053</v>
      </c>
      <c r="Q216" s="86">
        <v>3504</v>
      </c>
      <c r="R216" s="45">
        <f t="shared" si="33"/>
        <v>102.00873362445415</v>
      </c>
      <c r="S216" s="44">
        <v>4</v>
      </c>
      <c r="T216" s="44">
        <f t="shared" si="34"/>
        <v>5</v>
      </c>
      <c r="V216" s="39"/>
      <c r="W216" s="26" t="str">
        <f t="shared" si="35"/>
        <v>Sim</v>
      </c>
    </row>
    <row r="217" spans="1:23" ht="14.4" x14ac:dyDescent="0.3">
      <c r="A217" s="8" t="s">
        <v>65</v>
      </c>
      <c r="B217" s="22" t="s">
        <v>233</v>
      </c>
      <c r="C217" s="12">
        <v>211210</v>
      </c>
      <c r="D217" s="33" t="s">
        <v>70</v>
      </c>
      <c r="E217" s="34">
        <v>8661</v>
      </c>
      <c r="F217" s="50">
        <f t="shared" si="27"/>
        <v>51966</v>
      </c>
      <c r="G217" s="86">
        <v>7053</v>
      </c>
      <c r="H217" s="45">
        <f t="shared" si="28"/>
        <v>81.434014547973675</v>
      </c>
      <c r="I217" s="86">
        <v>8398</v>
      </c>
      <c r="J217" s="45">
        <f t="shared" si="29"/>
        <v>96.96339914559519</v>
      </c>
      <c r="K217" s="86">
        <v>7735</v>
      </c>
      <c r="L217" s="45">
        <f t="shared" si="30"/>
        <v>89.308393949890302</v>
      </c>
      <c r="M217" s="86">
        <v>7313</v>
      </c>
      <c r="N217" s="45">
        <f t="shared" si="31"/>
        <v>84.43597736981873</v>
      </c>
      <c r="O217" s="86">
        <v>7848</v>
      </c>
      <c r="P217" s="45">
        <f t="shared" si="32"/>
        <v>90.613093176307586</v>
      </c>
      <c r="Q217" s="86">
        <v>8961</v>
      </c>
      <c r="R217" s="45">
        <f t="shared" si="33"/>
        <v>103.46380325597507</v>
      </c>
      <c r="S217" s="44">
        <v>4</v>
      </c>
      <c r="T217" s="44">
        <f t="shared" si="34"/>
        <v>6</v>
      </c>
      <c r="V217" s="39"/>
      <c r="W217" s="26" t="str">
        <f t="shared" si="35"/>
        <v>Sim</v>
      </c>
    </row>
    <row r="218" spans="1:23" ht="14.4" x14ac:dyDescent="0.3">
      <c r="A218" s="8" t="s">
        <v>191</v>
      </c>
      <c r="B218" s="22" t="s">
        <v>233</v>
      </c>
      <c r="C218" s="12">
        <v>211220</v>
      </c>
      <c r="D218" s="33" t="s">
        <v>191</v>
      </c>
      <c r="E218" s="34">
        <v>67186</v>
      </c>
      <c r="F218" s="50">
        <f t="shared" si="27"/>
        <v>403116</v>
      </c>
      <c r="G218" s="86">
        <v>68615</v>
      </c>
      <c r="H218" s="45">
        <f t="shared" si="28"/>
        <v>102.12693120590599</v>
      </c>
      <c r="I218" s="86">
        <v>66874</v>
      </c>
      <c r="J218" s="45">
        <f t="shared" si="29"/>
        <v>99.535617539368332</v>
      </c>
      <c r="K218" s="86">
        <v>69077</v>
      </c>
      <c r="L218" s="45">
        <f t="shared" si="30"/>
        <v>102.81457446491828</v>
      </c>
      <c r="M218" s="86">
        <v>68630</v>
      </c>
      <c r="N218" s="45">
        <f t="shared" si="31"/>
        <v>102.14925728574404</v>
      </c>
      <c r="O218" s="86">
        <v>68273</v>
      </c>
      <c r="P218" s="45">
        <f t="shared" si="32"/>
        <v>101.61789658559819</v>
      </c>
      <c r="Q218" s="86">
        <v>49033</v>
      </c>
      <c r="R218" s="45">
        <f t="shared" si="33"/>
        <v>72.980978179977967</v>
      </c>
      <c r="S218" s="44">
        <v>4</v>
      </c>
      <c r="T218" s="44">
        <f t="shared" si="34"/>
        <v>5</v>
      </c>
      <c r="V218" s="39"/>
      <c r="W218" s="26" t="str">
        <f t="shared" si="35"/>
        <v>Sim</v>
      </c>
    </row>
    <row r="219" spans="1:23" ht="14.4" x14ac:dyDescent="0.3">
      <c r="A219" s="8" t="s">
        <v>100</v>
      </c>
      <c r="B219" s="22" t="s">
        <v>233</v>
      </c>
      <c r="C219" s="12">
        <v>211223</v>
      </c>
      <c r="D219" s="33" t="s">
        <v>112</v>
      </c>
      <c r="E219" s="34">
        <v>9991</v>
      </c>
      <c r="F219" s="50">
        <f t="shared" si="27"/>
        <v>59946</v>
      </c>
      <c r="G219" s="86">
        <v>9992</v>
      </c>
      <c r="H219" s="45">
        <f t="shared" si="28"/>
        <v>100.0100090081073</v>
      </c>
      <c r="I219" s="86">
        <v>9989</v>
      </c>
      <c r="J219" s="45">
        <f t="shared" si="29"/>
        <v>99.979981983785407</v>
      </c>
      <c r="K219" s="86">
        <v>9264</v>
      </c>
      <c r="L219" s="45">
        <f t="shared" si="30"/>
        <v>92.723451105995395</v>
      </c>
      <c r="M219" s="86">
        <v>8205</v>
      </c>
      <c r="N219" s="45">
        <f t="shared" si="31"/>
        <v>82.123911520368324</v>
      </c>
      <c r="O219" s="86">
        <v>8858</v>
      </c>
      <c r="P219" s="45">
        <f t="shared" si="32"/>
        <v>88.659793814432987</v>
      </c>
      <c r="Q219" s="86">
        <v>8108</v>
      </c>
      <c r="R219" s="45">
        <f t="shared" si="33"/>
        <v>81.153037733960559</v>
      </c>
      <c r="S219" s="44">
        <v>4</v>
      </c>
      <c r="T219" s="44">
        <f t="shared" si="34"/>
        <v>6</v>
      </c>
      <c r="V219" s="39"/>
      <c r="W219" s="26" t="str">
        <f t="shared" si="35"/>
        <v>Sim</v>
      </c>
    </row>
    <row r="220" spans="1:23" ht="14.4" x14ac:dyDescent="0.3">
      <c r="A220" s="8" t="s">
        <v>158</v>
      </c>
      <c r="B220" s="22" t="s">
        <v>233</v>
      </c>
      <c r="C220" s="12">
        <v>211227</v>
      </c>
      <c r="D220" s="33" t="s">
        <v>170</v>
      </c>
      <c r="E220" s="34">
        <v>4014</v>
      </c>
      <c r="F220" s="50">
        <f t="shared" si="27"/>
        <v>24084</v>
      </c>
      <c r="G220" s="86">
        <v>3891</v>
      </c>
      <c r="H220" s="45">
        <f t="shared" si="28"/>
        <v>96.935724962630786</v>
      </c>
      <c r="I220" s="86">
        <v>3872</v>
      </c>
      <c r="J220" s="45">
        <f t="shared" si="29"/>
        <v>96.462381664175396</v>
      </c>
      <c r="K220" s="86">
        <v>3694</v>
      </c>
      <c r="L220" s="45">
        <f t="shared" si="30"/>
        <v>92.027902341803696</v>
      </c>
      <c r="M220" s="86">
        <v>3904</v>
      </c>
      <c r="N220" s="45">
        <f t="shared" si="31"/>
        <v>97.259591429995012</v>
      </c>
      <c r="O220" s="86">
        <v>3891</v>
      </c>
      <c r="P220" s="45">
        <f t="shared" si="32"/>
        <v>96.935724962630786</v>
      </c>
      <c r="Q220" s="86">
        <v>3726</v>
      </c>
      <c r="R220" s="45">
        <f t="shared" si="33"/>
        <v>92.825112107623326</v>
      </c>
      <c r="S220" s="44">
        <v>4</v>
      </c>
      <c r="T220" s="44">
        <f t="shared" si="34"/>
        <v>6</v>
      </c>
      <c r="V220" s="39"/>
      <c r="W220" s="26" t="str">
        <f t="shared" si="35"/>
        <v>Sim</v>
      </c>
    </row>
    <row r="221" spans="1:23" ht="14.4" x14ac:dyDescent="0.3">
      <c r="A221" s="8" t="s">
        <v>130</v>
      </c>
      <c r="B221" s="22" t="s">
        <v>233</v>
      </c>
      <c r="C221" s="12">
        <v>211230</v>
      </c>
      <c r="D221" s="33" t="s">
        <v>145</v>
      </c>
      <c r="E221" s="34">
        <v>12083</v>
      </c>
      <c r="F221" s="50">
        <f t="shared" si="27"/>
        <v>72498</v>
      </c>
      <c r="G221" s="86">
        <v>9682</v>
      </c>
      <c r="H221" s="45">
        <f t="shared" si="28"/>
        <v>80.129107009848539</v>
      </c>
      <c r="I221" s="86">
        <v>6708</v>
      </c>
      <c r="J221" s="45">
        <f t="shared" si="29"/>
        <v>55.516014234875442</v>
      </c>
      <c r="K221" s="86">
        <v>7090</v>
      </c>
      <c r="L221" s="45">
        <f t="shared" si="30"/>
        <v>58.677480758089885</v>
      </c>
      <c r="M221" s="86">
        <v>11096</v>
      </c>
      <c r="N221" s="45">
        <f t="shared" si="31"/>
        <v>91.831498799966894</v>
      </c>
      <c r="O221" s="86">
        <v>11376</v>
      </c>
      <c r="P221" s="45">
        <f t="shared" si="32"/>
        <v>94.148804104940837</v>
      </c>
      <c r="Q221" s="86">
        <v>6828</v>
      </c>
      <c r="R221" s="45">
        <f t="shared" si="33"/>
        <v>56.509145079864275</v>
      </c>
      <c r="S221" s="44">
        <v>4</v>
      </c>
      <c r="T221" s="44">
        <f t="shared" si="34"/>
        <v>3</v>
      </c>
      <c r="V221" s="39"/>
      <c r="W221" s="26" t="str">
        <f t="shared" si="35"/>
        <v>Não</v>
      </c>
    </row>
    <row r="222" spans="1:23" ht="14.4" x14ac:dyDescent="0.3">
      <c r="A222" s="8" t="s">
        <v>113</v>
      </c>
      <c r="B222" s="22" t="s">
        <v>233</v>
      </c>
      <c r="C222" s="12">
        <v>211240</v>
      </c>
      <c r="D222" s="37" t="s">
        <v>128</v>
      </c>
      <c r="E222" s="34">
        <v>4391</v>
      </c>
      <c r="F222" s="50">
        <f t="shared" si="27"/>
        <v>26346</v>
      </c>
      <c r="G222" s="86">
        <v>5689</v>
      </c>
      <c r="H222" s="45">
        <f t="shared" si="28"/>
        <v>129.56046458665452</v>
      </c>
      <c r="I222" s="86">
        <v>5024</v>
      </c>
      <c r="J222" s="45">
        <f t="shared" si="29"/>
        <v>114.41585060350717</v>
      </c>
      <c r="K222" s="86">
        <v>6491</v>
      </c>
      <c r="L222" s="45">
        <f t="shared" si="30"/>
        <v>147.82509678888636</v>
      </c>
      <c r="M222" s="86">
        <v>7881</v>
      </c>
      <c r="N222" s="45">
        <f t="shared" si="31"/>
        <v>179.48075609200637</v>
      </c>
      <c r="O222" s="86">
        <v>7211</v>
      </c>
      <c r="P222" s="45">
        <f t="shared" si="32"/>
        <v>164.22227283079025</v>
      </c>
      <c r="Q222" s="86">
        <v>3161</v>
      </c>
      <c r="R222" s="45">
        <f t="shared" si="33"/>
        <v>71.98815759508085</v>
      </c>
      <c r="S222" s="44">
        <v>4</v>
      </c>
      <c r="T222" s="44">
        <f t="shared" si="34"/>
        <v>5</v>
      </c>
      <c r="V222" s="39"/>
      <c r="W222" s="26" t="str">
        <f t="shared" si="35"/>
        <v>Sim</v>
      </c>
    </row>
    <row r="223" spans="1:23" ht="14.4" x14ac:dyDescent="0.3">
      <c r="A223" s="8" t="s">
        <v>113</v>
      </c>
      <c r="B223" s="22" t="s">
        <v>233</v>
      </c>
      <c r="C223" s="12">
        <v>211245</v>
      </c>
      <c r="D223" s="33" t="s">
        <v>129</v>
      </c>
      <c r="E223" s="34">
        <v>6309</v>
      </c>
      <c r="F223" s="50">
        <f t="shared" si="27"/>
        <v>37854</v>
      </c>
      <c r="G223" s="86">
        <v>6435</v>
      </c>
      <c r="H223" s="45">
        <f t="shared" si="28"/>
        <v>101.99714693295292</v>
      </c>
      <c r="I223" s="86">
        <v>6112</v>
      </c>
      <c r="J223" s="45">
        <f t="shared" si="29"/>
        <v>96.877476620700591</v>
      </c>
      <c r="K223" s="86">
        <v>6656</v>
      </c>
      <c r="L223" s="45">
        <f t="shared" si="30"/>
        <v>105.50007925186242</v>
      </c>
      <c r="M223" s="86">
        <v>6411</v>
      </c>
      <c r="N223" s="45">
        <f t="shared" si="31"/>
        <v>101.61673799334285</v>
      </c>
      <c r="O223" s="86">
        <v>4730</v>
      </c>
      <c r="P223" s="45">
        <f t="shared" si="32"/>
        <v>74.972261848153437</v>
      </c>
      <c r="Q223" s="86">
        <v>6446</v>
      </c>
      <c r="R223" s="45">
        <f t="shared" si="33"/>
        <v>102.17150103027421</v>
      </c>
      <c r="S223" s="44">
        <v>4</v>
      </c>
      <c r="T223" s="44">
        <f t="shared" si="34"/>
        <v>5</v>
      </c>
      <c r="V223" s="39"/>
      <c r="W223" s="26" t="str">
        <f t="shared" si="35"/>
        <v>Sim</v>
      </c>
    </row>
    <row r="224" spans="1:23" ht="14.4" x14ac:dyDescent="0.3">
      <c r="A224" s="8" t="s">
        <v>52</v>
      </c>
      <c r="B224" s="22" t="s">
        <v>233</v>
      </c>
      <c r="C224" s="12">
        <v>211250</v>
      </c>
      <c r="D224" s="33" t="s">
        <v>64</v>
      </c>
      <c r="E224" s="34">
        <v>13740</v>
      </c>
      <c r="F224" s="50">
        <f t="shared" si="27"/>
        <v>82440</v>
      </c>
      <c r="G224" s="86">
        <v>12016</v>
      </c>
      <c r="H224" s="45">
        <f t="shared" si="28"/>
        <v>87.452692867540023</v>
      </c>
      <c r="I224" s="86">
        <v>9264</v>
      </c>
      <c r="J224" s="45">
        <f t="shared" si="29"/>
        <v>67.423580786026207</v>
      </c>
      <c r="K224" s="86">
        <v>12501</v>
      </c>
      <c r="L224" s="45">
        <f t="shared" si="30"/>
        <v>90.982532751091711</v>
      </c>
      <c r="M224" s="86">
        <v>13293</v>
      </c>
      <c r="N224" s="45">
        <f t="shared" si="31"/>
        <v>96.746724890829697</v>
      </c>
      <c r="O224" s="86">
        <v>11540</v>
      </c>
      <c r="P224" s="45">
        <f t="shared" si="32"/>
        <v>83.988355167394474</v>
      </c>
      <c r="Q224" s="86">
        <v>7943</v>
      </c>
      <c r="R224" s="45">
        <f t="shared" si="33"/>
        <v>57.809315866084418</v>
      </c>
      <c r="S224" s="44">
        <v>4</v>
      </c>
      <c r="T224" s="44">
        <f t="shared" si="34"/>
        <v>4</v>
      </c>
      <c r="V224" s="39"/>
      <c r="W224" s="26" t="str">
        <f t="shared" si="35"/>
        <v>Sim</v>
      </c>
    </row>
    <row r="225" spans="1:23" ht="14.4" x14ac:dyDescent="0.3">
      <c r="A225" s="8" t="s">
        <v>86</v>
      </c>
      <c r="B225" s="22" t="s">
        <v>233</v>
      </c>
      <c r="C225" s="12">
        <v>211260</v>
      </c>
      <c r="D225" s="33" t="s">
        <v>97</v>
      </c>
      <c r="E225" s="34">
        <v>7365</v>
      </c>
      <c r="F225" s="50">
        <f t="shared" si="27"/>
        <v>44190</v>
      </c>
      <c r="G225" s="86">
        <v>7427</v>
      </c>
      <c r="H225" s="45">
        <f t="shared" si="28"/>
        <v>100.84181941615751</v>
      </c>
      <c r="I225" s="86">
        <v>9215</v>
      </c>
      <c r="J225" s="45">
        <f t="shared" si="29"/>
        <v>125.11880515953835</v>
      </c>
      <c r="K225" s="86">
        <v>7199</v>
      </c>
      <c r="L225" s="45">
        <f t="shared" si="30"/>
        <v>97.746096401900886</v>
      </c>
      <c r="M225" s="86">
        <v>7520</v>
      </c>
      <c r="N225" s="45">
        <f t="shared" si="31"/>
        <v>102.10454854039375</v>
      </c>
      <c r="O225" s="86">
        <v>7023</v>
      </c>
      <c r="P225" s="45">
        <f t="shared" si="32"/>
        <v>95.356415478615077</v>
      </c>
      <c r="Q225" s="86">
        <v>7015</v>
      </c>
      <c r="R225" s="45">
        <f t="shared" si="33"/>
        <v>95.247793618465721</v>
      </c>
      <c r="S225" s="44">
        <v>4</v>
      </c>
      <c r="T225" s="44">
        <f t="shared" si="34"/>
        <v>6</v>
      </c>
      <c r="V225" s="39"/>
      <c r="W225" s="26" t="str">
        <f t="shared" si="35"/>
        <v>Sim</v>
      </c>
    </row>
    <row r="226" spans="1:23" ht="14.4" x14ac:dyDescent="0.3">
      <c r="A226" s="8" t="s">
        <v>86</v>
      </c>
      <c r="B226" s="22" t="s">
        <v>233</v>
      </c>
      <c r="C226" s="12">
        <v>211270</v>
      </c>
      <c r="D226" s="33" t="s">
        <v>98</v>
      </c>
      <c r="E226" s="34">
        <v>12703</v>
      </c>
      <c r="F226" s="50">
        <f t="shared" si="27"/>
        <v>76218</v>
      </c>
      <c r="G226" s="86">
        <v>10149</v>
      </c>
      <c r="H226" s="45">
        <f t="shared" si="28"/>
        <v>79.894513107140043</v>
      </c>
      <c r="I226" s="86">
        <v>12383</v>
      </c>
      <c r="J226" s="45">
        <f t="shared" si="29"/>
        <v>97.480910021254815</v>
      </c>
      <c r="K226" s="86">
        <v>12322</v>
      </c>
      <c r="L226" s="45">
        <f t="shared" si="30"/>
        <v>97.000708494056525</v>
      </c>
      <c r="M226" s="86">
        <v>12194</v>
      </c>
      <c r="N226" s="45">
        <f t="shared" si="31"/>
        <v>95.993072502558448</v>
      </c>
      <c r="O226" s="86">
        <v>11356</v>
      </c>
      <c r="P226" s="45">
        <f t="shared" si="32"/>
        <v>89.396205620719513</v>
      </c>
      <c r="Q226" s="86">
        <v>11862</v>
      </c>
      <c r="R226" s="45">
        <f t="shared" si="33"/>
        <v>93.379516649610323</v>
      </c>
      <c r="S226" s="44">
        <v>4</v>
      </c>
      <c r="T226" s="44">
        <f t="shared" si="34"/>
        <v>5</v>
      </c>
      <c r="V226" s="39"/>
      <c r="W226" s="26" t="str">
        <f t="shared" si="35"/>
        <v>Sim</v>
      </c>
    </row>
    <row r="227" spans="1:23" ht="14.4" x14ac:dyDescent="0.3">
      <c r="A227" s="8" t="s">
        <v>195</v>
      </c>
      <c r="B227" s="22" t="s">
        <v>233</v>
      </c>
      <c r="C227" s="12">
        <v>211280</v>
      </c>
      <c r="D227" s="33" t="s">
        <v>195</v>
      </c>
      <c r="E227" s="34">
        <v>17932</v>
      </c>
      <c r="F227" s="50">
        <f t="shared" si="27"/>
        <v>107592</v>
      </c>
      <c r="G227" s="86">
        <v>15563</v>
      </c>
      <c r="H227" s="45">
        <f t="shared" si="28"/>
        <v>86.788980593352662</v>
      </c>
      <c r="I227" s="86">
        <v>15637</v>
      </c>
      <c r="J227" s="45">
        <f t="shared" si="29"/>
        <v>87.201650680347981</v>
      </c>
      <c r="K227" s="86">
        <v>17710</v>
      </c>
      <c r="L227" s="45">
        <f t="shared" si="30"/>
        <v>98.761989739014055</v>
      </c>
      <c r="M227" s="86">
        <v>17265</v>
      </c>
      <c r="N227" s="45">
        <f t="shared" si="31"/>
        <v>96.28039259424493</v>
      </c>
      <c r="O227" s="86">
        <v>15685</v>
      </c>
      <c r="P227" s="45">
        <f t="shared" si="32"/>
        <v>87.469328574615218</v>
      </c>
      <c r="Q227" s="86">
        <v>15254</v>
      </c>
      <c r="R227" s="45">
        <f t="shared" si="33"/>
        <v>85.065804149007363</v>
      </c>
      <c r="S227" s="44">
        <v>4</v>
      </c>
      <c r="T227" s="44">
        <f t="shared" si="34"/>
        <v>6</v>
      </c>
      <c r="V227" s="39"/>
      <c r="W227" s="26" t="str">
        <f t="shared" si="35"/>
        <v>Sim</v>
      </c>
    </row>
    <row r="228" spans="1:23" ht="14.4" x14ac:dyDescent="0.3">
      <c r="A228" s="8" t="s">
        <v>8</v>
      </c>
      <c r="B228" s="22" t="s">
        <v>233</v>
      </c>
      <c r="C228" s="12">
        <v>211285</v>
      </c>
      <c r="D228" s="33" t="s">
        <v>15</v>
      </c>
      <c r="E228" s="34">
        <v>4995</v>
      </c>
      <c r="F228" s="50">
        <f t="shared" si="27"/>
        <v>29970</v>
      </c>
      <c r="G228" s="86">
        <v>1276</v>
      </c>
      <c r="H228" s="45">
        <f t="shared" si="28"/>
        <v>25.545545545545544</v>
      </c>
      <c r="I228" s="86">
        <v>4990</v>
      </c>
      <c r="J228" s="45">
        <f t="shared" si="29"/>
        <v>99.899899899899907</v>
      </c>
      <c r="K228" s="86">
        <v>4942</v>
      </c>
      <c r="L228" s="45">
        <f t="shared" si="30"/>
        <v>98.938938938938932</v>
      </c>
      <c r="M228" s="86">
        <v>4392</v>
      </c>
      <c r="N228" s="45">
        <f t="shared" si="31"/>
        <v>87.927927927927925</v>
      </c>
      <c r="O228" s="86">
        <v>4598</v>
      </c>
      <c r="P228" s="45">
        <f t="shared" si="32"/>
        <v>92.052052052052048</v>
      </c>
      <c r="Q228" s="86">
        <v>5313</v>
      </c>
      <c r="R228" s="45">
        <f t="shared" si="33"/>
        <v>106.36636636636636</v>
      </c>
      <c r="S228" s="44">
        <v>4</v>
      </c>
      <c r="T228" s="44">
        <f t="shared" si="34"/>
        <v>5</v>
      </c>
      <c r="V228" s="39"/>
      <c r="W228" s="26" t="str">
        <f t="shared" si="35"/>
        <v>Sim</v>
      </c>
    </row>
    <row r="229" spans="1:23" ht="14.4" x14ac:dyDescent="0.3">
      <c r="A229" s="8" t="s">
        <v>86</v>
      </c>
      <c r="B229" s="22" t="s">
        <v>233</v>
      </c>
      <c r="C229" s="12">
        <v>211290</v>
      </c>
      <c r="D229" s="33" t="s">
        <v>99</v>
      </c>
      <c r="E229" s="34">
        <v>11970</v>
      </c>
      <c r="F229" s="50">
        <f t="shared" si="27"/>
        <v>71820</v>
      </c>
      <c r="G229" s="86">
        <v>11315</v>
      </c>
      <c r="H229" s="45">
        <f t="shared" si="28"/>
        <v>94.527986633249796</v>
      </c>
      <c r="I229" s="86">
        <v>10226</v>
      </c>
      <c r="J229" s="45">
        <f t="shared" si="29"/>
        <v>85.430242272347527</v>
      </c>
      <c r="K229" s="86">
        <v>9926</v>
      </c>
      <c r="L229" s="45">
        <f t="shared" si="30"/>
        <v>82.923976608187132</v>
      </c>
      <c r="M229" s="86">
        <v>10902</v>
      </c>
      <c r="N229" s="45">
        <f t="shared" si="31"/>
        <v>91.077694235588964</v>
      </c>
      <c r="O229" s="86">
        <v>9586</v>
      </c>
      <c r="P229" s="45">
        <f t="shared" si="32"/>
        <v>80.083542188805339</v>
      </c>
      <c r="Q229" s="86">
        <v>8485</v>
      </c>
      <c r="R229" s="45">
        <f t="shared" si="33"/>
        <v>70.885547201336678</v>
      </c>
      <c r="S229" s="34">
        <v>4</v>
      </c>
      <c r="T229" s="44">
        <f t="shared" si="34"/>
        <v>5</v>
      </c>
      <c r="V229" s="9"/>
      <c r="W229" s="26" t="str">
        <f t="shared" si="35"/>
        <v>Sim</v>
      </c>
    </row>
    <row r="230" spans="1:23" ht="14.4" x14ac:dyDescent="0.3">
      <c r="A230" s="8" t="s">
        <v>16</v>
      </c>
      <c r="B230" s="22" t="s">
        <v>233</v>
      </c>
      <c r="C230" s="12">
        <v>211300</v>
      </c>
      <c r="D230" s="33" t="s">
        <v>26</v>
      </c>
      <c r="E230" s="34">
        <v>8407</v>
      </c>
      <c r="F230" s="50">
        <f t="shared" si="27"/>
        <v>50442</v>
      </c>
      <c r="G230" s="86">
        <v>8323</v>
      </c>
      <c r="H230" s="45">
        <f t="shared" si="28"/>
        <v>99.000832639467106</v>
      </c>
      <c r="I230" s="86">
        <v>8124</v>
      </c>
      <c r="J230" s="45">
        <f t="shared" si="29"/>
        <v>96.633757582966567</v>
      </c>
      <c r="K230" s="86">
        <v>8073</v>
      </c>
      <c r="L230" s="45">
        <f t="shared" si="30"/>
        <v>96.027120256928754</v>
      </c>
      <c r="M230" s="86">
        <v>8193</v>
      </c>
      <c r="N230" s="45">
        <f t="shared" si="31"/>
        <v>97.454502200547168</v>
      </c>
      <c r="O230" s="86">
        <v>8145</v>
      </c>
      <c r="P230" s="45">
        <f t="shared" si="32"/>
        <v>96.883549423099808</v>
      </c>
      <c r="Q230" s="86">
        <v>8232</v>
      </c>
      <c r="R230" s="45">
        <f t="shared" si="33"/>
        <v>97.918401332223155</v>
      </c>
      <c r="S230" s="44">
        <v>4</v>
      </c>
      <c r="T230" s="44">
        <f t="shared" si="34"/>
        <v>6</v>
      </c>
      <c r="W230" s="26" t="str">
        <f t="shared" si="35"/>
        <v>Sim</v>
      </c>
    </row>
    <row r="231" spans="1:23" ht="13.95" customHeight="1" x14ac:dyDescent="0.3">
      <c r="A231" s="8" t="s">
        <v>202</v>
      </c>
      <c r="B231" s="22" t="s">
        <v>233</v>
      </c>
      <c r="C231" s="12">
        <v>211400</v>
      </c>
      <c r="D231" s="33" t="s">
        <v>202</v>
      </c>
      <c r="E231" s="34">
        <v>12516</v>
      </c>
      <c r="F231" s="50">
        <f t="shared" si="27"/>
        <v>75096</v>
      </c>
      <c r="G231" s="86">
        <v>10165</v>
      </c>
      <c r="H231" s="45">
        <f t="shared" si="28"/>
        <v>81.216043464365612</v>
      </c>
      <c r="I231" s="86">
        <v>10536</v>
      </c>
      <c r="J231" s="45">
        <f t="shared" si="29"/>
        <v>84.180249280920421</v>
      </c>
      <c r="K231" s="86">
        <v>8685</v>
      </c>
      <c r="L231" s="45">
        <f t="shared" si="30"/>
        <v>69.391179290508148</v>
      </c>
      <c r="M231" s="86">
        <v>12335</v>
      </c>
      <c r="N231" s="45">
        <f t="shared" si="31"/>
        <v>98.553851070629591</v>
      </c>
      <c r="O231" s="86">
        <v>10163</v>
      </c>
      <c r="P231" s="45">
        <f t="shared" si="32"/>
        <v>81.200063918184725</v>
      </c>
      <c r="Q231" s="86">
        <v>10973</v>
      </c>
      <c r="R231" s="45">
        <f t="shared" si="33"/>
        <v>87.671780121444556</v>
      </c>
      <c r="S231" s="44">
        <v>4</v>
      </c>
      <c r="T231" s="44">
        <f t="shared" si="34"/>
        <v>5</v>
      </c>
      <c r="W231" s="26" t="str">
        <f t="shared" si="35"/>
        <v>Sim</v>
      </c>
    </row>
    <row r="232" spans="1:23" x14ac:dyDescent="0.25">
      <c r="A232" s="40"/>
      <c r="B232" s="40"/>
      <c r="C232" s="40"/>
      <c r="D232" s="53" t="s">
        <v>260</v>
      </c>
      <c r="E232" s="17"/>
      <c r="F232" s="84"/>
      <c r="G232" s="85"/>
      <c r="H232" s="17"/>
      <c r="I232" s="85"/>
      <c r="J232" s="84"/>
      <c r="K232" s="85"/>
      <c r="L232" s="84"/>
      <c r="M232" s="85"/>
      <c r="N232" s="84"/>
      <c r="O232" s="85"/>
      <c r="P232" s="17"/>
      <c r="Q232" s="17"/>
      <c r="R232" s="17"/>
      <c r="S232" s="17"/>
      <c r="T232" s="7"/>
      <c r="V232" s="39"/>
      <c r="W232" s="26"/>
    </row>
    <row r="233" spans="1:23" s="40" customFormat="1" x14ac:dyDescent="0.25">
      <c r="C233" s="41"/>
      <c r="D233" s="52" t="s">
        <v>0</v>
      </c>
      <c r="E233" s="54">
        <f>SUM(E150:E232)</f>
        <v>1172111</v>
      </c>
      <c r="F233" s="54">
        <f>E233*6</f>
        <v>7032666</v>
      </c>
      <c r="G233" s="54">
        <f>SUM(G150:G232)</f>
        <v>716499</v>
      </c>
      <c r="H233" s="55">
        <f>G233/E233*100</f>
        <v>61.128937447050667</v>
      </c>
      <c r="I233" s="54">
        <f>SUM(I150:I232)</f>
        <v>835752</v>
      </c>
      <c r="J233" s="55">
        <f>I233/E233*100</f>
        <v>71.303144497406805</v>
      </c>
      <c r="K233" s="54">
        <f>SUM(K150:K232)</f>
        <v>867324</v>
      </c>
      <c r="L233" s="55">
        <f>K233/E233*100</f>
        <v>73.996746041970425</v>
      </c>
      <c r="M233" s="54">
        <f>SUM(M150:M232)</f>
        <v>913682</v>
      </c>
      <c r="N233" s="55">
        <f>M233/E233*100</f>
        <v>77.951832207017929</v>
      </c>
      <c r="O233" s="54">
        <f>SUM(O150:O232)</f>
        <v>873708</v>
      </c>
      <c r="P233" s="55">
        <f>O233/E233*100</f>
        <v>74.541404355048286</v>
      </c>
      <c r="Q233" s="54">
        <f>SUM(Q150:Q232)</f>
        <v>761416</v>
      </c>
      <c r="R233" s="55">
        <f>Q233/E233*100</f>
        <v>64.961083037357383</v>
      </c>
      <c r="S233" s="55"/>
      <c r="T233" s="54">
        <f>COUNTIF(H233,"&gt;=80")+COUNTIF(J233,"&gt;=80")+COUNTIF(L233,"&gt;=80")+COUNTIF(N233,"&gt;=80")+COUNTIF(P233,"&gt;=80")+COUNTIF(R233,"&gt;=80")</f>
        <v>0</v>
      </c>
      <c r="V233" s="42"/>
      <c r="W233" s="43"/>
    </row>
    <row r="234" spans="1:23" s="40" customFormat="1" x14ac:dyDescent="0.25">
      <c r="V234" s="42"/>
      <c r="W234" s="43"/>
    </row>
    <row r="235" spans="1:23" x14ac:dyDescent="0.25">
      <c r="D235" s="41" t="s">
        <v>245</v>
      </c>
    </row>
    <row r="236" spans="1:23" x14ac:dyDescent="0.25">
      <c r="D236" s="41"/>
      <c r="H236" s="48" t="s">
        <v>247</v>
      </c>
      <c r="J236" s="48" t="s">
        <v>248</v>
      </c>
      <c r="L236" s="48" t="s">
        <v>249</v>
      </c>
      <c r="N236" s="48" t="s">
        <v>250</v>
      </c>
      <c r="P236" s="48" t="s">
        <v>251</v>
      </c>
      <c r="R236" s="48" t="s">
        <v>252</v>
      </c>
      <c r="T236" s="46">
        <f>T237/217*100</f>
        <v>94.009216589861751</v>
      </c>
    </row>
    <row r="237" spans="1:23" x14ac:dyDescent="0.25">
      <c r="G237" s="47" t="s">
        <v>246</v>
      </c>
      <c r="H237" s="49">
        <f>COUNTIF(H15:H231,"&gt;=80")</f>
        <v>184</v>
      </c>
      <c r="J237" s="49">
        <f>COUNTIF(J15:J231,"&gt;=80")</f>
        <v>196</v>
      </c>
      <c r="L237" s="49">
        <f>COUNTIF(L15:L231,"&gt;=80")</f>
        <v>195</v>
      </c>
      <c r="N237" s="49">
        <f>COUNTIF(N15:N231,"&gt;=80")</f>
        <v>199</v>
      </c>
      <c r="P237" s="49">
        <f>COUNTIF(P15:P231,"&gt;=80")</f>
        <v>188</v>
      </c>
      <c r="R237" s="49">
        <f>COUNTIF(R15:R231,"&gt;=80")</f>
        <v>164</v>
      </c>
      <c r="S237" s="20"/>
      <c r="T237" s="20">
        <f>COUNTIF(T15:T231,"&gt;=4")</f>
        <v>204</v>
      </c>
    </row>
    <row r="238" spans="1:23" x14ac:dyDescent="0.25">
      <c r="G238" s="47" t="s">
        <v>253</v>
      </c>
      <c r="H238" s="49">
        <f>COUNTIF(G15:G231,"&lt;=0")</f>
        <v>1</v>
      </c>
      <c r="J238" s="49">
        <f>COUNTIF(I15:I231,"&lt;=0")</f>
        <v>0</v>
      </c>
      <c r="L238" s="49">
        <f>COUNTIF(K15:K231,"&lt;=0")</f>
        <v>0</v>
      </c>
      <c r="N238" s="49">
        <f>COUNTIF(M15:M231,"&lt;=0")</f>
        <v>2</v>
      </c>
      <c r="P238" s="49">
        <f>COUNTIF(O15:O231,"&lt;=0")</f>
        <v>4</v>
      </c>
      <c r="R238" s="49">
        <f>COUNTIF(Q15:Q231,"&lt;=0")</f>
        <v>3</v>
      </c>
    </row>
    <row r="239" spans="1:23" x14ac:dyDescent="0.25">
      <c r="G239" s="47" t="s">
        <v>254</v>
      </c>
      <c r="H239" s="49">
        <f>COUNTIFS(G15:G231,"&gt;0",H15:H231,"&lt;80")</f>
        <v>32</v>
      </c>
      <c r="J239" s="49">
        <f>COUNTIFS(I15:I231,"&gt;0",J15:J231,"&lt;80")</f>
        <v>21</v>
      </c>
      <c r="L239" s="49">
        <f>COUNTIFS(K15:K231,"&gt;0",L15:L231,"&lt;80")</f>
        <v>22</v>
      </c>
      <c r="N239" s="49">
        <f>COUNTIFS(M15:M231,"&gt;0",N15:N231,"&lt;80")</f>
        <v>16</v>
      </c>
      <c r="P239" s="49">
        <f>COUNTIFS(O15:O231,"&gt;0",P15:P231,"&lt;80")</f>
        <v>25</v>
      </c>
      <c r="R239" s="49">
        <f>COUNTIFS(Q15:Q231,"&gt;0",R15:R231,"&lt;80")</f>
        <v>50</v>
      </c>
    </row>
  </sheetData>
  <autoFilter ref="A14:T234">
    <sortState ref="A15:T234">
      <sortCondition ref="C14:C234"/>
    </sortState>
  </autoFilter>
  <mergeCells count="6">
    <mergeCell ref="Q13:R13"/>
    <mergeCell ref="G13:H13"/>
    <mergeCell ref="I13:J13"/>
    <mergeCell ref="K13:L13"/>
    <mergeCell ref="M13:N13"/>
    <mergeCell ref="O13:P13"/>
  </mergeCells>
  <conditionalFormatting sqref="N15:N228 N232:N233 P15:P228 P232:P233 R15:R228 R232:R233 L15:L233 J15:J233 H15:H233">
    <cfRule type="cellIs" dxfId="17" priority="47" operator="lessThan">
      <formula>80</formula>
    </cfRule>
    <cfRule type="cellIs" dxfId="16" priority="48" operator="greaterThanOrEqual">
      <formula>80</formula>
    </cfRule>
  </conditionalFormatting>
  <conditionalFormatting sqref="W15:W234">
    <cfRule type="containsText" dxfId="15" priority="43" operator="containsText" text="Não">
      <formula>NOT(ISERROR(SEARCH("Não",W15)))</formula>
    </cfRule>
    <cfRule type="containsText" dxfId="14" priority="44" operator="containsText" text="Sim">
      <formula>NOT(ISERROR(SEARCH("Sim",W15)))</formula>
    </cfRule>
  </conditionalFormatting>
  <conditionalFormatting sqref="N229 P229 R229">
    <cfRule type="cellIs" dxfId="13" priority="31" operator="lessThan">
      <formula>80</formula>
    </cfRule>
    <cfRule type="cellIs" dxfId="12" priority="32" operator="greaterThanOrEqual">
      <formula>80</formula>
    </cfRule>
  </conditionalFormatting>
  <conditionalFormatting sqref="V15:V228 V232:V234">
    <cfRule type="cellIs" dxfId="11" priority="27" operator="lessThan">
      <formula>4</formula>
    </cfRule>
    <cfRule type="cellIs" dxfId="10" priority="28" operator="greaterThanOrEqual">
      <formula>4</formula>
    </cfRule>
  </conditionalFormatting>
  <conditionalFormatting sqref="N230:N231">
    <cfRule type="cellIs" dxfId="9" priority="11" operator="lessThan">
      <formula>80</formula>
    </cfRule>
    <cfRule type="cellIs" dxfId="8" priority="12" operator="greaterThanOrEqual">
      <formula>80</formula>
    </cfRule>
  </conditionalFormatting>
  <conditionalFormatting sqref="P230:P231">
    <cfRule type="cellIs" dxfId="7" priority="9" operator="lessThan">
      <formula>80</formula>
    </cfRule>
    <cfRule type="cellIs" dxfId="6" priority="10" operator="greaterThanOrEqual">
      <formula>80</formula>
    </cfRule>
  </conditionalFormatting>
  <conditionalFormatting sqref="R230:R231">
    <cfRule type="cellIs" dxfId="5" priority="7" operator="lessThan">
      <formula>80</formula>
    </cfRule>
    <cfRule type="cellIs" dxfId="4" priority="8" operator="greaterThanOrEqual">
      <formula>80</formula>
    </cfRule>
  </conditionalFormatting>
  <conditionalFormatting sqref="T236">
    <cfRule type="cellIs" dxfId="3" priority="3" operator="lessThan">
      <formula>70</formula>
    </cfRule>
    <cfRule type="cellIs" dxfId="2" priority="4" operator="greaterThanOrEqual">
      <formula>70</formula>
    </cfRule>
  </conditionalFormatting>
  <conditionalFormatting sqref="T15:T232">
    <cfRule type="cellIs" dxfId="1" priority="1" operator="lessThan">
      <formula>4</formula>
    </cfRule>
    <cfRule type="cellIs" dxfId="0" priority="2" operator="greaterThanOrEqual">
      <formula>4</formula>
    </cfRule>
  </conditionalFormatting>
  <pageMargins left="0.511811024" right="0.511811024" top="0.78740157499999996" bottom="0.78740157499999996" header="0.31496062000000002" footer="0.31496062000000002"/>
  <pageSetup paperSize="9" scale="69" orientation="landscape" r:id="rId1"/>
  <colBreaks count="2" manualBreakCount="2">
    <brk id="18" max="1048575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194" workbookViewId="0">
      <selection activeCell="F2" sqref="F2:F218"/>
    </sheetView>
  </sheetViews>
  <sheetFormatPr defaultRowHeight="14.4" x14ac:dyDescent="0.3"/>
  <cols>
    <col min="2" max="2" width="5" customWidth="1"/>
    <col min="3" max="3" width="7.44140625" customWidth="1"/>
    <col min="4" max="4" width="24" customWidth="1"/>
    <col min="5" max="5" width="9.109375" customWidth="1"/>
    <col min="6" max="6" width="7.88671875" customWidth="1"/>
  </cols>
  <sheetData>
    <row r="1" spans="1:6" ht="19.2" customHeight="1" thickBot="1" x14ac:dyDescent="0.35">
      <c r="A1" s="56" t="s">
        <v>4</v>
      </c>
      <c r="B1" s="57" t="s">
        <v>232</v>
      </c>
      <c r="C1" s="58" t="s">
        <v>5</v>
      </c>
      <c r="D1" s="58" t="s">
        <v>6</v>
      </c>
      <c r="E1" s="57" t="s">
        <v>258</v>
      </c>
      <c r="F1" s="78" t="s">
        <v>259</v>
      </c>
    </row>
    <row r="2" spans="1:6" ht="13.2" customHeight="1" x14ac:dyDescent="0.3">
      <c r="A2" s="59" t="s">
        <v>8</v>
      </c>
      <c r="B2" s="60" t="s">
        <v>233</v>
      </c>
      <c r="C2" s="61">
        <v>210005</v>
      </c>
      <c r="D2" s="62" t="s">
        <v>8</v>
      </c>
      <c r="E2" s="63">
        <v>51757</v>
      </c>
      <c r="F2" s="79">
        <v>55947</v>
      </c>
    </row>
    <row r="3" spans="1:6" ht="13.2" customHeight="1" x14ac:dyDescent="0.3">
      <c r="A3" s="64" t="s">
        <v>45</v>
      </c>
      <c r="B3" s="65" t="s">
        <v>234</v>
      </c>
      <c r="C3" s="66">
        <v>210010</v>
      </c>
      <c r="D3" s="69" t="s">
        <v>46</v>
      </c>
      <c r="E3" s="68">
        <v>1510</v>
      </c>
      <c r="F3" s="79">
        <v>1619</v>
      </c>
    </row>
    <row r="4" spans="1:6" ht="13.2" customHeight="1" x14ac:dyDescent="0.3">
      <c r="A4" s="64" t="s">
        <v>52</v>
      </c>
      <c r="B4" s="65" t="s">
        <v>234</v>
      </c>
      <c r="C4" s="66">
        <v>210015</v>
      </c>
      <c r="D4" s="69" t="s">
        <v>53</v>
      </c>
      <c r="E4" s="68">
        <v>3329</v>
      </c>
      <c r="F4" s="79">
        <v>3377</v>
      </c>
    </row>
    <row r="5" spans="1:6" ht="13.2" customHeight="1" x14ac:dyDescent="0.3">
      <c r="A5" s="64" t="s">
        <v>186</v>
      </c>
      <c r="B5" s="65" t="s">
        <v>233</v>
      </c>
      <c r="C5" s="66">
        <v>210020</v>
      </c>
      <c r="D5" s="69" t="s">
        <v>187</v>
      </c>
      <c r="E5" s="68">
        <v>2864</v>
      </c>
      <c r="F5" s="79">
        <v>3132</v>
      </c>
    </row>
    <row r="6" spans="1:6" ht="13.2" customHeight="1" x14ac:dyDescent="0.3">
      <c r="A6" s="70" t="s">
        <v>45</v>
      </c>
      <c r="B6" s="71" t="s">
        <v>234</v>
      </c>
      <c r="C6" s="72">
        <v>210030</v>
      </c>
      <c r="D6" s="73" t="s">
        <v>47</v>
      </c>
      <c r="E6" s="68">
        <v>8727</v>
      </c>
      <c r="F6" s="79">
        <v>9167</v>
      </c>
    </row>
    <row r="7" spans="1:6" ht="13.2" customHeight="1" x14ac:dyDescent="0.3">
      <c r="A7" s="70" t="s">
        <v>16</v>
      </c>
      <c r="B7" s="71" t="s">
        <v>233</v>
      </c>
      <c r="C7" s="72">
        <v>210040</v>
      </c>
      <c r="D7" s="73" t="s">
        <v>17</v>
      </c>
      <c r="E7" s="68">
        <v>1400</v>
      </c>
      <c r="F7" s="79">
        <v>1917</v>
      </c>
    </row>
    <row r="8" spans="1:6" ht="13.2" customHeight="1" x14ac:dyDescent="0.3">
      <c r="A8" s="70" t="s">
        <v>65</v>
      </c>
      <c r="B8" s="71" t="s">
        <v>233</v>
      </c>
      <c r="C8" s="72">
        <v>210043</v>
      </c>
      <c r="D8" s="73" t="s">
        <v>66</v>
      </c>
      <c r="E8" s="68">
        <v>9577</v>
      </c>
      <c r="F8" s="79">
        <v>9847</v>
      </c>
    </row>
    <row r="9" spans="1:6" ht="13.2" customHeight="1" x14ac:dyDescent="0.3">
      <c r="A9" s="70" t="s">
        <v>158</v>
      </c>
      <c r="B9" s="71" t="s">
        <v>233</v>
      </c>
      <c r="C9" s="72">
        <v>210047</v>
      </c>
      <c r="D9" s="73" t="s">
        <v>159</v>
      </c>
      <c r="E9" s="68">
        <v>10752</v>
      </c>
      <c r="F9" s="79">
        <v>11086</v>
      </c>
    </row>
    <row r="10" spans="1:6" ht="13.2" customHeight="1" x14ac:dyDescent="0.3">
      <c r="A10" s="70" t="s">
        <v>27</v>
      </c>
      <c r="B10" s="71" t="s">
        <v>233</v>
      </c>
      <c r="C10" s="72">
        <v>210050</v>
      </c>
      <c r="D10" s="73" t="s">
        <v>28</v>
      </c>
      <c r="E10" s="68">
        <v>4225</v>
      </c>
      <c r="F10" s="79">
        <v>4217</v>
      </c>
    </row>
    <row r="11" spans="1:6" ht="13.2" customHeight="1" x14ac:dyDescent="0.3">
      <c r="A11" s="70" t="s">
        <v>202</v>
      </c>
      <c r="B11" s="71" t="s">
        <v>234</v>
      </c>
      <c r="C11" s="72">
        <v>210055</v>
      </c>
      <c r="D11" s="73" t="s">
        <v>203</v>
      </c>
      <c r="E11" s="68">
        <v>3553</v>
      </c>
      <c r="F11" s="79">
        <v>3837</v>
      </c>
    </row>
    <row r="12" spans="1:6" ht="13.2" customHeight="1" x14ac:dyDescent="0.3">
      <c r="A12" s="70" t="s">
        <v>71</v>
      </c>
      <c r="B12" s="71" t="s">
        <v>233</v>
      </c>
      <c r="C12" s="72">
        <v>210060</v>
      </c>
      <c r="D12" s="73" t="s">
        <v>72</v>
      </c>
      <c r="E12" s="68">
        <v>10426</v>
      </c>
      <c r="F12" s="79">
        <v>10668</v>
      </c>
    </row>
    <row r="13" spans="1:6" ht="13.2" customHeight="1" x14ac:dyDescent="0.3">
      <c r="A13" s="64" t="s">
        <v>86</v>
      </c>
      <c r="B13" s="65" t="s">
        <v>233</v>
      </c>
      <c r="C13" s="66">
        <v>210070</v>
      </c>
      <c r="D13" s="69" t="s">
        <v>87</v>
      </c>
      <c r="E13" s="68">
        <v>3321</v>
      </c>
      <c r="F13" s="79">
        <v>3329</v>
      </c>
    </row>
    <row r="14" spans="1:6" ht="13.2" customHeight="1" x14ac:dyDescent="0.3">
      <c r="A14" s="64" t="s">
        <v>52</v>
      </c>
      <c r="B14" s="65" t="s">
        <v>233</v>
      </c>
      <c r="C14" s="66">
        <v>210080</v>
      </c>
      <c r="D14" s="69" t="s">
        <v>54</v>
      </c>
      <c r="E14" s="68">
        <v>3297</v>
      </c>
      <c r="F14" s="79">
        <v>3371</v>
      </c>
    </row>
    <row r="15" spans="1:6" ht="13.2" customHeight="1" x14ac:dyDescent="0.3">
      <c r="A15" s="64" t="s">
        <v>113</v>
      </c>
      <c r="B15" s="65" t="s">
        <v>233</v>
      </c>
      <c r="C15" s="66">
        <v>210083</v>
      </c>
      <c r="D15" s="69" t="s">
        <v>114</v>
      </c>
      <c r="E15" s="68">
        <v>6408</v>
      </c>
      <c r="F15" s="79">
        <v>6927</v>
      </c>
    </row>
    <row r="16" spans="1:6" ht="13.2" customHeight="1" x14ac:dyDescent="0.3">
      <c r="A16" s="64" t="s">
        <v>202</v>
      </c>
      <c r="B16" s="65" t="s">
        <v>233</v>
      </c>
      <c r="C16" s="66">
        <v>210087</v>
      </c>
      <c r="D16" s="69" t="s">
        <v>204</v>
      </c>
      <c r="E16" s="68">
        <v>2396</v>
      </c>
      <c r="F16" s="79">
        <v>2578</v>
      </c>
    </row>
    <row r="17" spans="1:6" ht="13.2" customHeight="1" x14ac:dyDescent="0.3">
      <c r="A17" s="64" t="s">
        <v>52</v>
      </c>
      <c r="B17" s="65" t="s">
        <v>234</v>
      </c>
      <c r="C17" s="66">
        <v>210090</v>
      </c>
      <c r="D17" s="69" t="s">
        <v>55</v>
      </c>
      <c r="E17" s="68">
        <v>7630</v>
      </c>
      <c r="F17" s="79">
        <v>7623</v>
      </c>
    </row>
    <row r="18" spans="1:6" ht="13.2" customHeight="1" x14ac:dyDescent="0.3">
      <c r="A18" s="64" t="s">
        <v>40</v>
      </c>
      <c r="B18" s="65" t="s">
        <v>234</v>
      </c>
      <c r="C18" s="66">
        <v>210095</v>
      </c>
      <c r="D18" s="69" t="s">
        <v>41</v>
      </c>
      <c r="E18" s="68">
        <v>7637</v>
      </c>
      <c r="F18" s="79">
        <v>7889</v>
      </c>
    </row>
    <row r="19" spans="1:6" ht="13.2" customHeight="1" x14ac:dyDescent="0.3">
      <c r="A19" s="64" t="s">
        <v>86</v>
      </c>
      <c r="B19" s="65" t="s">
        <v>233</v>
      </c>
      <c r="C19" s="66">
        <v>210100</v>
      </c>
      <c r="D19" s="69" t="s">
        <v>88</v>
      </c>
      <c r="E19" s="68">
        <v>7057</v>
      </c>
      <c r="F19" s="79">
        <v>6930</v>
      </c>
    </row>
    <row r="20" spans="1:6" ht="13.2" customHeight="1" x14ac:dyDescent="0.3">
      <c r="A20" s="70" t="s">
        <v>146</v>
      </c>
      <c r="B20" s="71" t="s">
        <v>233</v>
      </c>
      <c r="C20" s="72">
        <v>210110</v>
      </c>
      <c r="D20" s="73" t="s">
        <v>147</v>
      </c>
      <c r="E20" s="68">
        <v>3719</v>
      </c>
      <c r="F20" s="79">
        <v>3778</v>
      </c>
    </row>
    <row r="21" spans="1:6" ht="13.2" customHeight="1" x14ac:dyDescent="0.3">
      <c r="A21" s="70" t="s">
        <v>16</v>
      </c>
      <c r="B21" s="71" t="s">
        <v>233</v>
      </c>
      <c r="C21" s="66">
        <v>210120</v>
      </c>
      <c r="D21" s="69" t="s">
        <v>16</v>
      </c>
      <c r="E21" s="68">
        <v>35311</v>
      </c>
      <c r="F21" s="79">
        <v>35955</v>
      </c>
    </row>
    <row r="22" spans="1:6" ht="13.2" customHeight="1" x14ac:dyDescent="0.3">
      <c r="A22" s="70" t="s">
        <v>146</v>
      </c>
      <c r="B22" s="71" t="s">
        <v>233</v>
      </c>
      <c r="C22" s="72">
        <v>210125</v>
      </c>
      <c r="D22" s="73" t="s">
        <v>148</v>
      </c>
      <c r="E22" s="68">
        <v>7748</v>
      </c>
      <c r="F22" s="79">
        <v>8056</v>
      </c>
    </row>
    <row r="23" spans="1:6" ht="13.2" customHeight="1" x14ac:dyDescent="0.3">
      <c r="A23" s="70" t="s">
        <v>113</v>
      </c>
      <c r="B23" s="71" t="s">
        <v>233</v>
      </c>
      <c r="C23" s="72">
        <v>210130</v>
      </c>
      <c r="D23" s="73" t="s">
        <v>115</v>
      </c>
      <c r="E23" s="68">
        <v>5413</v>
      </c>
      <c r="F23" s="79">
        <v>5470</v>
      </c>
    </row>
    <row r="24" spans="1:6" ht="13.2" customHeight="1" x14ac:dyDescent="0.3">
      <c r="A24" s="66" t="s">
        <v>195</v>
      </c>
      <c r="B24" s="74" t="s">
        <v>233</v>
      </c>
      <c r="C24" s="66">
        <v>210135</v>
      </c>
      <c r="D24" s="69" t="s">
        <v>236</v>
      </c>
      <c r="E24" s="68">
        <v>813</v>
      </c>
      <c r="F24" s="79">
        <v>841</v>
      </c>
    </row>
    <row r="25" spans="1:6" ht="13.2" customHeight="1" x14ac:dyDescent="0.3">
      <c r="A25" s="70" t="s">
        <v>27</v>
      </c>
      <c r="B25" s="71" t="s">
        <v>233</v>
      </c>
      <c r="C25" s="72">
        <v>210140</v>
      </c>
      <c r="D25" s="73" t="s">
        <v>27</v>
      </c>
      <c r="E25" s="68">
        <v>34513</v>
      </c>
      <c r="F25" s="79">
        <v>37556</v>
      </c>
    </row>
    <row r="26" spans="1:6" ht="13.2" customHeight="1" x14ac:dyDescent="0.3">
      <c r="A26" s="64" t="s">
        <v>171</v>
      </c>
      <c r="B26" s="65" t="s">
        <v>233</v>
      </c>
      <c r="C26" s="66">
        <v>210150</v>
      </c>
      <c r="D26" s="69" t="s">
        <v>172</v>
      </c>
      <c r="E26" s="68">
        <v>5626</v>
      </c>
      <c r="F26" s="79">
        <v>5755</v>
      </c>
    </row>
    <row r="27" spans="1:6" ht="13.2" customHeight="1" x14ac:dyDescent="0.3">
      <c r="A27" s="64" t="s">
        <v>40</v>
      </c>
      <c r="B27" s="65" t="s">
        <v>233</v>
      </c>
      <c r="C27" s="66">
        <v>210160</v>
      </c>
      <c r="D27" s="69" t="s">
        <v>40</v>
      </c>
      <c r="E27" s="68">
        <v>30388</v>
      </c>
      <c r="F27" s="79">
        <v>31377</v>
      </c>
    </row>
    <row r="28" spans="1:6" ht="13.2" customHeight="1" x14ac:dyDescent="0.3">
      <c r="A28" s="64" t="s">
        <v>146</v>
      </c>
      <c r="B28" s="65" t="s">
        <v>233</v>
      </c>
      <c r="C28" s="66">
        <v>210170</v>
      </c>
      <c r="D28" s="69" t="s">
        <v>149</v>
      </c>
      <c r="E28" s="68">
        <v>17950</v>
      </c>
      <c r="F28" s="79">
        <v>18491</v>
      </c>
    </row>
    <row r="29" spans="1:6" ht="13.2" customHeight="1" x14ac:dyDescent="0.3">
      <c r="A29" s="66" t="s">
        <v>86</v>
      </c>
      <c r="B29" s="74" t="s">
        <v>234</v>
      </c>
      <c r="C29" s="66">
        <v>210173</v>
      </c>
      <c r="D29" s="69" t="s">
        <v>237</v>
      </c>
      <c r="E29" s="68">
        <v>1652</v>
      </c>
      <c r="F29" s="79">
        <v>1951</v>
      </c>
    </row>
    <row r="30" spans="1:6" ht="13.2" customHeight="1" x14ac:dyDescent="0.3">
      <c r="A30" s="64" t="s">
        <v>158</v>
      </c>
      <c r="B30" s="65" t="s">
        <v>233</v>
      </c>
      <c r="C30" s="66">
        <v>210177</v>
      </c>
      <c r="D30" s="69" t="s">
        <v>160</v>
      </c>
      <c r="E30" s="68">
        <v>4368</v>
      </c>
      <c r="F30" s="79">
        <v>4578</v>
      </c>
    </row>
    <row r="31" spans="1:6" ht="13.2" customHeight="1" x14ac:dyDescent="0.3">
      <c r="A31" s="64" t="s">
        <v>171</v>
      </c>
      <c r="B31" s="65" t="s">
        <v>233</v>
      </c>
      <c r="C31" s="66">
        <v>210180</v>
      </c>
      <c r="D31" s="69" t="s">
        <v>173</v>
      </c>
      <c r="E31" s="68">
        <v>2186</v>
      </c>
      <c r="F31" s="79">
        <v>2324</v>
      </c>
    </row>
    <row r="32" spans="1:6" ht="13.2" customHeight="1" x14ac:dyDescent="0.3">
      <c r="A32" s="70" t="s">
        <v>113</v>
      </c>
      <c r="B32" s="71" t="s">
        <v>233</v>
      </c>
      <c r="C32" s="72">
        <v>210190</v>
      </c>
      <c r="D32" s="67" t="s">
        <v>116</v>
      </c>
      <c r="E32" s="68">
        <v>2100</v>
      </c>
      <c r="F32" s="79">
        <v>2204</v>
      </c>
    </row>
    <row r="33" spans="1:6" ht="13.2" customHeight="1" x14ac:dyDescent="0.3">
      <c r="A33" s="70" t="s">
        <v>100</v>
      </c>
      <c r="B33" s="71" t="s">
        <v>233</v>
      </c>
      <c r="C33" s="72">
        <v>210193</v>
      </c>
      <c r="D33" s="73" t="s">
        <v>101</v>
      </c>
      <c r="E33" s="68">
        <v>1218</v>
      </c>
      <c r="F33" s="79">
        <v>1234</v>
      </c>
    </row>
    <row r="34" spans="1:6" ht="13.2" customHeight="1" x14ac:dyDescent="0.3">
      <c r="A34" s="70" t="s">
        <v>202</v>
      </c>
      <c r="B34" s="71" t="s">
        <v>233</v>
      </c>
      <c r="C34" s="72">
        <v>210197</v>
      </c>
      <c r="D34" s="73" t="s">
        <v>205</v>
      </c>
      <c r="E34" s="68">
        <v>3783</v>
      </c>
      <c r="F34" s="79">
        <v>3776</v>
      </c>
    </row>
    <row r="35" spans="1:6" ht="13.2" customHeight="1" x14ac:dyDescent="0.3">
      <c r="A35" s="70" t="s">
        <v>158</v>
      </c>
      <c r="B35" s="71" t="s">
        <v>233</v>
      </c>
      <c r="C35" s="72">
        <v>210200</v>
      </c>
      <c r="D35" s="73" t="s">
        <v>161</v>
      </c>
      <c r="E35" s="68">
        <v>8550</v>
      </c>
      <c r="F35" s="79">
        <v>8600</v>
      </c>
    </row>
    <row r="36" spans="1:6" ht="13.2" customHeight="1" x14ac:dyDescent="0.3">
      <c r="A36" s="70" t="s">
        <v>8</v>
      </c>
      <c r="B36" s="71" t="s">
        <v>233</v>
      </c>
      <c r="C36" s="72">
        <v>210203</v>
      </c>
      <c r="D36" s="73" t="s">
        <v>9</v>
      </c>
      <c r="E36" s="68">
        <v>12623</v>
      </c>
      <c r="F36" s="79">
        <v>12895</v>
      </c>
    </row>
    <row r="37" spans="1:6" ht="13.2" customHeight="1" x14ac:dyDescent="0.3">
      <c r="A37" s="70" t="s">
        <v>16</v>
      </c>
      <c r="B37" s="71" t="s">
        <v>233</v>
      </c>
      <c r="C37" s="72">
        <v>210207</v>
      </c>
      <c r="D37" s="73" t="s">
        <v>18</v>
      </c>
      <c r="E37" s="68">
        <v>2605</v>
      </c>
      <c r="F37" s="79">
        <v>2318</v>
      </c>
    </row>
    <row r="38" spans="1:6" ht="13.2" customHeight="1" x14ac:dyDescent="0.3">
      <c r="A38" s="64" t="s">
        <v>52</v>
      </c>
      <c r="B38" s="65" t="s">
        <v>233</v>
      </c>
      <c r="C38" s="66">
        <v>210210</v>
      </c>
      <c r="D38" s="69" t="s">
        <v>56</v>
      </c>
      <c r="E38" s="68">
        <v>7869</v>
      </c>
      <c r="F38" s="79">
        <v>7999</v>
      </c>
    </row>
    <row r="39" spans="1:6" ht="13.2" customHeight="1" x14ac:dyDescent="0.3">
      <c r="A39" s="64" t="s">
        <v>16</v>
      </c>
      <c r="B39" s="65" t="s">
        <v>234</v>
      </c>
      <c r="C39" s="66">
        <v>210215</v>
      </c>
      <c r="D39" s="69" t="s">
        <v>19</v>
      </c>
      <c r="E39" s="68">
        <v>1292</v>
      </c>
      <c r="F39" s="79">
        <v>1317</v>
      </c>
    </row>
    <row r="40" spans="1:6" ht="13.2" customHeight="1" x14ac:dyDescent="0.3">
      <c r="A40" s="64" t="s">
        <v>45</v>
      </c>
      <c r="B40" s="65" t="s">
        <v>233</v>
      </c>
      <c r="C40" s="66">
        <v>210220</v>
      </c>
      <c r="D40" s="69" t="s">
        <v>48</v>
      </c>
      <c r="E40" s="68">
        <v>4373</v>
      </c>
      <c r="F40" s="79">
        <v>4502</v>
      </c>
    </row>
    <row r="41" spans="1:6" ht="13.2" customHeight="1" x14ac:dyDescent="0.3">
      <c r="A41" s="64" t="s">
        <v>171</v>
      </c>
      <c r="B41" s="65" t="s">
        <v>233</v>
      </c>
      <c r="C41" s="66">
        <v>210230</v>
      </c>
      <c r="D41" s="69" t="s">
        <v>174</v>
      </c>
      <c r="E41" s="68">
        <v>7407</v>
      </c>
      <c r="F41" s="79">
        <v>7794</v>
      </c>
    </row>
    <row r="42" spans="1:6" ht="13.2" customHeight="1" x14ac:dyDescent="0.3">
      <c r="A42" s="64" t="s">
        <v>8</v>
      </c>
      <c r="B42" s="65" t="s">
        <v>233</v>
      </c>
      <c r="C42" s="66">
        <v>210232</v>
      </c>
      <c r="D42" s="69" t="s">
        <v>10</v>
      </c>
      <c r="E42" s="68">
        <v>19037</v>
      </c>
      <c r="F42" s="79">
        <v>22500</v>
      </c>
    </row>
    <row r="43" spans="1:6" ht="13.2" customHeight="1" x14ac:dyDescent="0.3">
      <c r="A43" s="64" t="s">
        <v>71</v>
      </c>
      <c r="B43" s="65" t="s">
        <v>233</v>
      </c>
      <c r="C43" s="66">
        <v>210235</v>
      </c>
      <c r="D43" s="69" t="s">
        <v>73</v>
      </c>
      <c r="E43" s="68">
        <v>5545</v>
      </c>
      <c r="F43" s="79">
        <v>5655</v>
      </c>
    </row>
    <row r="44" spans="1:6" ht="13.2" customHeight="1" x14ac:dyDescent="0.3">
      <c r="A44" s="64" t="s">
        <v>146</v>
      </c>
      <c r="B44" s="65" t="s">
        <v>233</v>
      </c>
      <c r="C44" s="66">
        <v>210237</v>
      </c>
      <c r="D44" s="69" t="s">
        <v>150</v>
      </c>
      <c r="E44" s="68">
        <v>2212</v>
      </c>
      <c r="F44" s="79">
        <v>2311</v>
      </c>
    </row>
    <row r="45" spans="1:6" ht="13.2" customHeight="1" x14ac:dyDescent="0.3">
      <c r="A45" s="64" t="s">
        <v>195</v>
      </c>
      <c r="B45" s="65" t="s">
        <v>233</v>
      </c>
      <c r="C45" s="66">
        <v>210240</v>
      </c>
      <c r="D45" s="69" t="s">
        <v>196</v>
      </c>
      <c r="E45" s="68">
        <v>1830</v>
      </c>
      <c r="F45" s="79">
        <v>1865</v>
      </c>
    </row>
    <row r="46" spans="1:6" ht="13.2" customHeight="1" x14ac:dyDescent="0.3">
      <c r="A46" s="64" t="s">
        <v>195</v>
      </c>
      <c r="B46" s="65" t="s">
        <v>234</v>
      </c>
      <c r="C46" s="66">
        <v>210250</v>
      </c>
      <c r="D46" s="69" t="s">
        <v>197</v>
      </c>
      <c r="E46" s="68">
        <v>2516</v>
      </c>
      <c r="F46" s="79">
        <v>2951</v>
      </c>
    </row>
    <row r="47" spans="1:6" ht="13.2" customHeight="1" x14ac:dyDescent="0.3">
      <c r="A47" s="64" t="s">
        <v>71</v>
      </c>
      <c r="B47" s="65" t="s">
        <v>233</v>
      </c>
      <c r="C47" s="66">
        <v>210255</v>
      </c>
      <c r="D47" s="69" t="s">
        <v>74</v>
      </c>
      <c r="E47" s="68">
        <v>5515</v>
      </c>
      <c r="F47" s="79">
        <v>5610</v>
      </c>
    </row>
    <row r="48" spans="1:6" ht="13.2" customHeight="1" x14ac:dyDescent="0.3">
      <c r="A48" s="70" t="s">
        <v>202</v>
      </c>
      <c r="B48" s="71" t="s">
        <v>233</v>
      </c>
      <c r="C48" s="72">
        <v>210260</v>
      </c>
      <c r="D48" s="73" t="s">
        <v>206</v>
      </c>
      <c r="E48" s="68">
        <v>4836</v>
      </c>
      <c r="F48" s="79">
        <v>4971</v>
      </c>
    </row>
    <row r="49" spans="1:6" ht="13.2" customHeight="1" x14ac:dyDescent="0.3">
      <c r="A49" s="64" t="s">
        <v>86</v>
      </c>
      <c r="B49" s="65" t="s">
        <v>233</v>
      </c>
      <c r="C49" s="66">
        <v>210270</v>
      </c>
      <c r="D49" s="69" t="s">
        <v>89</v>
      </c>
      <c r="E49" s="68">
        <v>6111</v>
      </c>
      <c r="F49" s="79">
        <v>6240</v>
      </c>
    </row>
    <row r="50" spans="1:6" ht="13.2" customHeight="1" x14ac:dyDescent="0.3">
      <c r="A50" s="64" t="s">
        <v>130</v>
      </c>
      <c r="B50" s="65" t="s">
        <v>233</v>
      </c>
      <c r="C50" s="66">
        <v>210275</v>
      </c>
      <c r="D50" s="69" t="s">
        <v>131</v>
      </c>
      <c r="E50" s="68">
        <v>4194</v>
      </c>
      <c r="F50" s="79">
        <v>7884</v>
      </c>
    </row>
    <row r="51" spans="1:6" ht="13.2" customHeight="1" x14ac:dyDescent="0.3">
      <c r="A51" s="64" t="s">
        <v>71</v>
      </c>
      <c r="B51" s="71" t="s">
        <v>233</v>
      </c>
      <c r="C51" s="66">
        <v>210280</v>
      </c>
      <c r="D51" s="69" t="s">
        <v>29</v>
      </c>
      <c r="E51" s="68">
        <v>8553</v>
      </c>
      <c r="F51" s="79">
        <v>8718</v>
      </c>
    </row>
    <row r="52" spans="1:6" ht="13.2" customHeight="1" x14ac:dyDescent="0.3">
      <c r="A52" s="70" t="s">
        <v>202</v>
      </c>
      <c r="B52" s="71" t="s">
        <v>233</v>
      </c>
      <c r="C52" s="72">
        <v>210290</v>
      </c>
      <c r="D52" s="73" t="s">
        <v>207</v>
      </c>
      <c r="E52" s="68">
        <v>7799</v>
      </c>
      <c r="F52" s="79">
        <v>8009</v>
      </c>
    </row>
    <row r="53" spans="1:6" ht="13.2" customHeight="1" x14ac:dyDescent="0.3">
      <c r="A53" s="70" t="s">
        <v>45</v>
      </c>
      <c r="B53" s="71" t="s">
        <v>233</v>
      </c>
      <c r="C53" s="72">
        <v>210300</v>
      </c>
      <c r="D53" s="73" t="s">
        <v>45</v>
      </c>
      <c r="E53" s="68">
        <v>56769</v>
      </c>
      <c r="F53" s="79">
        <v>57428</v>
      </c>
    </row>
    <row r="54" spans="1:6" ht="13.2" customHeight="1" x14ac:dyDescent="0.3">
      <c r="A54" s="70" t="s">
        <v>113</v>
      </c>
      <c r="B54" s="71" t="s">
        <v>233</v>
      </c>
      <c r="C54" s="72">
        <v>210310</v>
      </c>
      <c r="D54" s="69" t="s">
        <v>117</v>
      </c>
      <c r="E54" s="68">
        <v>3515</v>
      </c>
      <c r="F54" s="79">
        <v>3515</v>
      </c>
    </row>
    <row r="55" spans="1:6" ht="13.2" customHeight="1" x14ac:dyDescent="0.3">
      <c r="A55" s="70" t="s">
        <v>113</v>
      </c>
      <c r="B55" s="71" t="s">
        <v>233</v>
      </c>
      <c r="C55" s="72">
        <v>210312</v>
      </c>
      <c r="D55" s="69" t="s">
        <v>118</v>
      </c>
      <c r="E55" s="68">
        <v>2672</v>
      </c>
      <c r="F55" s="79">
        <v>2698</v>
      </c>
    </row>
    <row r="56" spans="1:6" ht="13.2" customHeight="1" x14ac:dyDescent="0.3">
      <c r="A56" s="70" t="s">
        <v>202</v>
      </c>
      <c r="B56" s="71" t="s">
        <v>233</v>
      </c>
      <c r="C56" s="72">
        <v>210315</v>
      </c>
      <c r="D56" s="73" t="s">
        <v>208</v>
      </c>
      <c r="E56" s="68">
        <v>2628</v>
      </c>
      <c r="F56" s="79">
        <v>2720</v>
      </c>
    </row>
    <row r="57" spans="1:6" ht="13.2" customHeight="1" x14ac:dyDescent="0.3">
      <c r="A57" s="70" t="s">
        <v>202</v>
      </c>
      <c r="B57" s="71" t="s">
        <v>234</v>
      </c>
      <c r="C57" s="72">
        <v>210317</v>
      </c>
      <c r="D57" s="73" t="s">
        <v>209</v>
      </c>
      <c r="E57" s="68">
        <v>8258</v>
      </c>
      <c r="F57" s="79">
        <v>8512</v>
      </c>
    </row>
    <row r="58" spans="1:6" ht="13.2" customHeight="1" x14ac:dyDescent="0.3">
      <c r="A58" s="64" t="s">
        <v>52</v>
      </c>
      <c r="B58" s="65" t="s">
        <v>233</v>
      </c>
      <c r="C58" s="66">
        <v>210320</v>
      </c>
      <c r="D58" s="69" t="s">
        <v>52</v>
      </c>
      <c r="E58" s="68">
        <v>25602</v>
      </c>
      <c r="F58" s="79">
        <v>25856</v>
      </c>
    </row>
    <row r="59" spans="1:6" ht="13.2" customHeight="1" x14ac:dyDescent="0.3">
      <c r="A59" s="64" t="s">
        <v>8</v>
      </c>
      <c r="B59" s="65" t="s">
        <v>233</v>
      </c>
      <c r="C59" s="66">
        <v>210325</v>
      </c>
      <c r="D59" s="69" t="s">
        <v>11</v>
      </c>
      <c r="E59" s="68">
        <v>6065</v>
      </c>
      <c r="F59" s="79">
        <v>5461</v>
      </c>
    </row>
    <row r="60" spans="1:6" ht="13.2" customHeight="1" x14ac:dyDescent="0.3">
      <c r="A60" s="64" t="s">
        <v>65</v>
      </c>
      <c r="B60" s="65" t="s">
        <v>233</v>
      </c>
      <c r="C60" s="66">
        <v>210330</v>
      </c>
      <c r="D60" s="69" t="s">
        <v>65</v>
      </c>
      <c r="E60" s="68">
        <v>39443</v>
      </c>
      <c r="F60" s="79">
        <v>40181</v>
      </c>
    </row>
    <row r="61" spans="1:6" ht="13.2" customHeight="1" x14ac:dyDescent="0.3">
      <c r="A61" s="64" t="s">
        <v>45</v>
      </c>
      <c r="B61" s="65" t="s">
        <v>233</v>
      </c>
      <c r="C61" s="66">
        <v>210340</v>
      </c>
      <c r="D61" s="69" t="s">
        <v>49</v>
      </c>
      <c r="E61" s="68">
        <v>16058</v>
      </c>
      <c r="F61" s="79">
        <v>16262</v>
      </c>
    </row>
    <row r="62" spans="1:6" ht="13.2" customHeight="1" x14ac:dyDescent="0.3">
      <c r="A62" s="64" t="s">
        <v>171</v>
      </c>
      <c r="B62" s="65" t="s">
        <v>233</v>
      </c>
      <c r="C62" s="66">
        <v>210350</v>
      </c>
      <c r="D62" s="69" t="s">
        <v>175</v>
      </c>
      <c r="E62" s="68">
        <v>13624</v>
      </c>
      <c r="F62" s="79">
        <v>12774</v>
      </c>
    </row>
    <row r="63" spans="1:6" ht="13.2" customHeight="1" x14ac:dyDescent="0.3">
      <c r="A63" s="64" t="s">
        <v>16</v>
      </c>
      <c r="B63" s="65" t="s">
        <v>234</v>
      </c>
      <c r="C63" s="66">
        <v>210355</v>
      </c>
      <c r="D63" s="69" t="s">
        <v>20</v>
      </c>
      <c r="E63" s="68">
        <v>2592</v>
      </c>
      <c r="F63" s="79">
        <v>2677</v>
      </c>
    </row>
    <row r="64" spans="1:6" ht="13.2" customHeight="1" x14ac:dyDescent="0.3">
      <c r="A64" s="64" t="s">
        <v>65</v>
      </c>
      <c r="B64" s="65" t="s">
        <v>233</v>
      </c>
      <c r="C64" s="66">
        <v>210360</v>
      </c>
      <c r="D64" s="69" t="s">
        <v>67</v>
      </c>
      <c r="E64" s="68">
        <v>21932</v>
      </c>
      <c r="F64" s="79">
        <v>23322</v>
      </c>
    </row>
    <row r="65" spans="1:6" ht="13.2" customHeight="1" x14ac:dyDescent="0.3">
      <c r="A65" s="64" t="s">
        <v>113</v>
      </c>
      <c r="B65" s="65" t="s">
        <v>233</v>
      </c>
      <c r="C65" s="66">
        <v>210370</v>
      </c>
      <c r="D65" s="69" t="s">
        <v>119</v>
      </c>
      <c r="E65" s="68">
        <v>10404</v>
      </c>
      <c r="F65" s="79">
        <v>10158</v>
      </c>
    </row>
    <row r="66" spans="1:6" ht="13.2" customHeight="1" x14ac:dyDescent="0.3">
      <c r="A66" s="64" t="s">
        <v>71</v>
      </c>
      <c r="B66" s="65" t="s">
        <v>233</v>
      </c>
      <c r="C66" s="66">
        <v>210375</v>
      </c>
      <c r="D66" s="69" t="s">
        <v>75</v>
      </c>
      <c r="E66" s="68">
        <v>6035</v>
      </c>
      <c r="F66" s="79">
        <v>6530</v>
      </c>
    </row>
    <row r="67" spans="1:6" ht="13.2" customHeight="1" x14ac:dyDescent="0.3">
      <c r="A67" s="64" t="s">
        <v>130</v>
      </c>
      <c r="B67" s="65" t="s">
        <v>233</v>
      </c>
      <c r="C67" s="66">
        <v>210380</v>
      </c>
      <c r="D67" s="69" t="s">
        <v>132</v>
      </c>
      <c r="E67" s="68">
        <v>10119</v>
      </c>
      <c r="F67" s="79">
        <v>10186</v>
      </c>
    </row>
    <row r="68" spans="1:6" ht="13.2" customHeight="1" x14ac:dyDescent="0.3">
      <c r="A68" s="64" t="s">
        <v>45</v>
      </c>
      <c r="B68" s="65" t="s">
        <v>233</v>
      </c>
      <c r="C68" s="66">
        <v>210390</v>
      </c>
      <c r="D68" s="69" t="s">
        <v>50</v>
      </c>
      <c r="E68" s="68">
        <v>2957</v>
      </c>
      <c r="F68" s="79">
        <v>3004</v>
      </c>
    </row>
    <row r="69" spans="1:6" ht="13.2" customHeight="1" x14ac:dyDescent="0.3">
      <c r="A69" s="64" t="s">
        <v>100</v>
      </c>
      <c r="B69" s="65" t="s">
        <v>233</v>
      </c>
      <c r="C69" s="66">
        <v>210400</v>
      </c>
      <c r="D69" s="69" t="s">
        <v>102</v>
      </c>
      <c r="E69" s="68">
        <v>4677</v>
      </c>
      <c r="F69" s="79">
        <v>4917</v>
      </c>
    </row>
    <row r="70" spans="1:6" ht="13.2" customHeight="1" x14ac:dyDescent="0.3">
      <c r="A70" s="64" t="s">
        <v>71</v>
      </c>
      <c r="B70" s="65" t="s">
        <v>233</v>
      </c>
      <c r="C70" s="66">
        <v>210405</v>
      </c>
      <c r="D70" s="69" t="s">
        <v>76</v>
      </c>
      <c r="E70" s="68">
        <v>14272</v>
      </c>
      <c r="F70" s="79">
        <v>14303</v>
      </c>
    </row>
    <row r="71" spans="1:6" ht="13.2" customHeight="1" x14ac:dyDescent="0.3">
      <c r="A71" s="70" t="s">
        <v>27</v>
      </c>
      <c r="B71" s="71" t="s">
        <v>233</v>
      </c>
      <c r="C71" s="66">
        <v>210407</v>
      </c>
      <c r="D71" s="69" t="s">
        <v>30</v>
      </c>
      <c r="E71" s="68">
        <v>1932</v>
      </c>
      <c r="F71" s="79">
        <v>1940</v>
      </c>
    </row>
    <row r="72" spans="1:6" ht="13.2" customHeight="1" x14ac:dyDescent="0.3">
      <c r="A72" s="64" t="s">
        <v>40</v>
      </c>
      <c r="B72" s="65" t="s">
        <v>234</v>
      </c>
      <c r="C72" s="66">
        <v>210408</v>
      </c>
      <c r="D72" s="69" t="s">
        <v>238</v>
      </c>
      <c r="E72" s="68">
        <v>1860</v>
      </c>
      <c r="F72" s="79">
        <v>1912</v>
      </c>
    </row>
    <row r="73" spans="1:6" ht="13.2" customHeight="1" x14ac:dyDescent="0.3">
      <c r="A73" s="64" t="s">
        <v>27</v>
      </c>
      <c r="B73" s="65" t="s">
        <v>233</v>
      </c>
      <c r="C73" s="66">
        <v>210409</v>
      </c>
      <c r="D73" s="69" t="s">
        <v>31</v>
      </c>
      <c r="E73" s="68">
        <v>5205</v>
      </c>
      <c r="F73" s="79">
        <v>5389</v>
      </c>
    </row>
    <row r="74" spans="1:6" ht="13.2" customHeight="1" x14ac:dyDescent="0.3">
      <c r="A74" s="64" t="s">
        <v>27</v>
      </c>
      <c r="B74" s="65" t="s">
        <v>233</v>
      </c>
      <c r="C74" s="66">
        <v>210410</v>
      </c>
      <c r="D74" s="69" t="s">
        <v>32</v>
      </c>
      <c r="E74" s="68">
        <v>5240</v>
      </c>
      <c r="F74" s="79">
        <v>5298</v>
      </c>
    </row>
    <row r="75" spans="1:6" ht="13.2" customHeight="1" x14ac:dyDescent="0.3">
      <c r="A75" s="64" t="s">
        <v>130</v>
      </c>
      <c r="B75" s="65" t="s">
        <v>233</v>
      </c>
      <c r="C75" s="66">
        <v>210420</v>
      </c>
      <c r="D75" s="69" t="s">
        <v>133</v>
      </c>
      <c r="E75" s="68">
        <v>5707</v>
      </c>
      <c r="F75" s="79">
        <v>5723</v>
      </c>
    </row>
    <row r="76" spans="1:6" ht="13.2" customHeight="1" x14ac:dyDescent="0.3">
      <c r="A76" s="64" t="s">
        <v>202</v>
      </c>
      <c r="B76" s="65" t="s">
        <v>233</v>
      </c>
      <c r="C76" s="66">
        <v>210430</v>
      </c>
      <c r="D76" s="69" t="s">
        <v>210</v>
      </c>
      <c r="E76" s="68">
        <v>3592</v>
      </c>
      <c r="F76" s="79">
        <v>4123</v>
      </c>
    </row>
    <row r="77" spans="1:6" ht="13.2" customHeight="1" x14ac:dyDescent="0.3">
      <c r="A77" s="64" t="s">
        <v>130</v>
      </c>
      <c r="B77" s="65" t="s">
        <v>233</v>
      </c>
      <c r="C77" s="66">
        <v>210440</v>
      </c>
      <c r="D77" s="69" t="s">
        <v>134</v>
      </c>
      <c r="E77" s="68">
        <v>5498</v>
      </c>
      <c r="F77" s="79">
        <v>5564</v>
      </c>
    </row>
    <row r="78" spans="1:6" ht="13.2" customHeight="1" x14ac:dyDescent="0.3">
      <c r="A78" s="64" t="s">
        <v>130</v>
      </c>
      <c r="B78" s="65" t="s">
        <v>233</v>
      </c>
      <c r="C78" s="66">
        <v>210450</v>
      </c>
      <c r="D78" s="69" t="s">
        <v>135</v>
      </c>
      <c r="E78" s="68">
        <v>3892</v>
      </c>
      <c r="F78" s="79">
        <v>4086</v>
      </c>
    </row>
    <row r="79" spans="1:6" ht="13.2" customHeight="1" x14ac:dyDescent="0.3">
      <c r="A79" s="64" t="s">
        <v>71</v>
      </c>
      <c r="B79" s="65" t="s">
        <v>233</v>
      </c>
      <c r="C79" s="66">
        <v>210455</v>
      </c>
      <c r="D79" s="69" t="s">
        <v>77</v>
      </c>
      <c r="E79" s="68">
        <v>10064</v>
      </c>
      <c r="F79" s="79">
        <v>10189</v>
      </c>
    </row>
    <row r="80" spans="1:6" ht="13.2" customHeight="1" x14ac:dyDescent="0.3">
      <c r="A80" s="64" t="s">
        <v>130</v>
      </c>
      <c r="B80" s="65" t="s">
        <v>233</v>
      </c>
      <c r="C80" s="66">
        <v>210460</v>
      </c>
      <c r="D80" s="69" t="s">
        <v>136</v>
      </c>
      <c r="E80" s="68">
        <v>6099</v>
      </c>
      <c r="F80" s="79">
        <v>6249</v>
      </c>
    </row>
    <row r="81" spans="1:6" ht="13.2" customHeight="1" x14ac:dyDescent="0.3">
      <c r="A81" s="64" t="s">
        <v>130</v>
      </c>
      <c r="B81" s="65" t="s">
        <v>233</v>
      </c>
      <c r="C81" s="66">
        <v>210462</v>
      </c>
      <c r="D81" s="69" t="s">
        <v>137</v>
      </c>
      <c r="E81" s="68">
        <v>4219</v>
      </c>
      <c r="F81" s="79">
        <v>4219</v>
      </c>
    </row>
    <row r="82" spans="1:6" ht="13.2" customHeight="1" x14ac:dyDescent="0.3">
      <c r="A82" s="70" t="s">
        <v>158</v>
      </c>
      <c r="B82" s="71" t="s">
        <v>234</v>
      </c>
      <c r="C82" s="72">
        <v>210465</v>
      </c>
      <c r="D82" s="73" t="s">
        <v>162</v>
      </c>
      <c r="E82" s="68">
        <v>2787</v>
      </c>
      <c r="F82" s="79">
        <v>2821</v>
      </c>
    </row>
    <row r="83" spans="1:6" ht="13.2" customHeight="1" x14ac:dyDescent="0.3">
      <c r="A83" s="70" t="s">
        <v>202</v>
      </c>
      <c r="B83" s="71" t="s">
        <v>233</v>
      </c>
      <c r="C83" s="72">
        <v>210467</v>
      </c>
      <c r="D83" s="73" t="s">
        <v>211</v>
      </c>
      <c r="E83" s="68">
        <v>7588</v>
      </c>
      <c r="F83" s="79">
        <v>8335</v>
      </c>
    </row>
    <row r="84" spans="1:6" ht="13.2" customHeight="1" x14ac:dyDescent="0.3">
      <c r="A84" s="70" t="s">
        <v>130</v>
      </c>
      <c r="B84" s="71" t="s">
        <v>233</v>
      </c>
      <c r="C84" s="72">
        <v>210470</v>
      </c>
      <c r="D84" s="69" t="s">
        <v>138</v>
      </c>
      <c r="E84" s="68">
        <v>2899</v>
      </c>
      <c r="F84" s="79">
        <v>3127</v>
      </c>
    </row>
    <row r="85" spans="1:6" ht="13.2" customHeight="1" x14ac:dyDescent="0.3">
      <c r="A85" s="70" t="s">
        <v>40</v>
      </c>
      <c r="B85" s="71" t="s">
        <v>233</v>
      </c>
      <c r="C85" s="72">
        <v>210480</v>
      </c>
      <c r="D85" s="73" t="s">
        <v>42</v>
      </c>
      <c r="E85" s="68">
        <v>28692</v>
      </c>
      <c r="F85" s="79">
        <v>29208</v>
      </c>
    </row>
    <row r="86" spans="1:6" ht="13.2" customHeight="1" x14ac:dyDescent="0.3">
      <c r="A86" s="70" t="s">
        <v>113</v>
      </c>
      <c r="B86" s="71" t="s">
        <v>233</v>
      </c>
      <c r="C86" s="72">
        <v>210490</v>
      </c>
      <c r="D86" s="73" t="s">
        <v>120</v>
      </c>
      <c r="E86" s="68">
        <v>3718</v>
      </c>
      <c r="F86" s="79">
        <v>4002</v>
      </c>
    </row>
    <row r="87" spans="1:6" ht="13.2" customHeight="1" x14ac:dyDescent="0.3">
      <c r="A87" s="70" t="s">
        <v>146</v>
      </c>
      <c r="B87" s="71" t="s">
        <v>233</v>
      </c>
      <c r="C87" s="72">
        <v>210500</v>
      </c>
      <c r="D87" s="69" t="s">
        <v>151</v>
      </c>
      <c r="E87" s="68">
        <v>7470</v>
      </c>
      <c r="F87" s="79">
        <v>7321</v>
      </c>
    </row>
    <row r="88" spans="1:6" ht="13.2" customHeight="1" x14ac:dyDescent="0.3">
      <c r="A88" s="70" t="s">
        <v>146</v>
      </c>
      <c r="B88" s="71" t="s">
        <v>233</v>
      </c>
      <c r="C88" s="72">
        <v>210510</v>
      </c>
      <c r="D88" s="73" t="s">
        <v>152</v>
      </c>
      <c r="E88" s="68">
        <v>4191</v>
      </c>
      <c r="F88" s="79">
        <v>4191</v>
      </c>
    </row>
    <row r="89" spans="1:6" ht="13.2" customHeight="1" x14ac:dyDescent="0.3">
      <c r="A89" s="70" t="s">
        <v>158</v>
      </c>
      <c r="B89" s="71" t="s">
        <v>233</v>
      </c>
      <c r="C89" s="72">
        <v>210515</v>
      </c>
      <c r="D89" s="73" t="s">
        <v>163</v>
      </c>
      <c r="E89" s="68">
        <v>6355</v>
      </c>
      <c r="F89" s="79">
        <v>6155</v>
      </c>
    </row>
    <row r="90" spans="1:6" ht="13.2" customHeight="1" x14ac:dyDescent="0.3">
      <c r="A90" s="70" t="s">
        <v>100</v>
      </c>
      <c r="B90" s="71" t="s">
        <v>233</v>
      </c>
      <c r="C90" s="72">
        <v>210520</v>
      </c>
      <c r="D90" s="73" t="s">
        <v>103</v>
      </c>
      <c r="E90" s="68">
        <v>2719</v>
      </c>
      <c r="F90" s="79">
        <v>4057</v>
      </c>
    </row>
    <row r="91" spans="1:6" ht="13.2" customHeight="1" x14ac:dyDescent="0.3">
      <c r="A91" s="70" t="s">
        <v>71</v>
      </c>
      <c r="B91" s="71" t="s">
        <v>233</v>
      </c>
      <c r="C91" s="72">
        <v>210530</v>
      </c>
      <c r="D91" s="73" t="s">
        <v>71</v>
      </c>
      <c r="E91" s="68">
        <v>141444</v>
      </c>
      <c r="F91" s="79">
        <v>143410</v>
      </c>
    </row>
    <row r="92" spans="1:6" ht="13.2" customHeight="1" x14ac:dyDescent="0.3">
      <c r="A92" s="70" t="s">
        <v>40</v>
      </c>
      <c r="B92" s="71" t="s">
        <v>234</v>
      </c>
      <c r="C92" s="72">
        <v>210535</v>
      </c>
      <c r="D92" s="73" t="s">
        <v>43</v>
      </c>
      <c r="E92" s="68">
        <v>4305</v>
      </c>
      <c r="F92" s="79">
        <v>4245</v>
      </c>
    </row>
    <row r="93" spans="1:6" ht="13.2" customHeight="1" x14ac:dyDescent="0.3">
      <c r="A93" s="64" t="s">
        <v>86</v>
      </c>
      <c r="B93" s="65" t="s">
        <v>233</v>
      </c>
      <c r="C93" s="66">
        <v>210540</v>
      </c>
      <c r="D93" s="69" t="s">
        <v>90</v>
      </c>
      <c r="E93" s="68">
        <v>17264</v>
      </c>
      <c r="F93" s="79">
        <v>18299</v>
      </c>
    </row>
    <row r="94" spans="1:6" ht="13.2" customHeight="1" x14ac:dyDescent="0.3">
      <c r="A94" s="64" t="s">
        <v>8</v>
      </c>
      <c r="B94" s="65" t="s">
        <v>233</v>
      </c>
      <c r="C94" s="66">
        <v>210542</v>
      </c>
      <c r="D94" s="69" t="s">
        <v>12</v>
      </c>
      <c r="E94" s="68">
        <v>8964</v>
      </c>
      <c r="F94" s="79">
        <v>9845</v>
      </c>
    </row>
    <row r="95" spans="1:6" ht="13.2" customHeight="1" x14ac:dyDescent="0.3">
      <c r="A95" s="64" t="s">
        <v>171</v>
      </c>
      <c r="B95" s="65" t="s">
        <v>233</v>
      </c>
      <c r="C95" s="66">
        <v>210545</v>
      </c>
      <c r="D95" s="69" t="s">
        <v>176</v>
      </c>
      <c r="E95" s="68">
        <v>3413</v>
      </c>
      <c r="F95" s="79">
        <v>3599</v>
      </c>
    </row>
    <row r="96" spans="1:6" ht="13.2" customHeight="1" x14ac:dyDescent="0.3">
      <c r="A96" s="64" t="s">
        <v>40</v>
      </c>
      <c r="B96" s="65" t="s">
        <v>234</v>
      </c>
      <c r="C96" s="66">
        <v>210547</v>
      </c>
      <c r="D96" s="69" t="s">
        <v>44</v>
      </c>
      <c r="E96" s="68">
        <v>2410</v>
      </c>
      <c r="F96" s="79">
        <v>1570</v>
      </c>
    </row>
    <row r="97" spans="1:6" ht="13.2" customHeight="1" x14ac:dyDescent="0.3">
      <c r="A97" s="64" t="s">
        <v>71</v>
      </c>
      <c r="B97" s="65" t="s">
        <v>233</v>
      </c>
      <c r="C97" s="66">
        <v>210550</v>
      </c>
      <c r="D97" s="69" t="s">
        <v>78</v>
      </c>
      <c r="E97" s="68">
        <v>11090</v>
      </c>
      <c r="F97" s="79">
        <v>11653</v>
      </c>
    </row>
    <row r="98" spans="1:6" ht="13.2" customHeight="1" x14ac:dyDescent="0.3">
      <c r="A98" s="64" t="s">
        <v>130</v>
      </c>
      <c r="B98" s="65" t="s">
        <v>233</v>
      </c>
      <c r="C98" s="66">
        <v>210560</v>
      </c>
      <c r="D98" s="69" t="s">
        <v>139</v>
      </c>
      <c r="E98" s="68">
        <v>3756</v>
      </c>
      <c r="F98" s="79">
        <v>3756</v>
      </c>
    </row>
    <row r="99" spans="1:6" ht="13.2" customHeight="1" x14ac:dyDescent="0.3">
      <c r="A99" s="64" t="s">
        <v>202</v>
      </c>
      <c r="B99" s="65" t="s">
        <v>233</v>
      </c>
      <c r="C99" s="66">
        <v>210565</v>
      </c>
      <c r="D99" s="69" t="s">
        <v>212</v>
      </c>
      <c r="E99" s="68">
        <v>2438</v>
      </c>
      <c r="F99" s="79">
        <v>2440</v>
      </c>
    </row>
    <row r="100" spans="1:6" ht="13.2" customHeight="1" x14ac:dyDescent="0.3">
      <c r="A100" s="64" t="s">
        <v>100</v>
      </c>
      <c r="B100" s="65" t="s">
        <v>233</v>
      </c>
      <c r="C100" s="66">
        <v>210570</v>
      </c>
      <c r="D100" s="69" t="s">
        <v>104</v>
      </c>
      <c r="E100" s="68">
        <v>13972</v>
      </c>
      <c r="F100" s="79">
        <v>14183</v>
      </c>
    </row>
    <row r="101" spans="1:6" ht="13.2" customHeight="1" x14ac:dyDescent="0.3">
      <c r="A101" s="70" t="s">
        <v>100</v>
      </c>
      <c r="B101" s="71" t="s">
        <v>233</v>
      </c>
      <c r="C101" s="72">
        <v>210580</v>
      </c>
      <c r="D101" s="73" t="s">
        <v>105</v>
      </c>
      <c r="E101" s="68">
        <v>2668</v>
      </c>
      <c r="F101" s="79">
        <v>2682</v>
      </c>
    </row>
    <row r="102" spans="1:6" ht="13.2" customHeight="1" x14ac:dyDescent="0.3">
      <c r="A102" s="70" t="s">
        <v>16</v>
      </c>
      <c r="B102" s="71" t="s">
        <v>233</v>
      </c>
      <c r="C102" s="72">
        <v>210590</v>
      </c>
      <c r="D102" s="73" t="s">
        <v>21</v>
      </c>
      <c r="E102" s="68">
        <v>3731</v>
      </c>
      <c r="F102" s="79">
        <v>3892</v>
      </c>
    </row>
    <row r="103" spans="1:6" ht="13.2" customHeight="1" x14ac:dyDescent="0.3">
      <c r="A103" s="64" t="s">
        <v>171</v>
      </c>
      <c r="B103" s="65" t="s">
        <v>233</v>
      </c>
      <c r="C103" s="66">
        <v>210592</v>
      </c>
      <c r="D103" s="69" t="s">
        <v>177</v>
      </c>
      <c r="E103" s="68">
        <v>2263</v>
      </c>
      <c r="F103" s="79">
        <v>2327</v>
      </c>
    </row>
    <row r="104" spans="1:6" ht="13.2" customHeight="1" x14ac:dyDescent="0.3">
      <c r="A104" s="70" t="s">
        <v>100</v>
      </c>
      <c r="B104" s="71" t="s">
        <v>233</v>
      </c>
      <c r="C104" s="72">
        <v>210594</v>
      </c>
      <c r="D104" s="73" t="s">
        <v>106</v>
      </c>
      <c r="E104" s="68">
        <v>2445</v>
      </c>
      <c r="F104" s="79">
        <v>2595</v>
      </c>
    </row>
    <row r="105" spans="1:6" ht="13.2" customHeight="1" x14ac:dyDescent="0.3">
      <c r="A105" s="64" t="s">
        <v>100</v>
      </c>
      <c r="B105" s="65" t="s">
        <v>234</v>
      </c>
      <c r="C105" s="66">
        <v>210596</v>
      </c>
      <c r="D105" s="69" t="s">
        <v>107</v>
      </c>
      <c r="E105" s="68">
        <v>5537</v>
      </c>
      <c r="F105" s="79">
        <v>5553</v>
      </c>
    </row>
    <row r="106" spans="1:6" ht="13.2" customHeight="1" x14ac:dyDescent="0.3">
      <c r="A106" s="64" t="s">
        <v>71</v>
      </c>
      <c r="B106" s="65" t="s">
        <v>233</v>
      </c>
      <c r="C106" s="66">
        <v>210598</v>
      </c>
      <c r="D106" s="69" t="s">
        <v>79</v>
      </c>
      <c r="E106" s="68">
        <v>2873</v>
      </c>
      <c r="F106" s="79">
        <v>2873</v>
      </c>
    </row>
    <row r="107" spans="1:6" ht="13.2" customHeight="1" x14ac:dyDescent="0.3">
      <c r="A107" s="64" t="s">
        <v>100</v>
      </c>
      <c r="B107" s="65" t="s">
        <v>233</v>
      </c>
      <c r="C107" s="66">
        <v>210600</v>
      </c>
      <c r="D107" s="69" t="s">
        <v>108</v>
      </c>
      <c r="E107" s="68">
        <v>3641</v>
      </c>
      <c r="F107" s="79">
        <v>3807</v>
      </c>
    </row>
    <row r="108" spans="1:6" ht="13.2" customHeight="1" x14ac:dyDescent="0.3">
      <c r="A108" s="64" t="s">
        <v>27</v>
      </c>
      <c r="B108" s="65" t="s">
        <v>233</v>
      </c>
      <c r="C108" s="66">
        <v>210610</v>
      </c>
      <c r="D108" s="69" t="s">
        <v>33</v>
      </c>
      <c r="E108" s="68">
        <v>4014</v>
      </c>
      <c r="F108" s="79">
        <v>4061</v>
      </c>
    </row>
    <row r="109" spans="1:6" ht="13.2" customHeight="1" x14ac:dyDescent="0.3">
      <c r="A109" s="64" t="s">
        <v>202</v>
      </c>
      <c r="B109" s="65" t="s">
        <v>233</v>
      </c>
      <c r="C109" s="66">
        <v>210620</v>
      </c>
      <c r="D109" s="69" t="s">
        <v>213</v>
      </c>
      <c r="E109" s="68">
        <v>2922</v>
      </c>
      <c r="F109" s="79">
        <v>2922</v>
      </c>
    </row>
    <row r="110" spans="1:6" ht="13.2" customHeight="1" x14ac:dyDescent="0.3">
      <c r="A110" s="64" t="s">
        <v>52</v>
      </c>
      <c r="B110" s="65" t="s">
        <v>233</v>
      </c>
      <c r="C110" s="66">
        <v>210630</v>
      </c>
      <c r="D110" s="69" t="s">
        <v>57</v>
      </c>
      <c r="E110" s="68">
        <v>3492</v>
      </c>
      <c r="F110" s="79">
        <v>3518</v>
      </c>
    </row>
    <row r="111" spans="1:6" ht="13.2" customHeight="1" x14ac:dyDescent="0.3">
      <c r="A111" s="64" t="s">
        <v>202</v>
      </c>
      <c r="B111" s="65" t="s">
        <v>233</v>
      </c>
      <c r="C111" s="66">
        <v>210632</v>
      </c>
      <c r="D111" s="69" t="s">
        <v>214</v>
      </c>
      <c r="E111" s="68">
        <v>7524</v>
      </c>
      <c r="F111" s="79">
        <v>7504</v>
      </c>
    </row>
    <row r="112" spans="1:6" ht="13.2" customHeight="1" x14ac:dyDescent="0.3">
      <c r="A112" s="64" t="s">
        <v>16</v>
      </c>
      <c r="B112" s="65" t="s">
        <v>234</v>
      </c>
      <c r="C112" s="66">
        <v>210635</v>
      </c>
      <c r="D112" s="69" t="s">
        <v>22</v>
      </c>
      <c r="E112" s="68">
        <v>1121</v>
      </c>
      <c r="F112" s="79">
        <v>1000</v>
      </c>
    </row>
    <row r="113" spans="1:6" ht="13.2" customHeight="1" x14ac:dyDescent="0.3">
      <c r="A113" s="64" t="s">
        <v>202</v>
      </c>
      <c r="B113" s="65" t="s">
        <v>233</v>
      </c>
      <c r="C113" s="66">
        <v>210637</v>
      </c>
      <c r="D113" s="69" t="s">
        <v>215</v>
      </c>
      <c r="E113" s="68">
        <v>2958</v>
      </c>
      <c r="F113" s="79">
        <v>3030</v>
      </c>
    </row>
    <row r="114" spans="1:6" ht="13.2" customHeight="1" x14ac:dyDescent="0.3">
      <c r="A114" s="64" t="s">
        <v>52</v>
      </c>
      <c r="B114" s="65" t="s">
        <v>233</v>
      </c>
      <c r="C114" s="66">
        <v>210640</v>
      </c>
      <c r="D114" s="69" t="s">
        <v>58</v>
      </c>
      <c r="E114" s="68">
        <v>3765</v>
      </c>
      <c r="F114" s="79">
        <v>3794</v>
      </c>
    </row>
    <row r="115" spans="1:6" ht="13.2" customHeight="1" x14ac:dyDescent="0.3">
      <c r="A115" s="64" t="s">
        <v>195</v>
      </c>
      <c r="B115" s="65" t="s">
        <v>233</v>
      </c>
      <c r="C115" s="66">
        <v>210650</v>
      </c>
      <c r="D115" s="69" t="s">
        <v>198</v>
      </c>
      <c r="E115" s="68">
        <v>4548</v>
      </c>
      <c r="F115" s="79">
        <v>4727</v>
      </c>
    </row>
    <row r="116" spans="1:6" ht="13.2" customHeight="1" x14ac:dyDescent="0.3">
      <c r="A116" s="64" t="s">
        <v>191</v>
      </c>
      <c r="B116" s="65" t="s">
        <v>233</v>
      </c>
      <c r="C116" s="66">
        <v>210660</v>
      </c>
      <c r="D116" s="69" t="s">
        <v>192</v>
      </c>
      <c r="E116" s="68">
        <v>8743</v>
      </c>
      <c r="F116" s="79">
        <v>8676</v>
      </c>
    </row>
    <row r="117" spans="1:6" ht="13.2" customHeight="1" x14ac:dyDescent="0.3">
      <c r="A117" s="64" t="s">
        <v>86</v>
      </c>
      <c r="B117" s="65" t="s">
        <v>233</v>
      </c>
      <c r="C117" s="66">
        <v>210663</v>
      </c>
      <c r="D117" s="69" t="s">
        <v>91</v>
      </c>
      <c r="E117" s="68">
        <v>1654</v>
      </c>
      <c r="F117" s="79">
        <v>1738</v>
      </c>
    </row>
    <row r="118" spans="1:6" ht="13.2" customHeight="1" x14ac:dyDescent="0.3">
      <c r="A118" s="64" t="s">
        <v>52</v>
      </c>
      <c r="B118" s="65" t="s">
        <v>234</v>
      </c>
      <c r="C118" s="66">
        <v>210667</v>
      </c>
      <c r="D118" s="69" t="s">
        <v>59</v>
      </c>
      <c r="E118" s="68">
        <v>925</v>
      </c>
      <c r="F118" s="79">
        <v>931</v>
      </c>
    </row>
    <row r="119" spans="1:6" ht="13.2" customHeight="1" x14ac:dyDescent="0.3">
      <c r="A119" s="64" t="s">
        <v>171</v>
      </c>
      <c r="B119" s="65" t="s">
        <v>233</v>
      </c>
      <c r="C119" s="66">
        <v>210670</v>
      </c>
      <c r="D119" s="69" t="s">
        <v>178</v>
      </c>
      <c r="E119" s="68">
        <v>5629</v>
      </c>
      <c r="F119" s="79">
        <v>5762</v>
      </c>
    </row>
    <row r="120" spans="1:6" ht="13.2" customHeight="1" x14ac:dyDescent="0.3">
      <c r="A120" s="64" t="s">
        <v>86</v>
      </c>
      <c r="B120" s="65" t="s">
        <v>233</v>
      </c>
      <c r="C120" s="66">
        <v>210675</v>
      </c>
      <c r="D120" s="69" t="s">
        <v>92</v>
      </c>
      <c r="E120" s="68">
        <v>6982</v>
      </c>
      <c r="F120" s="79">
        <v>7539</v>
      </c>
    </row>
    <row r="121" spans="1:6" ht="13.2" customHeight="1" x14ac:dyDescent="0.3">
      <c r="A121" s="64" t="s">
        <v>113</v>
      </c>
      <c r="B121" s="65" t="s">
        <v>233</v>
      </c>
      <c r="C121" s="66">
        <v>210680</v>
      </c>
      <c r="D121" s="69" t="s">
        <v>121</v>
      </c>
      <c r="E121" s="68">
        <v>3782</v>
      </c>
      <c r="F121" s="79">
        <v>4228</v>
      </c>
    </row>
    <row r="122" spans="1:6" ht="13.2" customHeight="1" x14ac:dyDescent="0.3">
      <c r="A122" s="64" t="s">
        <v>158</v>
      </c>
      <c r="B122" s="65" t="s">
        <v>233</v>
      </c>
      <c r="C122" s="66">
        <v>210690</v>
      </c>
      <c r="D122" s="69" t="s">
        <v>164</v>
      </c>
      <c r="E122" s="68">
        <v>5772</v>
      </c>
      <c r="F122" s="79">
        <v>5811</v>
      </c>
    </row>
    <row r="123" spans="1:6" ht="13.2" customHeight="1" x14ac:dyDescent="0.3">
      <c r="A123" s="64" t="s">
        <v>71</v>
      </c>
      <c r="B123" s="65" t="s">
        <v>233</v>
      </c>
      <c r="C123" s="66">
        <v>210700</v>
      </c>
      <c r="D123" s="69" t="s">
        <v>80</v>
      </c>
      <c r="E123" s="68">
        <v>3180</v>
      </c>
      <c r="F123" s="79">
        <v>3237</v>
      </c>
    </row>
    <row r="124" spans="1:6" ht="13.2" customHeight="1" x14ac:dyDescent="0.3">
      <c r="A124" s="64" t="s">
        <v>146</v>
      </c>
      <c r="B124" s="65" t="s">
        <v>233</v>
      </c>
      <c r="C124" s="66">
        <v>210710</v>
      </c>
      <c r="D124" s="69" t="s">
        <v>153</v>
      </c>
      <c r="E124" s="68">
        <v>5337</v>
      </c>
      <c r="F124" s="79">
        <v>5337</v>
      </c>
    </row>
    <row r="125" spans="1:6" ht="13.2" customHeight="1" x14ac:dyDescent="0.3">
      <c r="A125" s="64" t="s">
        <v>86</v>
      </c>
      <c r="B125" s="65" t="s">
        <v>233</v>
      </c>
      <c r="C125" s="66">
        <v>210720</v>
      </c>
      <c r="D125" s="69" t="s">
        <v>93</v>
      </c>
      <c r="E125" s="68">
        <v>2230</v>
      </c>
      <c r="F125" s="79">
        <v>2362</v>
      </c>
    </row>
    <row r="126" spans="1:6" ht="13.2" customHeight="1" x14ac:dyDescent="0.3">
      <c r="A126" s="64" t="s">
        <v>27</v>
      </c>
      <c r="B126" s="65" t="s">
        <v>233</v>
      </c>
      <c r="C126" s="66">
        <v>210725</v>
      </c>
      <c r="D126" s="69" t="s">
        <v>34</v>
      </c>
      <c r="E126" s="68">
        <v>1194</v>
      </c>
      <c r="F126" s="79">
        <v>1532</v>
      </c>
    </row>
    <row r="127" spans="1:6" ht="13.2" customHeight="1" x14ac:dyDescent="0.3">
      <c r="A127" s="64" t="s">
        <v>171</v>
      </c>
      <c r="B127" s="65" t="s">
        <v>233</v>
      </c>
      <c r="C127" s="66">
        <v>210730</v>
      </c>
      <c r="D127" s="69" t="s">
        <v>179</v>
      </c>
      <c r="E127" s="68">
        <v>1472</v>
      </c>
      <c r="F127" s="79">
        <v>1481</v>
      </c>
    </row>
    <row r="128" spans="1:6" ht="13.2" customHeight="1" x14ac:dyDescent="0.3">
      <c r="A128" s="64" t="s">
        <v>202</v>
      </c>
      <c r="B128" s="65" t="s">
        <v>233</v>
      </c>
      <c r="C128" s="66">
        <v>210735</v>
      </c>
      <c r="D128" s="69" t="s">
        <v>216</v>
      </c>
      <c r="E128" s="68">
        <v>5332</v>
      </c>
      <c r="F128" s="79">
        <v>5477</v>
      </c>
    </row>
    <row r="129" spans="1:6" ht="13.2" customHeight="1" x14ac:dyDescent="0.3">
      <c r="A129" s="64" t="s">
        <v>16</v>
      </c>
      <c r="B129" s="65" t="s">
        <v>233</v>
      </c>
      <c r="C129" s="66">
        <v>210740</v>
      </c>
      <c r="D129" s="69" t="s">
        <v>23</v>
      </c>
      <c r="E129" s="68">
        <v>6290</v>
      </c>
      <c r="F129" s="79">
        <v>5843</v>
      </c>
    </row>
    <row r="130" spans="1:6" ht="13.2" customHeight="1" x14ac:dyDescent="0.3">
      <c r="A130" s="64" t="s">
        <v>195</v>
      </c>
      <c r="B130" s="65" t="s">
        <v>233</v>
      </c>
      <c r="C130" s="66">
        <v>210745</v>
      </c>
      <c r="D130" s="69" t="s">
        <v>199</v>
      </c>
      <c r="E130" s="68">
        <v>3455</v>
      </c>
      <c r="F130" s="79">
        <v>3477</v>
      </c>
    </row>
    <row r="131" spans="1:6" ht="13.2" customHeight="1" x14ac:dyDescent="0.3">
      <c r="A131" s="64" t="s">
        <v>186</v>
      </c>
      <c r="B131" s="65" t="s">
        <v>233</v>
      </c>
      <c r="C131" s="66">
        <v>210750</v>
      </c>
      <c r="D131" s="69" t="s">
        <v>188</v>
      </c>
      <c r="E131" s="68">
        <v>62825</v>
      </c>
      <c r="F131" s="79">
        <v>64015</v>
      </c>
    </row>
    <row r="132" spans="1:6" ht="13.2" customHeight="1" x14ac:dyDescent="0.3">
      <c r="A132" s="64" t="s">
        <v>195</v>
      </c>
      <c r="B132" s="65" t="s">
        <v>233</v>
      </c>
      <c r="C132" s="66">
        <v>210760</v>
      </c>
      <c r="D132" s="69" t="s">
        <v>239</v>
      </c>
      <c r="E132" s="68">
        <v>1914</v>
      </c>
      <c r="F132" s="79">
        <v>2058</v>
      </c>
    </row>
    <row r="133" spans="1:6" ht="13.2" customHeight="1" x14ac:dyDescent="0.3">
      <c r="A133" s="64" t="s">
        <v>171</v>
      </c>
      <c r="B133" s="65" t="s">
        <v>233</v>
      </c>
      <c r="C133" s="66">
        <v>210770</v>
      </c>
      <c r="D133" s="69" t="s">
        <v>180</v>
      </c>
      <c r="E133" s="68">
        <v>8629</v>
      </c>
      <c r="F133" s="79">
        <v>8728</v>
      </c>
    </row>
    <row r="134" spans="1:6" ht="13.2" customHeight="1" x14ac:dyDescent="0.3">
      <c r="A134" s="64" t="s">
        <v>191</v>
      </c>
      <c r="B134" s="65" t="s">
        <v>233</v>
      </c>
      <c r="C134" s="66">
        <v>210780</v>
      </c>
      <c r="D134" s="69" t="s">
        <v>193</v>
      </c>
      <c r="E134" s="68">
        <v>7270</v>
      </c>
      <c r="F134" s="79">
        <v>7409</v>
      </c>
    </row>
    <row r="135" spans="1:6" ht="13.2" customHeight="1" x14ac:dyDescent="0.3">
      <c r="A135" s="64" t="s">
        <v>171</v>
      </c>
      <c r="B135" s="65" t="s">
        <v>233</v>
      </c>
      <c r="C135" s="66">
        <v>210790</v>
      </c>
      <c r="D135" s="75" t="s">
        <v>181</v>
      </c>
      <c r="E135" s="68">
        <v>6199</v>
      </c>
      <c r="F135" s="79">
        <v>6199</v>
      </c>
    </row>
    <row r="136" spans="1:6" ht="13.2" customHeight="1" x14ac:dyDescent="0.3">
      <c r="A136" s="64" t="s">
        <v>171</v>
      </c>
      <c r="B136" s="65" t="s">
        <v>233</v>
      </c>
      <c r="C136" s="66">
        <v>210800</v>
      </c>
      <c r="D136" s="69" t="s">
        <v>182</v>
      </c>
      <c r="E136" s="68">
        <v>7482</v>
      </c>
      <c r="F136" s="79">
        <v>7646</v>
      </c>
    </row>
    <row r="137" spans="1:6" ht="13.2" customHeight="1" x14ac:dyDescent="0.3">
      <c r="A137" s="64" t="s">
        <v>52</v>
      </c>
      <c r="B137" s="65" t="s">
        <v>233</v>
      </c>
      <c r="C137" s="66">
        <v>210805</v>
      </c>
      <c r="D137" s="69" t="s">
        <v>60</v>
      </c>
      <c r="E137" s="68">
        <v>3757</v>
      </c>
      <c r="F137" s="79">
        <v>4093</v>
      </c>
    </row>
    <row r="138" spans="1:6" ht="13.2" customHeight="1" x14ac:dyDescent="0.3">
      <c r="A138" s="64" t="s">
        <v>16</v>
      </c>
      <c r="B138" s="65" t="s">
        <v>233</v>
      </c>
      <c r="C138" s="66">
        <v>210810</v>
      </c>
      <c r="D138" s="69" t="s">
        <v>24</v>
      </c>
      <c r="E138" s="68">
        <v>5585</v>
      </c>
      <c r="F138" s="79">
        <v>5779</v>
      </c>
    </row>
    <row r="139" spans="1:6" ht="13.2" customHeight="1" x14ac:dyDescent="0.3">
      <c r="A139" s="64" t="s">
        <v>100</v>
      </c>
      <c r="B139" s="65" t="s">
        <v>233</v>
      </c>
      <c r="C139" s="66">
        <v>210820</v>
      </c>
      <c r="D139" s="69" t="s">
        <v>100</v>
      </c>
      <c r="E139" s="68">
        <v>14672</v>
      </c>
      <c r="F139" s="79">
        <v>14956</v>
      </c>
    </row>
    <row r="140" spans="1:6" ht="13.2" customHeight="1" x14ac:dyDescent="0.3">
      <c r="A140" s="64" t="s">
        <v>113</v>
      </c>
      <c r="B140" s="65" t="s">
        <v>234</v>
      </c>
      <c r="C140" s="66">
        <v>210825</v>
      </c>
      <c r="D140" s="69" t="s">
        <v>122</v>
      </c>
      <c r="E140" s="68">
        <v>2764</v>
      </c>
      <c r="F140" s="79">
        <v>3568</v>
      </c>
    </row>
    <row r="141" spans="1:6" ht="13.2" customHeight="1" x14ac:dyDescent="0.3">
      <c r="A141" s="64" t="s">
        <v>195</v>
      </c>
      <c r="B141" s="65" t="s">
        <v>233</v>
      </c>
      <c r="C141" s="66">
        <v>210830</v>
      </c>
      <c r="D141" s="69" t="s">
        <v>200</v>
      </c>
      <c r="E141" s="68">
        <v>6787</v>
      </c>
      <c r="F141" s="79">
        <v>7362</v>
      </c>
    </row>
    <row r="142" spans="1:6" ht="13.2" customHeight="1" x14ac:dyDescent="0.3">
      <c r="A142" s="64" t="s">
        <v>113</v>
      </c>
      <c r="B142" s="65" t="s">
        <v>233</v>
      </c>
      <c r="C142" s="66">
        <v>210840</v>
      </c>
      <c r="D142" s="67" t="s">
        <v>123</v>
      </c>
      <c r="E142" s="68">
        <v>2374</v>
      </c>
      <c r="F142" s="79">
        <v>2466</v>
      </c>
    </row>
    <row r="143" spans="1:6" ht="13.2" customHeight="1" x14ac:dyDescent="0.3">
      <c r="A143" s="70" t="s">
        <v>65</v>
      </c>
      <c r="B143" s="71" t="s">
        <v>233</v>
      </c>
      <c r="C143" s="72">
        <v>210845</v>
      </c>
      <c r="D143" s="73" t="s">
        <v>68</v>
      </c>
      <c r="E143" s="68">
        <v>5880</v>
      </c>
      <c r="F143" s="79">
        <v>5954</v>
      </c>
    </row>
    <row r="144" spans="1:6" ht="13.2" customHeight="1" x14ac:dyDescent="0.3">
      <c r="A144" s="70" t="s">
        <v>158</v>
      </c>
      <c r="B144" s="71" t="s">
        <v>233</v>
      </c>
      <c r="C144" s="72">
        <v>210850</v>
      </c>
      <c r="D144" s="73" t="s">
        <v>165</v>
      </c>
      <c r="E144" s="68">
        <v>9780</v>
      </c>
      <c r="F144" s="79">
        <v>9935</v>
      </c>
    </row>
    <row r="145" spans="1:6" ht="13.2" customHeight="1" x14ac:dyDescent="0.3">
      <c r="A145" s="64" t="s">
        <v>113</v>
      </c>
      <c r="B145" s="65" t="s">
        <v>233</v>
      </c>
      <c r="C145" s="66">
        <v>210860</v>
      </c>
      <c r="D145" s="69" t="s">
        <v>113</v>
      </c>
      <c r="E145" s="68">
        <v>20594</v>
      </c>
      <c r="F145" s="79">
        <v>21080</v>
      </c>
    </row>
    <row r="146" spans="1:6" ht="13.2" customHeight="1" x14ac:dyDescent="0.3">
      <c r="A146" s="64" t="s">
        <v>158</v>
      </c>
      <c r="B146" s="65" t="s">
        <v>233</v>
      </c>
      <c r="C146" s="66">
        <v>210870</v>
      </c>
      <c r="D146" s="69" t="s">
        <v>166</v>
      </c>
      <c r="E146" s="68">
        <v>6146</v>
      </c>
      <c r="F146" s="79">
        <v>6146</v>
      </c>
    </row>
    <row r="147" spans="1:6" ht="13.2" customHeight="1" x14ac:dyDescent="0.3">
      <c r="A147" s="64" t="s">
        <v>86</v>
      </c>
      <c r="B147" s="65" t="s">
        <v>233</v>
      </c>
      <c r="C147" s="66">
        <v>210880</v>
      </c>
      <c r="D147" s="69" t="s">
        <v>94</v>
      </c>
      <c r="E147" s="68">
        <v>4875</v>
      </c>
      <c r="F147" s="79">
        <v>4929</v>
      </c>
    </row>
    <row r="148" spans="1:6" ht="13.2" customHeight="1" x14ac:dyDescent="0.3">
      <c r="A148" s="64" t="s">
        <v>100</v>
      </c>
      <c r="B148" s="65" t="s">
        <v>233</v>
      </c>
      <c r="C148" s="66">
        <v>210890</v>
      </c>
      <c r="D148" s="69" t="s">
        <v>109</v>
      </c>
      <c r="E148" s="68">
        <v>4747</v>
      </c>
      <c r="F148" s="79">
        <v>4763</v>
      </c>
    </row>
    <row r="149" spans="1:6" ht="13.2" customHeight="1" x14ac:dyDescent="0.3">
      <c r="A149" s="64" t="s">
        <v>71</v>
      </c>
      <c r="B149" s="65" t="s">
        <v>233</v>
      </c>
      <c r="C149" s="66">
        <v>210900</v>
      </c>
      <c r="D149" s="69" t="s">
        <v>81</v>
      </c>
      <c r="E149" s="68">
        <v>9642</v>
      </c>
      <c r="F149" s="79">
        <v>9928</v>
      </c>
    </row>
    <row r="150" spans="1:6" ht="13.2" customHeight="1" x14ac:dyDescent="0.3">
      <c r="A150" s="64" t="s">
        <v>113</v>
      </c>
      <c r="B150" s="65" t="s">
        <v>233</v>
      </c>
      <c r="C150" s="66">
        <v>210905</v>
      </c>
      <c r="D150" s="69" t="s">
        <v>124</v>
      </c>
      <c r="E150" s="68">
        <v>2716</v>
      </c>
      <c r="F150" s="79">
        <v>3885</v>
      </c>
    </row>
    <row r="151" spans="1:6" ht="13.2" customHeight="1" x14ac:dyDescent="0.3">
      <c r="A151" s="64" t="s">
        <v>130</v>
      </c>
      <c r="B151" s="65" t="s">
        <v>233</v>
      </c>
      <c r="C151" s="66">
        <v>210910</v>
      </c>
      <c r="D151" s="69" t="s">
        <v>130</v>
      </c>
      <c r="E151" s="68">
        <v>19299</v>
      </c>
      <c r="F151" s="79">
        <v>19836</v>
      </c>
    </row>
    <row r="152" spans="1:6" ht="13.2" customHeight="1" x14ac:dyDescent="0.3">
      <c r="A152" s="64" t="s">
        <v>146</v>
      </c>
      <c r="B152" s="65" t="s">
        <v>233</v>
      </c>
      <c r="C152" s="66">
        <v>210920</v>
      </c>
      <c r="D152" s="69" t="s">
        <v>154</v>
      </c>
      <c r="E152" s="68">
        <v>2021</v>
      </c>
      <c r="F152" s="79">
        <v>2097</v>
      </c>
    </row>
    <row r="153" spans="1:6" ht="13.2" customHeight="1" x14ac:dyDescent="0.3">
      <c r="A153" s="64" t="s">
        <v>202</v>
      </c>
      <c r="B153" s="65" t="s">
        <v>233</v>
      </c>
      <c r="C153" s="66">
        <v>210923</v>
      </c>
      <c r="D153" s="69" t="s">
        <v>217</v>
      </c>
      <c r="E153" s="68">
        <v>1583</v>
      </c>
      <c r="F153" s="79">
        <v>1583</v>
      </c>
    </row>
    <row r="154" spans="1:6" ht="13.2" customHeight="1" x14ac:dyDescent="0.3">
      <c r="A154" s="64" t="s">
        <v>113</v>
      </c>
      <c r="B154" s="65" t="s">
        <v>233</v>
      </c>
      <c r="C154" s="66">
        <v>210927</v>
      </c>
      <c r="D154" s="67" t="s">
        <v>125</v>
      </c>
      <c r="E154" s="68">
        <v>4995</v>
      </c>
      <c r="F154" s="79">
        <v>5075</v>
      </c>
    </row>
    <row r="155" spans="1:6" ht="13.2" customHeight="1" x14ac:dyDescent="0.3">
      <c r="A155" s="64" t="s">
        <v>86</v>
      </c>
      <c r="B155" s="65" t="s">
        <v>233</v>
      </c>
      <c r="C155" s="66">
        <v>210930</v>
      </c>
      <c r="D155" s="69" t="s">
        <v>95</v>
      </c>
      <c r="E155" s="68">
        <v>2105</v>
      </c>
      <c r="F155" s="79">
        <v>1877</v>
      </c>
    </row>
    <row r="156" spans="1:6" ht="13.2" customHeight="1" x14ac:dyDescent="0.3">
      <c r="A156" s="64" t="s">
        <v>146</v>
      </c>
      <c r="B156" s="65" t="s">
        <v>234</v>
      </c>
      <c r="C156" s="66">
        <v>210940</v>
      </c>
      <c r="D156" s="69" t="s">
        <v>155</v>
      </c>
      <c r="E156" s="68">
        <v>2188</v>
      </c>
      <c r="F156" s="79">
        <v>2298</v>
      </c>
    </row>
    <row r="157" spans="1:6" ht="13.2" customHeight="1" x14ac:dyDescent="0.3">
      <c r="A157" s="64" t="s">
        <v>186</v>
      </c>
      <c r="B157" s="65" t="s">
        <v>233</v>
      </c>
      <c r="C157" s="66">
        <v>210945</v>
      </c>
      <c r="D157" s="69" t="s">
        <v>189</v>
      </c>
      <c r="E157" s="68">
        <v>15128</v>
      </c>
      <c r="F157" s="79">
        <v>15749</v>
      </c>
    </row>
    <row r="158" spans="1:6" ht="13.2" customHeight="1" x14ac:dyDescent="0.3">
      <c r="A158" s="64" t="s">
        <v>27</v>
      </c>
      <c r="B158" s="65" t="s">
        <v>233</v>
      </c>
      <c r="C158" s="66">
        <v>210950</v>
      </c>
      <c r="D158" s="69" t="s">
        <v>35</v>
      </c>
      <c r="E158" s="68">
        <v>7571</v>
      </c>
      <c r="F158" s="79">
        <v>7716</v>
      </c>
    </row>
    <row r="159" spans="1:6" ht="13.2" customHeight="1" x14ac:dyDescent="0.3">
      <c r="A159" s="64" t="s">
        <v>71</v>
      </c>
      <c r="B159" s="65" t="s">
        <v>233</v>
      </c>
      <c r="C159" s="66">
        <v>210955</v>
      </c>
      <c r="D159" s="69" t="s">
        <v>82</v>
      </c>
      <c r="E159" s="68">
        <v>3376</v>
      </c>
      <c r="F159" s="79">
        <v>3496</v>
      </c>
    </row>
    <row r="160" spans="1:6" ht="13.2" customHeight="1" x14ac:dyDescent="0.3">
      <c r="A160" s="64" t="s">
        <v>146</v>
      </c>
      <c r="B160" s="65" t="s">
        <v>233</v>
      </c>
      <c r="C160" s="66">
        <v>210960</v>
      </c>
      <c r="D160" s="69" t="s">
        <v>146</v>
      </c>
      <c r="E160" s="68">
        <v>11132</v>
      </c>
      <c r="F160" s="79">
        <v>11356</v>
      </c>
    </row>
    <row r="161" spans="1:6" ht="13.2" customHeight="1" x14ac:dyDescent="0.3">
      <c r="A161" s="64" t="s">
        <v>27</v>
      </c>
      <c r="B161" s="65" t="s">
        <v>233</v>
      </c>
      <c r="C161" s="66">
        <v>210970</v>
      </c>
      <c r="D161" s="69" t="s">
        <v>36</v>
      </c>
      <c r="E161" s="68">
        <v>1676</v>
      </c>
      <c r="F161" s="79">
        <v>1543</v>
      </c>
    </row>
    <row r="162" spans="1:6" ht="13.2" customHeight="1" x14ac:dyDescent="0.3">
      <c r="A162" s="64" t="s">
        <v>130</v>
      </c>
      <c r="B162" s="65" t="s">
        <v>234</v>
      </c>
      <c r="C162" s="66">
        <v>210975</v>
      </c>
      <c r="D162" s="69" t="s">
        <v>140</v>
      </c>
      <c r="E162" s="68">
        <v>2002</v>
      </c>
      <c r="F162" s="79">
        <v>2004</v>
      </c>
    </row>
    <row r="163" spans="1:6" ht="13.2" customHeight="1" x14ac:dyDescent="0.3">
      <c r="A163" s="70" t="s">
        <v>113</v>
      </c>
      <c r="B163" s="71" t="s">
        <v>233</v>
      </c>
      <c r="C163" s="72">
        <v>210980</v>
      </c>
      <c r="D163" s="73" t="s">
        <v>126</v>
      </c>
      <c r="E163" s="68">
        <v>8259</v>
      </c>
      <c r="F163" s="79">
        <v>8259</v>
      </c>
    </row>
    <row r="164" spans="1:6" ht="13.2" customHeight="1" x14ac:dyDescent="0.3">
      <c r="A164" s="70" t="s">
        <v>158</v>
      </c>
      <c r="B164" s="71" t="s">
        <v>233</v>
      </c>
      <c r="C164" s="72">
        <v>210990</v>
      </c>
      <c r="D164" s="73" t="s">
        <v>158</v>
      </c>
      <c r="E164" s="68">
        <v>42286</v>
      </c>
      <c r="F164" s="79">
        <v>41370</v>
      </c>
    </row>
    <row r="165" spans="1:6" ht="13.2" customHeight="1" x14ac:dyDescent="0.3">
      <c r="A165" s="70" t="s">
        <v>158</v>
      </c>
      <c r="B165" s="71" t="s">
        <v>233</v>
      </c>
      <c r="C165" s="72">
        <v>211000</v>
      </c>
      <c r="D165" s="73" t="s">
        <v>167</v>
      </c>
      <c r="E165" s="68">
        <v>24260</v>
      </c>
      <c r="F165" s="79">
        <v>24554</v>
      </c>
    </row>
    <row r="166" spans="1:6" ht="13.2" customHeight="1" x14ac:dyDescent="0.3">
      <c r="A166" s="70" t="s">
        <v>202</v>
      </c>
      <c r="B166" s="71" t="s">
        <v>233</v>
      </c>
      <c r="C166" s="72">
        <v>211003</v>
      </c>
      <c r="D166" s="73" t="s">
        <v>218</v>
      </c>
      <c r="E166" s="68">
        <v>8427</v>
      </c>
      <c r="F166" s="79">
        <v>8596</v>
      </c>
    </row>
    <row r="167" spans="1:6" ht="13.2" customHeight="1" x14ac:dyDescent="0.3">
      <c r="A167" s="64" t="s">
        <v>52</v>
      </c>
      <c r="B167" s="65" t="s">
        <v>233</v>
      </c>
      <c r="C167" s="66">
        <v>211010</v>
      </c>
      <c r="D167" s="69" t="s">
        <v>61</v>
      </c>
      <c r="E167" s="68">
        <v>5929</v>
      </c>
      <c r="F167" s="79">
        <v>5937</v>
      </c>
    </row>
    <row r="168" spans="1:6" ht="13.2" customHeight="1" x14ac:dyDescent="0.3">
      <c r="A168" s="76" t="s">
        <v>146</v>
      </c>
      <c r="B168" s="77" t="s">
        <v>233</v>
      </c>
      <c r="C168" s="66">
        <v>211020</v>
      </c>
      <c r="D168" s="69" t="s">
        <v>156</v>
      </c>
      <c r="E168" s="68">
        <v>9450</v>
      </c>
      <c r="F168" s="79">
        <v>9983</v>
      </c>
    </row>
    <row r="169" spans="1:6" ht="13.2" customHeight="1" x14ac:dyDescent="0.3">
      <c r="A169" s="64" t="s">
        <v>52</v>
      </c>
      <c r="B169" s="65" t="s">
        <v>234</v>
      </c>
      <c r="C169" s="66">
        <v>211023</v>
      </c>
      <c r="D169" s="69" t="s">
        <v>62</v>
      </c>
      <c r="E169" s="68">
        <v>1048</v>
      </c>
      <c r="F169" s="79">
        <v>1082</v>
      </c>
    </row>
    <row r="170" spans="1:6" ht="13.2" customHeight="1" x14ac:dyDescent="0.3">
      <c r="A170" s="64" t="s">
        <v>146</v>
      </c>
      <c r="B170" s="65" t="s">
        <v>234</v>
      </c>
      <c r="C170" s="66">
        <v>211027</v>
      </c>
      <c r="D170" s="69" t="s">
        <v>157</v>
      </c>
      <c r="E170" s="68">
        <v>1780</v>
      </c>
      <c r="F170" s="79">
        <v>1812</v>
      </c>
    </row>
    <row r="171" spans="1:6" ht="13.2" customHeight="1" x14ac:dyDescent="0.3">
      <c r="A171" s="64" t="s">
        <v>130</v>
      </c>
      <c r="B171" s="65" t="s">
        <v>233</v>
      </c>
      <c r="C171" s="66">
        <v>211030</v>
      </c>
      <c r="D171" s="69" t="s">
        <v>141</v>
      </c>
      <c r="E171" s="68">
        <v>5426</v>
      </c>
      <c r="F171" s="79">
        <v>5132</v>
      </c>
    </row>
    <row r="172" spans="1:6" ht="13.2" customHeight="1" x14ac:dyDescent="0.3">
      <c r="A172" s="64" t="s">
        <v>86</v>
      </c>
      <c r="B172" s="65" t="s">
        <v>233</v>
      </c>
      <c r="C172" s="66">
        <v>211040</v>
      </c>
      <c r="D172" s="69" t="s">
        <v>96</v>
      </c>
      <c r="E172" s="68">
        <v>4723</v>
      </c>
      <c r="F172" s="79">
        <v>4795</v>
      </c>
    </row>
    <row r="173" spans="1:6" ht="13.2" customHeight="1" x14ac:dyDescent="0.3">
      <c r="A173" s="64" t="s">
        <v>195</v>
      </c>
      <c r="B173" s="65" t="s">
        <v>233</v>
      </c>
      <c r="C173" s="66">
        <v>211050</v>
      </c>
      <c r="D173" s="69" t="s">
        <v>240</v>
      </c>
      <c r="E173" s="68">
        <v>4878</v>
      </c>
      <c r="F173" s="79">
        <v>4633</v>
      </c>
    </row>
    <row r="174" spans="1:6" ht="13.2" customHeight="1" x14ac:dyDescent="0.3">
      <c r="A174" s="64" t="s">
        <v>52</v>
      </c>
      <c r="B174" s="65" t="s">
        <v>233</v>
      </c>
      <c r="C174" s="66">
        <v>211060</v>
      </c>
      <c r="D174" s="69" t="s">
        <v>63</v>
      </c>
      <c r="E174" s="68">
        <v>5140</v>
      </c>
      <c r="F174" s="79">
        <v>5140</v>
      </c>
    </row>
    <row r="175" spans="1:6" ht="13.2" customHeight="1" x14ac:dyDescent="0.3">
      <c r="A175" s="64" t="s">
        <v>171</v>
      </c>
      <c r="B175" s="65" t="s">
        <v>233</v>
      </c>
      <c r="C175" s="66">
        <v>211065</v>
      </c>
      <c r="D175" s="69" t="s">
        <v>183</v>
      </c>
      <c r="E175" s="68">
        <v>3561</v>
      </c>
      <c r="F175" s="79">
        <v>3716</v>
      </c>
    </row>
    <row r="176" spans="1:6" ht="13.2" customHeight="1" x14ac:dyDescent="0.3">
      <c r="A176" s="64" t="s">
        <v>130</v>
      </c>
      <c r="B176" s="65" t="s">
        <v>233</v>
      </c>
      <c r="C176" s="66">
        <v>211070</v>
      </c>
      <c r="D176" s="69" t="s">
        <v>142</v>
      </c>
      <c r="E176" s="68">
        <v>11943</v>
      </c>
      <c r="F176" s="79">
        <v>12110</v>
      </c>
    </row>
    <row r="177" spans="1:6" ht="13.2" customHeight="1" x14ac:dyDescent="0.3">
      <c r="A177" s="64" t="s">
        <v>27</v>
      </c>
      <c r="B177" s="65" t="s">
        <v>233</v>
      </c>
      <c r="C177" s="66">
        <v>211080</v>
      </c>
      <c r="D177" s="69" t="s">
        <v>37</v>
      </c>
      <c r="E177" s="68">
        <v>2786</v>
      </c>
      <c r="F177" s="79">
        <v>3170</v>
      </c>
    </row>
    <row r="178" spans="1:6" ht="13.2" customHeight="1" x14ac:dyDescent="0.3">
      <c r="A178" s="64" t="s">
        <v>8</v>
      </c>
      <c r="B178" s="65" t="s">
        <v>233</v>
      </c>
      <c r="C178" s="66">
        <v>211085</v>
      </c>
      <c r="D178" s="69" t="s">
        <v>13</v>
      </c>
      <c r="E178" s="68">
        <v>3555</v>
      </c>
      <c r="F178" s="79">
        <v>3994</v>
      </c>
    </row>
    <row r="179" spans="1:6" ht="13.2" customHeight="1" x14ac:dyDescent="0.3">
      <c r="A179" s="64" t="s">
        <v>191</v>
      </c>
      <c r="B179" s="65" t="s">
        <v>234</v>
      </c>
      <c r="C179" s="66">
        <v>211090</v>
      </c>
      <c r="D179" s="69" t="s">
        <v>194</v>
      </c>
      <c r="E179" s="68">
        <v>2061</v>
      </c>
      <c r="F179" s="79">
        <v>2151</v>
      </c>
    </row>
    <row r="180" spans="1:6" ht="13.2" customHeight="1" x14ac:dyDescent="0.3">
      <c r="A180" s="64" t="s">
        <v>195</v>
      </c>
      <c r="B180" s="65" t="s">
        <v>233</v>
      </c>
      <c r="C180" s="66">
        <v>211100</v>
      </c>
      <c r="D180" s="69" t="s">
        <v>201</v>
      </c>
      <c r="E180" s="68">
        <v>2506</v>
      </c>
      <c r="F180" s="79">
        <v>2654</v>
      </c>
    </row>
    <row r="181" spans="1:6" ht="13.2" customHeight="1" x14ac:dyDescent="0.3">
      <c r="A181" s="64" t="s">
        <v>158</v>
      </c>
      <c r="B181" s="65" t="s">
        <v>234</v>
      </c>
      <c r="C181" s="66">
        <v>211102</v>
      </c>
      <c r="D181" s="69" t="s">
        <v>168</v>
      </c>
      <c r="E181" s="68">
        <v>4361</v>
      </c>
      <c r="F181" s="79">
        <v>4361</v>
      </c>
    </row>
    <row r="182" spans="1:6" ht="13.2" customHeight="1" x14ac:dyDescent="0.3">
      <c r="A182" s="70" t="s">
        <v>71</v>
      </c>
      <c r="B182" s="71" t="s">
        <v>233</v>
      </c>
      <c r="C182" s="72">
        <v>211105</v>
      </c>
      <c r="D182" s="73" t="s">
        <v>83</v>
      </c>
      <c r="E182" s="68">
        <v>4359</v>
      </c>
      <c r="F182" s="79">
        <v>4359</v>
      </c>
    </row>
    <row r="183" spans="1:6" ht="13.2" customHeight="1" x14ac:dyDescent="0.3">
      <c r="A183" s="70" t="s">
        <v>45</v>
      </c>
      <c r="B183" s="71" t="s">
        <v>234</v>
      </c>
      <c r="C183" s="72">
        <v>211107</v>
      </c>
      <c r="D183" s="73" t="s">
        <v>51</v>
      </c>
      <c r="E183" s="68">
        <v>3324</v>
      </c>
      <c r="F183" s="79">
        <v>4065</v>
      </c>
    </row>
    <row r="184" spans="1:6" ht="13.2" customHeight="1" x14ac:dyDescent="0.3">
      <c r="A184" s="64" t="s">
        <v>171</v>
      </c>
      <c r="B184" s="65" t="s">
        <v>233</v>
      </c>
      <c r="C184" s="66">
        <v>211110</v>
      </c>
      <c r="D184" s="69" t="s">
        <v>171</v>
      </c>
      <c r="E184" s="68">
        <v>13520</v>
      </c>
      <c r="F184" s="79">
        <v>13782</v>
      </c>
    </row>
    <row r="185" spans="1:6" ht="13.2" customHeight="1" x14ac:dyDescent="0.3">
      <c r="A185" s="64" t="s">
        <v>186</v>
      </c>
      <c r="B185" s="65" t="s">
        <v>233</v>
      </c>
      <c r="C185" s="66">
        <v>211120</v>
      </c>
      <c r="D185" s="69" t="s">
        <v>190</v>
      </c>
      <c r="E185" s="68">
        <v>110561</v>
      </c>
      <c r="F185" s="79"/>
    </row>
    <row r="186" spans="1:6" ht="13.2" customHeight="1" x14ac:dyDescent="0.3">
      <c r="A186" s="64" t="s">
        <v>130</v>
      </c>
      <c r="B186" s="65" t="s">
        <v>233</v>
      </c>
      <c r="C186" s="66">
        <v>211125</v>
      </c>
      <c r="D186" s="69" t="s">
        <v>143</v>
      </c>
      <c r="E186" s="68">
        <v>3559</v>
      </c>
      <c r="F186" s="79">
        <v>3561</v>
      </c>
    </row>
    <row r="187" spans="1:6" ht="13.2" customHeight="1" x14ac:dyDescent="0.3">
      <c r="A187" s="64" t="s">
        <v>186</v>
      </c>
      <c r="B187" s="65" t="s">
        <v>233</v>
      </c>
      <c r="C187" s="66">
        <v>211130</v>
      </c>
      <c r="D187" s="69" t="s">
        <v>186</v>
      </c>
      <c r="E187" s="68">
        <v>432680</v>
      </c>
      <c r="F187" s="79"/>
    </row>
    <row r="188" spans="1:6" ht="13.2" customHeight="1" x14ac:dyDescent="0.3">
      <c r="A188" s="64" t="s">
        <v>16</v>
      </c>
      <c r="B188" s="65" t="s">
        <v>233</v>
      </c>
      <c r="C188" s="66">
        <v>211140</v>
      </c>
      <c r="D188" s="69" t="s">
        <v>25</v>
      </c>
      <c r="E188" s="68">
        <v>4015</v>
      </c>
      <c r="F188" s="79">
        <v>4033</v>
      </c>
    </row>
    <row r="189" spans="1:6" ht="13.2" customHeight="1" x14ac:dyDescent="0.3">
      <c r="A189" s="70" t="s">
        <v>65</v>
      </c>
      <c r="B189" s="71" t="s">
        <v>233</v>
      </c>
      <c r="C189" s="72">
        <v>211150</v>
      </c>
      <c r="D189" s="73" t="s">
        <v>69</v>
      </c>
      <c r="E189" s="68">
        <v>13755</v>
      </c>
      <c r="F189" s="79">
        <v>14347</v>
      </c>
    </row>
    <row r="190" spans="1:6" ht="13.2" customHeight="1" x14ac:dyDescent="0.3">
      <c r="A190" s="70" t="s">
        <v>8</v>
      </c>
      <c r="B190" s="71" t="s">
        <v>233</v>
      </c>
      <c r="C190" s="72">
        <v>211153</v>
      </c>
      <c r="D190" s="73" t="s">
        <v>14</v>
      </c>
      <c r="E190" s="68">
        <v>5834</v>
      </c>
      <c r="F190" s="79">
        <v>6284</v>
      </c>
    </row>
    <row r="191" spans="1:6" ht="13.2" customHeight="1" x14ac:dyDescent="0.3">
      <c r="A191" s="70" t="s">
        <v>27</v>
      </c>
      <c r="B191" s="71" t="s">
        <v>233</v>
      </c>
      <c r="C191" s="72">
        <v>211157</v>
      </c>
      <c r="D191" s="73" t="s">
        <v>38</v>
      </c>
      <c r="E191" s="68">
        <v>1441</v>
      </c>
      <c r="F191" s="79">
        <v>1441</v>
      </c>
    </row>
    <row r="192" spans="1:6" ht="13.2" customHeight="1" x14ac:dyDescent="0.3">
      <c r="A192" s="70" t="s">
        <v>27</v>
      </c>
      <c r="B192" s="71" t="s">
        <v>233</v>
      </c>
      <c r="C192" s="72">
        <v>211160</v>
      </c>
      <c r="D192" s="73" t="s">
        <v>257</v>
      </c>
      <c r="E192" s="68">
        <v>7649</v>
      </c>
      <c r="F192" s="79">
        <v>7649</v>
      </c>
    </row>
    <row r="193" spans="1:6" ht="13.2" customHeight="1" x14ac:dyDescent="0.3">
      <c r="A193" s="70" t="s">
        <v>100</v>
      </c>
      <c r="B193" s="71" t="s">
        <v>234</v>
      </c>
      <c r="C193" s="72">
        <v>211163</v>
      </c>
      <c r="D193" s="73" t="s">
        <v>110</v>
      </c>
      <c r="E193" s="68">
        <v>1492</v>
      </c>
      <c r="F193" s="79">
        <v>1740</v>
      </c>
    </row>
    <row r="194" spans="1:6" ht="13.2" customHeight="1" x14ac:dyDescent="0.3">
      <c r="A194" s="70" t="s">
        <v>100</v>
      </c>
      <c r="B194" s="71" t="s">
        <v>234</v>
      </c>
      <c r="C194" s="72">
        <v>211167</v>
      </c>
      <c r="D194" s="69" t="s">
        <v>111</v>
      </c>
      <c r="E194" s="68">
        <v>1716</v>
      </c>
      <c r="F194" s="79">
        <v>1803</v>
      </c>
    </row>
    <row r="195" spans="1:6" ht="13.2" customHeight="1" x14ac:dyDescent="0.3">
      <c r="A195" s="64" t="s">
        <v>195</v>
      </c>
      <c r="B195" s="65" t="s">
        <v>233</v>
      </c>
      <c r="C195" s="66">
        <v>211170</v>
      </c>
      <c r="D195" s="69" t="s">
        <v>241</v>
      </c>
      <c r="E195" s="68">
        <v>859</v>
      </c>
      <c r="F195" s="79">
        <v>860</v>
      </c>
    </row>
    <row r="196" spans="1:6" ht="13.2" customHeight="1" x14ac:dyDescent="0.3">
      <c r="A196" s="64" t="s">
        <v>158</v>
      </c>
      <c r="B196" s="65" t="s">
        <v>234</v>
      </c>
      <c r="C196" s="66">
        <v>211172</v>
      </c>
      <c r="D196" s="69" t="s">
        <v>169</v>
      </c>
      <c r="E196" s="68">
        <v>2169</v>
      </c>
      <c r="F196" s="79">
        <v>2000</v>
      </c>
    </row>
    <row r="197" spans="1:6" ht="13.2" customHeight="1" x14ac:dyDescent="0.3">
      <c r="A197" s="64" t="s">
        <v>130</v>
      </c>
      <c r="B197" s="65" t="s">
        <v>233</v>
      </c>
      <c r="C197" s="66">
        <v>211174</v>
      </c>
      <c r="D197" s="69" t="s">
        <v>144</v>
      </c>
      <c r="E197" s="68">
        <v>4117</v>
      </c>
      <c r="F197" s="79">
        <v>4362</v>
      </c>
    </row>
    <row r="198" spans="1:6" ht="13.2" customHeight="1" x14ac:dyDescent="0.3">
      <c r="A198" s="64" t="s">
        <v>71</v>
      </c>
      <c r="B198" s="65" t="s">
        <v>233</v>
      </c>
      <c r="C198" s="66">
        <v>211176</v>
      </c>
      <c r="D198" s="69" t="s">
        <v>84</v>
      </c>
      <c r="E198" s="68">
        <v>7191</v>
      </c>
      <c r="F198" s="79">
        <v>7377</v>
      </c>
    </row>
    <row r="199" spans="1:6" ht="13.2" customHeight="1" x14ac:dyDescent="0.3">
      <c r="A199" s="70" t="s">
        <v>113</v>
      </c>
      <c r="B199" s="71" t="s">
        <v>234</v>
      </c>
      <c r="C199" s="72">
        <v>211178</v>
      </c>
      <c r="D199" s="69" t="s">
        <v>127</v>
      </c>
      <c r="E199" s="68">
        <v>2554</v>
      </c>
      <c r="F199" s="79">
        <v>2257</v>
      </c>
    </row>
    <row r="200" spans="1:6" ht="13.2" customHeight="1" x14ac:dyDescent="0.3">
      <c r="A200" s="70" t="s">
        <v>71</v>
      </c>
      <c r="B200" s="71" t="s">
        <v>233</v>
      </c>
      <c r="C200" s="72">
        <v>211180</v>
      </c>
      <c r="D200" s="73" t="s">
        <v>85</v>
      </c>
      <c r="E200" s="68">
        <v>4324</v>
      </c>
      <c r="F200" s="79">
        <v>4427</v>
      </c>
    </row>
    <row r="201" spans="1:6" ht="13.2" customHeight="1" x14ac:dyDescent="0.3">
      <c r="A201" s="64" t="s">
        <v>171</v>
      </c>
      <c r="B201" s="65" t="s">
        <v>233</v>
      </c>
      <c r="C201" s="66">
        <v>211190</v>
      </c>
      <c r="D201" s="69" t="s">
        <v>184</v>
      </c>
      <c r="E201" s="68">
        <v>4429</v>
      </c>
      <c r="F201" s="79">
        <v>4402</v>
      </c>
    </row>
    <row r="202" spans="1:6" ht="13.2" customHeight="1" x14ac:dyDescent="0.3">
      <c r="A202" s="64" t="s">
        <v>171</v>
      </c>
      <c r="B202" s="65" t="s">
        <v>233</v>
      </c>
      <c r="C202" s="66">
        <v>211195</v>
      </c>
      <c r="D202" s="69" t="s">
        <v>185</v>
      </c>
      <c r="E202" s="68">
        <v>2054</v>
      </c>
      <c r="F202" s="79">
        <v>2100</v>
      </c>
    </row>
    <row r="203" spans="1:6" ht="13.2" customHeight="1" x14ac:dyDescent="0.3">
      <c r="A203" s="64" t="s">
        <v>27</v>
      </c>
      <c r="B203" s="65" t="s">
        <v>233</v>
      </c>
      <c r="C203" s="66">
        <v>211200</v>
      </c>
      <c r="D203" s="69" t="s">
        <v>39</v>
      </c>
      <c r="E203" s="68">
        <v>3318</v>
      </c>
      <c r="F203" s="79">
        <v>3435</v>
      </c>
    </row>
    <row r="204" spans="1:6" ht="13.2" customHeight="1" x14ac:dyDescent="0.3">
      <c r="A204" s="64" t="s">
        <v>65</v>
      </c>
      <c r="B204" s="65" t="s">
        <v>233</v>
      </c>
      <c r="C204" s="66">
        <v>211210</v>
      </c>
      <c r="D204" s="69" t="s">
        <v>70</v>
      </c>
      <c r="E204" s="68">
        <v>8330</v>
      </c>
      <c r="F204" s="79">
        <v>8661</v>
      </c>
    </row>
    <row r="205" spans="1:6" ht="13.2" customHeight="1" x14ac:dyDescent="0.3">
      <c r="A205" s="64" t="s">
        <v>191</v>
      </c>
      <c r="B205" s="65" t="s">
        <v>233</v>
      </c>
      <c r="C205" s="66">
        <v>211220</v>
      </c>
      <c r="D205" s="69" t="s">
        <v>191</v>
      </c>
      <c r="E205" s="68">
        <v>66214</v>
      </c>
      <c r="F205" s="79">
        <v>67186</v>
      </c>
    </row>
    <row r="206" spans="1:6" ht="13.2" customHeight="1" x14ac:dyDescent="0.3">
      <c r="A206" s="64" t="s">
        <v>100</v>
      </c>
      <c r="B206" s="65" t="s">
        <v>233</v>
      </c>
      <c r="C206" s="66">
        <v>211223</v>
      </c>
      <c r="D206" s="69" t="s">
        <v>112</v>
      </c>
      <c r="E206" s="68">
        <v>9991</v>
      </c>
      <c r="F206" s="79">
        <v>9991</v>
      </c>
    </row>
    <row r="207" spans="1:6" ht="13.2" customHeight="1" x14ac:dyDescent="0.3">
      <c r="A207" s="64" t="s">
        <v>158</v>
      </c>
      <c r="B207" s="65" t="s">
        <v>233</v>
      </c>
      <c r="C207" s="66">
        <v>211227</v>
      </c>
      <c r="D207" s="69" t="s">
        <v>170</v>
      </c>
      <c r="E207" s="68">
        <v>3928</v>
      </c>
      <c r="F207" s="79">
        <v>4014</v>
      </c>
    </row>
    <row r="208" spans="1:6" ht="13.2" customHeight="1" x14ac:dyDescent="0.3">
      <c r="A208" s="64" t="s">
        <v>130</v>
      </c>
      <c r="B208" s="65" t="s">
        <v>233</v>
      </c>
      <c r="C208" s="66">
        <v>211230</v>
      </c>
      <c r="D208" s="69" t="s">
        <v>145</v>
      </c>
      <c r="E208" s="68">
        <v>12036</v>
      </c>
      <c r="F208" s="79">
        <v>12083</v>
      </c>
    </row>
    <row r="209" spans="1:6" ht="13.2" customHeight="1" x14ac:dyDescent="0.3">
      <c r="A209" s="64" t="s">
        <v>113</v>
      </c>
      <c r="B209" s="65" t="s">
        <v>233</v>
      </c>
      <c r="C209" s="66">
        <v>211240</v>
      </c>
      <c r="D209" s="67" t="s">
        <v>128</v>
      </c>
      <c r="E209" s="68">
        <v>3796</v>
      </c>
      <c r="F209" s="79">
        <v>4391</v>
      </c>
    </row>
    <row r="210" spans="1:6" ht="13.2" customHeight="1" x14ac:dyDescent="0.3">
      <c r="A210" s="64" t="s">
        <v>113</v>
      </c>
      <c r="B210" s="65" t="s">
        <v>233</v>
      </c>
      <c r="C210" s="66">
        <v>211245</v>
      </c>
      <c r="D210" s="69" t="s">
        <v>129</v>
      </c>
      <c r="E210" s="68">
        <v>7153</v>
      </c>
      <c r="F210" s="79">
        <v>6309</v>
      </c>
    </row>
    <row r="211" spans="1:6" ht="13.2" customHeight="1" x14ac:dyDescent="0.3">
      <c r="A211" s="64" t="s">
        <v>52</v>
      </c>
      <c r="B211" s="65" t="s">
        <v>233</v>
      </c>
      <c r="C211" s="66">
        <v>211250</v>
      </c>
      <c r="D211" s="69" t="s">
        <v>64</v>
      </c>
      <c r="E211" s="68">
        <v>13783</v>
      </c>
      <c r="F211" s="79">
        <v>13740</v>
      </c>
    </row>
    <row r="212" spans="1:6" ht="13.2" customHeight="1" x14ac:dyDescent="0.3">
      <c r="A212" s="64" t="s">
        <v>86</v>
      </c>
      <c r="B212" s="65" t="s">
        <v>233</v>
      </c>
      <c r="C212" s="66">
        <v>211260</v>
      </c>
      <c r="D212" s="69" t="s">
        <v>97</v>
      </c>
      <c r="E212" s="68">
        <v>7042</v>
      </c>
      <c r="F212" s="79">
        <v>7365</v>
      </c>
    </row>
    <row r="213" spans="1:6" ht="13.2" customHeight="1" x14ac:dyDescent="0.3">
      <c r="A213" s="64" t="s">
        <v>86</v>
      </c>
      <c r="B213" s="65" t="s">
        <v>233</v>
      </c>
      <c r="C213" s="66">
        <v>211270</v>
      </c>
      <c r="D213" s="69" t="s">
        <v>98</v>
      </c>
      <c r="E213" s="68">
        <v>12019</v>
      </c>
      <c r="F213" s="79">
        <v>12703</v>
      </c>
    </row>
    <row r="214" spans="1:6" ht="13.2" customHeight="1" x14ac:dyDescent="0.3">
      <c r="A214" s="64" t="s">
        <v>195</v>
      </c>
      <c r="B214" s="65" t="s">
        <v>233</v>
      </c>
      <c r="C214" s="66">
        <v>211280</v>
      </c>
      <c r="D214" s="69" t="s">
        <v>195</v>
      </c>
      <c r="E214" s="68">
        <v>17422</v>
      </c>
      <c r="F214" s="79">
        <v>17932</v>
      </c>
    </row>
    <row r="215" spans="1:6" ht="13.2" customHeight="1" x14ac:dyDescent="0.3">
      <c r="A215" s="64" t="s">
        <v>8</v>
      </c>
      <c r="B215" s="65" t="s">
        <v>233</v>
      </c>
      <c r="C215" s="66">
        <v>211285</v>
      </c>
      <c r="D215" s="69" t="s">
        <v>15</v>
      </c>
      <c r="E215" s="68">
        <v>5017</v>
      </c>
      <c r="F215" s="79">
        <v>4995</v>
      </c>
    </row>
    <row r="216" spans="1:6" ht="13.2" customHeight="1" x14ac:dyDescent="0.3">
      <c r="A216" s="64" t="s">
        <v>86</v>
      </c>
      <c r="B216" s="65" t="s">
        <v>233</v>
      </c>
      <c r="C216" s="66">
        <v>211290</v>
      </c>
      <c r="D216" s="69" t="s">
        <v>99</v>
      </c>
      <c r="E216" s="68">
        <v>11601</v>
      </c>
      <c r="F216" s="79">
        <v>11970</v>
      </c>
    </row>
    <row r="217" spans="1:6" ht="13.2" customHeight="1" x14ac:dyDescent="0.3">
      <c r="A217" s="64" t="s">
        <v>16</v>
      </c>
      <c r="B217" s="65" t="s">
        <v>233</v>
      </c>
      <c r="C217" s="66">
        <v>211300</v>
      </c>
      <c r="D217" s="69" t="s">
        <v>26</v>
      </c>
      <c r="E217" s="68">
        <v>8020</v>
      </c>
      <c r="F217" s="79">
        <v>8407</v>
      </c>
    </row>
    <row r="218" spans="1:6" ht="13.2" customHeight="1" x14ac:dyDescent="0.3">
      <c r="A218" s="64" t="s">
        <v>202</v>
      </c>
      <c r="B218" s="65" t="s">
        <v>233</v>
      </c>
      <c r="C218" s="66">
        <v>211400</v>
      </c>
      <c r="D218" s="69" t="s">
        <v>202</v>
      </c>
      <c r="E218" s="68">
        <v>12394</v>
      </c>
      <c r="F218" s="79">
        <v>12516</v>
      </c>
    </row>
  </sheetData>
  <autoFilter ref="A1:F218">
    <sortState ref="A8:F204">
      <sortCondition ref="A1:A218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Plan2</vt:lpstr>
      <vt:lpstr>Plan1</vt:lpstr>
      <vt:lpstr>Plan1!Area_de_impressao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SESMA</cp:lastModifiedBy>
  <cp:lastPrinted>2019-04-15T14:15:55Z</cp:lastPrinted>
  <dcterms:created xsi:type="dcterms:W3CDTF">2015-05-15T17:43:22Z</dcterms:created>
  <dcterms:modified xsi:type="dcterms:W3CDTF">2020-03-05T14:04:13Z</dcterms:modified>
</cp:coreProperties>
</file>