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Documentos\Curso HTML-CSS\Arboviroses\pqavs\"/>
    </mc:Choice>
  </mc:AlternateContent>
  <bookViews>
    <workbookView xWindow="0" yWindow="0" windowWidth="20490" windowHeight="7755"/>
  </bookViews>
  <sheets>
    <sheet name="PQAVS" sheetId="2" r:id="rId1"/>
    <sheet name="Plan1" sheetId="3" r:id="rId2"/>
    <sheet name="Plan2" sheetId="4" r:id="rId3"/>
    <sheet name="Plan3" sheetId="5" r:id="rId4"/>
    <sheet name="Plan4" sheetId="7" r:id="rId5"/>
  </sheets>
  <definedNames>
    <definedName name="_xlnm._FilterDatabase" localSheetId="1" hidden="1">Plan1!$A$2:$C$2</definedName>
    <definedName name="_xlnm._FilterDatabase" localSheetId="2" hidden="1">Plan2!$A$2:$C$2</definedName>
    <definedName name="_xlnm._FilterDatabase" localSheetId="3" hidden="1">Plan3!$A$2:$C$47</definedName>
    <definedName name="_xlnm._FilterDatabase" localSheetId="4" hidden="1">Plan4!$A$2:$C$2</definedName>
    <definedName name="_xlnm._FilterDatabase" localSheetId="0" hidden="1">PQAVS!$A$14:$T$237</definedName>
    <definedName name="_xlnm.Print_Area" localSheetId="0">PQAVS!$A$1:$T$237</definedName>
  </definedNames>
  <calcPr calcId="152511"/>
</workbook>
</file>

<file path=xl/calcChain.xml><?xml version="1.0" encoding="utf-8"?>
<calcChain xmlns="http://schemas.openxmlformats.org/spreadsheetml/2006/main">
  <c r="Q232" i="2" l="1"/>
  <c r="O232" i="2"/>
  <c r="M232" i="2"/>
  <c r="K232" i="2"/>
  <c r="I232" i="2"/>
  <c r="G232" i="2"/>
  <c r="E232" i="2"/>
  <c r="F232" i="2" s="1"/>
  <c r="H232" i="2" l="1"/>
  <c r="L232" i="2"/>
  <c r="P232" i="2"/>
  <c r="J232" i="2"/>
  <c r="N232" i="2"/>
  <c r="R232" i="2"/>
  <c r="T232" i="2" l="1"/>
  <c r="L177" i="2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7" i="2"/>
  <c r="H115" i="2"/>
  <c r="H116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7" i="2"/>
  <c r="J115" i="2"/>
  <c r="J116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3" i="2"/>
  <c r="L42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7" i="2"/>
  <c r="L115" i="2"/>
  <c r="L116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15" i="2"/>
  <c r="J15" i="2"/>
  <c r="H15" i="2"/>
  <c r="J236" i="2" l="1"/>
  <c r="J235" i="2"/>
  <c r="J237" i="2"/>
  <c r="H237" i="2"/>
  <c r="H235" i="2"/>
  <c r="H236" i="2"/>
  <c r="L237" i="2"/>
  <c r="L235" i="2"/>
  <c r="L23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7" i="2"/>
  <c r="F115" i="2"/>
  <c r="F116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P16" i="2" l="1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3" i="2"/>
  <c r="R43" i="2"/>
  <c r="P42" i="2"/>
  <c r="R42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7" i="2"/>
  <c r="R117" i="2"/>
  <c r="P115" i="2"/>
  <c r="R115" i="2"/>
  <c r="P116" i="2"/>
  <c r="R116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R15" i="2"/>
  <c r="P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3" i="2"/>
  <c r="N42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7" i="2"/>
  <c r="N115" i="2"/>
  <c r="N116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P235" i="2" l="1"/>
  <c r="P237" i="2"/>
  <c r="R237" i="2"/>
  <c r="R235" i="2"/>
  <c r="R236" i="2"/>
  <c r="P236" i="2"/>
  <c r="T221" i="2"/>
  <c r="T205" i="2"/>
  <c r="T193" i="2"/>
  <c r="T185" i="2"/>
  <c r="T173" i="2"/>
  <c r="T161" i="2"/>
  <c r="T228" i="2"/>
  <c r="T220" i="2"/>
  <c r="T208" i="2"/>
  <c r="T196" i="2"/>
  <c r="T184" i="2"/>
  <c r="T176" i="2"/>
  <c r="T164" i="2"/>
  <c r="T156" i="2"/>
  <c r="T148" i="2"/>
  <c r="T140" i="2"/>
  <c r="T124" i="2"/>
  <c r="T112" i="2"/>
  <c r="T92" i="2"/>
  <c r="T48" i="2"/>
  <c r="T231" i="2"/>
  <c r="W231" i="2" s="1"/>
  <c r="T223" i="2"/>
  <c r="T215" i="2"/>
  <c r="T207" i="2"/>
  <c r="T203" i="2"/>
  <c r="T195" i="2"/>
  <c r="T187" i="2"/>
  <c r="T183" i="2"/>
  <c r="T175" i="2"/>
  <c r="T171" i="2"/>
  <c r="T163" i="2"/>
  <c r="T151" i="2"/>
  <c r="T230" i="2"/>
  <c r="W230" i="2" s="1"/>
  <c r="T226" i="2"/>
  <c r="T222" i="2"/>
  <c r="T218" i="2"/>
  <c r="T214" i="2"/>
  <c r="T210" i="2"/>
  <c r="T206" i="2"/>
  <c r="T202" i="2"/>
  <c r="T198" i="2"/>
  <c r="T194" i="2"/>
  <c r="T190" i="2"/>
  <c r="T186" i="2"/>
  <c r="T182" i="2"/>
  <c r="T178" i="2"/>
  <c r="T174" i="2"/>
  <c r="T170" i="2"/>
  <c r="T166" i="2"/>
  <c r="T162" i="2"/>
  <c r="T158" i="2"/>
  <c r="T154" i="2"/>
  <c r="T150" i="2"/>
  <c r="T146" i="2"/>
  <c r="T142" i="2"/>
  <c r="T138" i="2"/>
  <c r="T134" i="2"/>
  <c r="T130" i="2"/>
  <c r="T126" i="2"/>
  <c r="T122" i="2"/>
  <c r="T118" i="2"/>
  <c r="T114" i="2"/>
  <c r="T110" i="2"/>
  <c r="T106" i="2"/>
  <c r="T102" i="2"/>
  <c r="T98" i="2"/>
  <c r="T94" i="2"/>
  <c r="T90" i="2"/>
  <c r="T86" i="2"/>
  <c r="T82" i="2"/>
  <c r="T78" i="2"/>
  <c r="T74" i="2"/>
  <c r="T70" i="2"/>
  <c r="T66" i="2"/>
  <c r="T62" i="2"/>
  <c r="T58" i="2"/>
  <c r="T54" i="2"/>
  <c r="T50" i="2"/>
  <c r="T46" i="2"/>
  <c r="T43" i="2"/>
  <c r="T38" i="2"/>
  <c r="T34" i="2"/>
  <c r="T30" i="2"/>
  <c r="T26" i="2"/>
  <c r="T22" i="2"/>
  <c r="T225" i="2"/>
  <c r="T213" i="2"/>
  <c r="T197" i="2"/>
  <c r="T181" i="2"/>
  <c r="T169" i="2"/>
  <c r="T165" i="2"/>
  <c r="T153" i="2"/>
  <c r="T149" i="2"/>
  <c r="T145" i="2"/>
  <c r="T141" i="2"/>
  <c r="T137" i="2"/>
  <c r="T133" i="2"/>
  <c r="T129" i="2"/>
  <c r="T125" i="2"/>
  <c r="T121" i="2"/>
  <c r="T116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T45" i="2"/>
  <c r="T41" i="2"/>
  <c r="T37" i="2"/>
  <c r="T33" i="2"/>
  <c r="T29" i="2"/>
  <c r="T25" i="2"/>
  <c r="T21" i="2"/>
  <c r="T217" i="2"/>
  <c r="T201" i="2"/>
  <c r="T189" i="2"/>
  <c r="T177" i="2"/>
  <c r="T157" i="2"/>
  <c r="T224" i="2"/>
  <c r="T212" i="2"/>
  <c r="T200" i="2"/>
  <c r="T188" i="2"/>
  <c r="T172" i="2"/>
  <c r="T152" i="2"/>
  <c r="T132" i="2"/>
  <c r="T120" i="2"/>
  <c r="T104" i="2"/>
  <c r="T96" i="2"/>
  <c r="T84" i="2"/>
  <c r="T76" i="2"/>
  <c r="T68" i="2"/>
  <c r="T64" i="2"/>
  <c r="T60" i="2"/>
  <c r="T52" i="2"/>
  <c r="T44" i="2"/>
  <c r="T40" i="2"/>
  <c r="T36" i="2"/>
  <c r="T32" i="2"/>
  <c r="T28" i="2"/>
  <c r="T24" i="2"/>
  <c r="T229" i="2"/>
  <c r="T209" i="2"/>
  <c r="T216" i="2"/>
  <c r="T204" i="2"/>
  <c r="T192" i="2"/>
  <c r="T180" i="2"/>
  <c r="T168" i="2"/>
  <c r="T160" i="2"/>
  <c r="T144" i="2"/>
  <c r="T136" i="2"/>
  <c r="T128" i="2"/>
  <c r="T115" i="2"/>
  <c r="T108" i="2"/>
  <c r="T100" i="2"/>
  <c r="T88" i="2"/>
  <c r="T80" i="2"/>
  <c r="T72" i="2"/>
  <c r="T56" i="2"/>
  <c r="T227" i="2"/>
  <c r="T219" i="2"/>
  <c r="T211" i="2"/>
  <c r="T199" i="2"/>
  <c r="T191" i="2"/>
  <c r="T179" i="2"/>
  <c r="T167" i="2"/>
  <c r="T159" i="2"/>
  <c r="T155" i="2"/>
  <c r="T147" i="2"/>
  <c r="T143" i="2"/>
  <c r="T139" i="2"/>
  <c r="T135" i="2"/>
  <c r="T131" i="2"/>
  <c r="T127" i="2"/>
  <c r="T123" i="2"/>
  <c r="T119" i="2"/>
  <c r="T117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2" i="2"/>
  <c r="T39" i="2"/>
  <c r="T35" i="2"/>
  <c r="T31" i="2"/>
  <c r="T27" i="2"/>
  <c r="T23" i="2"/>
  <c r="F15" i="2"/>
  <c r="W229" i="2" l="1"/>
  <c r="W213" i="2"/>
  <c r="W188" i="2"/>
  <c r="W164" i="2"/>
  <c r="W216" i="2"/>
  <c r="W30" i="2"/>
  <c r="W92" i="2"/>
  <c r="W77" i="2"/>
  <c r="W124" i="2"/>
  <c r="W33" i="2"/>
  <c r="W49" i="2"/>
  <c r="W96" i="2"/>
  <c r="W112" i="2"/>
  <c r="W176" i="2"/>
  <c r="W194" i="2"/>
  <c r="W37" i="2"/>
  <c r="W53" i="2"/>
  <c r="W69" i="2"/>
  <c r="W84" i="2"/>
  <c r="W100" i="2"/>
  <c r="W116" i="2"/>
  <c r="W132" i="2"/>
  <c r="W57" i="2"/>
  <c r="W73" i="2"/>
  <c r="W88" i="2"/>
  <c r="W104" i="2"/>
  <c r="W120" i="2"/>
  <c r="W47" i="2"/>
  <c r="W61" i="2"/>
  <c r="W152" i="2"/>
  <c r="W208" i="2"/>
  <c r="W224" i="2"/>
  <c r="W105" i="2"/>
  <c r="W129" i="2"/>
  <c r="W197" i="2"/>
  <c r="W221" i="2"/>
  <c r="W174" i="2"/>
  <c r="W156" i="2"/>
  <c r="W196" i="2"/>
  <c r="W201" i="2"/>
  <c r="W206" i="2"/>
  <c r="W185" i="2"/>
  <c r="W141" i="2"/>
  <c r="W189" i="2"/>
  <c r="W29" i="2"/>
  <c r="W97" i="2"/>
  <c r="W133" i="2"/>
  <c r="W157" i="2"/>
  <c r="W31" i="2"/>
  <c r="W117" i="2"/>
  <c r="W209" i="2"/>
  <c r="W186" i="2"/>
  <c r="W32" i="2"/>
  <c r="W150" i="2"/>
  <c r="W222" i="2"/>
  <c r="W165" i="2"/>
  <c r="W147" i="2"/>
  <c r="W163" i="2"/>
  <c r="W195" i="2"/>
  <c r="W184" i="2"/>
  <c r="W81" i="2"/>
  <c r="W128" i="2"/>
  <c r="W144" i="2"/>
  <c r="W93" i="2"/>
  <c r="W149" i="2"/>
  <c r="W183" i="2"/>
  <c r="W204" i="2"/>
  <c r="W85" i="2"/>
  <c r="W125" i="2"/>
  <c r="W101" i="2"/>
  <c r="W169" i="2"/>
  <c r="W162" i="2"/>
  <c r="W91" i="2"/>
  <c r="W123" i="2"/>
  <c r="W139" i="2"/>
  <c r="W155" i="2"/>
  <c r="W219" i="2"/>
  <c r="W160" i="2"/>
  <c r="W136" i="2"/>
  <c r="W177" i="2"/>
  <c r="W214" i="2"/>
  <c r="W111" i="2"/>
  <c r="W175" i="2"/>
  <c r="W207" i="2"/>
  <c r="W220" i="2"/>
  <c r="W45" i="2"/>
  <c r="W108" i="2"/>
  <c r="W140" i="2"/>
  <c r="W82" i="2"/>
  <c r="W227" i="2"/>
  <c r="W172" i="2"/>
  <c r="W78" i="2"/>
  <c r="W38" i="2"/>
  <c r="W62" i="2"/>
  <c r="W39" i="2"/>
  <c r="W55" i="2"/>
  <c r="W71" i="2"/>
  <c r="W86" i="2"/>
  <c r="W102" i="2"/>
  <c r="W118" i="2"/>
  <c r="W134" i="2"/>
  <c r="W56" i="2"/>
  <c r="W72" i="2"/>
  <c r="W87" i="2"/>
  <c r="W103" i="2"/>
  <c r="W119" i="2"/>
  <c r="W135" i="2"/>
  <c r="W151" i="2"/>
  <c r="W167" i="2"/>
  <c r="W199" i="2"/>
  <c r="W215" i="2"/>
  <c r="W148" i="2"/>
  <c r="W180" i="2"/>
  <c r="W46" i="2"/>
  <c r="W137" i="2"/>
  <c r="W173" i="2"/>
  <c r="W217" i="2"/>
  <c r="W182" i="2"/>
  <c r="W42" i="2"/>
  <c r="W66" i="2"/>
  <c r="W198" i="2"/>
  <c r="W43" i="2"/>
  <c r="W59" i="2"/>
  <c r="W75" i="2"/>
  <c r="W90" i="2"/>
  <c r="W106" i="2"/>
  <c r="W122" i="2"/>
  <c r="W138" i="2"/>
  <c r="W210" i="2"/>
  <c r="W44" i="2"/>
  <c r="W60" i="2"/>
  <c r="W76" i="2"/>
  <c r="W107" i="2"/>
  <c r="W171" i="2"/>
  <c r="W187" i="2"/>
  <c r="W203" i="2"/>
  <c r="W212" i="2"/>
  <c r="W89" i="2"/>
  <c r="W145" i="2"/>
  <c r="W181" i="2"/>
  <c r="W225" i="2"/>
  <c r="W190" i="2"/>
  <c r="W54" i="2"/>
  <c r="W50" i="2"/>
  <c r="W74" i="2"/>
  <c r="W154" i="2"/>
  <c r="W79" i="2"/>
  <c r="W94" i="2"/>
  <c r="W110" i="2"/>
  <c r="W126" i="2"/>
  <c r="W142" i="2"/>
  <c r="W166" i="2"/>
  <c r="W48" i="2"/>
  <c r="W80" i="2"/>
  <c r="W95" i="2"/>
  <c r="W127" i="2"/>
  <c r="W143" i="2"/>
  <c r="W159" i="2"/>
  <c r="W191" i="2"/>
  <c r="W223" i="2"/>
  <c r="W168" i="2"/>
  <c r="W109" i="2"/>
  <c r="W153" i="2"/>
  <c r="W193" i="2"/>
  <c r="W158" i="2"/>
  <c r="W202" i="2"/>
  <c r="W70" i="2"/>
  <c r="W226" i="2"/>
  <c r="W34" i="2"/>
  <c r="W35" i="2"/>
  <c r="W67" i="2"/>
  <c r="W98" i="2"/>
  <c r="W130" i="2"/>
  <c r="W146" i="2"/>
  <c r="W178" i="2"/>
  <c r="W36" i="2"/>
  <c r="W68" i="2"/>
  <c r="W83" i="2"/>
  <c r="W99" i="2"/>
  <c r="W115" i="2"/>
  <c r="W131" i="2"/>
  <c r="W179" i="2"/>
  <c r="W211" i="2"/>
  <c r="W200" i="2"/>
  <c r="W228" i="2"/>
  <c r="W121" i="2"/>
  <c r="W161" i="2"/>
  <c r="W205" i="2"/>
  <c r="W170" i="2"/>
  <c r="W218" i="2"/>
  <c r="W41" i="2"/>
  <c r="W114" i="2"/>
  <c r="W113" i="2"/>
  <c r="W40" i="2"/>
  <c r="N15" i="2"/>
  <c r="N236" i="2" l="1"/>
  <c r="N237" i="2"/>
  <c r="N235" i="2"/>
  <c r="T20" i="2"/>
  <c r="T19" i="2"/>
  <c r="T18" i="2"/>
  <c r="T16" i="2"/>
  <c r="T17" i="2"/>
  <c r="T15" i="2"/>
  <c r="W23" i="2" l="1"/>
  <c r="T235" i="2"/>
  <c r="T234" i="2" s="1"/>
  <c r="W27" i="2"/>
  <c r="W21" i="2"/>
  <c r="W64" i="2"/>
  <c r="W25" i="2"/>
  <c r="W65" i="2"/>
  <c r="W26" i="2"/>
  <c r="W20" i="2"/>
  <c r="W28" i="2"/>
  <c r="W63" i="2"/>
  <c r="W24" i="2"/>
  <c r="W15" i="2"/>
  <c r="W51" i="2"/>
  <c r="W17" i="2"/>
  <c r="W192" i="2"/>
  <c r="W18" i="2"/>
  <c r="W52" i="2"/>
  <c r="W16" i="2"/>
  <c r="W58" i="2"/>
  <c r="W19" i="2"/>
  <c r="W22" i="2"/>
</calcChain>
</file>

<file path=xl/sharedStrings.xml><?xml version="1.0" encoding="utf-8"?>
<sst xmlns="http://schemas.openxmlformats.org/spreadsheetml/2006/main" count="1112" uniqueCount="261">
  <si>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</si>
  <si>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</si>
  <si>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</si>
  <si>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</si>
  <si>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</si>
  <si>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</si>
  <si>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</si>
  <si>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</si>
  <si>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</si>
  <si>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</si>
  <si>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</si>
  <si>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</si>
  <si>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</si>
  <si>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</si>
  <si>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</si>
  <si>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</si>
  <si>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</si>
  <si>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</si>
  <si>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</si>
  <si>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</si>
  <si>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</si>
  <si>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</si>
  <si>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</si>
  <si>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</si>
  <si>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</si>
  <si>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</si>
  <si>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</si>
  <si>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</si>
  <si>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</si>
  <si>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</si>
  <si>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</si>
  <si>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</si>
  <si>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</si>
  <si>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</si>
  <si>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</si>
  <si>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</si>
  <si>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</si>
  <si>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</si>
  <si>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</si>
  <si>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</si>
  <si>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</si>
  <si>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</si>
  <si>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</si>
  <si>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</si>
  <si>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</si>
  <si>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</si>
  <si>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</si>
  <si>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</si>
  <si>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</si>
  <si>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</si>
  <si>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</si>
  <si>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</si>
  <si>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</si>
  <si>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</si>
  <si>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</si>
  <si>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</si>
  <si>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</si>
  <si>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</si>
  <si>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</si>
  <si>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</si>
  <si>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</si>
  <si>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</si>
  <si>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</si>
  <si>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</si>
  <si>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</si>
  <si>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</si>
  <si>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</si>
  <si>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</si>
  <si>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</si>
  <si>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</si>
  <si>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</si>
  <si>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</si>
  <si>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</si>
  <si>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</si>
  <si>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</si>
  <si>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</si>
  <si>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</si>
  <si>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</si>
  <si>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</si>
  <si>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</si>
  <si>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</si>
  <si>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</si>
  <si>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</si>
  <si>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</si>
  <si>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</si>
  <si>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</si>
  <si>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</si>
  <si>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</si>
  <si>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</si>
  <si>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</si>
  <si>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</si>
  <si>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</si>
  <si>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</si>
  <si>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</si>
  <si>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</si>
  <si>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</si>
  <si>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</si>
  <si>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</si>
  <si>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</si>
  <si>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</si>
  <si>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</si>
  <si>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</si>
  <si>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</si>
  <si>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</si>
  <si>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</si>
  <si>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</si>
  <si>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</si>
  <si>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</si>
  <si>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</si>
  <si>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</si>
  <si>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</si>
  <si>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</si>
  <si>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</si>
  <si>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</si>
  <si>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</si>
  <si>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</si>
  <si>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</si>
  <si>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</si>
  <si>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</si>
  <si>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</si>
  <si>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</si>
  <si>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</si>
  <si>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</si>
  <si>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</si>
  <si>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</si>
  <si>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</si>
  <si>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</si>
  <si>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</si>
  <si>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</si>
  <si>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</si>
  <si>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</si>
  <si>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</si>
  <si>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</si>
  <si>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</si>
  <si>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</si>
  <si>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</si>
  <si>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</si>
  <si>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</si>
  <si>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</si>
  <si>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</si>
  <si>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</si>
  <si>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</si>
  <si>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</si>
  <si>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</si>
  <si>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</si>
  <si>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</si>
  <si>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</si>
  <si>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</si>
  <si>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</si>
  <si>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</si>
  <si>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</si>
  <si>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</si>
  <si>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</si>
  <si>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</si>
  <si>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</si>
  <si>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</si>
  <si>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</si>
  <si>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</si>
  <si>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</si>
  <si>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</si>
  <si>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</si>
  <si>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</si>
  <si>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</si>
  <si>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</si>
  <si>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</si>
  <si>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</si>
  <si>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</si>
  <si>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</si>
  <si>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</si>
  <si>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</si>
  <si>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</si>
  <si>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</si>
  <si>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</si>
  <si>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</si>
  <si>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</si>
  <si>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</si>
  <si>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</si>
  <si>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</si>
  <si>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</si>
  <si>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</si>
  <si>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</si>
  <si>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</si>
  <si>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</si>
  <si>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</si>
  <si>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</si>
  <si>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</si>
  <si>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</si>
  <si>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</si>
  <si>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</si>
  <si>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</si>
  <si>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</si>
  <si>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</si>
  <si>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</si>
  <si>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</si>
  <si>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</si>
  <si>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</si>
  <si>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</si>
  <si>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</si>
  <si>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</si>
  <si>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</si>
  <si>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</si>
  <si>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</si>
  <si>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</si>
  <si>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</si>
  <si>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</si>
  <si>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</si>
  <si>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</si>
  <si>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</si>
  <si>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</si>
  <si>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</si>
  <si>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</si>
  <si>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</si>
  <si>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</si>
  <si>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</si>
  <si>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</si>
  <si>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</si>
  <si>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</si>
  <si>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</si>
  <si>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</si>
  <si>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</si>
  <si>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PLANILHA DE MONITORAMENTO MENSAL DAS METAS DO PQA-VS</t>
  </si>
  <si>
    <t>SECRETARIA ADJUNTA DA POLITICA DE ATENÇÃO PRIMÁRIA E VIGILÂNCIA EM SAÚDE</t>
  </si>
  <si>
    <t>DEPARTAMENTO DE MONITORAMENTO E AVALIAÇÃO EM SAÚDE</t>
  </si>
  <si>
    <t>1º CICLO</t>
  </si>
  <si>
    <t>2º CICLO</t>
  </si>
  <si>
    <t>3º CICLO</t>
  </si>
  <si>
    <t>4º CICLO</t>
  </si>
  <si>
    <t>5º CICLO</t>
  </si>
  <si>
    <t>6º CICLO</t>
  </si>
  <si>
    <t>Nº de imóveis visitados</t>
  </si>
  <si>
    <t>% de Cobertura</t>
  </si>
  <si>
    <t>Inspeção Ciclo</t>
  </si>
  <si>
    <t>MAIS IDH</t>
  </si>
  <si>
    <t>NÃO</t>
  </si>
  <si>
    <t>SIM</t>
  </si>
  <si>
    <t>META</t>
  </si>
  <si>
    <t>Bacurituba</t>
  </si>
  <si>
    <t>Belágua</t>
  </si>
  <si>
    <t>Fernando Falcão</t>
  </si>
  <si>
    <t>Palmeirândia</t>
  </si>
  <si>
    <t>São Bento</t>
  </si>
  <si>
    <t>São Vicente de Ferrer</t>
  </si>
  <si>
    <t>4 ciclos</t>
  </si>
  <si>
    <t>Número de municípios que alcançaram ciclo:</t>
  </si>
  <si>
    <t>1º</t>
  </si>
  <si>
    <t>2º</t>
  </si>
  <si>
    <t>3º</t>
  </si>
  <si>
    <t>4º</t>
  </si>
  <si>
    <t>5º</t>
  </si>
  <si>
    <t>6º</t>
  </si>
  <si>
    <t>Número de municípios que não realizaram visistas:</t>
  </si>
  <si>
    <t>Número de municípios que realizaram visistas mas não alcançaram a meta:</t>
  </si>
  <si>
    <r>
      <rPr>
        <b/>
        <sz val="10"/>
        <color theme="1"/>
        <rFont val="Arial"/>
        <family val="2"/>
      </rPr>
      <t>INDICADOR 8:</t>
    </r>
    <r>
      <rPr>
        <sz val="10"/>
        <color theme="1"/>
        <rFont val="Arial"/>
        <family val="2"/>
      </rPr>
      <t xml:space="preserve"> Número de ciclos que atingiram mínimo de 80% de cobertura de imóveis visitados para controle vetorial da dengue.</t>
    </r>
  </si>
  <si>
    <r>
      <t xml:space="preserve">META: </t>
    </r>
    <r>
      <rPr>
        <sz val="10"/>
        <color theme="1"/>
        <rFont val="Arial"/>
        <family val="2"/>
      </rPr>
      <t>4 ciclos de visita domiciliar, dos 6 preconizados, com mínimo de 80% de cobertura de imóveis visitados para controle vetorial da dengue.</t>
    </r>
  </si>
  <si>
    <t>São R. das Mangabeiras</t>
  </si>
  <si>
    <t>Municípios que não alcançaram nemhum ciclo</t>
  </si>
  <si>
    <t>Municípios que não conseguirão alcançar</t>
  </si>
  <si>
    <t>Municípios que ainda podem alcançar</t>
  </si>
  <si>
    <t>Municípios que alcançaram</t>
  </si>
  <si>
    <t>TOTAL</t>
  </si>
  <si>
    <t>Atualizado em: 19/11/2020.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</si>
</sst>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3" fontId="1" fillId="0" borderId="7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8" fillId="0" borderId="0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Fill="1" applyBorder="1"/>
    <xf numFmtId="0" fontId="5" fillId="0" borderId="2" xfId="0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12" fillId="0" borderId="1" xfId="0" applyFont="1" applyBorder="1"/>
    <xf numFmtId="0" fontId="5" fillId="0" borderId="0" xfId="0" applyFont="1" applyFill="1" applyBorder="1" applyAlignment="1">
      <alignment horizontal="left" wrapText="1"/>
    </xf>
    <xf numFmtId="3" fontId="1" fillId="2" borderId="11" xfId="0" applyNumberFormat="1" applyFont="1" applyFill="1" applyBorder="1" applyAlignment="1">
      <alignment horizontal="center"/>
    </xf>
    <xf numFmtId="0" fontId="6" fillId="0" borderId="11" xfId="0" applyFont="1" applyBorder="1"/>
    <xf numFmtId="0" fontId="1" fillId="2" borderId="16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11" fillId="0" borderId="1" xfId="0" applyFont="1" applyBorder="1"/>
    <xf numFmtId="3" fontId="1" fillId="0" borderId="18" xfId="0" applyNumberFormat="1" applyFont="1" applyFill="1" applyBorder="1" applyAlignment="1">
      <alignment horizontal="center"/>
    </xf>
    <xf numFmtId="3" fontId="1" fillId="0" borderId="19" xfId="0" applyNumberFormat="1" applyFont="1" applyFill="1" applyBorder="1" applyAlignment="1">
      <alignment horizontal="center"/>
    </xf>
    <xf numFmtId="3" fontId="4" fillId="0" borderId="2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0" fillId="0" borderId="0" xfId="0" applyBorder="1"/>
    <xf numFmtId="0" fontId="11" fillId="0" borderId="0" xfId="0" applyFont="1" applyBorder="1"/>
    <xf numFmtId="0" fontId="15" fillId="0" borderId="0" xfId="0" applyFont="1" applyBorder="1"/>
    <xf numFmtId="0" fontId="4" fillId="0" borderId="0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1" xfId="0" applyFont="1" applyBorder="1"/>
    <xf numFmtId="0" fontId="5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6" fillId="0" borderId="0" xfId="0" applyFont="1" applyAlignment="1">
      <alignment horizontal="right"/>
    </xf>
    <xf numFmtId="0" fontId="9" fillId="2" borderId="14" xfId="0" applyFont="1" applyFill="1" applyBorder="1" applyAlignment="1">
      <alignment horizontal="right" vertical="center" wrapText="1"/>
    </xf>
    <xf numFmtId="0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right"/>
    </xf>
    <xf numFmtId="0" fontId="9" fillId="2" borderId="12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</cellXfs>
  <cellStyles count="1">
    <cellStyle name="Normal" xfId="0" builtinId="0"/>
  </cellStyles>
  <dxfs count="42"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view="pageBreakPreview" topLeftCell="A177" zoomScale="60" zoomScaleNormal="80" workbookViewId="0">
      <selection activeCell="U185" sqref="U185"/>
    </sheetView>
  </sheetViews>
  <sheetFormatPr defaultColWidth="9.140625" defaultRowHeight="14.25" x14ac:dyDescent="0.2"/>
  <cols>
    <col min="1" max="1" width="22" style="6" customWidth="1"/>
    <col min="2" max="2" width="5.7109375" style="6" customWidth="1"/>
    <col min="3" max="3" width="7.85546875" style="6" bestFit="1" customWidth="1"/>
    <col min="4" max="4" width="28.42578125" style="6" bestFit="1" customWidth="1"/>
    <col min="5" max="5" width="11" style="6" customWidth="1"/>
    <col min="6" max="6" width="11.85546875" style="6" customWidth="1"/>
    <col min="7" max="7" width="10.42578125" style="84" customWidth="1"/>
    <col min="8" max="8" width="12.28515625" style="6" customWidth="1"/>
    <col min="9" max="9" width="9.85546875" style="84" customWidth="1"/>
    <col min="10" max="10" width="8.140625" style="6" customWidth="1"/>
    <col min="11" max="11" width="9.7109375" style="6" customWidth="1"/>
    <col min="12" max="12" width="8.140625" style="6" customWidth="1"/>
    <col min="13" max="13" width="10" style="6" customWidth="1"/>
    <col min="14" max="14" width="8.140625" style="6" customWidth="1"/>
    <col min="15" max="15" width="10" style="6" customWidth="1"/>
    <col min="16" max="16" width="8.140625" style="6" customWidth="1"/>
    <col min="17" max="17" width="9.7109375" style="6" customWidth="1"/>
    <col min="18" max="19" width="8.140625" style="6" customWidth="1"/>
    <col min="20" max="25" width="9.140625" style="6" customWidth="1"/>
    <col min="26" max="16384" width="9.140625" style="6"/>
  </cols>
  <sheetData>
    <row r="1" spans="1:23" x14ac:dyDescent="0.2">
      <c r="A1" s="1" t="s">
        <v>0</v>
      </c>
      <c r="B1" s="1"/>
    </row>
    <row r="2" spans="1:23" x14ac:dyDescent="0.2">
      <c r="A2" s="1" t="s">
        <v>1</v>
      </c>
      <c r="B2" s="1"/>
    </row>
    <row r="3" spans="1:23" x14ac:dyDescent="0.2">
      <c r="A3" s="1" t="s">
        <v>221</v>
      </c>
      <c r="B3" s="1"/>
    </row>
    <row r="4" spans="1:23" x14ac:dyDescent="0.2">
      <c r="A4" s="1" t="s">
        <v>2</v>
      </c>
      <c r="B4" s="1"/>
    </row>
    <row r="5" spans="1:23" x14ac:dyDescent="0.2">
      <c r="A5" s="1" t="s">
        <v>222</v>
      </c>
      <c r="B5" s="1"/>
    </row>
    <row r="6" spans="1:23" ht="13.9" x14ac:dyDescent="0.25">
      <c r="A6" s="2"/>
      <c r="B6" s="2"/>
    </row>
    <row r="7" spans="1:23" ht="13.9" x14ac:dyDescent="0.25">
      <c r="A7" s="1" t="s">
        <v>220</v>
      </c>
      <c r="B7" s="1"/>
    </row>
    <row r="8" spans="1:23" ht="15.6" x14ac:dyDescent="0.3">
      <c r="A8" s="3"/>
      <c r="B8" s="3"/>
    </row>
    <row r="9" spans="1:23" x14ac:dyDescent="0.2">
      <c r="A9" s="1" t="s">
        <v>3</v>
      </c>
      <c r="B9" s="1"/>
      <c r="V9" s="9"/>
      <c r="W9" s="9"/>
    </row>
    <row r="10" spans="1:23" x14ac:dyDescent="0.2">
      <c r="A10" s="5" t="s">
        <v>253</v>
      </c>
      <c r="B10" s="5"/>
    </row>
    <row r="11" spans="1:23" x14ac:dyDescent="0.2">
      <c r="A11" s="4" t="s">
        <v>252</v>
      </c>
      <c r="B11" s="4"/>
    </row>
    <row r="12" spans="1:23" ht="14.45" thickBot="1" x14ac:dyDescent="0.3">
      <c r="A12" s="4"/>
      <c r="B12" s="4"/>
    </row>
    <row r="13" spans="1:23" ht="15" thickBot="1" x14ac:dyDescent="0.25">
      <c r="G13" s="91" t="s">
        <v>223</v>
      </c>
      <c r="H13" s="92"/>
      <c r="I13" s="93" t="s">
        <v>224</v>
      </c>
      <c r="J13" s="90"/>
      <c r="K13" s="89" t="s">
        <v>225</v>
      </c>
      <c r="L13" s="90"/>
      <c r="M13" s="89" t="s">
        <v>226</v>
      </c>
      <c r="N13" s="90"/>
      <c r="O13" s="89" t="s">
        <v>227</v>
      </c>
      <c r="P13" s="90"/>
      <c r="Q13" s="89" t="s">
        <v>228</v>
      </c>
      <c r="R13" s="90"/>
    </row>
    <row r="14" spans="1:23" ht="27.75" thickBot="1" x14ac:dyDescent="0.25">
      <c r="A14" s="16" t="s">
        <v>4</v>
      </c>
      <c r="B14" s="14" t="s">
        <v>232</v>
      </c>
      <c r="C14" s="13" t="s">
        <v>5</v>
      </c>
      <c r="D14" s="13" t="s">
        <v>6</v>
      </c>
      <c r="E14" s="14" t="s">
        <v>231</v>
      </c>
      <c r="F14" s="17" t="s">
        <v>7</v>
      </c>
      <c r="G14" s="88" t="s">
        <v>229</v>
      </c>
      <c r="H14" s="43" t="s">
        <v>230</v>
      </c>
      <c r="I14" s="85" t="s">
        <v>229</v>
      </c>
      <c r="J14" s="43" t="s">
        <v>230</v>
      </c>
      <c r="K14" s="42" t="s">
        <v>229</v>
      </c>
      <c r="L14" s="43" t="s">
        <v>230</v>
      </c>
      <c r="M14" s="42" t="s">
        <v>229</v>
      </c>
      <c r="N14" s="43" t="s">
        <v>230</v>
      </c>
      <c r="O14" s="42" t="s">
        <v>229</v>
      </c>
      <c r="P14" s="43" t="s">
        <v>230</v>
      </c>
      <c r="Q14" s="42" t="s">
        <v>229</v>
      </c>
      <c r="R14" s="43" t="s">
        <v>230</v>
      </c>
      <c r="S14" s="15" t="s">
        <v>235</v>
      </c>
      <c r="T14" s="15" t="s">
        <v>219</v>
      </c>
      <c r="W14" s="6" t="s">
        <v>242</v>
      </c>
    </row>
    <row r="15" spans="1:23" ht="15" x14ac:dyDescent="0.25">
      <c r="A15" s="7" t="s">
        <v>8</v>
      </c>
      <c r="B15" s="20" t="s">
        <v>233</v>
      </c>
      <c r="C15" s="29">
        <v>210005</v>
      </c>
      <c r="D15" s="30" t="s">
        <v>8</v>
      </c>
      <c r="E15" s="28">
        <v>55947</v>
      </c>
      <c r="F15" s="25">
        <f t="shared" ref="F15:F78" si="0">E15*6</f>
        <v>335682</v>
      </c>
      <c r="G15" s="86">
        <v>19109</v>
      </c>
      <c r="H15" s="36">
        <f t="shared" ref="H15:H78" si="1">G15/E15*100</f>
        <v>34.155540064704091</v>
      </c>
      <c r="I15" s="86">
        <v>5303</v>
      </c>
      <c r="J15" s="36">
        <f t="shared" ref="J15:J78" si="2">I15/E15*100</f>
        <v>9.4786136879546721</v>
      </c>
      <c r="K15" s="82">
        <v>0</v>
      </c>
      <c r="L15" s="36">
        <f t="shared" ref="L15:L78" si="3">K15/E15*100</f>
        <v>0</v>
      </c>
      <c r="M15" s="82">
        <v>36329</v>
      </c>
      <c r="N15" s="36">
        <f t="shared" ref="N15:N78" si="4">M15/E15*100</f>
        <v>64.934670312974788</v>
      </c>
      <c r="O15" s="82">
        <v>33252</v>
      </c>
      <c r="P15" s="36">
        <f t="shared" ref="P15:P78" si="5">O15/E15*100</f>
        <v>59.434822242479491</v>
      </c>
      <c r="Q15" s="82">
        <v>23282</v>
      </c>
      <c r="R15" s="36">
        <f t="shared" ref="R15:R78" si="6">Q15/E15*100</f>
        <v>41.614385042987109</v>
      </c>
      <c r="S15" s="63">
        <v>4</v>
      </c>
      <c r="T15" s="26">
        <f t="shared" ref="T15:T78" si="7">COUNTIF(H15,"&gt;=80")+COUNTIF(J15,"&gt;=80")+COUNTIF(L15,"&gt;=80")+COUNTIF(N15,"&gt;=80")+COUNTIF(P15,"&gt;=80")+COUNTIF(R15,"&gt;=80")</f>
        <v>0</v>
      </c>
      <c r="V15" s="31"/>
      <c r="W15" s="23" t="str">
        <f t="shared" ref="W15:W77" si="8">IF(T15&gt;=4,"Sim","Não")</f>
        <v>Não</v>
      </c>
    </row>
    <row r="16" spans="1:23" ht="14.45" x14ac:dyDescent="0.3">
      <c r="A16" s="8" t="s">
        <v>45</v>
      </c>
      <c r="B16" s="19" t="s">
        <v>234</v>
      </c>
      <c r="C16" s="12">
        <v>210010</v>
      </c>
      <c r="D16" s="27" t="s">
        <v>46</v>
      </c>
      <c r="E16" s="28">
        <v>1649</v>
      </c>
      <c r="F16" s="25">
        <f t="shared" si="0"/>
        <v>9894</v>
      </c>
      <c r="G16" s="82">
        <v>1587</v>
      </c>
      <c r="H16" s="36">
        <f t="shared" si="1"/>
        <v>96.240145542753183</v>
      </c>
      <c r="I16" s="82">
        <v>1547</v>
      </c>
      <c r="J16" s="36">
        <f t="shared" si="2"/>
        <v>93.814432989690715</v>
      </c>
      <c r="K16" s="82">
        <v>1548</v>
      </c>
      <c r="L16" s="36">
        <f t="shared" si="3"/>
        <v>93.875075803517277</v>
      </c>
      <c r="M16" s="82">
        <v>1562</v>
      </c>
      <c r="N16" s="36">
        <f t="shared" si="4"/>
        <v>94.724075197089135</v>
      </c>
      <c r="O16" s="82">
        <v>1593</v>
      </c>
      <c r="P16" s="36">
        <f t="shared" si="5"/>
        <v>96.604002425712551</v>
      </c>
      <c r="Q16" s="82">
        <v>919</v>
      </c>
      <c r="R16" s="36">
        <f t="shared" si="6"/>
        <v>55.730745906610068</v>
      </c>
      <c r="S16" s="63">
        <v>4</v>
      </c>
      <c r="T16" s="26">
        <f t="shared" si="7"/>
        <v>5</v>
      </c>
      <c r="V16" s="31"/>
      <c r="W16" s="23" t="str">
        <f t="shared" si="8"/>
        <v>Sim</v>
      </c>
    </row>
    <row r="17" spans="1:23" ht="15" x14ac:dyDescent="0.25">
      <c r="A17" s="8" t="s">
        <v>52</v>
      </c>
      <c r="B17" s="19" t="s">
        <v>234</v>
      </c>
      <c r="C17" s="12">
        <v>210015</v>
      </c>
      <c r="D17" s="27" t="s">
        <v>53</v>
      </c>
      <c r="E17" s="28">
        <v>3104</v>
      </c>
      <c r="F17" s="25">
        <f t="shared" si="0"/>
        <v>18624</v>
      </c>
      <c r="G17" s="82">
        <v>2992</v>
      </c>
      <c r="H17" s="36">
        <f t="shared" si="1"/>
        <v>96.391752577319593</v>
      </c>
      <c r="I17" s="82">
        <v>2766</v>
      </c>
      <c r="J17" s="36">
        <f t="shared" si="2"/>
        <v>89.110824742268051</v>
      </c>
      <c r="K17" s="82">
        <v>3677</v>
      </c>
      <c r="L17" s="36">
        <f t="shared" si="3"/>
        <v>118.46005154639174</v>
      </c>
      <c r="M17" s="82">
        <v>2882</v>
      </c>
      <c r="N17" s="36">
        <f t="shared" si="4"/>
        <v>92.847938144329902</v>
      </c>
      <c r="O17" s="82">
        <v>2796</v>
      </c>
      <c r="P17" s="36">
        <f t="shared" si="5"/>
        <v>90.077319587628864</v>
      </c>
      <c r="Q17" s="82">
        <v>2906</v>
      </c>
      <c r="R17" s="36">
        <f t="shared" si="6"/>
        <v>93.621134020618555</v>
      </c>
      <c r="S17" s="63">
        <v>4</v>
      </c>
      <c r="T17" s="26">
        <f t="shared" si="7"/>
        <v>6</v>
      </c>
      <c r="V17" s="31"/>
      <c r="W17" s="23" t="str">
        <f t="shared" si="8"/>
        <v>Sim</v>
      </c>
    </row>
    <row r="18" spans="1:23" ht="15" x14ac:dyDescent="0.25">
      <c r="A18" s="8" t="s">
        <v>186</v>
      </c>
      <c r="B18" s="19" t="s">
        <v>233</v>
      </c>
      <c r="C18" s="12">
        <v>210020</v>
      </c>
      <c r="D18" s="27" t="s">
        <v>187</v>
      </c>
      <c r="E18" s="28">
        <v>3132</v>
      </c>
      <c r="F18" s="25">
        <f t="shared" si="0"/>
        <v>18792</v>
      </c>
      <c r="G18" s="82">
        <v>2809</v>
      </c>
      <c r="H18" s="36">
        <f t="shared" si="1"/>
        <v>89.687100893997453</v>
      </c>
      <c r="I18" s="82">
        <v>1796</v>
      </c>
      <c r="J18" s="36">
        <f t="shared" si="2"/>
        <v>57.343550446998726</v>
      </c>
      <c r="K18" s="82">
        <v>2470</v>
      </c>
      <c r="L18" s="36">
        <f t="shared" si="3"/>
        <v>78.863346104725423</v>
      </c>
      <c r="M18" s="82">
        <v>2818</v>
      </c>
      <c r="N18" s="36">
        <f t="shared" si="4"/>
        <v>89.974457215836523</v>
      </c>
      <c r="O18" s="82">
        <v>2602</v>
      </c>
      <c r="P18" s="36">
        <f t="shared" si="5"/>
        <v>83.077905491698601</v>
      </c>
      <c r="Q18" s="82">
        <v>1494</v>
      </c>
      <c r="R18" s="36">
        <f t="shared" si="6"/>
        <v>47.701149425287355</v>
      </c>
      <c r="S18" s="63">
        <v>4</v>
      </c>
      <c r="T18" s="26">
        <f t="shared" si="7"/>
        <v>3</v>
      </c>
      <c r="V18" s="31"/>
      <c r="W18" s="23" t="str">
        <f t="shared" si="8"/>
        <v>Não</v>
      </c>
    </row>
    <row r="19" spans="1:23" ht="14.45" x14ac:dyDescent="0.3">
      <c r="A19" s="7" t="s">
        <v>45</v>
      </c>
      <c r="B19" s="20" t="s">
        <v>234</v>
      </c>
      <c r="C19" s="29">
        <v>210030</v>
      </c>
      <c r="D19" s="30" t="s">
        <v>47</v>
      </c>
      <c r="E19" s="28">
        <v>9156</v>
      </c>
      <c r="F19" s="25">
        <f t="shared" si="0"/>
        <v>54936</v>
      </c>
      <c r="G19" s="82">
        <v>7299</v>
      </c>
      <c r="H19" s="36">
        <f t="shared" si="1"/>
        <v>79.718217562254253</v>
      </c>
      <c r="I19" s="82">
        <v>5402</v>
      </c>
      <c r="J19" s="36">
        <f t="shared" si="2"/>
        <v>58.999563128003494</v>
      </c>
      <c r="K19" s="82">
        <v>5173</v>
      </c>
      <c r="L19" s="36">
        <f t="shared" si="3"/>
        <v>56.498470948012233</v>
      </c>
      <c r="M19" s="82">
        <v>7763</v>
      </c>
      <c r="N19" s="36">
        <f t="shared" si="4"/>
        <v>84.785932721712541</v>
      </c>
      <c r="O19" s="82">
        <v>6231</v>
      </c>
      <c r="P19" s="36">
        <f t="shared" si="5"/>
        <v>68.053735255570118</v>
      </c>
      <c r="Q19" s="82">
        <v>1979</v>
      </c>
      <c r="R19" s="36">
        <f t="shared" si="6"/>
        <v>21.614242027086064</v>
      </c>
      <c r="S19" s="63">
        <v>4</v>
      </c>
      <c r="T19" s="26">
        <f t="shared" si="7"/>
        <v>1</v>
      </c>
      <c r="V19" s="31"/>
      <c r="W19" s="23" t="str">
        <f t="shared" si="8"/>
        <v>Não</v>
      </c>
    </row>
    <row r="20" spans="1:23" ht="15" x14ac:dyDescent="0.25">
      <c r="A20" s="7" t="s">
        <v>16</v>
      </c>
      <c r="B20" s="20" t="s">
        <v>233</v>
      </c>
      <c r="C20" s="29">
        <v>210040</v>
      </c>
      <c r="D20" s="30" t="s">
        <v>17</v>
      </c>
      <c r="E20" s="28">
        <v>2227</v>
      </c>
      <c r="F20" s="25">
        <f t="shared" si="0"/>
        <v>13362</v>
      </c>
      <c r="G20" s="82">
        <v>1439</v>
      </c>
      <c r="H20" s="36">
        <f t="shared" si="1"/>
        <v>64.616075437808703</v>
      </c>
      <c r="I20" s="82">
        <v>1795</v>
      </c>
      <c r="J20" s="36">
        <f t="shared" si="2"/>
        <v>80.601706331387518</v>
      </c>
      <c r="K20" s="82">
        <v>2145</v>
      </c>
      <c r="L20" s="36">
        <f t="shared" si="3"/>
        <v>96.317916479568922</v>
      </c>
      <c r="M20" s="82">
        <v>1778</v>
      </c>
      <c r="N20" s="36">
        <f t="shared" si="4"/>
        <v>79.838347552761562</v>
      </c>
      <c r="O20" s="82">
        <v>1872</v>
      </c>
      <c r="P20" s="36">
        <f t="shared" si="5"/>
        <v>84.059272563987435</v>
      </c>
      <c r="Q20" s="82">
        <v>939</v>
      </c>
      <c r="R20" s="36">
        <f t="shared" si="6"/>
        <v>42.164346654692416</v>
      </c>
      <c r="S20" s="63">
        <v>4</v>
      </c>
      <c r="T20" s="26">
        <f t="shared" si="7"/>
        <v>3</v>
      </c>
      <c r="V20" s="31"/>
      <c r="W20" s="23" t="str">
        <f t="shared" si="8"/>
        <v>Não</v>
      </c>
    </row>
    <row r="21" spans="1:23" ht="15" x14ac:dyDescent="0.25">
      <c r="A21" s="7" t="s">
        <v>65</v>
      </c>
      <c r="B21" s="20" t="s">
        <v>233</v>
      </c>
      <c r="C21" s="29">
        <v>210043</v>
      </c>
      <c r="D21" s="30" t="s">
        <v>66</v>
      </c>
      <c r="E21" s="28">
        <v>10739</v>
      </c>
      <c r="F21" s="25">
        <f t="shared" si="0"/>
        <v>64434</v>
      </c>
      <c r="G21" s="82">
        <v>9556</v>
      </c>
      <c r="H21" s="36">
        <f t="shared" si="1"/>
        <v>88.984076729676872</v>
      </c>
      <c r="I21" s="82">
        <v>8991</v>
      </c>
      <c r="J21" s="36">
        <f t="shared" si="2"/>
        <v>83.722879225253749</v>
      </c>
      <c r="K21" s="82">
        <v>7996</v>
      </c>
      <c r="L21" s="36">
        <f t="shared" si="3"/>
        <v>74.457584505074962</v>
      </c>
      <c r="M21" s="82">
        <v>9281</v>
      </c>
      <c r="N21" s="36">
        <f t="shared" si="4"/>
        <v>86.423316882391291</v>
      </c>
      <c r="O21" s="82">
        <v>7523</v>
      </c>
      <c r="P21" s="36">
        <f t="shared" si="5"/>
        <v>70.053077567743742</v>
      </c>
      <c r="Q21" s="82">
        <v>1732</v>
      </c>
      <c r="R21" s="36">
        <f t="shared" si="6"/>
        <v>16.128131110904182</v>
      </c>
      <c r="S21" s="63">
        <v>4</v>
      </c>
      <c r="T21" s="26">
        <f t="shared" si="7"/>
        <v>3</v>
      </c>
      <c r="V21" s="31"/>
      <c r="W21" s="23" t="str">
        <f t="shared" si="8"/>
        <v>Não</v>
      </c>
    </row>
    <row r="22" spans="1:23" ht="15" x14ac:dyDescent="0.25">
      <c r="A22" s="7" t="s">
        <v>158</v>
      </c>
      <c r="B22" s="20" t="s">
        <v>233</v>
      </c>
      <c r="C22" s="29">
        <v>210047</v>
      </c>
      <c r="D22" s="30" t="s">
        <v>159</v>
      </c>
      <c r="E22" s="28">
        <v>11521</v>
      </c>
      <c r="F22" s="25">
        <f t="shared" si="0"/>
        <v>69126</v>
      </c>
      <c r="G22" s="82">
        <v>10435</v>
      </c>
      <c r="H22" s="36">
        <f t="shared" si="1"/>
        <v>90.573734918843854</v>
      </c>
      <c r="I22" s="82">
        <v>9808</v>
      </c>
      <c r="J22" s="36">
        <f t="shared" si="2"/>
        <v>85.13149900182276</v>
      </c>
      <c r="K22" s="82">
        <v>9417</v>
      </c>
      <c r="L22" s="36">
        <f t="shared" si="3"/>
        <v>81.737696380522522</v>
      </c>
      <c r="M22" s="82">
        <v>9714</v>
      </c>
      <c r="N22" s="36">
        <f t="shared" si="4"/>
        <v>84.315597604374631</v>
      </c>
      <c r="O22" s="82">
        <v>10667</v>
      </c>
      <c r="P22" s="36">
        <f t="shared" si="5"/>
        <v>92.587449006162657</v>
      </c>
      <c r="Q22" s="82">
        <v>6522</v>
      </c>
      <c r="R22" s="36">
        <f t="shared" si="6"/>
        <v>56.609669299539966</v>
      </c>
      <c r="S22" s="63">
        <v>4</v>
      </c>
      <c r="T22" s="26">
        <f t="shared" si="7"/>
        <v>5</v>
      </c>
      <c r="V22" s="31"/>
      <c r="W22" s="23" t="str">
        <f t="shared" si="8"/>
        <v>Sim</v>
      </c>
    </row>
    <row r="23" spans="1:23" ht="15" x14ac:dyDescent="0.25">
      <c r="A23" s="7" t="s">
        <v>27</v>
      </c>
      <c r="B23" s="20" t="s">
        <v>233</v>
      </c>
      <c r="C23" s="29">
        <v>210050</v>
      </c>
      <c r="D23" s="30" t="s">
        <v>28</v>
      </c>
      <c r="E23" s="28">
        <v>4466</v>
      </c>
      <c r="F23" s="25">
        <f t="shared" si="0"/>
        <v>26796</v>
      </c>
      <c r="G23" s="82">
        <v>4066</v>
      </c>
      <c r="H23" s="36">
        <f t="shared" si="1"/>
        <v>91.043439319301385</v>
      </c>
      <c r="I23" s="82">
        <v>4330</v>
      </c>
      <c r="J23" s="36">
        <f t="shared" si="2"/>
        <v>96.954769368562481</v>
      </c>
      <c r="K23" s="82">
        <v>4206</v>
      </c>
      <c r="L23" s="36">
        <f t="shared" si="3"/>
        <v>94.178235557545904</v>
      </c>
      <c r="M23" s="82">
        <v>4244</v>
      </c>
      <c r="N23" s="36">
        <f t="shared" si="4"/>
        <v>95.029108822212265</v>
      </c>
      <c r="O23" s="82">
        <v>3537</v>
      </c>
      <c r="P23" s="36">
        <f t="shared" si="5"/>
        <v>79.198387819077482</v>
      </c>
      <c r="Q23" s="82">
        <v>3901</v>
      </c>
      <c r="R23" s="36">
        <f t="shared" si="6"/>
        <v>87.348858038513214</v>
      </c>
      <c r="S23" s="63">
        <v>4</v>
      </c>
      <c r="T23" s="26">
        <f t="shared" si="7"/>
        <v>5</v>
      </c>
      <c r="V23" s="31"/>
      <c r="W23" s="23" t="str">
        <f t="shared" si="8"/>
        <v>Sim</v>
      </c>
    </row>
    <row r="24" spans="1:23" ht="15" x14ac:dyDescent="0.25">
      <c r="A24" s="7" t="s">
        <v>202</v>
      </c>
      <c r="B24" s="20" t="s">
        <v>234</v>
      </c>
      <c r="C24" s="29">
        <v>210055</v>
      </c>
      <c r="D24" s="30" t="s">
        <v>203</v>
      </c>
      <c r="E24" s="28">
        <v>3924</v>
      </c>
      <c r="F24" s="25">
        <f t="shared" si="0"/>
        <v>23544</v>
      </c>
      <c r="G24" s="86">
        <v>1903</v>
      </c>
      <c r="H24" s="36">
        <f t="shared" si="1"/>
        <v>48.496432212028537</v>
      </c>
      <c r="I24" s="86">
        <v>2432</v>
      </c>
      <c r="J24" s="36">
        <f t="shared" si="2"/>
        <v>61.977573904179408</v>
      </c>
      <c r="K24" s="82">
        <v>0</v>
      </c>
      <c r="L24" s="36">
        <f t="shared" si="3"/>
        <v>0</v>
      </c>
      <c r="M24" s="82">
        <v>1736</v>
      </c>
      <c r="N24" s="36">
        <f t="shared" si="4"/>
        <v>44.240570846075435</v>
      </c>
      <c r="O24" s="82">
        <v>3277</v>
      </c>
      <c r="P24" s="36">
        <f t="shared" si="5"/>
        <v>83.511722731906218</v>
      </c>
      <c r="Q24" s="82">
        <v>232</v>
      </c>
      <c r="R24" s="36">
        <f t="shared" si="6"/>
        <v>5.9123343527013255</v>
      </c>
      <c r="S24" s="63">
        <v>4</v>
      </c>
      <c r="T24" s="26">
        <f t="shared" si="7"/>
        <v>1</v>
      </c>
      <c r="V24" s="31"/>
      <c r="W24" s="23" t="str">
        <f t="shared" si="8"/>
        <v>Não</v>
      </c>
    </row>
    <row r="25" spans="1:23" ht="15" x14ac:dyDescent="0.25">
      <c r="A25" s="7" t="s">
        <v>71</v>
      </c>
      <c r="B25" s="20" t="s">
        <v>233</v>
      </c>
      <c r="C25" s="29">
        <v>210060</v>
      </c>
      <c r="D25" s="30" t="s">
        <v>72</v>
      </c>
      <c r="E25" s="28">
        <v>10883</v>
      </c>
      <c r="F25" s="25">
        <f t="shared" si="0"/>
        <v>65298</v>
      </c>
      <c r="G25" s="82">
        <v>9795</v>
      </c>
      <c r="H25" s="36">
        <f t="shared" si="1"/>
        <v>90.002756592851242</v>
      </c>
      <c r="I25" s="82">
        <v>9749</v>
      </c>
      <c r="J25" s="36">
        <f t="shared" si="2"/>
        <v>89.580079022328405</v>
      </c>
      <c r="K25" s="82">
        <v>9869</v>
      </c>
      <c r="L25" s="36">
        <f t="shared" si="3"/>
        <v>90.682716162822757</v>
      </c>
      <c r="M25" s="82">
        <v>9908</v>
      </c>
      <c r="N25" s="36">
        <f t="shared" si="4"/>
        <v>91.041073233483417</v>
      </c>
      <c r="O25" s="82">
        <v>9907</v>
      </c>
      <c r="P25" s="36">
        <f t="shared" si="5"/>
        <v>91.031884590645959</v>
      </c>
      <c r="Q25" s="82">
        <v>9941</v>
      </c>
      <c r="R25" s="36">
        <f t="shared" si="6"/>
        <v>91.344298447119371</v>
      </c>
      <c r="S25" s="63">
        <v>4</v>
      </c>
      <c r="T25" s="26">
        <f t="shared" si="7"/>
        <v>6</v>
      </c>
      <c r="V25" s="31"/>
      <c r="W25" s="23" t="str">
        <f t="shared" si="8"/>
        <v>Sim</v>
      </c>
    </row>
    <row r="26" spans="1:23" ht="15" x14ac:dyDescent="0.25">
      <c r="A26" s="8" t="s">
        <v>86</v>
      </c>
      <c r="B26" s="19" t="s">
        <v>233</v>
      </c>
      <c r="C26" s="12">
        <v>210070</v>
      </c>
      <c r="D26" s="27" t="s">
        <v>87</v>
      </c>
      <c r="E26" s="28">
        <v>3338</v>
      </c>
      <c r="F26" s="25">
        <f t="shared" si="0"/>
        <v>20028</v>
      </c>
      <c r="G26" s="82">
        <v>3276</v>
      </c>
      <c r="H26" s="36">
        <f t="shared" si="1"/>
        <v>98.142600359496697</v>
      </c>
      <c r="I26" s="82">
        <v>1155</v>
      </c>
      <c r="J26" s="36">
        <f t="shared" si="2"/>
        <v>34.601557819053326</v>
      </c>
      <c r="K26" s="82">
        <v>3337</v>
      </c>
      <c r="L26" s="36">
        <f t="shared" si="3"/>
        <v>99.970041941282204</v>
      </c>
      <c r="M26" s="82">
        <v>3318</v>
      </c>
      <c r="N26" s="36">
        <f t="shared" si="4"/>
        <v>99.400838825644101</v>
      </c>
      <c r="O26" s="82">
        <v>3246</v>
      </c>
      <c r="P26" s="36">
        <f t="shared" si="5"/>
        <v>97.243858597962856</v>
      </c>
      <c r="Q26" s="82">
        <v>0</v>
      </c>
      <c r="R26" s="36">
        <f t="shared" si="6"/>
        <v>0</v>
      </c>
      <c r="S26" s="63">
        <v>4</v>
      </c>
      <c r="T26" s="26">
        <f t="shared" si="7"/>
        <v>4</v>
      </c>
      <c r="V26" s="31"/>
      <c r="W26" s="23" t="str">
        <f t="shared" si="8"/>
        <v>Sim</v>
      </c>
    </row>
    <row r="27" spans="1:23" ht="15" x14ac:dyDescent="0.25">
      <c r="A27" s="8" t="s">
        <v>52</v>
      </c>
      <c r="B27" s="19" t="s">
        <v>233</v>
      </c>
      <c r="C27" s="12">
        <v>210080</v>
      </c>
      <c r="D27" s="27" t="s">
        <v>54</v>
      </c>
      <c r="E27" s="28">
        <v>3443</v>
      </c>
      <c r="F27" s="25">
        <f t="shared" si="0"/>
        <v>20658</v>
      </c>
      <c r="G27" s="82">
        <v>2975</v>
      </c>
      <c r="H27" s="36">
        <f t="shared" si="1"/>
        <v>86.407203020621552</v>
      </c>
      <c r="I27" s="82">
        <v>3050</v>
      </c>
      <c r="J27" s="36">
        <f t="shared" si="2"/>
        <v>88.585535869880914</v>
      </c>
      <c r="K27" s="82">
        <v>2178</v>
      </c>
      <c r="L27" s="36">
        <f t="shared" si="3"/>
        <v>63.258785942492011</v>
      </c>
      <c r="M27" s="82">
        <v>3163</v>
      </c>
      <c r="N27" s="36">
        <f t="shared" si="4"/>
        <v>91.867557362765027</v>
      </c>
      <c r="O27" s="82">
        <v>3053</v>
      </c>
      <c r="P27" s="36">
        <f t="shared" si="5"/>
        <v>88.672669183851298</v>
      </c>
      <c r="Q27" s="82">
        <v>2515</v>
      </c>
      <c r="R27" s="36">
        <f t="shared" si="6"/>
        <v>73.046761545164102</v>
      </c>
      <c r="S27" s="63">
        <v>4</v>
      </c>
      <c r="T27" s="26">
        <f t="shared" si="7"/>
        <v>4</v>
      </c>
      <c r="V27" s="31"/>
      <c r="W27" s="23" t="str">
        <f t="shared" si="8"/>
        <v>Sim</v>
      </c>
    </row>
    <row r="28" spans="1:23" ht="15" x14ac:dyDescent="0.25">
      <c r="A28" s="8" t="s">
        <v>113</v>
      </c>
      <c r="B28" s="19" t="s">
        <v>233</v>
      </c>
      <c r="C28" s="12">
        <v>210083</v>
      </c>
      <c r="D28" s="27" t="s">
        <v>114</v>
      </c>
      <c r="E28" s="28">
        <v>6842</v>
      </c>
      <c r="F28" s="25">
        <f t="shared" si="0"/>
        <v>41052</v>
      </c>
      <c r="G28" s="82">
        <v>6455</v>
      </c>
      <c r="H28" s="36">
        <f t="shared" si="1"/>
        <v>94.343759134755928</v>
      </c>
      <c r="I28" s="82">
        <v>3159</v>
      </c>
      <c r="J28" s="36">
        <f t="shared" si="2"/>
        <v>46.170710318620287</v>
      </c>
      <c r="K28" s="82">
        <v>4029</v>
      </c>
      <c r="L28" s="36">
        <f t="shared" si="3"/>
        <v>58.886290558316276</v>
      </c>
      <c r="M28" s="82">
        <v>4978</v>
      </c>
      <c r="N28" s="36">
        <f t="shared" si="4"/>
        <v>72.756503946214551</v>
      </c>
      <c r="O28" s="82">
        <v>4865</v>
      </c>
      <c r="P28" s="36">
        <f t="shared" si="5"/>
        <v>71.104940076001171</v>
      </c>
      <c r="Q28" s="82">
        <v>2465</v>
      </c>
      <c r="R28" s="36">
        <f t="shared" si="6"/>
        <v>36.027477345805323</v>
      </c>
      <c r="S28" s="63">
        <v>4</v>
      </c>
      <c r="T28" s="26">
        <f t="shared" si="7"/>
        <v>1</v>
      </c>
      <c r="V28" s="31"/>
      <c r="W28" s="23" t="str">
        <f t="shared" si="8"/>
        <v>Não</v>
      </c>
    </row>
    <row r="29" spans="1:23" ht="15" x14ac:dyDescent="0.25">
      <c r="A29" s="8" t="s">
        <v>202</v>
      </c>
      <c r="B29" s="19" t="s">
        <v>233</v>
      </c>
      <c r="C29" s="12">
        <v>210087</v>
      </c>
      <c r="D29" s="27" t="s">
        <v>204</v>
      </c>
      <c r="E29" s="28">
        <v>2677</v>
      </c>
      <c r="F29" s="25">
        <f t="shared" si="0"/>
        <v>16062</v>
      </c>
      <c r="G29" s="82">
        <v>2088</v>
      </c>
      <c r="H29" s="36">
        <f t="shared" si="1"/>
        <v>77.997758685095249</v>
      </c>
      <c r="I29" s="82">
        <v>1924</v>
      </c>
      <c r="J29" s="36">
        <f t="shared" si="2"/>
        <v>71.871497945461343</v>
      </c>
      <c r="K29" s="82">
        <v>1880</v>
      </c>
      <c r="L29" s="36">
        <f t="shared" si="3"/>
        <v>70.227867015315653</v>
      </c>
      <c r="M29" s="82">
        <v>2220</v>
      </c>
      <c r="N29" s="36">
        <f t="shared" si="4"/>
        <v>82.928651475532305</v>
      </c>
      <c r="O29" s="82">
        <v>1713</v>
      </c>
      <c r="P29" s="36">
        <f t="shared" si="5"/>
        <v>63.989540530444522</v>
      </c>
      <c r="Q29" s="82">
        <v>1244</v>
      </c>
      <c r="R29" s="36">
        <f t="shared" si="6"/>
        <v>46.469929025028016</v>
      </c>
      <c r="S29" s="63">
        <v>4</v>
      </c>
      <c r="T29" s="26">
        <f t="shared" si="7"/>
        <v>1</v>
      </c>
      <c r="V29" s="31"/>
      <c r="W29" s="23" t="str">
        <f t="shared" si="8"/>
        <v>Não</v>
      </c>
    </row>
    <row r="30" spans="1:23" ht="14.45" x14ac:dyDescent="0.3">
      <c r="A30" s="8" t="s">
        <v>52</v>
      </c>
      <c r="B30" s="19" t="s">
        <v>234</v>
      </c>
      <c r="C30" s="12">
        <v>210090</v>
      </c>
      <c r="D30" s="27" t="s">
        <v>55</v>
      </c>
      <c r="E30" s="28">
        <v>7872</v>
      </c>
      <c r="F30" s="25">
        <f t="shared" si="0"/>
        <v>47232</v>
      </c>
      <c r="G30" s="82">
        <v>6408</v>
      </c>
      <c r="H30" s="36">
        <f t="shared" si="1"/>
        <v>81.402439024390233</v>
      </c>
      <c r="I30" s="82">
        <v>5255</v>
      </c>
      <c r="J30" s="36">
        <f t="shared" si="2"/>
        <v>66.755589430894318</v>
      </c>
      <c r="K30" s="82">
        <v>4104</v>
      </c>
      <c r="L30" s="36">
        <f t="shared" si="3"/>
        <v>52.134146341463413</v>
      </c>
      <c r="M30" s="82">
        <v>5538</v>
      </c>
      <c r="N30" s="36">
        <f t="shared" si="4"/>
        <v>70.350609756097555</v>
      </c>
      <c r="O30" s="82">
        <v>5589</v>
      </c>
      <c r="P30" s="36">
        <f t="shared" si="5"/>
        <v>70.998475609756099</v>
      </c>
      <c r="Q30" s="82">
        <v>5202</v>
      </c>
      <c r="R30" s="36">
        <f t="shared" si="6"/>
        <v>66.082317073170728</v>
      </c>
      <c r="S30" s="63">
        <v>4</v>
      </c>
      <c r="T30" s="26">
        <f t="shared" si="7"/>
        <v>1</v>
      </c>
      <c r="V30" s="31"/>
      <c r="W30" s="23" t="str">
        <f t="shared" si="8"/>
        <v>Não</v>
      </c>
    </row>
    <row r="31" spans="1:23" ht="14.45" x14ac:dyDescent="0.3">
      <c r="A31" s="8" t="s">
        <v>40</v>
      </c>
      <c r="B31" s="19" t="s">
        <v>234</v>
      </c>
      <c r="C31" s="12">
        <v>210095</v>
      </c>
      <c r="D31" s="27" t="s">
        <v>41</v>
      </c>
      <c r="E31" s="28">
        <v>7615</v>
      </c>
      <c r="F31" s="41">
        <f t="shared" si="0"/>
        <v>45690</v>
      </c>
      <c r="G31" s="82">
        <v>7020</v>
      </c>
      <c r="H31" s="36">
        <f t="shared" si="1"/>
        <v>92.186474064346683</v>
      </c>
      <c r="I31" s="82">
        <v>7324</v>
      </c>
      <c r="J31" s="36">
        <f t="shared" si="2"/>
        <v>96.178594878529225</v>
      </c>
      <c r="K31" s="82">
        <v>7721</v>
      </c>
      <c r="L31" s="36">
        <f t="shared" si="3"/>
        <v>101.39198949441889</v>
      </c>
      <c r="M31" s="82">
        <v>7653</v>
      </c>
      <c r="N31" s="36">
        <f t="shared" si="4"/>
        <v>100.49901510177281</v>
      </c>
      <c r="O31" s="82">
        <v>7296</v>
      </c>
      <c r="P31" s="36">
        <f t="shared" si="5"/>
        <v>95.810899540380817</v>
      </c>
      <c r="Q31" s="82">
        <v>5353</v>
      </c>
      <c r="R31" s="36">
        <f t="shared" si="6"/>
        <v>70.295469468154963</v>
      </c>
      <c r="S31" s="64">
        <v>4</v>
      </c>
      <c r="T31" s="35">
        <f t="shared" si="7"/>
        <v>5</v>
      </c>
      <c r="V31" s="31"/>
      <c r="W31" s="23" t="str">
        <f t="shared" si="8"/>
        <v>Sim</v>
      </c>
    </row>
    <row r="32" spans="1:23" ht="15" x14ac:dyDescent="0.25">
      <c r="A32" s="8" t="s">
        <v>86</v>
      </c>
      <c r="B32" s="19" t="s">
        <v>233</v>
      </c>
      <c r="C32" s="12">
        <v>210100</v>
      </c>
      <c r="D32" s="27" t="s">
        <v>88</v>
      </c>
      <c r="E32" s="28">
        <v>7175</v>
      </c>
      <c r="F32" s="41">
        <f t="shared" si="0"/>
        <v>43050</v>
      </c>
      <c r="G32" s="82">
        <v>6492</v>
      </c>
      <c r="H32" s="36">
        <f t="shared" si="1"/>
        <v>90.480836236933797</v>
      </c>
      <c r="I32" s="82">
        <v>6760</v>
      </c>
      <c r="J32" s="36">
        <f t="shared" si="2"/>
        <v>94.21602787456446</v>
      </c>
      <c r="K32" s="82">
        <v>6906</v>
      </c>
      <c r="L32" s="36">
        <f t="shared" si="3"/>
        <v>96.250871080139376</v>
      </c>
      <c r="M32" s="82">
        <v>6870</v>
      </c>
      <c r="N32" s="36">
        <f t="shared" si="4"/>
        <v>95.749128919860624</v>
      </c>
      <c r="O32" s="82">
        <v>6920</v>
      </c>
      <c r="P32" s="36">
        <f t="shared" si="5"/>
        <v>96.445993031358896</v>
      </c>
      <c r="Q32" s="82">
        <v>6619</v>
      </c>
      <c r="R32" s="36">
        <f t="shared" si="6"/>
        <v>92.250871080139376</v>
      </c>
      <c r="S32" s="64">
        <v>4</v>
      </c>
      <c r="T32" s="35">
        <f t="shared" si="7"/>
        <v>6</v>
      </c>
      <c r="V32" s="31"/>
      <c r="W32" s="23" t="str">
        <f t="shared" si="8"/>
        <v>Sim</v>
      </c>
    </row>
    <row r="33" spans="1:23" ht="15" x14ac:dyDescent="0.25">
      <c r="A33" s="7" t="s">
        <v>146</v>
      </c>
      <c r="B33" s="20" t="s">
        <v>233</v>
      </c>
      <c r="C33" s="29">
        <v>210110</v>
      </c>
      <c r="D33" s="30" t="s">
        <v>147</v>
      </c>
      <c r="E33" s="28">
        <v>3819</v>
      </c>
      <c r="F33" s="41">
        <f t="shared" si="0"/>
        <v>22914</v>
      </c>
      <c r="G33" s="82">
        <v>3854</v>
      </c>
      <c r="H33" s="36">
        <f t="shared" si="1"/>
        <v>100.91647028017805</v>
      </c>
      <c r="I33" s="82">
        <v>2686</v>
      </c>
      <c r="J33" s="36">
        <f t="shared" si="2"/>
        <v>70.3325477873789</v>
      </c>
      <c r="K33" s="82">
        <v>3786</v>
      </c>
      <c r="L33" s="36">
        <f t="shared" si="3"/>
        <v>99.135899450117833</v>
      </c>
      <c r="M33" s="82">
        <v>3693</v>
      </c>
      <c r="N33" s="36">
        <f t="shared" si="4"/>
        <v>96.700706991358999</v>
      </c>
      <c r="O33" s="82">
        <v>3561</v>
      </c>
      <c r="P33" s="36">
        <f t="shared" si="5"/>
        <v>93.244304791830331</v>
      </c>
      <c r="Q33" s="82">
        <v>3641</v>
      </c>
      <c r="R33" s="36">
        <f t="shared" si="6"/>
        <v>95.339094003665878</v>
      </c>
      <c r="S33" s="64">
        <v>4</v>
      </c>
      <c r="T33" s="35">
        <f t="shared" si="7"/>
        <v>5</v>
      </c>
      <c r="V33" s="31"/>
      <c r="W33" s="23" t="str">
        <f t="shared" si="8"/>
        <v>Sim</v>
      </c>
    </row>
    <row r="34" spans="1:23" ht="15" x14ac:dyDescent="0.25">
      <c r="A34" s="7" t="s">
        <v>16</v>
      </c>
      <c r="B34" s="20" t="s">
        <v>233</v>
      </c>
      <c r="C34" s="12">
        <v>210120</v>
      </c>
      <c r="D34" s="27" t="s">
        <v>16</v>
      </c>
      <c r="E34" s="28">
        <v>37220</v>
      </c>
      <c r="F34" s="41">
        <f t="shared" si="0"/>
        <v>223320</v>
      </c>
      <c r="G34" s="82">
        <v>36113</v>
      </c>
      <c r="H34" s="36">
        <f t="shared" si="1"/>
        <v>97.025792584631915</v>
      </c>
      <c r="I34" s="82">
        <v>33128</v>
      </c>
      <c r="J34" s="36">
        <f t="shared" si="2"/>
        <v>89.005910800644813</v>
      </c>
      <c r="K34" s="82">
        <v>35002</v>
      </c>
      <c r="L34" s="36">
        <f t="shared" si="3"/>
        <v>94.040838259000537</v>
      </c>
      <c r="M34" s="82">
        <v>30933</v>
      </c>
      <c r="N34" s="36">
        <f t="shared" si="4"/>
        <v>83.108543793659322</v>
      </c>
      <c r="O34" s="82">
        <v>34183</v>
      </c>
      <c r="P34" s="36">
        <f t="shared" si="5"/>
        <v>91.840408382590013</v>
      </c>
      <c r="Q34" s="82">
        <v>31780</v>
      </c>
      <c r="R34" s="36">
        <f t="shared" si="6"/>
        <v>85.384202041912943</v>
      </c>
      <c r="S34" s="64">
        <v>4</v>
      </c>
      <c r="T34" s="35">
        <f t="shared" si="7"/>
        <v>6</v>
      </c>
      <c r="V34" s="31"/>
      <c r="W34" s="23" t="str">
        <f t="shared" si="8"/>
        <v>Sim</v>
      </c>
    </row>
    <row r="35" spans="1:23" ht="15" x14ac:dyDescent="0.25">
      <c r="A35" s="7" t="s">
        <v>146</v>
      </c>
      <c r="B35" s="20" t="s">
        <v>233</v>
      </c>
      <c r="C35" s="29">
        <v>210125</v>
      </c>
      <c r="D35" s="30" t="s">
        <v>148</v>
      </c>
      <c r="E35" s="28">
        <v>8074</v>
      </c>
      <c r="F35" s="41">
        <f t="shared" si="0"/>
        <v>48444</v>
      </c>
      <c r="G35" s="82">
        <v>7289</v>
      </c>
      <c r="H35" s="36">
        <f t="shared" si="1"/>
        <v>90.277433737924213</v>
      </c>
      <c r="I35" s="82">
        <v>8161</v>
      </c>
      <c r="J35" s="36">
        <f t="shared" si="2"/>
        <v>101.07753282140204</v>
      </c>
      <c r="K35" s="82">
        <v>7198</v>
      </c>
      <c r="L35" s="36">
        <f t="shared" si="3"/>
        <v>89.150359177607129</v>
      </c>
      <c r="M35" s="82">
        <v>6438</v>
      </c>
      <c r="N35" s="36">
        <f t="shared" si="4"/>
        <v>79.737428783750303</v>
      </c>
      <c r="O35" s="82">
        <v>7835</v>
      </c>
      <c r="P35" s="36">
        <f t="shared" si="5"/>
        <v>97.039881099826601</v>
      </c>
      <c r="Q35" s="82">
        <v>7395</v>
      </c>
      <c r="R35" s="36">
        <f t="shared" si="6"/>
        <v>91.590289819172654</v>
      </c>
      <c r="S35" s="64">
        <v>4</v>
      </c>
      <c r="T35" s="35">
        <f t="shared" si="7"/>
        <v>5</v>
      </c>
      <c r="V35" s="31"/>
      <c r="W35" s="23" t="str">
        <f t="shared" si="8"/>
        <v>Sim</v>
      </c>
    </row>
    <row r="36" spans="1:23" ht="15" x14ac:dyDescent="0.25">
      <c r="A36" s="7" t="s">
        <v>113</v>
      </c>
      <c r="B36" s="20" t="s">
        <v>233</v>
      </c>
      <c r="C36" s="29">
        <v>210130</v>
      </c>
      <c r="D36" s="30" t="s">
        <v>115</v>
      </c>
      <c r="E36" s="28">
        <v>5500</v>
      </c>
      <c r="F36" s="41">
        <f t="shared" si="0"/>
        <v>33000</v>
      </c>
      <c r="G36" s="82">
        <v>4900</v>
      </c>
      <c r="H36" s="36">
        <f t="shared" si="1"/>
        <v>89.090909090909093</v>
      </c>
      <c r="I36" s="82">
        <v>4998</v>
      </c>
      <c r="J36" s="36">
        <f t="shared" si="2"/>
        <v>90.872727272727275</v>
      </c>
      <c r="K36" s="82">
        <v>5972</v>
      </c>
      <c r="L36" s="36">
        <f t="shared" si="3"/>
        <v>108.58181818181818</v>
      </c>
      <c r="M36" s="82">
        <v>5332</v>
      </c>
      <c r="N36" s="36">
        <f t="shared" si="4"/>
        <v>96.945454545454552</v>
      </c>
      <c r="O36" s="82">
        <v>4419</v>
      </c>
      <c r="P36" s="36">
        <f t="shared" si="5"/>
        <v>80.345454545454544</v>
      </c>
      <c r="Q36" s="82">
        <v>5048</v>
      </c>
      <c r="R36" s="36">
        <f t="shared" si="6"/>
        <v>91.781818181818181</v>
      </c>
      <c r="S36" s="64">
        <v>4</v>
      </c>
      <c r="T36" s="35">
        <f t="shared" si="7"/>
        <v>6</v>
      </c>
      <c r="V36" s="31"/>
      <c r="W36" s="23" t="str">
        <f t="shared" si="8"/>
        <v>Sim</v>
      </c>
    </row>
    <row r="37" spans="1:23" ht="15" x14ac:dyDescent="0.25">
      <c r="A37" s="11" t="s">
        <v>195</v>
      </c>
      <c r="B37" s="21" t="s">
        <v>233</v>
      </c>
      <c r="C37" s="12">
        <v>210135</v>
      </c>
      <c r="D37" s="27" t="s">
        <v>236</v>
      </c>
      <c r="E37" s="28">
        <v>918</v>
      </c>
      <c r="F37" s="41">
        <f t="shared" si="0"/>
        <v>5508</v>
      </c>
      <c r="G37" s="82">
        <v>814</v>
      </c>
      <c r="H37" s="36">
        <f t="shared" si="1"/>
        <v>88.671023965141615</v>
      </c>
      <c r="I37" s="83">
        <v>0</v>
      </c>
      <c r="J37" s="36">
        <f t="shared" si="2"/>
        <v>0</v>
      </c>
      <c r="K37" s="82">
        <v>938</v>
      </c>
      <c r="L37" s="36">
        <f t="shared" si="3"/>
        <v>102.17864923747277</v>
      </c>
      <c r="M37" s="82">
        <v>926</v>
      </c>
      <c r="N37" s="36">
        <f t="shared" si="4"/>
        <v>100.8714596949891</v>
      </c>
      <c r="O37" s="82">
        <v>925</v>
      </c>
      <c r="P37" s="36">
        <f t="shared" si="5"/>
        <v>100.76252723311548</v>
      </c>
      <c r="Q37" s="82">
        <v>0</v>
      </c>
      <c r="R37" s="36">
        <f t="shared" si="6"/>
        <v>0</v>
      </c>
      <c r="S37" s="64">
        <v>4</v>
      </c>
      <c r="T37" s="35">
        <f t="shared" si="7"/>
        <v>4</v>
      </c>
      <c r="V37" s="31"/>
      <c r="W37" s="23" t="str">
        <f t="shared" si="8"/>
        <v>Sim</v>
      </c>
    </row>
    <row r="38" spans="1:23" ht="15" x14ac:dyDescent="0.25">
      <c r="A38" s="7" t="s">
        <v>27</v>
      </c>
      <c r="B38" s="20" t="s">
        <v>233</v>
      </c>
      <c r="C38" s="29">
        <v>210140</v>
      </c>
      <c r="D38" s="30" t="s">
        <v>27</v>
      </c>
      <c r="E38" s="28">
        <v>37636</v>
      </c>
      <c r="F38" s="41">
        <f t="shared" si="0"/>
        <v>225816</v>
      </c>
      <c r="G38" s="82">
        <v>39169</v>
      </c>
      <c r="H38" s="36">
        <f t="shared" si="1"/>
        <v>104.07322776065469</v>
      </c>
      <c r="I38" s="82">
        <v>37643</v>
      </c>
      <c r="J38" s="36">
        <f t="shared" si="2"/>
        <v>100.01859921351897</v>
      </c>
      <c r="K38" s="82">
        <v>37371</v>
      </c>
      <c r="L38" s="36">
        <f t="shared" si="3"/>
        <v>99.295886916781811</v>
      </c>
      <c r="M38" s="82">
        <v>35877</v>
      </c>
      <c r="N38" s="36">
        <f t="shared" si="4"/>
        <v>95.326283345732804</v>
      </c>
      <c r="O38" s="82">
        <v>38052</v>
      </c>
      <c r="P38" s="36">
        <f t="shared" si="5"/>
        <v>101.10532468912743</v>
      </c>
      <c r="Q38" s="82">
        <v>33186</v>
      </c>
      <c r="R38" s="36">
        <f t="shared" si="6"/>
        <v>88.176214262939737</v>
      </c>
      <c r="S38" s="64">
        <v>4</v>
      </c>
      <c r="T38" s="35">
        <f t="shared" si="7"/>
        <v>6</v>
      </c>
      <c r="V38" s="31"/>
      <c r="W38" s="23" t="str">
        <f t="shared" si="8"/>
        <v>Sim</v>
      </c>
    </row>
    <row r="39" spans="1:23" ht="15" x14ac:dyDescent="0.25">
      <c r="A39" s="8" t="s">
        <v>171</v>
      </c>
      <c r="B39" s="19" t="s">
        <v>233</v>
      </c>
      <c r="C39" s="12">
        <v>210150</v>
      </c>
      <c r="D39" s="30" t="s">
        <v>172</v>
      </c>
      <c r="E39" s="28">
        <v>5873</v>
      </c>
      <c r="F39" s="41">
        <f t="shared" si="0"/>
        <v>35238</v>
      </c>
      <c r="G39" s="82">
        <v>4067</v>
      </c>
      <c r="H39" s="36">
        <f t="shared" si="1"/>
        <v>69.249106078665079</v>
      </c>
      <c r="I39" s="82">
        <v>5271</v>
      </c>
      <c r="J39" s="36">
        <f t="shared" si="2"/>
        <v>89.749702026221684</v>
      </c>
      <c r="K39" s="82">
        <v>5363</v>
      </c>
      <c r="L39" s="36">
        <f t="shared" si="3"/>
        <v>91.316192746466882</v>
      </c>
      <c r="M39" s="82">
        <v>5313</v>
      </c>
      <c r="N39" s="36">
        <f t="shared" si="4"/>
        <v>90.464839094159714</v>
      </c>
      <c r="O39" s="82">
        <v>5652</v>
      </c>
      <c r="P39" s="36">
        <f t="shared" si="5"/>
        <v>96.237016856802313</v>
      </c>
      <c r="Q39" s="82">
        <v>2550</v>
      </c>
      <c r="R39" s="36">
        <f t="shared" si="6"/>
        <v>43.419036267665589</v>
      </c>
      <c r="S39" s="64">
        <v>4</v>
      </c>
      <c r="T39" s="35">
        <f t="shared" si="7"/>
        <v>4</v>
      </c>
      <c r="V39" s="31"/>
      <c r="W39" s="23" t="str">
        <f t="shared" si="8"/>
        <v>Sim</v>
      </c>
    </row>
    <row r="40" spans="1:23" ht="15" x14ac:dyDescent="0.25">
      <c r="A40" s="8" t="s">
        <v>40</v>
      </c>
      <c r="B40" s="19" t="s">
        <v>233</v>
      </c>
      <c r="C40" s="12">
        <v>210160</v>
      </c>
      <c r="D40" s="27" t="s">
        <v>40</v>
      </c>
      <c r="E40" s="28">
        <v>31684</v>
      </c>
      <c r="F40" s="41">
        <f t="shared" si="0"/>
        <v>190104</v>
      </c>
      <c r="G40" s="82">
        <v>27511</v>
      </c>
      <c r="H40" s="36">
        <f t="shared" si="1"/>
        <v>86.829314480494887</v>
      </c>
      <c r="I40" s="82">
        <v>23717</v>
      </c>
      <c r="J40" s="36">
        <f t="shared" si="2"/>
        <v>74.854816311071843</v>
      </c>
      <c r="K40" s="82">
        <v>26639</v>
      </c>
      <c r="L40" s="36">
        <f t="shared" si="3"/>
        <v>84.077136725160955</v>
      </c>
      <c r="M40" s="82">
        <v>14788</v>
      </c>
      <c r="N40" s="36">
        <f t="shared" si="4"/>
        <v>46.673399823254641</v>
      </c>
      <c r="O40" s="82">
        <v>19260</v>
      </c>
      <c r="P40" s="36">
        <f t="shared" si="5"/>
        <v>60.787779320792836</v>
      </c>
      <c r="Q40" s="82">
        <v>15253</v>
      </c>
      <c r="R40" s="36">
        <f t="shared" si="6"/>
        <v>48.141017548289355</v>
      </c>
      <c r="S40" s="64">
        <v>4</v>
      </c>
      <c r="T40" s="35">
        <f t="shared" si="7"/>
        <v>2</v>
      </c>
      <c r="V40" s="31"/>
      <c r="W40" s="23" t="str">
        <f t="shared" si="8"/>
        <v>Não</v>
      </c>
    </row>
    <row r="41" spans="1:23" ht="15" x14ac:dyDescent="0.25">
      <c r="A41" s="8" t="s">
        <v>146</v>
      </c>
      <c r="B41" s="19" t="s">
        <v>233</v>
      </c>
      <c r="C41" s="12">
        <v>210170</v>
      </c>
      <c r="D41" s="27" t="s">
        <v>149</v>
      </c>
      <c r="E41" s="28">
        <v>18491</v>
      </c>
      <c r="F41" s="41">
        <f t="shared" si="0"/>
        <v>110946</v>
      </c>
      <c r="G41" s="82">
        <v>18859</v>
      </c>
      <c r="H41" s="36">
        <f t="shared" si="1"/>
        <v>101.99015737385754</v>
      </c>
      <c r="I41" s="82">
        <v>18758</v>
      </c>
      <c r="J41" s="36">
        <f t="shared" si="2"/>
        <v>101.44394570331512</v>
      </c>
      <c r="K41" s="82">
        <v>19181</v>
      </c>
      <c r="L41" s="36">
        <f t="shared" si="3"/>
        <v>103.73154507598289</v>
      </c>
      <c r="M41" s="82">
        <v>19100</v>
      </c>
      <c r="N41" s="36">
        <f t="shared" si="4"/>
        <v>103.29349413228057</v>
      </c>
      <c r="O41" s="82">
        <v>19283</v>
      </c>
      <c r="P41" s="36">
        <f t="shared" si="5"/>
        <v>104.28316478286735</v>
      </c>
      <c r="Q41" s="82">
        <v>19191</v>
      </c>
      <c r="R41" s="36">
        <f t="shared" si="6"/>
        <v>103.78562543940295</v>
      </c>
      <c r="S41" s="64">
        <v>4</v>
      </c>
      <c r="T41" s="35">
        <f t="shared" si="7"/>
        <v>6</v>
      </c>
      <c r="V41" s="31"/>
      <c r="W41" s="23" t="str">
        <f t="shared" si="8"/>
        <v>Sim</v>
      </c>
    </row>
    <row r="42" spans="1:23" ht="15" x14ac:dyDescent="0.25">
      <c r="A42" s="11" t="s">
        <v>86</v>
      </c>
      <c r="B42" s="21" t="s">
        <v>234</v>
      </c>
      <c r="C42" s="12">
        <v>210173</v>
      </c>
      <c r="D42" s="27" t="s">
        <v>237</v>
      </c>
      <c r="E42" s="28">
        <v>2194</v>
      </c>
      <c r="F42" s="41">
        <f t="shared" si="0"/>
        <v>13164</v>
      </c>
      <c r="G42" s="82">
        <v>2226</v>
      </c>
      <c r="H42" s="36">
        <f t="shared" si="1"/>
        <v>101.45852324521422</v>
      </c>
      <c r="I42" s="82">
        <v>2240</v>
      </c>
      <c r="J42" s="36">
        <f t="shared" si="2"/>
        <v>102.09662716499544</v>
      </c>
      <c r="K42" s="82">
        <v>2156</v>
      </c>
      <c r="L42" s="36">
        <f t="shared" si="3"/>
        <v>98.268003646308117</v>
      </c>
      <c r="M42" s="82">
        <v>2187</v>
      </c>
      <c r="N42" s="36">
        <f t="shared" si="4"/>
        <v>99.680948040109385</v>
      </c>
      <c r="O42" s="82">
        <v>2187</v>
      </c>
      <c r="P42" s="36">
        <f t="shared" si="5"/>
        <v>99.680948040109385</v>
      </c>
      <c r="Q42" s="82">
        <v>2325</v>
      </c>
      <c r="R42" s="36">
        <f t="shared" si="6"/>
        <v>105.97082953509572</v>
      </c>
      <c r="S42" s="64">
        <v>4</v>
      </c>
      <c r="T42" s="35">
        <f t="shared" si="7"/>
        <v>6</v>
      </c>
      <c r="V42" s="31"/>
      <c r="W42" s="23" t="str">
        <f t="shared" si="8"/>
        <v>Sim</v>
      </c>
    </row>
    <row r="43" spans="1:23" ht="15" x14ac:dyDescent="0.25">
      <c r="A43" s="8" t="s">
        <v>158</v>
      </c>
      <c r="B43" s="19" t="s">
        <v>233</v>
      </c>
      <c r="C43" s="12">
        <v>210177</v>
      </c>
      <c r="D43" s="27" t="s">
        <v>160</v>
      </c>
      <c r="E43" s="28">
        <v>4433</v>
      </c>
      <c r="F43" s="41">
        <f t="shared" si="0"/>
        <v>26598</v>
      </c>
      <c r="G43" s="82">
        <v>3731</v>
      </c>
      <c r="H43" s="36">
        <f t="shared" si="1"/>
        <v>84.1642228739003</v>
      </c>
      <c r="I43" s="82">
        <v>3770</v>
      </c>
      <c r="J43" s="36">
        <f t="shared" si="2"/>
        <v>85.043988269794724</v>
      </c>
      <c r="K43" s="82">
        <v>4294</v>
      </c>
      <c r="L43" s="36">
        <f t="shared" si="3"/>
        <v>96.864425896683954</v>
      </c>
      <c r="M43" s="82">
        <v>4081</v>
      </c>
      <c r="N43" s="36">
        <f t="shared" si="4"/>
        <v>92.059553349875927</v>
      </c>
      <c r="O43" s="82">
        <v>3917</v>
      </c>
      <c r="P43" s="36">
        <f t="shared" si="5"/>
        <v>88.3600270697045</v>
      </c>
      <c r="Q43" s="82">
        <v>2554</v>
      </c>
      <c r="R43" s="36">
        <f t="shared" si="6"/>
        <v>57.613354387547929</v>
      </c>
      <c r="S43" s="64">
        <v>4</v>
      </c>
      <c r="T43" s="35">
        <f t="shared" si="7"/>
        <v>5</v>
      </c>
      <c r="V43" s="31"/>
      <c r="W43" s="23" t="str">
        <f t="shared" si="8"/>
        <v>Sim</v>
      </c>
    </row>
    <row r="44" spans="1:23" ht="15" x14ac:dyDescent="0.25">
      <c r="A44" s="8" t="s">
        <v>171</v>
      </c>
      <c r="B44" s="19" t="s">
        <v>233</v>
      </c>
      <c r="C44" s="12">
        <v>210180</v>
      </c>
      <c r="D44" s="27" t="s">
        <v>173</v>
      </c>
      <c r="E44" s="28">
        <v>2364</v>
      </c>
      <c r="F44" s="41">
        <f t="shared" si="0"/>
        <v>14184</v>
      </c>
      <c r="G44" s="82">
        <v>2038</v>
      </c>
      <c r="H44" s="36">
        <f t="shared" si="1"/>
        <v>86.209813874788495</v>
      </c>
      <c r="I44" s="82">
        <v>1946</v>
      </c>
      <c r="J44" s="36">
        <f t="shared" si="2"/>
        <v>82.318104906937393</v>
      </c>
      <c r="K44" s="82">
        <v>2357</v>
      </c>
      <c r="L44" s="36">
        <f t="shared" si="3"/>
        <v>99.703891708967845</v>
      </c>
      <c r="M44" s="82">
        <v>1554</v>
      </c>
      <c r="N44" s="36">
        <f t="shared" si="4"/>
        <v>65.736040609137063</v>
      </c>
      <c r="O44" s="82">
        <v>2030</v>
      </c>
      <c r="P44" s="36">
        <f t="shared" si="5"/>
        <v>85.871404399323183</v>
      </c>
      <c r="Q44" s="82">
        <v>1794</v>
      </c>
      <c r="R44" s="36">
        <f t="shared" si="6"/>
        <v>75.888324873096451</v>
      </c>
      <c r="S44" s="64">
        <v>4</v>
      </c>
      <c r="T44" s="35">
        <f t="shared" si="7"/>
        <v>4</v>
      </c>
      <c r="V44" s="31"/>
      <c r="W44" s="23" t="str">
        <f t="shared" si="8"/>
        <v>Sim</v>
      </c>
    </row>
    <row r="45" spans="1:23" ht="15" x14ac:dyDescent="0.25">
      <c r="A45" s="7" t="s">
        <v>113</v>
      </c>
      <c r="B45" s="20" t="s">
        <v>233</v>
      </c>
      <c r="C45" s="29">
        <v>210190</v>
      </c>
      <c r="D45" s="27" t="s">
        <v>116</v>
      </c>
      <c r="E45" s="28">
        <v>2204</v>
      </c>
      <c r="F45" s="41">
        <f t="shared" si="0"/>
        <v>13224</v>
      </c>
      <c r="G45" s="86">
        <v>432</v>
      </c>
      <c r="H45" s="36">
        <f t="shared" si="1"/>
        <v>19.600725952813068</v>
      </c>
      <c r="I45" s="86">
        <v>0</v>
      </c>
      <c r="J45" s="36">
        <f t="shared" si="2"/>
        <v>0</v>
      </c>
      <c r="K45" s="82">
        <v>0</v>
      </c>
      <c r="L45" s="36">
        <f t="shared" si="3"/>
        <v>0</v>
      </c>
      <c r="M45" s="82">
        <v>442</v>
      </c>
      <c r="N45" s="36">
        <f t="shared" si="4"/>
        <v>20.054446460980035</v>
      </c>
      <c r="O45" s="82">
        <v>1982</v>
      </c>
      <c r="P45" s="36">
        <f t="shared" si="5"/>
        <v>89.927404718693282</v>
      </c>
      <c r="Q45" s="82">
        <v>1149</v>
      </c>
      <c r="R45" s="36">
        <f t="shared" si="6"/>
        <v>52.132486388384756</v>
      </c>
      <c r="S45" s="64">
        <v>4</v>
      </c>
      <c r="T45" s="35">
        <f t="shared" si="7"/>
        <v>1</v>
      </c>
      <c r="V45" s="31"/>
      <c r="W45" s="23" t="str">
        <f t="shared" si="8"/>
        <v>Não</v>
      </c>
    </row>
    <row r="46" spans="1:23" ht="15" x14ac:dyDescent="0.25">
      <c r="A46" s="7" t="s">
        <v>100</v>
      </c>
      <c r="B46" s="20" t="s">
        <v>233</v>
      </c>
      <c r="C46" s="29">
        <v>210193</v>
      </c>
      <c r="D46" s="30" t="s">
        <v>101</v>
      </c>
      <c r="E46" s="28">
        <v>2056</v>
      </c>
      <c r="F46" s="41">
        <f t="shared" si="0"/>
        <v>12336</v>
      </c>
      <c r="G46" s="86">
        <v>827</v>
      </c>
      <c r="H46" s="36">
        <f t="shared" si="1"/>
        <v>40.223735408560316</v>
      </c>
      <c r="I46" s="86">
        <v>0</v>
      </c>
      <c r="J46" s="36">
        <f t="shared" si="2"/>
        <v>0</v>
      </c>
      <c r="K46" s="82">
        <v>0</v>
      </c>
      <c r="L46" s="36">
        <f t="shared" si="3"/>
        <v>0</v>
      </c>
      <c r="M46" s="82">
        <v>0</v>
      </c>
      <c r="N46" s="36">
        <f t="shared" si="4"/>
        <v>0</v>
      </c>
      <c r="O46" s="82">
        <v>0</v>
      </c>
      <c r="P46" s="36">
        <f t="shared" si="5"/>
        <v>0</v>
      </c>
      <c r="Q46" s="82">
        <v>0</v>
      </c>
      <c r="R46" s="36">
        <f t="shared" si="6"/>
        <v>0</v>
      </c>
      <c r="S46" s="64">
        <v>4</v>
      </c>
      <c r="T46" s="35">
        <f t="shared" si="7"/>
        <v>0</v>
      </c>
      <c r="V46" s="31"/>
      <c r="W46" s="23" t="str">
        <f t="shared" si="8"/>
        <v>Não</v>
      </c>
    </row>
    <row r="47" spans="1:23" ht="15" x14ac:dyDescent="0.25">
      <c r="A47" s="7" t="s">
        <v>202</v>
      </c>
      <c r="B47" s="20" t="s">
        <v>233</v>
      </c>
      <c r="C47" s="29">
        <v>210197</v>
      </c>
      <c r="D47" s="30" t="s">
        <v>205</v>
      </c>
      <c r="E47" s="28">
        <v>3849</v>
      </c>
      <c r="F47" s="41">
        <f t="shared" si="0"/>
        <v>23094</v>
      </c>
      <c r="G47" s="86">
        <v>3755</v>
      </c>
      <c r="H47" s="36">
        <f t="shared" si="1"/>
        <v>97.557807222655242</v>
      </c>
      <c r="I47" s="86">
        <v>3648</v>
      </c>
      <c r="J47" s="36">
        <f t="shared" si="2"/>
        <v>94.777864380358537</v>
      </c>
      <c r="K47" s="82">
        <v>0</v>
      </c>
      <c r="L47" s="36">
        <f t="shared" si="3"/>
        <v>0</v>
      </c>
      <c r="M47" s="82">
        <v>3148</v>
      </c>
      <c r="N47" s="36">
        <f t="shared" si="4"/>
        <v>81.787477266822549</v>
      </c>
      <c r="O47" s="82">
        <v>2681</v>
      </c>
      <c r="P47" s="36">
        <f t="shared" si="5"/>
        <v>69.654455702779941</v>
      </c>
      <c r="Q47" s="82">
        <v>237</v>
      </c>
      <c r="R47" s="36">
        <f t="shared" si="6"/>
        <v>6.1574434918160561</v>
      </c>
      <c r="S47" s="64">
        <v>4</v>
      </c>
      <c r="T47" s="35">
        <f t="shared" si="7"/>
        <v>3</v>
      </c>
      <c r="V47" s="31"/>
      <c r="W47" s="23" t="str">
        <f t="shared" si="8"/>
        <v>Não</v>
      </c>
    </row>
    <row r="48" spans="1:23" ht="15" x14ac:dyDescent="0.25">
      <c r="A48" s="7" t="s">
        <v>158</v>
      </c>
      <c r="B48" s="20" t="s">
        <v>233</v>
      </c>
      <c r="C48" s="29">
        <v>210200</v>
      </c>
      <c r="D48" s="30" t="s">
        <v>161</v>
      </c>
      <c r="E48" s="28">
        <v>8703</v>
      </c>
      <c r="F48" s="41">
        <f t="shared" si="0"/>
        <v>52218</v>
      </c>
      <c r="G48" s="82">
        <v>7056</v>
      </c>
      <c r="H48" s="36">
        <f t="shared" si="1"/>
        <v>81.075491209927605</v>
      </c>
      <c r="I48" s="82">
        <v>5168</v>
      </c>
      <c r="J48" s="36">
        <f t="shared" si="2"/>
        <v>59.381822360105708</v>
      </c>
      <c r="K48" s="82">
        <v>4585</v>
      </c>
      <c r="L48" s="36">
        <f t="shared" si="3"/>
        <v>52.682982879466856</v>
      </c>
      <c r="M48" s="82">
        <v>8705</v>
      </c>
      <c r="N48" s="36">
        <f t="shared" si="4"/>
        <v>100.0229805814087</v>
      </c>
      <c r="O48" s="82">
        <v>8645</v>
      </c>
      <c r="P48" s="36">
        <f t="shared" si="5"/>
        <v>99.333563139147415</v>
      </c>
      <c r="Q48" s="82">
        <v>7077</v>
      </c>
      <c r="R48" s="36">
        <f t="shared" si="6"/>
        <v>81.316787314719065</v>
      </c>
      <c r="S48" s="64">
        <v>4</v>
      </c>
      <c r="T48" s="35">
        <f t="shared" si="7"/>
        <v>4</v>
      </c>
      <c r="V48" s="31"/>
      <c r="W48" s="23" t="str">
        <f t="shared" si="8"/>
        <v>Sim</v>
      </c>
    </row>
    <row r="49" spans="1:23" ht="15" x14ac:dyDescent="0.25">
      <c r="A49" s="7" t="s">
        <v>8</v>
      </c>
      <c r="B49" s="20" t="s">
        <v>233</v>
      </c>
      <c r="C49" s="29">
        <v>210203</v>
      </c>
      <c r="D49" s="30" t="s">
        <v>9</v>
      </c>
      <c r="E49" s="28">
        <v>12445</v>
      </c>
      <c r="F49" s="41">
        <f t="shared" si="0"/>
        <v>74670</v>
      </c>
      <c r="G49" s="82">
        <v>11880</v>
      </c>
      <c r="H49" s="36">
        <f t="shared" si="1"/>
        <v>95.460024106066697</v>
      </c>
      <c r="I49" s="82">
        <v>9981</v>
      </c>
      <c r="J49" s="36">
        <f t="shared" si="2"/>
        <v>80.200883889112092</v>
      </c>
      <c r="K49" s="82">
        <v>12116</v>
      </c>
      <c r="L49" s="36">
        <f t="shared" si="3"/>
        <v>97.356368019284858</v>
      </c>
      <c r="M49" s="82">
        <v>13239</v>
      </c>
      <c r="N49" s="36">
        <f t="shared" si="4"/>
        <v>106.38007231820008</v>
      </c>
      <c r="O49" s="82">
        <v>12762</v>
      </c>
      <c r="P49" s="36">
        <f t="shared" si="5"/>
        <v>102.54720771394135</v>
      </c>
      <c r="Q49" s="82">
        <v>10252</v>
      </c>
      <c r="R49" s="36">
        <f t="shared" si="6"/>
        <v>82.378465247087178</v>
      </c>
      <c r="S49" s="64">
        <v>4</v>
      </c>
      <c r="T49" s="35">
        <f t="shared" si="7"/>
        <v>6</v>
      </c>
      <c r="V49" s="31"/>
      <c r="W49" s="23" t="str">
        <f t="shared" si="8"/>
        <v>Sim</v>
      </c>
    </row>
    <row r="50" spans="1:23" ht="15" x14ac:dyDescent="0.25">
      <c r="A50" s="7" t="s">
        <v>16</v>
      </c>
      <c r="B50" s="20" t="s">
        <v>233</v>
      </c>
      <c r="C50" s="29">
        <v>210207</v>
      </c>
      <c r="D50" s="30" t="s">
        <v>18</v>
      </c>
      <c r="E50" s="28">
        <v>2464</v>
      </c>
      <c r="F50" s="41">
        <f t="shared" si="0"/>
        <v>14784</v>
      </c>
      <c r="G50" s="82">
        <v>2443</v>
      </c>
      <c r="H50" s="36">
        <f t="shared" si="1"/>
        <v>99.147727272727266</v>
      </c>
      <c r="I50" s="82">
        <v>2393</v>
      </c>
      <c r="J50" s="36">
        <f t="shared" si="2"/>
        <v>97.118506493506501</v>
      </c>
      <c r="K50" s="82">
        <v>2421</v>
      </c>
      <c r="L50" s="36">
        <f t="shared" si="3"/>
        <v>98.254870129870127</v>
      </c>
      <c r="M50" s="82">
        <v>2152</v>
      </c>
      <c r="N50" s="36">
        <f t="shared" si="4"/>
        <v>87.337662337662337</v>
      </c>
      <c r="O50" s="82">
        <v>2553</v>
      </c>
      <c r="P50" s="36">
        <f t="shared" si="5"/>
        <v>103.61201298701299</v>
      </c>
      <c r="Q50" s="82">
        <v>2268</v>
      </c>
      <c r="R50" s="36">
        <f t="shared" si="6"/>
        <v>92.045454545454547</v>
      </c>
      <c r="S50" s="64">
        <v>4</v>
      </c>
      <c r="T50" s="35">
        <f t="shared" si="7"/>
        <v>6</v>
      </c>
      <c r="V50" s="31"/>
      <c r="W50" s="23" t="str">
        <f t="shared" si="8"/>
        <v>Sim</v>
      </c>
    </row>
    <row r="51" spans="1:23" ht="15" x14ac:dyDescent="0.25">
      <c r="A51" s="8" t="s">
        <v>52</v>
      </c>
      <c r="B51" s="19" t="s">
        <v>233</v>
      </c>
      <c r="C51" s="12">
        <v>210210</v>
      </c>
      <c r="D51" s="27" t="s">
        <v>56</v>
      </c>
      <c r="E51" s="28">
        <v>8355</v>
      </c>
      <c r="F51" s="41">
        <f t="shared" si="0"/>
        <v>50130</v>
      </c>
      <c r="G51" s="82">
        <v>8376</v>
      </c>
      <c r="H51" s="36">
        <f t="shared" si="1"/>
        <v>100.25134649910233</v>
      </c>
      <c r="I51" s="82">
        <v>2266</v>
      </c>
      <c r="J51" s="36">
        <f t="shared" si="2"/>
        <v>27.121484141232795</v>
      </c>
      <c r="K51" s="82">
        <v>7385</v>
      </c>
      <c r="L51" s="36">
        <f t="shared" si="3"/>
        <v>88.390185517654089</v>
      </c>
      <c r="M51" s="82">
        <v>8440</v>
      </c>
      <c r="N51" s="36">
        <f t="shared" si="4"/>
        <v>101.01735487731898</v>
      </c>
      <c r="O51" s="82">
        <v>8463</v>
      </c>
      <c r="P51" s="36">
        <f t="shared" si="5"/>
        <v>101.29263913824059</v>
      </c>
      <c r="Q51" s="82">
        <v>8600</v>
      </c>
      <c r="R51" s="36">
        <f t="shared" si="6"/>
        <v>102.93237582286056</v>
      </c>
      <c r="S51" s="64">
        <v>4</v>
      </c>
      <c r="T51" s="35">
        <f t="shared" si="7"/>
        <v>5</v>
      </c>
      <c r="V51" s="31"/>
      <c r="W51" s="23" t="str">
        <f t="shared" si="8"/>
        <v>Sim</v>
      </c>
    </row>
    <row r="52" spans="1:23" ht="14.45" x14ac:dyDescent="0.3">
      <c r="A52" s="8" t="s">
        <v>16</v>
      </c>
      <c r="B52" s="19" t="s">
        <v>234</v>
      </c>
      <c r="C52" s="12">
        <v>210215</v>
      </c>
      <c r="D52" s="27" t="s">
        <v>19</v>
      </c>
      <c r="E52" s="28">
        <v>1331</v>
      </c>
      <c r="F52" s="41">
        <f t="shared" si="0"/>
        <v>7986</v>
      </c>
      <c r="G52" s="82">
        <v>1204</v>
      </c>
      <c r="H52" s="36">
        <f t="shared" si="1"/>
        <v>90.458302028549966</v>
      </c>
      <c r="I52" s="82">
        <v>1285</v>
      </c>
      <c r="J52" s="36">
        <f t="shared" si="2"/>
        <v>96.543951915852745</v>
      </c>
      <c r="K52" s="82">
        <v>1290</v>
      </c>
      <c r="L52" s="36">
        <f t="shared" si="3"/>
        <v>96.919609316303536</v>
      </c>
      <c r="M52" s="82">
        <v>1299</v>
      </c>
      <c r="N52" s="36">
        <f t="shared" si="4"/>
        <v>97.595792637114954</v>
      </c>
      <c r="O52" s="82">
        <v>1236</v>
      </c>
      <c r="P52" s="36">
        <f t="shared" si="5"/>
        <v>92.862509391435012</v>
      </c>
      <c r="Q52" s="82">
        <v>1193</v>
      </c>
      <c r="R52" s="36">
        <f t="shared" si="6"/>
        <v>89.631855747558234</v>
      </c>
      <c r="S52" s="64">
        <v>4</v>
      </c>
      <c r="T52" s="35">
        <f t="shared" si="7"/>
        <v>6</v>
      </c>
      <c r="V52" s="31"/>
      <c r="W52" s="23" t="str">
        <f t="shared" si="8"/>
        <v>Sim</v>
      </c>
    </row>
    <row r="53" spans="1:23" ht="15" x14ac:dyDescent="0.25">
      <c r="A53" s="8" t="s">
        <v>45</v>
      </c>
      <c r="B53" s="19" t="s">
        <v>233</v>
      </c>
      <c r="C53" s="12">
        <v>210220</v>
      </c>
      <c r="D53" s="27" t="s">
        <v>48</v>
      </c>
      <c r="E53" s="28">
        <v>4658</v>
      </c>
      <c r="F53" s="41">
        <f t="shared" si="0"/>
        <v>27948</v>
      </c>
      <c r="G53" s="82">
        <v>4388</v>
      </c>
      <c r="H53" s="36">
        <f t="shared" si="1"/>
        <v>94.20352082438815</v>
      </c>
      <c r="I53" s="82">
        <v>4030</v>
      </c>
      <c r="J53" s="36">
        <f t="shared" si="2"/>
        <v>86.517818806354668</v>
      </c>
      <c r="K53" s="82">
        <v>4204</v>
      </c>
      <c r="L53" s="36">
        <f t="shared" si="3"/>
        <v>90.253327608415631</v>
      </c>
      <c r="M53" s="82">
        <v>4206</v>
      </c>
      <c r="N53" s="36">
        <f t="shared" si="4"/>
        <v>90.296264491197945</v>
      </c>
      <c r="O53" s="82">
        <v>4029</v>
      </c>
      <c r="P53" s="36">
        <f t="shared" si="5"/>
        <v>86.496350364963504</v>
      </c>
      <c r="Q53" s="82">
        <v>3883</v>
      </c>
      <c r="R53" s="36">
        <f t="shared" si="6"/>
        <v>83.361957921854867</v>
      </c>
      <c r="S53" s="64">
        <v>4</v>
      </c>
      <c r="T53" s="35">
        <f t="shared" si="7"/>
        <v>6</v>
      </c>
      <c r="V53" s="31"/>
      <c r="W53" s="23" t="str">
        <f t="shared" si="8"/>
        <v>Sim</v>
      </c>
    </row>
    <row r="54" spans="1:23" ht="15" x14ac:dyDescent="0.25">
      <c r="A54" s="8" t="s">
        <v>171</v>
      </c>
      <c r="B54" s="19" t="s">
        <v>233</v>
      </c>
      <c r="C54" s="12">
        <v>210230</v>
      </c>
      <c r="D54" s="27" t="s">
        <v>174</v>
      </c>
      <c r="E54" s="28">
        <v>8053</v>
      </c>
      <c r="F54" s="41">
        <f t="shared" si="0"/>
        <v>48318</v>
      </c>
      <c r="G54" s="86">
        <v>6758</v>
      </c>
      <c r="H54" s="36">
        <f t="shared" si="1"/>
        <v>83.919036383956296</v>
      </c>
      <c r="I54" s="86">
        <v>2785</v>
      </c>
      <c r="J54" s="36">
        <f t="shared" si="2"/>
        <v>34.583385073885509</v>
      </c>
      <c r="K54" s="82">
        <v>0</v>
      </c>
      <c r="L54" s="36">
        <f t="shared" si="3"/>
        <v>0</v>
      </c>
      <c r="M54" s="82">
        <v>0</v>
      </c>
      <c r="N54" s="36">
        <f t="shared" si="4"/>
        <v>0</v>
      </c>
      <c r="O54" s="82">
        <v>0</v>
      </c>
      <c r="P54" s="36">
        <f t="shared" si="5"/>
        <v>0</v>
      </c>
      <c r="Q54" s="82">
        <v>0</v>
      </c>
      <c r="R54" s="36">
        <f t="shared" si="6"/>
        <v>0</v>
      </c>
      <c r="S54" s="64">
        <v>4</v>
      </c>
      <c r="T54" s="35">
        <f t="shared" si="7"/>
        <v>1</v>
      </c>
      <c r="V54" s="31"/>
      <c r="W54" s="23" t="str">
        <f t="shared" si="8"/>
        <v>Não</v>
      </c>
    </row>
    <row r="55" spans="1:23" ht="15" x14ac:dyDescent="0.25">
      <c r="A55" s="8" t="s">
        <v>8</v>
      </c>
      <c r="B55" s="19" t="s">
        <v>233</v>
      </c>
      <c r="C55" s="12">
        <v>210232</v>
      </c>
      <c r="D55" s="27" t="s">
        <v>10</v>
      </c>
      <c r="E55" s="28">
        <v>21196</v>
      </c>
      <c r="F55" s="41">
        <f t="shared" si="0"/>
        <v>127176</v>
      </c>
      <c r="G55" s="86">
        <v>20097</v>
      </c>
      <c r="H55" s="36">
        <f t="shared" si="1"/>
        <v>94.815059445178335</v>
      </c>
      <c r="I55" s="86">
        <v>5759</v>
      </c>
      <c r="J55" s="36">
        <f t="shared" si="2"/>
        <v>27.170220796376675</v>
      </c>
      <c r="K55" s="82">
        <v>0</v>
      </c>
      <c r="L55" s="36">
        <f t="shared" si="3"/>
        <v>0</v>
      </c>
      <c r="M55" s="82">
        <v>18672</v>
      </c>
      <c r="N55" s="36">
        <f t="shared" si="4"/>
        <v>88.092092847707121</v>
      </c>
      <c r="O55" s="82">
        <v>20417</v>
      </c>
      <c r="P55" s="36">
        <f t="shared" si="5"/>
        <v>96.324778260049072</v>
      </c>
      <c r="Q55" s="82">
        <v>20144</v>
      </c>
      <c r="R55" s="36">
        <f t="shared" si="6"/>
        <v>95.036799396112471</v>
      </c>
      <c r="S55" s="64">
        <v>4</v>
      </c>
      <c r="T55" s="35">
        <f t="shared" si="7"/>
        <v>4</v>
      </c>
      <c r="V55" s="31"/>
      <c r="W55" s="23" t="str">
        <f t="shared" si="8"/>
        <v>Sim</v>
      </c>
    </row>
    <row r="56" spans="1:23" ht="15" x14ac:dyDescent="0.25">
      <c r="A56" s="8" t="s">
        <v>71</v>
      </c>
      <c r="B56" s="19" t="s">
        <v>233</v>
      </c>
      <c r="C56" s="12">
        <v>210235</v>
      </c>
      <c r="D56" s="27" t="s">
        <v>73</v>
      </c>
      <c r="E56" s="28">
        <v>5742</v>
      </c>
      <c r="F56" s="41">
        <f t="shared" si="0"/>
        <v>34452</v>
      </c>
      <c r="G56" s="82">
        <v>5280</v>
      </c>
      <c r="H56" s="36">
        <f t="shared" si="1"/>
        <v>91.954022988505741</v>
      </c>
      <c r="I56" s="82">
        <v>5563</v>
      </c>
      <c r="J56" s="36">
        <f t="shared" si="2"/>
        <v>96.8826192964124</v>
      </c>
      <c r="K56" s="82">
        <v>5092</v>
      </c>
      <c r="L56" s="36">
        <f t="shared" si="3"/>
        <v>88.679902473005924</v>
      </c>
      <c r="M56" s="82">
        <v>5481</v>
      </c>
      <c r="N56" s="36">
        <f t="shared" si="4"/>
        <v>95.454545454545453</v>
      </c>
      <c r="O56" s="82">
        <v>5723</v>
      </c>
      <c r="P56" s="36">
        <f t="shared" si="5"/>
        <v>99.669104841518632</v>
      </c>
      <c r="Q56" s="82">
        <v>4845</v>
      </c>
      <c r="R56" s="36">
        <f t="shared" si="6"/>
        <v>84.378265412748178</v>
      </c>
      <c r="S56" s="64">
        <v>4</v>
      </c>
      <c r="T56" s="35">
        <f t="shared" si="7"/>
        <v>6</v>
      </c>
      <c r="V56" s="31"/>
      <c r="W56" s="23" t="str">
        <f t="shared" si="8"/>
        <v>Sim</v>
      </c>
    </row>
    <row r="57" spans="1:23" ht="15" x14ac:dyDescent="0.25">
      <c r="A57" s="8" t="s">
        <v>146</v>
      </c>
      <c r="B57" s="19" t="s">
        <v>233</v>
      </c>
      <c r="C57" s="12">
        <v>210237</v>
      </c>
      <c r="D57" s="27" t="s">
        <v>150</v>
      </c>
      <c r="E57" s="28">
        <v>2263</v>
      </c>
      <c r="F57" s="41">
        <f t="shared" si="0"/>
        <v>13578</v>
      </c>
      <c r="G57" s="82">
        <v>1993</v>
      </c>
      <c r="H57" s="36">
        <f t="shared" si="1"/>
        <v>88.068935041979671</v>
      </c>
      <c r="I57" s="82">
        <v>2041</v>
      </c>
      <c r="J57" s="36">
        <f t="shared" si="2"/>
        <v>90.190013256738837</v>
      </c>
      <c r="K57" s="82">
        <v>2100</v>
      </c>
      <c r="L57" s="36">
        <f t="shared" si="3"/>
        <v>92.79717189571366</v>
      </c>
      <c r="M57" s="82">
        <v>2152</v>
      </c>
      <c r="N57" s="36">
        <f t="shared" si="4"/>
        <v>95.095006628369418</v>
      </c>
      <c r="O57" s="82">
        <v>2132</v>
      </c>
      <c r="P57" s="36">
        <f t="shared" si="5"/>
        <v>94.211224038886428</v>
      </c>
      <c r="Q57" s="82">
        <v>414</v>
      </c>
      <c r="R57" s="36">
        <f t="shared" si="6"/>
        <v>18.294299602297833</v>
      </c>
      <c r="S57" s="64">
        <v>4</v>
      </c>
      <c r="T57" s="35">
        <f t="shared" si="7"/>
        <v>5</v>
      </c>
      <c r="V57" s="31"/>
      <c r="W57" s="23" t="str">
        <f t="shared" si="8"/>
        <v>Sim</v>
      </c>
    </row>
    <row r="58" spans="1:23" ht="15" x14ac:dyDescent="0.25">
      <c r="A58" s="8" t="s">
        <v>195</v>
      </c>
      <c r="B58" s="19" t="s">
        <v>233</v>
      </c>
      <c r="C58" s="12">
        <v>210240</v>
      </c>
      <c r="D58" s="27" t="s">
        <v>196</v>
      </c>
      <c r="E58" s="28">
        <v>1886</v>
      </c>
      <c r="F58" s="41">
        <f t="shared" si="0"/>
        <v>11316</v>
      </c>
      <c r="G58" s="82">
        <v>1323</v>
      </c>
      <c r="H58" s="36">
        <f t="shared" si="1"/>
        <v>70.148462354188752</v>
      </c>
      <c r="I58" s="82">
        <v>1802</v>
      </c>
      <c r="J58" s="36">
        <f t="shared" si="2"/>
        <v>95.546129374337212</v>
      </c>
      <c r="K58" s="82">
        <v>1264</v>
      </c>
      <c r="L58" s="36">
        <f t="shared" si="3"/>
        <v>67.020148462354186</v>
      </c>
      <c r="M58" s="82">
        <v>1807</v>
      </c>
      <c r="N58" s="36">
        <f t="shared" si="4"/>
        <v>95.811240721102862</v>
      </c>
      <c r="O58" s="82">
        <v>1853</v>
      </c>
      <c r="P58" s="36">
        <f t="shared" si="5"/>
        <v>98.250265111346764</v>
      </c>
      <c r="Q58" s="82">
        <v>1808</v>
      </c>
      <c r="R58" s="36">
        <f t="shared" si="6"/>
        <v>95.864262990455998</v>
      </c>
      <c r="S58" s="64">
        <v>4</v>
      </c>
      <c r="T58" s="35">
        <f t="shared" si="7"/>
        <v>4</v>
      </c>
      <c r="V58" s="31"/>
      <c r="W58" s="23" t="str">
        <f t="shared" si="8"/>
        <v>Sim</v>
      </c>
    </row>
    <row r="59" spans="1:23" ht="14.45" x14ac:dyDescent="0.3">
      <c r="A59" s="8" t="s">
        <v>195</v>
      </c>
      <c r="B59" s="19" t="s">
        <v>234</v>
      </c>
      <c r="C59" s="12">
        <v>210250</v>
      </c>
      <c r="D59" s="27" t="s">
        <v>197</v>
      </c>
      <c r="E59" s="28">
        <v>2951</v>
      </c>
      <c r="F59" s="41">
        <f t="shared" si="0"/>
        <v>17706</v>
      </c>
      <c r="G59" s="82">
        <v>1919</v>
      </c>
      <c r="H59" s="36">
        <f t="shared" si="1"/>
        <v>65.028803795323626</v>
      </c>
      <c r="I59" s="82">
        <v>2313</v>
      </c>
      <c r="J59" s="36">
        <f t="shared" si="2"/>
        <v>78.380210098271775</v>
      </c>
      <c r="K59" s="82">
        <v>2573</v>
      </c>
      <c r="L59" s="36">
        <f t="shared" si="3"/>
        <v>87.190782785496452</v>
      </c>
      <c r="M59" s="82">
        <v>2441</v>
      </c>
      <c r="N59" s="36">
        <f t="shared" si="4"/>
        <v>82.717722805828529</v>
      </c>
      <c r="O59" s="82">
        <v>2421</v>
      </c>
      <c r="P59" s="36">
        <f t="shared" si="5"/>
        <v>82.039986445272788</v>
      </c>
      <c r="Q59" s="82">
        <v>1518</v>
      </c>
      <c r="R59" s="36">
        <f t="shared" si="6"/>
        <v>51.440189766180957</v>
      </c>
      <c r="S59" s="64">
        <v>4</v>
      </c>
      <c r="T59" s="35">
        <f t="shared" si="7"/>
        <v>3</v>
      </c>
      <c r="V59" s="31"/>
      <c r="W59" s="23" t="str">
        <f t="shared" si="8"/>
        <v>Não</v>
      </c>
    </row>
    <row r="60" spans="1:23" ht="15" x14ac:dyDescent="0.25">
      <c r="A60" s="8" t="s">
        <v>71</v>
      </c>
      <c r="B60" s="19" t="s">
        <v>233</v>
      </c>
      <c r="C60" s="12">
        <v>210255</v>
      </c>
      <c r="D60" s="27" t="s">
        <v>74</v>
      </c>
      <c r="E60" s="28">
        <v>5618</v>
      </c>
      <c r="F60" s="41">
        <f t="shared" si="0"/>
        <v>33708</v>
      </c>
      <c r="G60" s="82">
        <v>5203</v>
      </c>
      <c r="H60" s="36">
        <f t="shared" si="1"/>
        <v>92.613029547881808</v>
      </c>
      <c r="I60" s="82">
        <v>2890</v>
      </c>
      <c r="J60" s="36">
        <f t="shared" si="2"/>
        <v>51.441794232823071</v>
      </c>
      <c r="K60" s="82">
        <v>4422</v>
      </c>
      <c r="L60" s="36">
        <f t="shared" si="3"/>
        <v>78.711285154859382</v>
      </c>
      <c r="M60" s="82">
        <v>5152</v>
      </c>
      <c r="N60" s="36">
        <f t="shared" si="4"/>
        <v>91.705233179067278</v>
      </c>
      <c r="O60" s="82">
        <v>5441</v>
      </c>
      <c r="P60" s="36">
        <f t="shared" si="5"/>
        <v>96.849412602349588</v>
      </c>
      <c r="Q60" s="82">
        <v>5579</v>
      </c>
      <c r="R60" s="36">
        <f t="shared" si="6"/>
        <v>99.30580277678888</v>
      </c>
      <c r="S60" s="64">
        <v>4</v>
      </c>
      <c r="T60" s="35">
        <f t="shared" si="7"/>
        <v>4</v>
      </c>
      <c r="V60" s="31"/>
      <c r="W60" s="23" t="str">
        <f t="shared" si="8"/>
        <v>Sim</v>
      </c>
    </row>
    <row r="61" spans="1:23" ht="15" x14ac:dyDescent="0.25">
      <c r="A61" s="7" t="s">
        <v>202</v>
      </c>
      <c r="B61" s="20" t="s">
        <v>233</v>
      </c>
      <c r="C61" s="29">
        <v>210260</v>
      </c>
      <c r="D61" s="27" t="s">
        <v>206</v>
      </c>
      <c r="E61" s="28">
        <v>5107</v>
      </c>
      <c r="F61" s="41">
        <f t="shared" si="0"/>
        <v>30642</v>
      </c>
      <c r="G61" s="82">
        <v>5103</v>
      </c>
      <c r="H61" s="36">
        <f t="shared" si="1"/>
        <v>99.921676130800861</v>
      </c>
      <c r="I61" s="82">
        <v>5045</v>
      </c>
      <c r="J61" s="36">
        <f t="shared" si="2"/>
        <v>98.785980027413359</v>
      </c>
      <c r="K61" s="82">
        <v>5104</v>
      </c>
      <c r="L61" s="36">
        <f t="shared" si="3"/>
        <v>99.94125709810065</v>
      </c>
      <c r="M61" s="82">
        <v>5109</v>
      </c>
      <c r="N61" s="36">
        <f t="shared" si="4"/>
        <v>100.03916193459956</v>
      </c>
      <c r="O61" s="82">
        <v>5106</v>
      </c>
      <c r="P61" s="36">
        <f t="shared" si="5"/>
        <v>99.980419032700212</v>
      </c>
      <c r="Q61" s="82">
        <v>4011</v>
      </c>
      <c r="R61" s="36">
        <f t="shared" si="6"/>
        <v>78.53925983943607</v>
      </c>
      <c r="S61" s="64">
        <v>4</v>
      </c>
      <c r="T61" s="35">
        <f t="shared" si="7"/>
        <v>5</v>
      </c>
      <c r="V61" s="31"/>
      <c r="W61" s="23" t="str">
        <f t="shared" si="8"/>
        <v>Sim</v>
      </c>
    </row>
    <row r="62" spans="1:23" ht="15" x14ac:dyDescent="0.25">
      <c r="A62" s="8" t="s">
        <v>86</v>
      </c>
      <c r="B62" s="19" t="s">
        <v>233</v>
      </c>
      <c r="C62" s="12">
        <v>210270</v>
      </c>
      <c r="D62" s="27" t="s">
        <v>89</v>
      </c>
      <c r="E62" s="28">
        <v>6305</v>
      </c>
      <c r="F62" s="41">
        <f t="shared" si="0"/>
        <v>37830</v>
      </c>
      <c r="G62" s="82">
        <v>6224</v>
      </c>
      <c r="H62" s="36">
        <f t="shared" si="1"/>
        <v>98.715305313243462</v>
      </c>
      <c r="I62" s="82">
        <v>2652</v>
      </c>
      <c r="J62" s="36">
        <f t="shared" si="2"/>
        <v>42.061855670103093</v>
      </c>
      <c r="K62" s="82">
        <v>6141</v>
      </c>
      <c r="L62" s="36">
        <f t="shared" si="3"/>
        <v>97.398889770023786</v>
      </c>
      <c r="M62" s="82">
        <v>5917</v>
      </c>
      <c r="N62" s="36">
        <f t="shared" si="4"/>
        <v>93.84615384615384</v>
      </c>
      <c r="O62" s="82">
        <v>6021</v>
      </c>
      <c r="P62" s="36">
        <f t="shared" si="5"/>
        <v>95.495638382236322</v>
      </c>
      <c r="Q62" s="82">
        <v>6375</v>
      </c>
      <c r="R62" s="36">
        <f t="shared" si="6"/>
        <v>101.11022997620935</v>
      </c>
      <c r="S62" s="64">
        <v>4</v>
      </c>
      <c r="T62" s="35">
        <f t="shared" si="7"/>
        <v>5</v>
      </c>
      <c r="V62" s="31"/>
      <c r="W62" s="23" t="str">
        <f t="shared" si="8"/>
        <v>Sim</v>
      </c>
    </row>
    <row r="63" spans="1:23" ht="15" x14ac:dyDescent="0.25">
      <c r="A63" s="8" t="s">
        <v>130</v>
      </c>
      <c r="B63" s="19" t="s">
        <v>233</v>
      </c>
      <c r="C63" s="12">
        <v>210275</v>
      </c>
      <c r="D63" s="27" t="s">
        <v>131</v>
      </c>
      <c r="E63" s="28">
        <v>4423</v>
      </c>
      <c r="F63" s="41">
        <f t="shared" si="0"/>
        <v>26538</v>
      </c>
      <c r="G63" s="86">
        <v>4446</v>
      </c>
      <c r="H63" s="36">
        <f t="shared" si="1"/>
        <v>100.52000904363554</v>
      </c>
      <c r="I63" s="86">
        <v>1984</v>
      </c>
      <c r="J63" s="36">
        <f t="shared" si="2"/>
        <v>44.856432285778887</v>
      </c>
      <c r="K63" s="82">
        <v>0</v>
      </c>
      <c r="L63" s="36">
        <f t="shared" si="3"/>
        <v>0</v>
      </c>
      <c r="M63" s="82">
        <v>3766</v>
      </c>
      <c r="N63" s="36">
        <f t="shared" si="4"/>
        <v>85.145828623106496</v>
      </c>
      <c r="O63" s="82">
        <v>4517</v>
      </c>
      <c r="P63" s="36">
        <f t="shared" si="5"/>
        <v>102.1252543522496</v>
      </c>
      <c r="Q63" s="82">
        <v>4449</v>
      </c>
      <c r="R63" s="36">
        <f t="shared" si="6"/>
        <v>100.58783631019669</v>
      </c>
      <c r="S63" s="64">
        <v>4</v>
      </c>
      <c r="T63" s="35">
        <f t="shared" si="7"/>
        <v>4</v>
      </c>
      <c r="V63" s="31"/>
      <c r="W63" s="23" t="str">
        <f t="shared" si="8"/>
        <v>Sim</v>
      </c>
    </row>
    <row r="64" spans="1:23" ht="15" x14ac:dyDescent="0.25">
      <c r="A64" s="8" t="s">
        <v>71</v>
      </c>
      <c r="B64" s="20" t="s">
        <v>233</v>
      </c>
      <c r="C64" s="12">
        <v>210280</v>
      </c>
      <c r="D64" s="27" t="s">
        <v>29</v>
      </c>
      <c r="E64" s="28">
        <v>8914</v>
      </c>
      <c r="F64" s="41">
        <f t="shared" si="0"/>
        <v>53484</v>
      </c>
      <c r="G64" s="86">
        <v>7557</v>
      </c>
      <c r="H64" s="36">
        <f t="shared" si="1"/>
        <v>84.776755665245688</v>
      </c>
      <c r="I64" s="86">
        <v>1732</v>
      </c>
      <c r="J64" s="36">
        <f t="shared" si="2"/>
        <v>19.430109939421136</v>
      </c>
      <c r="K64" s="82">
        <v>0</v>
      </c>
      <c r="L64" s="36">
        <f t="shared" si="3"/>
        <v>0</v>
      </c>
      <c r="M64" s="82">
        <v>8120</v>
      </c>
      <c r="N64" s="36">
        <f t="shared" si="4"/>
        <v>91.092663226385469</v>
      </c>
      <c r="O64" s="82">
        <v>8045</v>
      </c>
      <c r="P64" s="36">
        <f t="shared" si="5"/>
        <v>90.2512901054521</v>
      </c>
      <c r="Q64" s="82">
        <v>8127</v>
      </c>
      <c r="R64" s="36">
        <f t="shared" si="6"/>
        <v>91.171191384339238</v>
      </c>
      <c r="S64" s="64">
        <v>4</v>
      </c>
      <c r="T64" s="35">
        <f t="shared" si="7"/>
        <v>4</v>
      </c>
      <c r="V64" s="31"/>
      <c r="W64" s="23" t="str">
        <f t="shared" si="8"/>
        <v>Sim</v>
      </c>
    </row>
    <row r="65" spans="1:23" ht="15" x14ac:dyDescent="0.25">
      <c r="A65" s="7" t="s">
        <v>202</v>
      </c>
      <c r="B65" s="20" t="s">
        <v>233</v>
      </c>
      <c r="C65" s="29">
        <v>210290</v>
      </c>
      <c r="D65" s="30" t="s">
        <v>207</v>
      </c>
      <c r="E65" s="28">
        <v>8102</v>
      </c>
      <c r="F65" s="41">
        <f t="shared" si="0"/>
        <v>48612</v>
      </c>
      <c r="G65" s="82">
        <v>5376</v>
      </c>
      <c r="H65" s="36">
        <f t="shared" si="1"/>
        <v>66.353986669958033</v>
      </c>
      <c r="I65" s="82">
        <v>1228</v>
      </c>
      <c r="J65" s="36">
        <f t="shared" si="2"/>
        <v>15.156751419402617</v>
      </c>
      <c r="K65" s="82">
        <v>7756</v>
      </c>
      <c r="L65" s="36">
        <f t="shared" si="3"/>
        <v>95.729449518637381</v>
      </c>
      <c r="M65" s="82">
        <v>6445</v>
      </c>
      <c r="N65" s="36">
        <f t="shared" si="4"/>
        <v>79.548259688965686</v>
      </c>
      <c r="O65" s="82">
        <v>6564</v>
      </c>
      <c r="P65" s="36">
        <f t="shared" si="5"/>
        <v>81.017032831399646</v>
      </c>
      <c r="Q65" s="82">
        <v>4475</v>
      </c>
      <c r="R65" s="36">
        <f t="shared" si="6"/>
        <v>55.233275734386567</v>
      </c>
      <c r="S65" s="64">
        <v>4</v>
      </c>
      <c r="T65" s="35">
        <f t="shared" si="7"/>
        <v>2</v>
      </c>
      <c r="V65" s="31"/>
      <c r="W65" s="23" t="str">
        <f t="shared" si="8"/>
        <v>Não</v>
      </c>
    </row>
    <row r="66" spans="1:23" ht="15" x14ac:dyDescent="0.25">
      <c r="A66" s="7" t="s">
        <v>45</v>
      </c>
      <c r="B66" s="20" t="s">
        <v>233</v>
      </c>
      <c r="C66" s="29">
        <v>210300</v>
      </c>
      <c r="D66" s="30" t="s">
        <v>45</v>
      </c>
      <c r="E66" s="28">
        <v>59595</v>
      </c>
      <c r="F66" s="41">
        <f t="shared" si="0"/>
        <v>357570</v>
      </c>
      <c r="G66" s="82">
        <v>58986</v>
      </c>
      <c r="H66" s="36">
        <f t="shared" si="1"/>
        <v>98.978102189781026</v>
      </c>
      <c r="I66" s="82">
        <v>50369</v>
      </c>
      <c r="J66" s="36">
        <f t="shared" si="2"/>
        <v>84.518835472774555</v>
      </c>
      <c r="K66" s="82">
        <v>57353</v>
      </c>
      <c r="L66" s="36">
        <f t="shared" si="3"/>
        <v>96.237939424448356</v>
      </c>
      <c r="M66" s="82">
        <v>50815</v>
      </c>
      <c r="N66" s="36">
        <f t="shared" si="4"/>
        <v>85.26722040439634</v>
      </c>
      <c r="O66" s="82">
        <v>49315</v>
      </c>
      <c r="P66" s="36">
        <f t="shared" si="5"/>
        <v>82.750230724054035</v>
      </c>
      <c r="Q66" s="82">
        <v>49152</v>
      </c>
      <c r="R66" s="36">
        <f t="shared" si="6"/>
        <v>82.476717845456832</v>
      </c>
      <c r="S66" s="64">
        <v>4</v>
      </c>
      <c r="T66" s="35">
        <f t="shared" si="7"/>
        <v>6</v>
      </c>
      <c r="V66" s="31"/>
      <c r="W66" s="23" t="str">
        <f t="shared" si="8"/>
        <v>Sim</v>
      </c>
    </row>
    <row r="67" spans="1:23" ht="15" x14ac:dyDescent="0.25">
      <c r="A67" s="7" t="s">
        <v>113</v>
      </c>
      <c r="B67" s="20" t="s">
        <v>233</v>
      </c>
      <c r="C67" s="29">
        <v>210310</v>
      </c>
      <c r="D67" s="27" t="s">
        <v>117</v>
      </c>
      <c r="E67" s="28">
        <v>3515</v>
      </c>
      <c r="F67" s="41">
        <f t="shared" si="0"/>
        <v>21090</v>
      </c>
      <c r="G67" s="82">
        <v>3247</v>
      </c>
      <c r="H67" s="36">
        <f t="shared" si="1"/>
        <v>92.375533428164999</v>
      </c>
      <c r="I67" s="82">
        <v>3107</v>
      </c>
      <c r="J67" s="36">
        <f t="shared" si="2"/>
        <v>88.392603129445234</v>
      </c>
      <c r="K67" s="82">
        <v>3540</v>
      </c>
      <c r="L67" s="36">
        <f t="shared" si="3"/>
        <v>100.71123755334281</v>
      </c>
      <c r="M67" s="82">
        <v>3035</v>
      </c>
      <c r="N67" s="36">
        <f t="shared" si="4"/>
        <v>86.344238975817916</v>
      </c>
      <c r="O67" s="82">
        <v>2740</v>
      </c>
      <c r="P67" s="36">
        <f t="shared" si="5"/>
        <v>77.951635846372696</v>
      </c>
      <c r="Q67" s="82">
        <v>2633</v>
      </c>
      <c r="R67" s="36">
        <f t="shared" si="6"/>
        <v>74.907539118065429</v>
      </c>
      <c r="S67" s="64">
        <v>4</v>
      </c>
      <c r="T67" s="35">
        <f t="shared" si="7"/>
        <v>4</v>
      </c>
      <c r="V67" s="31"/>
      <c r="W67" s="23" t="str">
        <f t="shared" si="8"/>
        <v>Sim</v>
      </c>
    </row>
    <row r="68" spans="1:23" ht="15" x14ac:dyDescent="0.25">
      <c r="A68" s="7" t="s">
        <v>113</v>
      </c>
      <c r="B68" s="20" t="s">
        <v>233</v>
      </c>
      <c r="C68" s="29">
        <v>210312</v>
      </c>
      <c r="D68" s="27" t="s">
        <v>118</v>
      </c>
      <c r="E68" s="28">
        <v>2720</v>
      </c>
      <c r="F68" s="41">
        <f t="shared" si="0"/>
        <v>16320</v>
      </c>
      <c r="G68" s="82">
        <v>1752</v>
      </c>
      <c r="H68" s="36">
        <f t="shared" si="1"/>
        <v>64.411764705882362</v>
      </c>
      <c r="I68" s="82">
        <v>1244</v>
      </c>
      <c r="J68" s="36">
        <f t="shared" si="2"/>
        <v>45.735294117647058</v>
      </c>
      <c r="K68" s="82">
        <v>1762</v>
      </c>
      <c r="L68" s="36">
        <f t="shared" si="3"/>
        <v>64.779411764705884</v>
      </c>
      <c r="M68" s="82">
        <v>1855</v>
      </c>
      <c r="N68" s="36">
        <f t="shared" si="4"/>
        <v>68.19852941176471</v>
      </c>
      <c r="O68" s="82">
        <v>1122</v>
      </c>
      <c r="P68" s="36">
        <f t="shared" si="5"/>
        <v>41.25</v>
      </c>
      <c r="Q68" s="82">
        <v>0</v>
      </c>
      <c r="R68" s="36">
        <f t="shared" si="6"/>
        <v>0</v>
      </c>
      <c r="S68" s="64">
        <v>4</v>
      </c>
      <c r="T68" s="35">
        <f t="shared" si="7"/>
        <v>0</v>
      </c>
      <c r="V68" s="31"/>
      <c r="W68" s="23" t="str">
        <f t="shared" si="8"/>
        <v>Não</v>
      </c>
    </row>
    <row r="69" spans="1:23" ht="15" x14ac:dyDescent="0.25">
      <c r="A69" s="7" t="s">
        <v>202</v>
      </c>
      <c r="B69" s="20" t="s">
        <v>233</v>
      </c>
      <c r="C69" s="29">
        <v>210315</v>
      </c>
      <c r="D69" s="30" t="s">
        <v>208</v>
      </c>
      <c r="E69" s="28">
        <v>2782</v>
      </c>
      <c r="F69" s="41">
        <f t="shared" si="0"/>
        <v>16692</v>
      </c>
      <c r="G69" s="82">
        <v>2505</v>
      </c>
      <c r="H69" s="36">
        <f t="shared" si="1"/>
        <v>90.043134435657805</v>
      </c>
      <c r="I69" s="82">
        <v>2923</v>
      </c>
      <c r="J69" s="36">
        <f t="shared" si="2"/>
        <v>105.06829618979152</v>
      </c>
      <c r="K69" s="82">
        <v>1599</v>
      </c>
      <c r="L69" s="36">
        <f t="shared" si="3"/>
        <v>57.476635514018696</v>
      </c>
      <c r="M69" s="82">
        <v>2650</v>
      </c>
      <c r="N69" s="36">
        <f t="shared" si="4"/>
        <v>95.255212077641986</v>
      </c>
      <c r="O69" s="82">
        <v>2455</v>
      </c>
      <c r="P69" s="36">
        <f t="shared" si="5"/>
        <v>88.24586628324947</v>
      </c>
      <c r="Q69" s="82">
        <v>423</v>
      </c>
      <c r="R69" s="36">
        <f t="shared" si="6"/>
        <v>15.20488856937455</v>
      </c>
      <c r="S69" s="64">
        <v>4</v>
      </c>
      <c r="T69" s="35">
        <f t="shared" si="7"/>
        <v>4</v>
      </c>
      <c r="V69" s="31"/>
      <c r="W69" s="23" t="str">
        <f t="shared" si="8"/>
        <v>Sim</v>
      </c>
    </row>
    <row r="70" spans="1:23" ht="15" x14ac:dyDescent="0.25">
      <c r="A70" s="7" t="s">
        <v>202</v>
      </c>
      <c r="B70" s="20" t="s">
        <v>234</v>
      </c>
      <c r="C70" s="29">
        <v>210317</v>
      </c>
      <c r="D70" s="30" t="s">
        <v>209</v>
      </c>
      <c r="E70" s="28">
        <v>8630</v>
      </c>
      <c r="F70" s="41">
        <f t="shared" si="0"/>
        <v>51780</v>
      </c>
      <c r="G70" s="82">
        <v>7941</v>
      </c>
      <c r="H70" s="36">
        <f t="shared" si="1"/>
        <v>92.016222479721904</v>
      </c>
      <c r="I70" s="82">
        <v>5957</v>
      </c>
      <c r="J70" s="36">
        <f t="shared" si="2"/>
        <v>69.026651216685977</v>
      </c>
      <c r="K70" s="82">
        <v>1850</v>
      </c>
      <c r="L70" s="36">
        <f t="shared" si="3"/>
        <v>21.436848203939746</v>
      </c>
      <c r="M70" s="82">
        <v>8633</v>
      </c>
      <c r="N70" s="36">
        <f t="shared" si="4"/>
        <v>100.03476245654693</v>
      </c>
      <c r="O70" s="82">
        <v>7941</v>
      </c>
      <c r="P70" s="36">
        <f t="shared" si="5"/>
        <v>92.016222479721904</v>
      </c>
      <c r="Q70" s="82">
        <v>2308</v>
      </c>
      <c r="R70" s="36">
        <f t="shared" si="6"/>
        <v>26.743916570104286</v>
      </c>
      <c r="S70" s="64">
        <v>4</v>
      </c>
      <c r="T70" s="35">
        <f t="shared" si="7"/>
        <v>3</v>
      </c>
      <c r="V70" s="31"/>
      <c r="W70" s="23" t="str">
        <f t="shared" si="8"/>
        <v>Não</v>
      </c>
    </row>
    <row r="71" spans="1:23" ht="15" x14ac:dyDescent="0.25">
      <c r="A71" s="8" t="s">
        <v>52</v>
      </c>
      <c r="B71" s="19" t="s">
        <v>233</v>
      </c>
      <c r="C71" s="12">
        <v>210320</v>
      </c>
      <c r="D71" s="27" t="s">
        <v>52</v>
      </c>
      <c r="E71" s="28">
        <v>26298</v>
      </c>
      <c r="F71" s="41">
        <f t="shared" si="0"/>
        <v>157788</v>
      </c>
      <c r="G71" s="82">
        <v>23521</v>
      </c>
      <c r="H71" s="36">
        <f t="shared" si="1"/>
        <v>89.440261616852993</v>
      </c>
      <c r="I71" s="82">
        <v>23375</v>
      </c>
      <c r="J71" s="36">
        <f t="shared" si="2"/>
        <v>88.885086318351199</v>
      </c>
      <c r="K71" s="82">
        <v>22519</v>
      </c>
      <c r="L71" s="36">
        <f t="shared" si="3"/>
        <v>85.63008593809414</v>
      </c>
      <c r="M71" s="82">
        <v>13103</v>
      </c>
      <c r="N71" s="36">
        <f t="shared" si="4"/>
        <v>49.825081755266559</v>
      </c>
      <c r="O71" s="82">
        <v>22029</v>
      </c>
      <c r="P71" s="36">
        <f t="shared" si="5"/>
        <v>83.766826374629247</v>
      </c>
      <c r="Q71" s="82">
        <v>16044</v>
      </c>
      <c r="R71" s="36">
        <f t="shared" si="6"/>
        <v>61.008441706593651</v>
      </c>
      <c r="S71" s="64">
        <v>4</v>
      </c>
      <c r="T71" s="35">
        <f t="shared" si="7"/>
        <v>4</v>
      </c>
      <c r="V71" s="31"/>
      <c r="W71" s="23" t="str">
        <f t="shared" si="8"/>
        <v>Sim</v>
      </c>
    </row>
    <row r="72" spans="1:23" ht="15" x14ac:dyDescent="0.25">
      <c r="A72" s="8" t="s">
        <v>8</v>
      </c>
      <c r="B72" s="19" t="s">
        <v>233</v>
      </c>
      <c r="C72" s="12">
        <v>210325</v>
      </c>
      <c r="D72" s="27" t="s">
        <v>11</v>
      </c>
      <c r="E72" s="28">
        <v>5639</v>
      </c>
      <c r="F72" s="41">
        <f t="shared" si="0"/>
        <v>33834</v>
      </c>
      <c r="G72" s="82">
        <v>5705</v>
      </c>
      <c r="H72" s="36">
        <f t="shared" si="1"/>
        <v>101.17042028728498</v>
      </c>
      <c r="I72" s="82">
        <v>3691</v>
      </c>
      <c r="J72" s="36">
        <f t="shared" si="2"/>
        <v>65.454867884376668</v>
      </c>
      <c r="K72" s="82">
        <v>437</v>
      </c>
      <c r="L72" s="36">
        <f t="shared" si="3"/>
        <v>7.7496009930838801</v>
      </c>
      <c r="M72" s="82">
        <v>5710</v>
      </c>
      <c r="N72" s="36">
        <f t="shared" si="4"/>
        <v>101.25908849086717</v>
      </c>
      <c r="O72" s="82">
        <v>4719</v>
      </c>
      <c r="P72" s="36">
        <f t="shared" si="5"/>
        <v>83.685050540876034</v>
      </c>
      <c r="Q72" s="82">
        <v>4412</v>
      </c>
      <c r="R72" s="36">
        <f t="shared" si="6"/>
        <v>78.240822840929241</v>
      </c>
      <c r="S72" s="64">
        <v>4</v>
      </c>
      <c r="T72" s="35">
        <f t="shared" si="7"/>
        <v>3</v>
      </c>
      <c r="V72" s="31"/>
      <c r="W72" s="23" t="str">
        <f t="shared" si="8"/>
        <v>Não</v>
      </c>
    </row>
    <row r="73" spans="1:23" ht="15" x14ac:dyDescent="0.25">
      <c r="A73" s="8" t="s">
        <v>65</v>
      </c>
      <c r="B73" s="19" t="s">
        <v>233</v>
      </c>
      <c r="C73" s="12">
        <v>210330</v>
      </c>
      <c r="D73" s="27" t="s">
        <v>65</v>
      </c>
      <c r="E73" s="28">
        <v>39554</v>
      </c>
      <c r="F73" s="41">
        <f t="shared" si="0"/>
        <v>237324</v>
      </c>
      <c r="G73" s="82">
        <v>37285</v>
      </c>
      <c r="H73" s="36">
        <f t="shared" si="1"/>
        <v>94.263538453759423</v>
      </c>
      <c r="I73" s="82">
        <v>30291</v>
      </c>
      <c r="J73" s="36">
        <f t="shared" si="2"/>
        <v>76.581382413915151</v>
      </c>
      <c r="K73" s="82">
        <v>35839</v>
      </c>
      <c r="L73" s="36">
        <f t="shared" si="3"/>
        <v>90.607776710320067</v>
      </c>
      <c r="M73" s="82">
        <v>38201</v>
      </c>
      <c r="N73" s="36">
        <f t="shared" si="4"/>
        <v>96.57935986246649</v>
      </c>
      <c r="O73" s="82">
        <v>36225</v>
      </c>
      <c r="P73" s="36">
        <f t="shared" si="5"/>
        <v>91.583657784294886</v>
      </c>
      <c r="Q73" s="82">
        <v>27874</v>
      </c>
      <c r="R73" s="36">
        <f t="shared" si="6"/>
        <v>70.470748849673853</v>
      </c>
      <c r="S73" s="64">
        <v>4</v>
      </c>
      <c r="T73" s="35">
        <f t="shared" si="7"/>
        <v>4</v>
      </c>
      <c r="V73" s="31"/>
      <c r="W73" s="23" t="str">
        <f t="shared" si="8"/>
        <v>Sim</v>
      </c>
    </row>
    <row r="74" spans="1:23" ht="15" x14ac:dyDescent="0.25">
      <c r="A74" s="8" t="s">
        <v>45</v>
      </c>
      <c r="B74" s="19" t="s">
        <v>233</v>
      </c>
      <c r="C74" s="12">
        <v>210340</v>
      </c>
      <c r="D74" s="27" t="s">
        <v>49</v>
      </c>
      <c r="E74" s="28">
        <v>16568</v>
      </c>
      <c r="F74" s="41">
        <f t="shared" si="0"/>
        <v>99408</v>
      </c>
      <c r="G74" s="82">
        <v>10679</v>
      </c>
      <c r="H74" s="36">
        <f t="shared" si="1"/>
        <v>64.455577015934324</v>
      </c>
      <c r="I74" s="82">
        <v>14345</v>
      </c>
      <c r="J74" s="36">
        <f t="shared" si="2"/>
        <v>86.582568807339456</v>
      </c>
      <c r="K74" s="82">
        <v>14842</v>
      </c>
      <c r="L74" s="36">
        <f t="shared" si="3"/>
        <v>89.582327378078219</v>
      </c>
      <c r="M74" s="82">
        <v>14982</v>
      </c>
      <c r="N74" s="36">
        <f t="shared" si="4"/>
        <v>90.427329792370841</v>
      </c>
      <c r="O74" s="82">
        <v>14292</v>
      </c>
      <c r="P74" s="36">
        <f t="shared" si="5"/>
        <v>86.262675036214389</v>
      </c>
      <c r="Q74" s="82">
        <v>11304</v>
      </c>
      <c r="R74" s="36">
        <f t="shared" si="6"/>
        <v>68.227909222597788</v>
      </c>
      <c r="S74" s="64">
        <v>4</v>
      </c>
      <c r="T74" s="35">
        <f t="shared" si="7"/>
        <v>4</v>
      </c>
      <c r="V74" s="31"/>
      <c r="W74" s="23" t="str">
        <f t="shared" si="8"/>
        <v>Sim</v>
      </c>
    </row>
    <row r="75" spans="1:23" ht="15" x14ac:dyDescent="0.25">
      <c r="A75" s="8" t="s">
        <v>171</v>
      </c>
      <c r="B75" s="19" t="s">
        <v>233</v>
      </c>
      <c r="C75" s="12">
        <v>210350</v>
      </c>
      <c r="D75" s="27" t="s">
        <v>175</v>
      </c>
      <c r="E75" s="44">
        <v>14155</v>
      </c>
      <c r="F75" s="41">
        <f t="shared" si="0"/>
        <v>84930</v>
      </c>
      <c r="G75" s="82">
        <v>14107</v>
      </c>
      <c r="H75" s="36">
        <f t="shared" si="1"/>
        <v>99.660897209466611</v>
      </c>
      <c r="I75" s="82">
        <v>14057</v>
      </c>
      <c r="J75" s="36">
        <f t="shared" si="2"/>
        <v>99.307665135994355</v>
      </c>
      <c r="K75" s="82">
        <v>13551</v>
      </c>
      <c r="L75" s="36">
        <f t="shared" si="3"/>
        <v>95.732956552454965</v>
      </c>
      <c r="M75" s="82">
        <v>14132</v>
      </c>
      <c r="N75" s="36">
        <f t="shared" si="4"/>
        <v>99.837513246202761</v>
      </c>
      <c r="O75" s="82">
        <v>14203</v>
      </c>
      <c r="P75" s="36">
        <f t="shared" si="5"/>
        <v>100.33910279053337</v>
      </c>
      <c r="Q75" s="82">
        <v>0</v>
      </c>
      <c r="R75" s="36">
        <f t="shared" si="6"/>
        <v>0</v>
      </c>
      <c r="S75" s="64">
        <v>4</v>
      </c>
      <c r="T75" s="35">
        <f t="shared" si="7"/>
        <v>5</v>
      </c>
      <c r="V75" s="31"/>
      <c r="W75" s="23" t="str">
        <f t="shared" si="8"/>
        <v>Sim</v>
      </c>
    </row>
    <row r="76" spans="1:23" ht="15" x14ac:dyDescent="0.25">
      <c r="A76" s="8" t="s">
        <v>16</v>
      </c>
      <c r="B76" s="19" t="s">
        <v>234</v>
      </c>
      <c r="C76" s="12">
        <v>210355</v>
      </c>
      <c r="D76" s="27" t="s">
        <v>20</v>
      </c>
      <c r="E76" s="28">
        <v>2721</v>
      </c>
      <c r="F76" s="41">
        <f t="shared" si="0"/>
        <v>16326</v>
      </c>
      <c r="G76" s="82">
        <v>2798</v>
      </c>
      <c r="H76" s="36">
        <f t="shared" si="1"/>
        <v>102.82984196986402</v>
      </c>
      <c r="I76" s="82">
        <v>2678</v>
      </c>
      <c r="J76" s="36">
        <f t="shared" si="2"/>
        <v>98.419698640205809</v>
      </c>
      <c r="K76" s="82">
        <v>2699</v>
      </c>
      <c r="L76" s="36">
        <f t="shared" si="3"/>
        <v>99.191473722895992</v>
      </c>
      <c r="M76" s="82">
        <v>2555</v>
      </c>
      <c r="N76" s="36">
        <f t="shared" si="4"/>
        <v>93.899301727306138</v>
      </c>
      <c r="O76" s="82">
        <v>2747</v>
      </c>
      <c r="P76" s="36">
        <f t="shared" si="5"/>
        <v>100.95553105475928</v>
      </c>
      <c r="Q76" s="82">
        <v>2700</v>
      </c>
      <c r="R76" s="36">
        <f t="shared" si="6"/>
        <v>99.228224917309817</v>
      </c>
      <c r="S76" s="64">
        <v>4</v>
      </c>
      <c r="T76" s="35">
        <f t="shared" si="7"/>
        <v>6</v>
      </c>
      <c r="V76" s="31"/>
      <c r="W76" s="23" t="str">
        <f t="shared" si="8"/>
        <v>Sim</v>
      </c>
    </row>
    <row r="77" spans="1:23" ht="15" x14ac:dyDescent="0.25">
      <c r="A77" s="8" t="s">
        <v>65</v>
      </c>
      <c r="B77" s="19" t="s">
        <v>233</v>
      </c>
      <c r="C77" s="12">
        <v>210360</v>
      </c>
      <c r="D77" s="27" t="s">
        <v>67</v>
      </c>
      <c r="E77" s="28">
        <v>22961</v>
      </c>
      <c r="F77" s="41">
        <f t="shared" si="0"/>
        <v>137766</v>
      </c>
      <c r="G77" s="86">
        <v>23162</v>
      </c>
      <c r="H77" s="36">
        <f t="shared" si="1"/>
        <v>100.87539741300466</v>
      </c>
      <c r="I77" s="86">
        <v>11170</v>
      </c>
      <c r="J77" s="36">
        <f t="shared" si="2"/>
        <v>48.647706981403246</v>
      </c>
      <c r="K77" s="82">
        <v>0</v>
      </c>
      <c r="L77" s="36">
        <f t="shared" si="3"/>
        <v>0</v>
      </c>
      <c r="M77" s="82">
        <v>22978</v>
      </c>
      <c r="N77" s="36">
        <f t="shared" si="4"/>
        <v>100.07403858716954</v>
      </c>
      <c r="O77" s="82">
        <v>23518</v>
      </c>
      <c r="P77" s="36">
        <f t="shared" si="5"/>
        <v>102.42585253255521</v>
      </c>
      <c r="Q77" s="82">
        <v>23325</v>
      </c>
      <c r="R77" s="36">
        <f t="shared" si="6"/>
        <v>101.58529680763033</v>
      </c>
      <c r="S77" s="64">
        <v>4</v>
      </c>
      <c r="T77" s="35">
        <f t="shared" si="7"/>
        <v>4</v>
      </c>
      <c r="V77" s="31"/>
      <c r="W77" s="23" t="str">
        <f t="shared" si="8"/>
        <v>Sim</v>
      </c>
    </row>
    <row r="78" spans="1:23" ht="15" x14ac:dyDescent="0.25">
      <c r="A78" s="8" t="s">
        <v>113</v>
      </c>
      <c r="B78" s="19" t="s">
        <v>233</v>
      </c>
      <c r="C78" s="12">
        <v>210370</v>
      </c>
      <c r="D78" s="27" t="s">
        <v>119</v>
      </c>
      <c r="E78" s="28">
        <v>11086</v>
      </c>
      <c r="F78" s="41">
        <f t="shared" si="0"/>
        <v>66516</v>
      </c>
      <c r="G78" s="82">
        <v>9093</v>
      </c>
      <c r="H78" s="36">
        <f t="shared" si="1"/>
        <v>82.022370557459851</v>
      </c>
      <c r="I78" s="82">
        <v>10617</v>
      </c>
      <c r="J78" s="36">
        <f t="shared" si="2"/>
        <v>95.769438931986286</v>
      </c>
      <c r="K78" s="82">
        <v>9922</v>
      </c>
      <c r="L78" s="36">
        <f t="shared" si="3"/>
        <v>89.500270611582181</v>
      </c>
      <c r="M78" s="82">
        <v>10358</v>
      </c>
      <c r="N78" s="36">
        <f t="shared" si="4"/>
        <v>93.433158939202599</v>
      </c>
      <c r="O78" s="82">
        <v>11031</v>
      </c>
      <c r="P78" s="36">
        <f t="shared" si="5"/>
        <v>99.503878766011184</v>
      </c>
      <c r="Q78" s="82">
        <v>5336</v>
      </c>
      <c r="R78" s="36">
        <f t="shared" si="6"/>
        <v>48.132780082987551</v>
      </c>
      <c r="S78" s="64">
        <v>4</v>
      </c>
      <c r="T78" s="35">
        <f t="shared" si="7"/>
        <v>5</v>
      </c>
      <c r="V78" s="31"/>
      <c r="W78" s="23" t="str">
        <f t="shared" ref="W78:W140" si="9">IF(T78&gt;=4,"Sim","Não")</f>
        <v>Sim</v>
      </c>
    </row>
    <row r="79" spans="1:23" ht="15" x14ac:dyDescent="0.25">
      <c r="A79" s="8" t="s">
        <v>71</v>
      </c>
      <c r="B79" s="19" t="s">
        <v>233</v>
      </c>
      <c r="C79" s="12">
        <v>210375</v>
      </c>
      <c r="D79" s="27" t="s">
        <v>75</v>
      </c>
      <c r="E79" s="28">
        <v>6503</v>
      </c>
      <c r="F79" s="41">
        <f t="shared" ref="F79:F142" si="10">E79*6</f>
        <v>39018</v>
      </c>
      <c r="G79" s="82">
        <v>6001</v>
      </c>
      <c r="H79" s="36">
        <f t="shared" ref="H79:H142" si="11">G79/E79*100</f>
        <v>92.280485929570972</v>
      </c>
      <c r="I79" s="82">
        <v>3872</v>
      </c>
      <c r="J79" s="36">
        <f t="shared" ref="J79:J142" si="12">I79/E79*100</f>
        <v>59.541749961556199</v>
      </c>
      <c r="K79" s="82">
        <v>3974</v>
      </c>
      <c r="L79" s="36">
        <f t="shared" ref="L79:L142" si="13">K79/E79*100</f>
        <v>61.110256804551746</v>
      </c>
      <c r="M79" s="82">
        <v>5507</v>
      </c>
      <c r="N79" s="36">
        <f t="shared" ref="N79:N142" si="14">M79/E79*100</f>
        <v>84.683992003690605</v>
      </c>
      <c r="O79" s="82">
        <v>6233</v>
      </c>
      <c r="P79" s="36">
        <f t="shared" ref="P79:P142" si="15">O79/E79*100</f>
        <v>95.848070121482394</v>
      </c>
      <c r="Q79" s="82">
        <v>5931</v>
      </c>
      <c r="R79" s="36">
        <f t="shared" ref="R79:R142" si="16">Q79/E79*100</f>
        <v>91.204059664770114</v>
      </c>
      <c r="S79" s="64">
        <v>4</v>
      </c>
      <c r="T79" s="35">
        <f t="shared" ref="T79:T142" si="17">COUNTIF(H79,"&gt;=80")+COUNTIF(J79,"&gt;=80")+COUNTIF(L79,"&gt;=80")+COUNTIF(N79,"&gt;=80")+COUNTIF(P79,"&gt;=80")+COUNTIF(R79,"&gt;=80")</f>
        <v>4</v>
      </c>
      <c r="V79" s="31"/>
      <c r="W79" s="23" t="str">
        <f t="shared" si="9"/>
        <v>Sim</v>
      </c>
    </row>
    <row r="80" spans="1:23" ht="15" x14ac:dyDescent="0.25">
      <c r="A80" s="8" t="s">
        <v>130</v>
      </c>
      <c r="B80" s="19" t="s">
        <v>233</v>
      </c>
      <c r="C80" s="12">
        <v>210380</v>
      </c>
      <c r="D80" s="27" t="s">
        <v>132</v>
      </c>
      <c r="E80" s="28">
        <v>10207</v>
      </c>
      <c r="F80" s="41">
        <f t="shared" si="10"/>
        <v>61242</v>
      </c>
      <c r="G80" s="86">
        <v>7732</v>
      </c>
      <c r="H80" s="36">
        <f t="shared" si="11"/>
        <v>75.751934946605274</v>
      </c>
      <c r="I80" s="86">
        <v>1777</v>
      </c>
      <c r="J80" s="36">
        <f t="shared" si="12"/>
        <v>17.409620848437346</v>
      </c>
      <c r="K80" s="82">
        <v>0</v>
      </c>
      <c r="L80" s="36">
        <f t="shared" si="13"/>
        <v>0</v>
      </c>
      <c r="M80" s="82">
        <v>3113</v>
      </c>
      <c r="N80" s="36">
        <f t="shared" si="14"/>
        <v>30.498677378269818</v>
      </c>
      <c r="O80" s="82">
        <v>6333</v>
      </c>
      <c r="P80" s="36">
        <f t="shared" si="15"/>
        <v>62.04565494268639</v>
      </c>
      <c r="Q80" s="82">
        <v>3186</v>
      </c>
      <c r="R80" s="36">
        <f t="shared" si="16"/>
        <v>31.213872832369944</v>
      </c>
      <c r="S80" s="64">
        <v>4</v>
      </c>
      <c r="T80" s="35">
        <f t="shared" si="17"/>
        <v>0</v>
      </c>
      <c r="V80" s="31"/>
      <c r="W80" s="23" t="str">
        <f t="shared" si="9"/>
        <v>Não</v>
      </c>
    </row>
    <row r="81" spans="1:23" ht="15" x14ac:dyDescent="0.25">
      <c r="A81" s="8" t="s">
        <v>45</v>
      </c>
      <c r="B81" s="19" t="s">
        <v>233</v>
      </c>
      <c r="C81" s="12">
        <v>210390</v>
      </c>
      <c r="D81" s="27" t="s">
        <v>50</v>
      </c>
      <c r="E81" s="28">
        <v>3059</v>
      </c>
      <c r="F81" s="41">
        <f t="shared" si="10"/>
        <v>18354</v>
      </c>
      <c r="G81" s="82">
        <v>3098</v>
      </c>
      <c r="H81" s="36">
        <f t="shared" si="11"/>
        <v>101.27492644655116</v>
      </c>
      <c r="I81" s="82">
        <v>3108</v>
      </c>
      <c r="J81" s="36">
        <f t="shared" si="12"/>
        <v>101.60183066361557</v>
      </c>
      <c r="K81" s="82">
        <v>3137</v>
      </c>
      <c r="L81" s="36">
        <f t="shared" si="13"/>
        <v>102.54985289310233</v>
      </c>
      <c r="M81" s="82">
        <v>3079</v>
      </c>
      <c r="N81" s="36">
        <f t="shared" si="14"/>
        <v>100.65380843412881</v>
      </c>
      <c r="O81" s="82">
        <v>2848</v>
      </c>
      <c r="P81" s="36">
        <f t="shared" si="15"/>
        <v>93.102321019941158</v>
      </c>
      <c r="Q81" s="82">
        <v>2900</v>
      </c>
      <c r="R81" s="36">
        <f t="shared" si="16"/>
        <v>94.802222948676047</v>
      </c>
      <c r="S81" s="64">
        <v>4</v>
      </c>
      <c r="T81" s="35">
        <f t="shared" si="17"/>
        <v>6</v>
      </c>
      <c r="V81" s="31"/>
      <c r="W81" s="23" t="str">
        <f t="shared" si="9"/>
        <v>Sim</v>
      </c>
    </row>
    <row r="82" spans="1:23" ht="15" x14ac:dyDescent="0.25">
      <c r="A82" s="8" t="s">
        <v>100</v>
      </c>
      <c r="B82" s="19" t="s">
        <v>233</v>
      </c>
      <c r="C82" s="12">
        <v>210400</v>
      </c>
      <c r="D82" s="27" t="s">
        <v>102</v>
      </c>
      <c r="E82" s="28">
        <v>5334</v>
      </c>
      <c r="F82" s="41">
        <f t="shared" si="10"/>
        <v>32004</v>
      </c>
      <c r="G82" s="82">
        <v>5063</v>
      </c>
      <c r="H82" s="36">
        <f t="shared" si="11"/>
        <v>94.919385076865396</v>
      </c>
      <c r="I82" s="82">
        <v>3059</v>
      </c>
      <c r="J82" s="36">
        <f t="shared" si="12"/>
        <v>57.349081364829402</v>
      </c>
      <c r="K82" s="82">
        <v>5313</v>
      </c>
      <c r="L82" s="36">
        <f t="shared" si="13"/>
        <v>99.606299212598429</v>
      </c>
      <c r="M82" s="82">
        <v>5207</v>
      </c>
      <c r="N82" s="36">
        <f t="shared" si="14"/>
        <v>97.61904761904762</v>
      </c>
      <c r="O82" s="82">
        <v>5474</v>
      </c>
      <c r="P82" s="36">
        <f t="shared" si="15"/>
        <v>102.6246719160105</v>
      </c>
      <c r="Q82" s="82">
        <v>2910</v>
      </c>
      <c r="R82" s="36">
        <f t="shared" si="16"/>
        <v>54.555680539932503</v>
      </c>
      <c r="S82" s="64">
        <v>4</v>
      </c>
      <c r="T82" s="35">
        <f t="shared" si="17"/>
        <v>4</v>
      </c>
      <c r="V82" s="31"/>
      <c r="W82" s="23" t="str">
        <f t="shared" si="9"/>
        <v>Sim</v>
      </c>
    </row>
    <row r="83" spans="1:23" ht="15" x14ac:dyDescent="0.25">
      <c r="A83" s="8" t="s">
        <v>71</v>
      </c>
      <c r="B83" s="19" t="s">
        <v>233</v>
      </c>
      <c r="C83" s="12">
        <v>210405</v>
      </c>
      <c r="D83" s="27" t="s">
        <v>76</v>
      </c>
      <c r="E83" s="28">
        <v>14198</v>
      </c>
      <c r="F83" s="41">
        <f t="shared" si="10"/>
        <v>85188</v>
      </c>
      <c r="G83" s="82">
        <v>13229</v>
      </c>
      <c r="H83" s="36">
        <f t="shared" si="11"/>
        <v>93.175095083814625</v>
      </c>
      <c r="I83" s="82">
        <v>14902</v>
      </c>
      <c r="J83" s="36">
        <f t="shared" si="12"/>
        <v>104.95844485138753</v>
      </c>
      <c r="K83" s="82">
        <v>14142</v>
      </c>
      <c r="L83" s="36">
        <f t="shared" si="13"/>
        <v>99.60557825045781</v>
      </c>
      <c r="M83" s="82">
        <v>12798</v>
      </c>
      <c r="N83" s="36">
        <f t="shared" si="14"/>
        <v>90.139456261445275</v>
      </c>
      <c r="O83" s="82">
        <v>12781</v>
      </c>
      <c r="P83" s="36">
        <f t="shared" si="15"/>
        <v>90.019721087477109</v>
      </c>
      <c r="Q83" s="82">
        <v>9653</v>
      </c>
      <c r="R83" s="36">
        <f t="shared" si="16"/>
        <v>67.988449077334835</v>
      </c>
      <c r="S83" s="64">
        <v>4</v>
      </c>
      <c r="T83" s="35">
        <f t="shared" si="17"/>
        <v>5</v>
      </c>
      <c r="V83" s="31"/>
      <c r="W83" s="23" t="str">
        <f t="shared" si="9"/>
        <v>Sim</v>
      </c>
    </row>
    <row r="84" spans="1:23" ht="15" x14ac:dyDescent="0.25">
      <c r="A84" s="7" t="s">
        <v>27</v>
      </c>
      <c r="B84" s="20" t="s">
        <v>233</v>
      </c>
      <c r="C84" s="12">
        <v>210407</v>
      </c>
      <c r="D84" s="27" t="s">
        <v>30</v>
      </c>
      <c r="E84" s="28">
        <v>1943</v>
      </c>
      <c r="F84" s="41">
        <f t="shared" si="10"/>
        <v>11658</v>
      </c>
      <c r="G84" s="82">
        <v>1911</v>
      </c>
      <c r="H84" s="36">
        <f t="shared" si="11"/>
        <v>98.353062274832737</v>
      </c>
      <c r="I84" s="82">
        <v>1791</v>
      </c>
      <c r="J84" s="36">
        <f t="shared" si="12"/>
        <v>92.177045805455478</v>
      </c>
      <c r="K84" s="82">
        <v>1804</v>
      </c>
      <c r="L84" s="36">
        <f t="shared" si="13"/>
        <v>92.846114256304674</v>
      </c>
      <c r="M84" s="82">
        <v>1724</v>
      </c>
      <c r="N84" s="36">
        <f t="shared" si="14"/>
        <v>88.728769943386524</v>
      </c>
      <c r="O84" s="82">
        <v>1975</v>
      </c>
      <c r="P84" s="36">
        <f t="shared" si="15"/>
        <v>101.64693772516726</v>
      </c>
      <c r="Q84" s="82">
        <v>1607</v>
      </c>
      <c r="R84" s="36">
        <f t="shared" si="16"/>
        <v>82.707153885743708</v>
      </c>
      <c r="S84" s="64">
        <v>4</v>
      </c>
      <c r="T84" s="35">
        <f t="shared" si="17"/>
        <v>6</v>
      </c>
      <c r="V84" s="31"/>
      <c r="W84" s="23" t="str">
        <f t="shared" si="9"/>
        <v>Sim</v>
      </c>
    </row>
    <row r="85" spans="1:23" ht="15" x14ac:dyDescent="0.25">
      <c r="A85" s="8" t="s">
        <v>40</v>
      </c>
      <c r="B85" s="19" t="s">
        <v>234</v>
      </c>
      <c r="C85" s="12">
        <v>210408</v>
      </c>
      <c r="D85" s="27" t="s">
        <v>238</v>
      </c>
      <c r="E85" s="28">
        <v>2000</v>
      </c>
      <c r="F85" s="41">
        <f t="shared" si="10"/>
        <v>12000</v>
      </c>
      <c r="G85" s="82">
        <v>1984</v>
      </c>
      <c r="H85" s="36">
        <f t="shared" si="11"/>
        <v>99.2</v>
      </c>
      <c r="I85" s="82">
        <v>1975</v>
      </c>
      <c r="J85" s="36">
        <f t="shared" si="12"/>
        <v>98.75</v>
      </c>
      <c r="K85" s="82">
        <v>1928</v>
      </c>
      <c r="L85" s="36">
        <f t="shared" si="13"/>
        <v>96.399999999999991</v>
      </c>
      <c r="M85" s="82">
        <v>1762</v>
      </c>
      <c r="N85" s="36">
        <f t="shared" si="14"/>
        <v>88.1</v>
      </c>
      <c r="O85" s="82">
        <v>2015</v>
      </c>
      <c r="P85" s="36">
        <f t="shared" si="15"/>
        <v>100.75</v>
      </c>
      <c r="Q85" s="82">
        <v>2105</v>
      </c>
      <c r="R85" s="36">
        <f t="shared" si="16"/>
        <v>105.25</v>
      </c>
      <c r="S85" s="64">
        <v>4</v>
      </c>
      <c r="T85" s="35">
        <f t="shared" si="17"/>
        <v>6</v>
      </c>
      <c r="V85" s="31"/>
      <c r="W85" s="23" t="str">
        <f t="shared" si="9"/>
        <v>Sim</v>
      </c>
    </row>
    <row r="86" spans="1:23" ht="15" x14ac:dyDescent="0.25">
      <c r="A86" s="8" t="s">
        <v>27</v>
      </c>
      <c r="B86" s="19" t="s">
        <v>233</v>
      </c>
      <c r="C86" s="12">
        <v>210409</v>
      </c>
      <c r="D86" s="27" t="s">
        <v>31</v>
      </c>
      <c r="E86" s="28">
        <v>5410</v>
      </c>
      <c r="F86" s="41">
        <f t="shared" si="10"/>
        <v>32460</v>
      </c>
      <c r="G86" s="82">
        <v>5581</v>
      </c>
      <c r="H86" s="36">
        <f t="shared" si="11"/>
        <v>103.16081330868761</v>
      </c>
      <c r="I86" s="82">
        <v>5443</v>
      </c>
      <c r="J86" s="36">
        <f t="shared" si="12"/>
        <v>100.60998151571165</v>
      </c>
      <c r="K86" s="82">
        <v>5094</v>
      </c>
      <c r="L86" s="36">
        <f t="shared" si="13"/>
        <v>94.158964879852121</v>
      </c>
      <c r="M86" s="82">
        <v>5608</v>
      </c>
      <c r="N86" s="36">
        <f t="shared" si="14"/>
        <v>103.65988909426986</v>
      </c>
      <c r="O86" s="82">
        <v>5465</v>
      </c>
      <c r="P86" s="36">
        <f t="shared" si="15"/>
        <v>101.01663585951941</v>
      </c>
      <c r="Q86" s="82">
        <v>5478</v>
      </c>
      <c r="R86" s="36">
        <f t="shared" si="16"/>
        <v>101.2569316081331</v>
      </c>
      <c r="S86" s="64">
        <v>4</v>
      </c>
      <c r="T86" s="35">
        <f t="shared" si="17"/>
        <v>6</v>
      </c>
      <c r="V86" s="31"/>
      <c r="W86" s="23" t="str">
        <f t="shared" si="9"/>
        <v>Sim</v>
      </c>
    </row>
    <row r="87" spans="1:23" ht="15" x14ac:dyDescent="0.25">
      <c r="A87" s="8" t="s">
        <v>27</v>
      </c>
      <c r="B87" s="19" t="s">
        <v>233</v>
      </c>
      <c r="C87" s="12">
        <v>210410</v>
      </c>
      <c r="D87" s="27" t="s">
        <v>32</v>
      </c>
      <c r="E87" s="28">
        <v>4440</v>
      </c>
      <c r="F87" s="41">
        <f t="shared" si="10"/>
        <v>26640</v>
      </c>
      <c r="G87" s="82">
        <v>4316</v>
      </c>
      <c r="H87" s="36">
        <f t="shared" si="11"/>
        <v>97.207207207207205</v>
      </c>
      <c r="I87" s="82">
        <v>4247</v>
      </c>
      <c r="J87" s="36">
        <f t="shared" si="12"/>
        <v>95.653153153153156</v>
      </c>
      <c r="K87" s="82">
        <v>4104</v>
      </c>
      <c r="L87" s="36">
        <f t="shared" si="13"/>
        <v>92.432432432432435</v>
      </c>
      <c r="M87" s="82">
        <v>4388</v>
      </c>
      <c r="N87" s="36">
        <f t="shared" si="14"/>
        <v>98.828828828828833</v>
      </c>
      <c r="O87" s="82">
        <v>3971</v>
      </c>
      <c r="P87" s="36">
        <f t="shared" si="15"/>
        <v>89.436936936936945</v>
      </c>
      <c r="Q87" s="82">
        <v>2992</v>
      </c>
      <c r="R87" s="36">
        <f t="shared" si="16"/>
        <v>67.387387387387392</v>
      </c>
      <c r="S87" s="64">
        <v>4</v>
      </c>
      <c r="T87" s="35">
        <f t="shared" si="17"/>
        <v>5</v>
      </c>
      <c r="V87" s="31"/>
      <c r="W87" s="23" t="str">
        <f t="shared" si="9"/>
        <v>Sim</v>
      </c>
    </row>
    <row r="88" spans="1:23" ht="15" x14ac:dyDescent="0.25">
      <c r="A88" s="8" t="s">
        <v>130</v>
      </c>
      <c r="B88" s="19" t="s">
        <v>233</v>
      </c>
      <c r="C88" s="12">
        <v>210420</v>
      </c>
      <c r="D88" s="27" t="s">
        <v>133</v>
      </c>
      <c r="E88" s="28">
        <v>5527</v>
      </c>
      <c r="F88" s="41">
        <f t="shared" si="10"/>
        <v>33162</v>
      </c>
      <c r="G88" s="82">
        <v>5226</v>
      </c>
      <c r="H88" s="36">
        <f t="shared" si="11"/>
        <v>94.554007599059162</v>
      </c>
      <c r="I88" s="82">
        <v>6076</v>
      </c>
      <c r="J88" s="36">
        <f t="shared" si="12"/>
        <v>109.93305590736384</v>
      </c>
      <c r="K88" s="82">
        <v>4852</v>
      </c>
      <c r="L88" s="36">
        <f t="shared" si="13"/>
        <v>87.787226343405095</v>
      </c>
      <c r="M88" s="82">
        <v>4702</v>
      </c>
      <c r="N88" s="36">
        <f t="shared" si="14"/>
        <v>85.073276641939572</v>
      </c>
      <c r="O88" s="82">
        <v>4700</v>
      </c>
      <c r="P88" s="36">
        <f t="shared" si="15"/>
        <v>85.037090645920031</v>
      </c>
      <c r="Q88" s="82">
        <v>2502</v>
      </c>
      <c r="R88" s="36">
        <f t="shared" si="16"/>
        <v>45.268681020445086</v>
      </c>
      <c r="S88" s="64">
        <v>4</v>
      </c>
      <c r="T88" s="35">
        <f t="shared" si="17"/>
        <v>5</v>
      </c>
      <c r="V88" s="31"/>
      <c r="W88" s="23" t="str">
        <f t="shared" si="9"/>
        <v>Sim</v>
      </c>
    </row>
    <row r="89" spans="1:23" ht="15" x14ac:dyDescent="0.25">
      <c r="A89" s="8" t="s">
        <v>202</v>
      </c>
      <c r="B89" s="19" t="s">
        <v>233</v>
      </c>
      <c r="C89" s="12">
        <v>210430</v>
      </c>
      <c r="D89" s="27" t="s">
        <v>210</v>
      </c>
      <c r="E89" s="28">
        <v>4331</v>
      </c>
      <c r="F89" s="41">
        <f t="shared" si="10"/>
        <v>25986</v>
      </c>
      <c r="G89" s="82">
        <v>4281</v>
      </c>
      <c r="H89" s="36">
        <f t="shared" si="11"/>
        <v>98.845532209651353</v>
      </c>
      <c r="I89" s="82">
        <v>4281</v>
      </c>
      <c r="J89" s="36">
        <f t="shared" si="12"/>
        <v>98.845532209651353</v>
      </c>
      <c r="K89" s="82">
        <v>4281</v>
      </c>
      <c r="L89" s="36">
        <f t="shared" si="13"/>
        <v>98.845532209651353</v>
      </c>
      <c r="M89" s="82">
        <v>4281</v>
      </c>
      <c r="N89" s="36">
        <f t="shared" si="14"/>
        <v>98.845532209651353</v>
      </c>
      <c r="O89" s="82">
        <v>4281</v>
      </c>
      <c r="P89" s="36">
        <f t="shared" si="15"/>
        <v>98.845532209651353</v>
      </c>
      <c r="Q89" s="82">
        <v>4281</v>
      </c>
      <c r="R89" s="36">
        <f t="shared" si="16"/>
        <v>98.845532209651353</v>
      </c>
      <c r="S89" s="64">
        <v>4</v>
      </c>
      <c r="T89" s="35">
        <f t="shared" si="17"/>
        <v>6</v>
      </c>
      <c r="V89" s="31"/>
      <c r="W89" s="23" t="str">
        <f t="shared" si="9"/>
        <v>Sim</v>
      </c>
    </row>
    <row r="90" spans="1:23" ht="15" x14ac:dyDescent="0.25">
      <c r="A90" s="8" t="s">
        <v>130</v>
      </c>
      <c r="B90" s="19" t="s">
        <v>233</v>
      </c>
      <c r="C90" s="12">
        <v>210440</v>
      </c>
      <c r="D90" s="27" t="s">
        <v>134</v>
      </c>
      <c r="E90" s="28">
        <v>5590</v>
      </c>
      <c r="F90" s="41">
        <f t="shared" si="10"/>
        <v>33540</v>
      </c>
      <c r="G90" s="82">
        <v>6035</v>
      </c>
      <c r="H90" s="36">
        <f t="shared" si="11"/>
        <v>107.96064400715564</v>
      </c>
      <c r="I90" s="82">
        <v>447</v>
      </c>
      <c r="J90" s="36">
        <f t="shared" si="12"/>
        <v>7.9964221824686943</v>
      </c>
      <c r="K90" s="82">
        <v>2723</v>
      </c>
      <c r="L90" s="36">
        <f t="shared" si="13"/>
        <v>48.711985688729875</v>
      </c>
      <c r="M90" s="82">
        <v>4199</v>
      </c>
      <c r="N90" s="36">
        <f t="shared" si="14"/>
        <v>75.116279069767444</v>
      </c>
      <c r="O90" s="82">
        <v>6308</v>
      </c>
      <c r="P90" s="36">
        <f t="shared" si="15"/>
        <v>112.84436493738819</v>
      </c>
      <c r="Q90" s="82">
        <v>4134</v>
      </c>
      <c r="R90" s="36">
        <f t="shared" si="16"/>
        <v>73.95348837209302</v>
      </c>
      <c r="S90" s="64">
        <v>4</v>
      </c>
      <c r="T90" s="35">
        <f t="shared" si="17"/>
        <v>2</v>
      </c>
      <c r="V90" s="31"/>
      <c r="W90" s="23" t="str">
        <f t="shared" si="9"/>
        <v>Não</v>
      </c>
    </row>
    <row r="91" spans="1:23" ht="15" x14ac:dyDescent="0.25">
      <c r="A91" s="8" t="s">
        <v>130</v>
      </c>
      <c r="B91" s="19" t="s">
        <v>233</v>
      </c>
      <c r="C91" s="12">
        <v>210450</v>
      </c>
      <c r="D91" s="27" t="s">
        <v>135</v>
      </c>
      <c r="E91" s="28">
        <v>4021</v>
      </c>
      <c r="F91" s="41">
        <f t="shared" si="10"/>
        <v>24126</v>
      </c>
      <c r="G91" s="82">
        <v>3942</v>
      </c>
      <c r="H91" s="36">
        <f t="shared" si="11"/>
        <v>98.03531459835861</v>
      </c>
      <c r="I91" s="82">
        <v>3958</v>
      </c>
      <c r="J91" s="36">
        <f t="shared" si="12"/>
        <v>98.433225565779665</v>
      </c>
      <c r="K91" s="82">
        <v>4058</v>
      </c>
      <c r="L91" s="36">
        <f t="shared" si="13"/>
        <v>100.92016911216115</v>
      </c>
      <c r="M91" s="82">
        <v>3390</v>
      </c>
      <c r="N91" s="36">
        <f t="shared" si="14"/>
        <v>84.307386222332752</v>
      </c>
      <c r="O91" s="82">
        <v>4018</v>
      </c>
      <c r="P91" s="36">
        <f t="shared" si="15"/>
        <v>99.92539169360856</v>
      </c>
      <c r="Q91" s="82">
        <v>2134</v>
      </c>
      <c r="R91" s="36">
        <f t="shared" si="16"/>
        <v>53.071375279781151</v>
      </c>
      <c r="S91" s="64">
        <v>4</v>
      </c>
      <c r="T91" s="35">
        <f t="shared" si="17"/>
        <v>5</v>
      </c>
      <c r="V91" s="31"/>
      <c r="W91" s="23" t="str">
        <f t="shared" si="9"/>
        <v>Sim</v>
      </c>
    </row>
    <row r="92" spans="1:23" ht="15" x14ac:dyDescent="0.25">
      <c r="A92" s="8" t="s">
        <v>71</v>
      </c>
      <c r="B92" s="19" t="s">
        <v>233</v>
      </c>
      <c r="C92" s="12">
        <v>210455</v>
      </c>
      <c r="D92" s="27" t="s">
        <v>77</v>
      </c>
      <c r="E92" s="28">
        <v>10381</v>
      </c>
      <c r="F92" s="41">
        <f t="shared" si="10"/>
        <v>62286</v>
      </c>
      <c r="G92" s="82">
        <v>10574</v>
      </c>
      <c r="H92" s="36">
        <f t="shared" si="11"/>
        <v>101.85916578364321</v>
      </c>
      <c r="I92" s="82">
        <v>2651</v>
      </c>
      <c r="J92" s="36">
        <f t="shared" si="12"/>
        <v>25.537038820922842</v>
      </c>
      <c r="K92" s="82">
        <v>9970</v>
      </c>
      <c r="L92" s="36">
        <f t="shared" si="13"/>
        <v>96.040843849340135</v>
      </c>
      <c r="M92" s="82">
        <v>10494</v>
      </c>
      <c r="N92" s="36">
        <f t="shared" si="14"/>
        <v>101.08852711684808</v>
      </c>
      <c r="O92" s="82">
        <v>10261</v>
      </c>
      <c r="P92" s="36">
        <f t="shared" si="15"/>
        <v>98.844041999807345</v>
      </c>
      <c r="Q92" s="82">
        <v>9136</v>
      </c>
      <c r="R92" s="36">
        <f t="shared" si="16"/>
        <v>88.006935748001155</v>
      </c>
      <c r="S92" s="64">
        <v>4</v>
      </c>
      <c r="T92" s="35">
        <f t="shared" si="17"/>
        <v>5</v>
      </c>
      <c r="V92" s="31"/>
      <c r="W92" s="23" t="str">
        <f t="shared" si="9"/>
        <v>Sim</v>
      </c>
    </row>
    <row r="93" spans="1:23" ht="15" x14ac:dyDescent="0.25">
      <c r="A93" s="8" t="s">
        <v>130</v>
      </c>
      <c r="B93" s="19" t="s">
        <v>233</v>
      </c>
      <c r="C93" s="12">
        <v>210460</v>
      </c>
      <c r="D93" s="27" t="s">
        <v>136</v>
      </c>
      <c r="E93" s="28">
        <v>6340</v>
      </c>
      <c r="F93" s="41">
        <f t="shared" si="10"/>
        <v>38040</v>
      </c>
      <c r="G93" s="82">
        <v>6395</v>
      </c>
      <c r="H93" s="36">
        <f t="shared" si="11"/>
        <v>100.86750788643532</v>
      </c>
      <c r="I93" s="82">
        <v>5823</v>
      </c>
      <c r="J93" s="36">
        <f t="shared" si="12"/>
        <v>91.845425867507885</v>
      </c>
      <c r="K93" s="82">
        <v>6371</v>
      </c>
      <c r="L93" s="36">
        <f t="shared" si="13"/>
        <v>100.48895899053628</v>
      </c>
      <c r="M93" s="82">
        <v>5500</v>
      </c>
      <c r="N93" s="36">
        <f t="shared" si="14"/>
        <v>86.750788643533127</v>
      </c>
      <c r="O93" s="82">
        <v>5410</v>
      </c>
      <c r="P93" s="36">
        <f t="shared" si="15"/>
        <v>85.33123028391168</v>
      </c>
      <c r="Q93" s="82">
        <v>6420</v>
      </c>
      <c r="R93" s="36">
        <f t="shared" si="16"/>
        <v>101.26182965299684</v>
      </c>
      <c r="S93" s="64">
        <v>4</v>
      </c>
      <c r="T93" s="35">
        <f t="shared" si="17"/>
        <v>6</v>
      </c>
      <c r="V93" s="31"/>
      <c r="W93" s="23" t="str">
        <f t="shared" si="9"/>
        <v>Sim</v>
      </c>
    </row>
    <row r="94" spans="1:23" ht="15" x14ac:dyDescent="0.25">
      <c r="A94" s="8" t="s">
        <v>130</v>
      </c>
      <c r="B94" s="19" t="s">
        <v>233</v>
      </c>
      <c r="C94" s="12">
        <v>210462</v>
      </c>
      <c r="D94" s="27" t="s">
        <v>137</v>
      </c>
      <c r="E94" s="28">
        <v>5799</v>
      </c>
      <c r="F94" s="41">
        <f t="shared" si="10"/>
        <v>34794</v>
      </c>
      <c r="G94" s="82">
        <v>4798</v>
      </c>
      <c r="H94" s="36">
        <f t="shared" si="11"/>
        <v>82.738403172960844</v>
      </c>
      <c r="I94" s="82">
        <v>4587</v>
      </c>
      <c r="J94" s="36">
        <f t="shared" si="12"/>
        <v>79.099844800827739</v>
      </c>
      <c r="K94" s="82">
        <v>4692</v>
      </c>
      <c r="L94" s="36">
        <f t="shared" si="13"/>
        <v>80.91050181065701</v>
      </c>
      <c r="M94" s="82">
        <v>4227</v>
      </c>
      <c r="N94" s="36">
        <f t="shared" si="14"/>
        <v>72.891877909984487</v>
      </c>
      <c r="O94" s="82">
        <v>4609</v>
      </c>
      <c r="P94" s="36">
        <f t="shared" si="15"/>
        <v>79.479220555268142</v>
      </c>
      <c r="Q94" s="82">
        <v>4773</v>
      </c>
      <c r="R94" s="36">
        <f t="shared" si="16"/>
        <v>82.307294361096737</v>
      </c>
      <c r="S94" s="64">
        <v>4</v>
      </c>
      <c r="T94" s="35">
        <f t="shared" si="17"/>
        <v>3</v>
      </c>
      <c r="V94" s="31"/>
      <c r="W94" s="23" t="str">
        <f t="shared" si="9"/>
        <v>Não</v>
      </c>
    </row>
    <row r="95" spans="1:23" ht="15" x14ac:dyDescent="0.25">
      <c r="A95" s="7" t="s">
        <v>158</v>
      </c>
      <c r="B95" s="20" t="s">
        <v>234</v>
      </c>
      <c r="C95" s="29">
        <v>210465</v>
      </c>
      <c r="D95" s="30" t="s">
        <v>162</v>
      </c>
      <c r="E95" s="28">
        <v>2830</v>
      </c>
      <c r="F95" s="41">
        <f t="shared" si="10"/>
        <v>16980</v>
      </c>
      <c r="G95" s="82">
        <v>2276</v>
      </c>
      <c r="H95" s="36">
        <f t="shared" si="11"/>
        <v>80.42402826855124</v>
      </c>
      <c r="I95" s="82">
        <v>2728</v>
      </c>
      <c r="J95" s="36">
        <f t="shared" si="12"/>
        <v>96.39575971731449</v>
      </c>
      <c r="K95" s="82">
        <v>2403</v>
      </c>
      <c r="L95" s="36">
        <f t="shared" si="13"/>
        <v>84.911660777385151</v>
      </c>
      <c r="M95" s="82">
        <v>2326</v>
      </c>
      <c r="N95" s="36">
        <f t="shared" si="14"/>
        <v>82.190812720848058</v>
      </c>
      <c r="O95" s="82">
        <v>2495</v>
      </c>
      <c r="P95" s="36">
        <f t="shared" si="15"/>
        <v>88.162544169611309</v>
      </c>
      <c r="Q95" s="82">
        <v>2602</v>
      </c>
      <c r="R95" s="36">
        <f t="shared" si="16"/>
        <v>91.943462897526501</v>
      </c>
      <c r="S95" s="64">
        <v>4</v>
      </c>
      <c r="T95" s="35">
        <f t="shared" si="17"/>
        <v>6</v>
      </c>
      <c r="V95" s="31"/>
      <c r="W95" s="23" t="str">
        <f t="shared" si="9"/>
        <v>Sim</v>
      </c>
    </row>
    <row r="96" spans="1:23" ht="15" x14ac:dyDescent="0.25">
      <c r="A96" s="7" t="s">
        <v>202</v>
      </c>
      <c r="B96" s="20" t="s">
        <v>233</v>
      </c>
      <c r="C96" s="29">
        <v>210467</v>
      </c>
      <c r="D96" s="30" t="s">
        <v>211</v>
      </c>
      <c r="E96" s="28">
        <v>8332</v>
      </c>
      <c r="F96" s="41">
        <f t="shared" si="10"/>
        <v>49992</v>
      </c>
      <c r="G96" s="82">
        <v>10379</v>
      </c>
      <c r="H96" s="36">
        <f t="shared" si="11"/>
        <v>124.56793086893903</v>
      </c>
      <c r="I96" s="82">
        <v>7595</v>
      </c>
      <c r="J96" s="36">
        <f t="shared" si="12"/>
        <v>91.154584733557371</v>
      </c>
      <c r="K96" s="82">
        <v>8987</v>
      </c>
      <c r="L96" s="36">
        <f t="shared" si="13"/>
        <v>107.8612578012482</v>
      </c>
      <c r="M96" s="82">
        <v>7484</v>
      </c>
      <c r="N96" s="36">
        <f t="shared" si="14"/>
        <v>89.822371579452707</v>
      </c>
      <c r="O96" s="82">
        <v>8267</v>
      </c>
      <c r="P96" s="36">
        <f t="shared" si="15"/>
        <v>99.219875180028808</v>
      </c>
      <c r="Q96" s="82">
        <v>2762</v>
      </c>
      <c r="R96" s="36">
        <f t="shared" si="16"/>
        <v>33.149303888622178</v>
      </c>
      <c r="S96" s="64">
        <v>4</v>
      </c>
      <c r="T96" s="35">
        <f t="shared" si="17"/>
        <v>5</v>
      </c>
      <c r="V96" s="31"/>
      <c r="W96" s="23" t="str">
        <f t="shared" si="9"/>
        <v>Sim</v>
      </c>
    </row>
    <row r="97" spans="1:23" ht="15" x14ac:dyDescent="0.25">
      <c r="A97" s="7" t="s">
        <v>130</v>
      </c>
      <c r="B97" s="20" t="s">
        <v>233</v>
      </c>
      <c r="C97" s="29">
        <v>210470</v>
      </c>
      <c r="D97" s="27" t="s">
        <v>138</v>
      </c>
      <c r="E97" s="28">
        <v>3127</v>
      </c>
      <c r="F97" s="41">
        <f t="shared" si="10"/>
        <v>18762</v>
      </c>
      <c r="G97" s="82">
        <v>1840</v>
      </c>
      <c r="H97" s="36">
        <f t="shared" si="11"/>
        <v>58.84234090182283</v>
      </c>
      <c r="I97" s="82">
        <v>2537</v>
      </c>
      <c r="J97" s="36">
        <f t="shared" si="12"/>
        <v>81.132075471698116</v>
      </c>
      <c r="K97" s="82">
        <v>1367</v>
      </c>
      <c r="L97" s="36">
        <f t="shared" si="13"/>
        <v>43.716021746082504</v>
      </c>
      <c r="M97" s="82">
        <v>0</v>
      </c>
      <c r="N97" s="36">
        <f t="shared" si="14"/>
        <v>0</v>
      </c>
      <c r="O97" s="82">
        <v>2064</v>
      </c>
      <c r="P97" s="36">
        <f t="shared" si="15"/>
        <v>66.005756315957782</v>
      </c>
      <c r="Q97" s="82">
        <v>1508</v>
      </c>
      <c r="R97" s="36">
        <f t="shared" si="16"/>
        <v>48.22513591301567</v>
      </c>
      <c r="S97" s="64">
        <v>4</v>
      </c>
      <c r="T97" s="35">
        <f t="shared" si="17"/>
        <v>1</v>
      </c>
      <c r="V97" s="31"/>
      <c r="W97" s="23" t="str">
        <f t="shared" si="9"/>
        <v>Não</v>
      </c>
    </row>
    <row r="98" spans="1:23" ht="15" x14ac:dyDescent="0.25">
      <c r="A98" s="7" t="s">
        <v>40</v>
      </c>
      <c r="B98" s="20" t="s">
        <v>233</v>
      </c>
      <c r="C98" s="29">
        <v>210480</v>
      </c>
      <c r="D98" s="30" t="s">
        <v>42</v>
      </c>
      <c r="E98" s="28">
        <v>31278</v>
      </c>
      <c r="F98" s="41">
        <f t="shared" si="10"/>
        <v>187668</v>
      </c>
      <c r="G98" s="82">
        <v>30149</v>
      </c>
      <c r="H98" s="36">
        <f t="shared" si="11"/>
        <v>96.3904341709828</v>
      </c>
      <c r="I98" s="82">
        <v>31604</v>
      </c>
      <c r="J98" s="36">
        <f t="shared" si="12"/>
        <v>101.04226612954793</v>
      </c>
      <c r="K98" s="82">
        <v>32002</v>
      </c>
      <c r="L98" s="36">
        <f t="shared" si="13"/>
        <v>102.31472600549907</v>
      </c>
      <c r="M98" s="82">
        <v>31271</v>
      </c>
      <c r="N98" s="36">
        <f t="shared" si="14"/>
        <v>99.977620052433025</v>
      </c>
      <c r="O98" s="82">
        <v>31782</v>
      </c>
      <c r="P98" s="36">
        <f t="shared" si="15"/>
        <v>101.61135622482256</v>
      </c>
      <c r="Q98" s="82">
        <v>30731</v>
      </c>
      <c r="R98" s="36">
        <f t="shared" si="16"/>
        <v>98.251166954408859</v>
      </c>
      <c r="S98" s="64">
        <v>4</v>
      </c>
      <c r="T98" s="35">
        <f t="shared" si="17"/>
        <v>6</v>
      </c>
      <c r="V98" s="31"/>
      <c r="W98" s="23" t="str">
        <f t="shared" si="9"/>
        <v>Sim</v>
      </c>
    </row>
    <row r="99" spans="1:23" ht="15" x14ac:dyDescent="0.25">
      <c r="A99" s="7" t="s">
        <v>113</v>
      </c>
      <c r="B99" s="20" t="s">
        <v>233</v>
      </c>
      <c r="C99" s="29">
        <v>210490</v>
      </c>
      <c r="D99" s="30" t="s">
        <v>120</v>
      </c>
      <c r="E99" s="52">
        <v>4002</v>
      </c>
      <c r="F99" s="41">
        <f t="shared" si="10"/>
        <v>24012</v>
      </c>
      <c r="G99" s="82">
        <v>4447</v>
      </c>
      <c r="H99" s="36">
        <f t="shared" si="11"/>
        <v>111.11944027986007</v>
      </c>
      <c r="I99" s="82">
        <v>3963</v>
      </c>
      <c r="J99" s="36">
        <f t="shared" si="12"/>
        <v>99.025487256371818</v>
      </c>
      <c r="K99" s="82">
        <v>3906</v>
      </c>
      <c r="L99" s="36">
        <f t="shared" si="13"/>
        <v>97.601199400299848</v>
      </c>
      <c r="M99" s="82">
        <v>4275</v>
      </c>
      <c r="N99" s="36">
        <f t="shared" si="14"/>
        <v>106.8215892053973</v>
      </c>
      <c r="O99" s="82">
        <v>4532</v>
      </c>
      <c r="P99" s="36">
        <f t="shared" si="15"/>
        <v>113.24337831084456</v>
      </c>
      <c r="Q99" s="82">
        <v>4423</v>
      </c>
      <c r="R99" s="36">
        <f t="shared" si="16"/>
        <v>110.51974012993504</v>
      </c>
      <c r="S99" s="64">
        <v>4</v>
      </c>
      <c r="T99" s="35">
        <f t="shared" si="17"/>
        <v>6</v>
      </c>
      <c r="V99" s="31"/>
      <c r="W99" s="23" t="str">
        <f t="shared" si="9"/>
        <v>Sim</v>
      </c>
    </row>
    <row r="100" spans="1:23" ht="15" x14ac:dyDescent="0.25">
      <c r="A100" s="7" t="s">
        <v>146</v>
      </c>
      <c r="B100" s="20" t="s">
        <v>233</v>
      </c>
      <c r="C100" s="29">
        <v>210500</v>
      </c>
      <c r="D100" s="27" t="s">
        <v>151</v>
      </c>
      <c r="E100" s="28">
        <v>7367</v>
      </c>
      <c r="F100" s="41">
        <f t="shared" si="10"/>
        <v>44202</v>
      </c>
      <c r="G100" s="82">
        <v>7305</v>
      </c>
      <c r="H100" s="36">
        <f t="shared" si="11"/>
        <v>99.158409121759192</v>
      </c>
      <c r="I100" s="82">
        <v>7410</v>
      </c>
      <c r="J100" s="36">
        <f t="shared" si="12"/>
        <v>100.58368399619926</v>
      </c>
      <c r="K100" s="82">
        <v>7437</v>
      </c>
      <c r="L100" s="36">
        <f t="shared" si="13"/>
        <v>100.95018324962672</v>
      </c>
      <c r="M100" s="82">
        <v>7507</v>
      </c>
      <c r="N100" s="36">
        <f t="shared" si="14"/>
        <v>101.90036649925342</v>
      </c>
      <c r="O100" s="82">
        <v>7412</v>
      </c>
      <c r="P100" s="36">
        <f t="shared" si="15"/>
        <v>100.61083208904576</v>
      </c>
      <c r="Q100" s="82">
        <v>7412</v>
      </c>
      <c r="R100" s="36">
        <f t="shared" si="16"/>
        <v>100.61083208904576</v>
      </c>
      <c r="S100" s="64">
        <v>4</v>
      </c>
      <c r="T100" s="35">
        <f t="shared" si="17"/>
        <v>6</v>
      </c>
      <c r="V100" s="31"/>
      <c r="W100" s="23" t="str">
        <f t="shared" si="9"/>
        <v>Sim</v>
      </c>
    </row>
    <row r="101" spans="1:23" ht="15" x14ac:dyDescent="0.25">
      <c r="A101" s="7" t="s">
        <v>146</v>
      </c>
      <c r="B101" s="20" t="s">
        <v>233</v>
      </c>
      <c r="C101" s="29">
        <v>210510</v>
      </c>
      <c r="D101" s="27" t="s">
        <v>152</v>
      </c>
      <c r="E101" s="28">
        <v>4209</v>
      </c>
      <c r="F101" s="41">
        <f t="shared" si="10"/>
        <v>25254</v>
      </c>
      <c r="G101" s="82">
        <v>4111</v>
      </c>
      <c r="H101" s="36">
        <f t="shared" si="11"/>
        <v>97.671655975291031</v>
      </c>
      <c r="I101" s="82">
        <v>4155</v>
      </c>
      <c r="J101" s="36">
        <f t="shared" si="12"/>
        <v>98.717034925160377</v>
      </c>
      <c r="K101" s="82">
        <v>4133</v>
      </c>
      <c r="L101" s="36">
        <f t="shared" si="13"/>
        <v>98.194345450225711</v>
      </c>
      <c r="M101" s="82">
        <v>4723</v>
      </c>
      <c r="N101" s="36">
        <f t="shared" si="14"/>
        <v>112.21192682347352</v>
      </c>
      <c r="O101" s="82">
        <v>4094</v>
      </c>
      <c r="P101" s="36">
        <f t="shared" si="15"/>
        <v>97.267759562841533</v>
      </c>
      <c r="Q101" s="82">
        <v>3674</v>
      </c>
      <c r="R101" s="36">
        <f t="shared" si="16"/>
        <v>87.289142314088849</v>
      </c>
      <c r="S101" s="64">
        <v>4</v>
      </c>
      <c r="T101" s="35">
        <f t="shared" si="17"/>
        <v>6</v>
      </c>
      <c r="V101" s="31"/>
      <c r="W101" s="23" t="str">
        <f t="shared" si="9"/>
        <v>Sim</v>
      </c>
    </row>
    <row r="102" spans="1:23" ht="15" x14ac:dyDescent="0.25">
      <c r="A102" s="7" t="s">
        <v>158</v>
      </c>
      <c r="B102" s="20" t="s">
        <v>233</v>
      </c>
      <c r="C102" s="29">
        <v>210515</v>
      </c>
      <c r="D102" s="30" t="s">
        <v>163</v>
      </c>
      <c r="E102" s="28">
        <v>6049</v>
      </c>
      <c r="F102" s="41">
        <f t="shared" si="10"/>
        <v>36294</v>
      </c>
      <c r="G102" s="82">
        <v>5889</v>
      </c>
      <c r="H102" s="36">
        <f t="shared" si="11"/>
        <v>97.354934699950405</v>
      </c>
      <c r="I102" s="82">
        <v>3891</v>
      </c>
      <c r="J102" s="36">
        <f t="shared" si="12"/>
        <v>64.32468176558109</v>
      </c>
      <c r="K102" s="82">
        <v>2017</v>
      </c>
      <c r="L102" s="36">
        <f t="shared" si="13"/>
        <v>33.344354438750209</v>
      </c>
      <c r="M102" s="82">
        <v>5334</v>
      </c>
      <c r="N102" s="36">
        <f t="shared" si="14"/>
        <v>88.179864440403378</v>
      </c>
      <c r="O102" s="82">
        <v>4577</v>
      </c>
      <c r="P102" s="36">
        <f t="shared" si="15"/>
        <v>75.665399239543731</v>
      </c>
      <c r="Q102" s="82">
        <v>460</v>
      </c>
      <c r="R102" s="36">
        <f t="shared" si="16"/>
        <v>7.6045627376425857</v>
      </c>
      <c r="S102" s="64">
        <v>4</v>
      </c>
      <c r="T102" s="35">
        <f t="shared" si="17"/>
        <v>2</v>
      </c>
      <c r="V102" s="31"/>
      <c r="W102" s="23" t="str">
        <f t="shared" si="9"/>
        <v>Não</v>
      </c>
    </row>
    <row r="103" spans="1:23" ht="15" x14ac:dyDescent="0.25">
      <c r="A103" s="7" t="s">
        <v>100</v>
      </c>
      <c r="B103" s="20" t="s">
        <v>233</v>
      </c>
      <c r="C103" s="29">
        <v>210520</v>
      </c>
      <c r="D103" s="30" t="s">
        <v>103</v>
      </c>
      <c r="E103" s="28">
        <v>4129</v>
      </c>
      <c r="F103" s="41">
        <f t="shared" si="10"/>
        <v>24774</v>
      </c>
      <c r="G103" s="82">
        <v>4048</v>
      </c>
      <c r="H103" s="36">
        <f t="shared" si="11"/>
        <v>98.038265923952522</v>
      </c>
      <c r="I103" s="82">
        <v>4083</v>
      </c>
      <c r="J103" s="36">
        <f t="shared" si="12"/>
        <v>98.885928796318723</v>
      </c>
      <c r="K103" s="82">
        <v>3929</v>
      </c>
      <c r="L103" s="36">
        <f t="shared" si="13"/>
        <v>95.156212157907476</v>
      </c>
      <c r="M103" s="82">
        <v>4238</v>
      </c>
      <c r="N103" s="36">
        <f t="shared" si="14"/>
        <v>102.63986437394041</v>
      </c>
      <c r="O103" s="82">
        <v>4161</v>
      </c>
      <c r="P103" s="36">
        <f t="shared" si="15"/>
        <v>100.77500605473479</v>
      </c>
      <c r="Q103" s="82">
        <v>3967</v>
      </c>
      <c r="R103" s="36">
        <f t="shared" si="16"/>
        <v>96.076531847905073</v>
      </c>
      <c r="S103" s="64">
        <v>4</v>
      </c>
      <c r="T103" s="35">
        <f t="shared" si="17"/>
        <v>6</v>
      </c>
      <c r="V103" s="31"/>
      <c r="W103" s="23" t="str">
        <f t="shared" si="9"/>
        <v>Sim</v>
      </c>
    </row>
    <row r="104" spans="1:23" ht="15" x14ac:dyDescent="0.25">
      <c r="A104" s="7" t="s">
        <v>71</v>
      </c>
      <c r="B104" s="20" t="s">
        <v>233</v>
      </c>
      <c r="C104" s="29">
        <v>210530</v>
      </c>
      <c r="D104" s="30" t="s">
        <v>71</v>
      </c>
      <c r="E104" s="28">
        <v>141444</v>
      </c>
      <c r="F104" s="41">
        <f t="shared" si="10"/>
        <v>848664</v>
      </c>
      <c r="G104" s="82">
        <v>140127</v>
      </c>
      <c r="H104" s="36">
        <f t="shared" si="11"/>
        <v>99.068889454483752</v>
      </c>
      <c r="I104" s="82">
        <v>80727</v>
      </c>
      <c r="J104" s="36">
        <f t="shared" si="12"/>
        <v>57.073470772885379</v>
      </c>
      <c r="K104" s="82">
        <v>121314</v>
      </c>
      <c r="L104" s="36">
        <f t="shared" si="13"/>
        <v>85.768219224569435</v>
      </c>
      <c r="M104" s="82">
        <v>122368</v>
      </c>
      <c r="N104" s="36">
        <f t="shared" si="14"/>
        <v>86.513390458414648</v>
      </c>
      <c r="O104" s="82">
        <v>144130</v>
      </c>
      <c r="P104" s="36">
        <f t="shared" si="15"/>
        <v>101.89898475721841</v>
      </c>
      <c r="Q104" s="82">
        <v>91351</v>
      </c>
      <c r="R104" s="36">
        <f t="shared" si="16"/>
        <v>64.58457057209921</v>
      </c>
      <c r="S104" s="64">
        <v>4</v>
      </c>
      <c r="T104" s="35">
        <f t="shared" si="17"/>
        <v>4</v>
      </c>
      <c r="V104" s="31"/>
      <c r="W104" s="23" t="str">
        <f t="shared" si="9"/>
        <v>Sim</v>
      </c>
    </row>
    <row r="105" spans="1:23" ht="15" x14ac:dyDescent="0.25">
      <c r="A105" s="7" t="s">
        <v>40</v>
      </c>
      <c r="B105" s="20" t="s">
        <v>234</v>
      </c>
      <c r="C105" s="29">
        <v>210535</v>
      </c>
      <c r="D105" s="30" t="s">
        <v>43</v>
      </c>
      <c r="E105" s="28">
        <v>4249</v>
      </c>
      <c r="F105" s="41">
        <f t="shared" si="10"/>
        <v>25494</v>
      </c>
      <c r="G105" s="82">
        <v>3496</v>
      </c>
      <c r="H105" s="36">
        <f t="shared" si="11"/>
        <v>82.278183101906336</v>
      </c>
      <c r="I105" s="82">
        <v>3514</v>
      </c>
      <c r="J105" s="36">
        <f t="shared" si="12"/>
        <v>82.701812191103784</v>
      </c>
      <c r="K105" s="82">
        <v>3536</v>
      </c>
      <c r="L105" s="36">
        <f t="shared" si="13"/>
        <v>83.219581077900685</v>
      </c>
      <c r="M105" s="82">
        <v>3676</v>
      </c>
      <c r="N105" s="36">
        <f t="shared" si="14"/>
        <v>86.514473993880912</v>
      </c>
      <c r="O105" s="82">
        <v>3684</v>
      </c>
      <c r="P105" s="36">
        <f t="shared" si="15"/>
        <v>86.702753589079791</v>
      </c>
      <c r="Q105" s="82">
        <v>2723</v>
      </c>
      <c r="R105" s="36">
        <f t="shared" si="16"/>
        <v>64.085667215815491</v>
      </c>
      <c r="S105" s="64">
        <v>4</v>
      </c>
      <c r="T105" s="35">
        <f t="shared" si="17"/>
        <v>5</v>
      </c>
      <c r="V105" s="31"/>
      <c r="W105" s="23" t="str">
        <f t="shared" si="9"/>
        <v>Sim</v>
      </c>
    </row>
    <row r="106" spans="1:23" ht="15" x14ac:dyDescent="0.25">
      <c r="A106" s="8" t="s">
        <v>86</v>
      </c>
      <c r="B106" s="19" t="s">
        <v>233</v>
      </c>
      <c r="C106" s="12">
        <v>210540</v>
      </c>
      <c r="D106" s="27" t="s">
        <v>90</v>
      </c>
      <c r="E106" s="28">
        <v>18262</v>
      </c>
      <c r="F106" s="41">
        <f t="shared" si="10"/>
        <v>109572</v>
      </c>
      <c r="G106" s="82">
        <v>15652</v>
      </c>
      <c r="H106" s="36">
        <f t="shared" si="11"/>
        <v>85.708027598291537</v>
      </c>
      <c r="I106" s="82">
        <v>15885</v>
      </c>
      <c r="J106" s="36">
        <f t="shared" si="12"/>
        <v>86.983900996604973</v>
      </c>
      <c r="K106" s="82">
        <v>17915</v>
      </c>
      <c r="L106" s="36">
        <f t="shared" si="13"/>
        <v>98.099879531267106</v>
      </c>
      <c r="M106" s="82">
        <v>16035</v>
      </c>
      <c r="N106" s="36">
        <f t="shared" si="14"/>
        <v>87.805278720841102</v>
      </c>
      <c r="O106" s="82">
        <v>17187</v>
      </c>
      <c r="P106" s="36">
        <f t="shared" si="15"/>
        <v>94.11345964297449</v>
      </c>
      <c r="Q106" s="82">
        <v>15337</v>
      </c>
      <c r="R106" s="36">
        <f t="shared" si="16"/>
        <v>83.983134377395686</v>
      </c>
      <c r="S106" s="64">
        <v>4</v>
      </c>
      <c r="T106" s="35">
        <f t="shared" si="17"/>
        <v>6</v>
      </c>
      <c r="V106" s="31"/>
      <c r="W106" s="23" t="str">
        <f t="shared" si="9"/>
        <v>Sim</v>
      </c>
    </row>
    <row r="107" spans="1:23" ht="15" x14ac:dyDescent="0.25">
      <c r="A107" s="8" t="s">
        <v>8</v>
      </c>
      <c r="B107" s="19" t="s">
        <v>233</v>
      </c>
      <c r="C107" s="12">
        <v>210542</v>
      </c>
      <c r="D107" s="27" t="s">
        <v>12</v>
      </c>
      <c r="E107" s="28">
        <v>10171</v>
      </c>
      <c r="F107" s="41">
        <f t="shared" si="10"/>
        <v>61026</v>
      </c>
      <c r="G107" s="82">
        <v>9456</v>
      </c>
      <c r="H107" s="36">
        <f t="shared" si="11"/>
        <v>92.970209418936193</v>
      </c>
      <c r="I107" s="82">
        <v>6861</v>
      </c>
      <c r="J107" s="36">
        <f t="shared" si="12"/>
        <v>67.456493953396915</v>
      </c>
      <c r="K107" s="82">
        <v>6711</v>
      </c>
      <c r="L107" s="36">
        <f t="shared" si="13"/>
        <v>65.981712712614296</v>
      </c>
      <c r="M107" s="82">
        <v>10059</v>
      </c>
      <c r="N107" s="36">
        <f t="shared" si="14"/>
        <v>98.898830006882307</v>
      </c>
      <c r="O107" s="82">
        <v>9589</v>
      </c>
      <c r="P107" s="36">
        <f t="shared" si="15"/>
        <v>94.277848785763439</v>
      </c>
      <c r="Q107" s="82">
        <v>9928</v>
      </c>
      <c r="R107" s="36">
        <f t="shared" si="16"/>
        <v>97.610854389932157</v>
      </c>
      <c r="S107" s="64">
        <v>4</v>
      </c>
      <c r="T107" s="35">
        <f t="shared" si="17"/>
        <v>4</v>
      </c>
      <c r="V107" s="31"/>
      <c r="W107" s="23" t="str">
        <f t="shared" si="9"/>
        <v>Sim</v>
      </c>
    </row>
    <row r="108" spans="1:23" ht="15" x14ac:dyDescent="0.25">
      <c r="A108" s="8" t="s">
        <v>171</v>
      </c>
      <c r="B108" s="19" t="s">
        <v>233</v>
      </c>
      <c r="C108" s="12">
        <v>210545</v>
      </c>
      <c r="D108" s="27" t="s">
        <v>176</v>
      </c>
      <c r="E108" s="28">
        <v>3598</v>
      </c>
      <c r="F108" s="41">
        <f t="shared" si="10"/>
        <v>21588</v>
      </c>
      <c r="G108" s="82">
        <v>3373</v>
      </c>
      <c r="H108" s="36">
        <f t="shared" si="11"/>
        <v>93.746525847693164</v>
      </c>
      <c r="I108" s="82">
        <v>1321</v>
      </c>
      <c r="J108" s="36">
        <f t="shared" si="12"/>
        <v>36.714841578654806</v>
      </c>
      <c r="K108" s="82">
        <v>1277</v>
      </c>
      <c r="L108" s="36">
        <f t="shared" si="13"/>
        <v>35.49193996664814</v>
      </c>
      <c r="M108" s="82">
        <v>923</v>
      </c>
      <c r="N108" s="36">
        <f t="shared" si="14"/>
        <v>25.653140633685378</v>
      </c>
      <c r="O108" s="82">
        <v>516</v>
      </c>
      <c r="P108" s="36">
        <f t="shared" si="15"/>
        <v>14.341300722623679</v>
      </c>
      <c r="Q108" s="82">
        <v>1045</v>
      </c>
      <c r="R108" s="36">
        <f t="shared" si="16"/>
        <v>29.043913285158425</v>
      </c>
      <c r="S108" s="64">
        <v>4</v>
      </c>
      <c r="T108" s="35">
        <f t="shared" si="17"/>
        <v>1</v>
      </c>
      <c r="V108" s="31"/>
      <c r="W108" s="23" t="str">
        <f t="shared" si="9"/>
        <v>Não</v>
      </c>
    </row>
    <row r="109" spans="1:23" ht="14.45" x14ac:dyDescent="0.3">
      <c r="A109" s="8" t="s">
        <v>40</v>
      </c>
      <c r="B109" s="19" t="s">
        <v>234</v>
      </c>
      <c r="C109" s="12">
        <v>210547</v>
      </c>
      <c r="D109" s="27" t="s">
        <v>44</v>
      </c>
      <c r="E109" s="28">
        <v>1742</v>
      </c>
      <c r="F109" s="41">
        <f t="shared" si="10"/>
        <v>10452</v>
      </c>
      <c r="G109" s="86">
        <v>1432</v>
      </c>
      <c r="H109" s="36">
        <f t="shared" si="11"/>
        <v>82.204362801377727</v>
      </c>
      <c r="I109" s="86">
        <v>542</v>
      </c>
      <c r="J109" s="36">
        <f t="shared" si="12"/>
        <v>31.113662456946038</v>
      </c>
      <c r="K109" s="82">
        <v>0</v>
      </c>
      <c r="L109" s="36">
        <f t="shared" si="13"/>
        <v>0</v>
      </c>
      <c r="M109" s="82">
        <v>1624</v>
      </c>
      <c r="N109" s="36">
        <f t="shared" si="14"/>
        <v>93.226176808266359</v>
      </c>
      <c r="O109" s="82">
        <v>1942</v>
      </c>
      <c r="P109" s="36">
        <f t="shared" si="15"/>
        <v>111.48105625717565</v>
      </c>
      <c r="Q109" s="82">
        <v>1243</v>
      </c>
      <c r="R109" s="36">
        <f t="shared" si="16"/>
        <v>71.354764638346722</v>
      </c>
      <c r="S109" s="64">
        <v>4</v>
      </c>
      <c r="T109" s="35">
        <f t="shared" si="17"/>
        <v>3</v>
      </c>
      <c r="V109" s="31"/>
      <c r="W109" s="23" t="str">
        <f t="shared" si="9"/>
        <v>Não</v>
      </c>
    </row>
    <row r="110" spans="1:23" ht="15" x14ac:dyDescent="0.25">
      <c r="A110" s="8" t="s">
        <v>71</v>
      </c>
      <c r="B110" s="19" t="s">
        <v>233</v>
      </c>
      <c r="C110" s="12">
        <v>210550</v>
      </c>
      <c r="D110" s="27" t="s">
        <v>78</v>
      </c>
      <c r="E110" s="28">
        <v>11790</v>
      </c>
      <c r="F110" s="41">
        <f t="shared" si="10"/>
        <v>70740</v>
      </c>
      <c r="G110" s="82">
        <v>9920</v>
      </c>
      <c r="H110" s="36">
        <f t="shared" si="11"/>
        <v>84.139100932994054</v>
      </c>
      <c r="I110" s="82">
        <v>5877</v>
      </c>
      <c r="J110" s="36">
        <f t="shared" si="12"/>
        <v>49.847328244274806</v>
      </c>
      <c r="K110" s="82">
        <v>7291</v>
      </c>
      <c r="L110" s="36">
        <f t="shared" si="13"/>
        <v>61.840542832909243</v>
      </c>
      <c r="M110" s="82">
        <v>10715</v>
      </c>
      <c r="N110" s="36">
        <f t="shared" si="14"/>
        <v>90.88210347752333</v>
      </c>
      <c r="O110" s="82">
        <v>10946</v>
      </c>
      <c r="P110" s="36">
        <f t="shared" si="15"/>
        <v>92.841391009329939</v>
      </c>
      <c r="Q110" s="82">
        <v>10127</v>
      </c>
      <c r="R110" s="36">
        <f t="shared" si="16"/>
        <v>85.894826123833752</v>
      </c>
      <c r="S110" s="64">
        <v>4</v>
      </c>
      <c r="T110" s="35">
        <f t="shared" si="17"/>
        <v>4</v>
      </c>
      <c r="V110" s="31"/>
      <c r="W110" s="23" t="str">
        <f t="shared" si="9"/>
        <v>Sim</v>
      </c>
    </row>
    <row r="111" spans="1:23" ht="15" x14ac:dyDescent="0.25">
      <c r="A111" s="8" t="s">
        <v>130</v>
      </c>
      <c r="B111" s="19" t="s">
        <v>233</v>
      </c>
      <c r="C111" s="12">
        <v>210560</v>
      </c>
      <c r="D111" s="27" t="s">
        <v>139</v>
      </c>
      <c r="E111" s="28">
        <v>3756</v>
      </c>
      <c r="F111" s="41">
        <f t="shared" si="10"/>
        <v>22536</v>
      </c>
      <c r="G111" s="86">
        <v>3676</v>
      </c>
      <c r="H111" s="36">
        <f t="shared" si="11"/>
        <v>97.870074547390843</v>
      </c>
      <c r="I111" s="86">
        <v>0</v>
      </c>
      <c r="J111" s="36">
        <f t="shared" si="12"/>
        <v>0</v>
      </c>
      <c r="K111" s="82">
        <v>0</v>
      </c>
      <c r="L111" s="36">
        <f t="shared" si="13"/>
        <v>0</v>
      </c>
      <c r="M111" s="82">
        <v>0</v>
      </c>
      <c r="N111" s="36">
        <f t="shared" si="14"/>
        <v>0</v>
      </c>
      <c r="O111" s="82">
        <v>0</v>
      </c>
      <c r="P111" s="36">
        <f t="shared" si="15"/>
        <v>0</v>
      </c>
      <c r="Q111" s="82">
        <v>0</v>
      </c>
      <c r="R111" s="36">
        <f t="shared" si="16"/>
        <v>0</v>
      </c>
      <c r="S111" s="64">
        <v>4</v>
      </c>
      <c r="T111" s="35">
        <f t="shared" si="17"/>
        <v>1</v>
      </c>
      <c r="V111" s="31"/>
      <c r="W111" s="23" t="str">
        <f t="shared" si="9"/>
        <v>Não</v>
      </c>
    </row>
    <row r="112" spans="1:23" ht="15" x14ac:dyDescent="0.25">
      <c r="A112" s="8" t="s">
        <v>202</v>
      </c>
      <c r="B112" s="19" t="s">
        <v>233</v>
      </c>
      <c r="C112" s="12">
        <v>210565</v>
      </c>
      <c r="D112" s="27" t="s">
        <v>212</v>
      </c>
      <c r="E112" s="28">
        <v>2510</v>
      </c>
      <c r="F112" s="41">
        <f t="shared" si="10"/>
        <v>15060</v>
      </c>
      <c r="G112" s="82">
        <v>2510</v>
      </c>
      <c r="H112" s="36">
        <f t="shared" si="11"/>
        <v>100</v>
      </c>
      <c r="I112" s="82">
        <v>2510</v>
      </c>
      <c r="J112" s="36">
        <f t="shared" si="12"/>
        <v>100</v>
      </c>
      <c r="K112" s="82">
        <v>2510</v>
      </c>
      <c r="L112" s="36">
        <f t="shared" si="13"/>
        <v>100</v>
      </c>
      <c r="M112" s="82">
        <v>2510</v>
      </c>
      <c r="N112" s="36">
        <f t="shared" si="14"/>
        <v>100</v>
      </c>
      <c r="O112" s="82">
        <v>2373</v>
      </c>
      <c r="P112" s="36">
        <f t="shared" si="15"/>
        <v>94.541832669322716</v>
      </c>
      <c r="Q112" s="82">
        <v>2509</v>
      </c>
      <c r="R112" s="36">
        <f t="shared" si="16"/>
        <v>99.960159362549803</v>
      </c>
      <c r="S112" s="64">
        <v>4</v>
      </c>
      <c r="T112" s="35">
        <f t="shared" si="17"/>
        <v>6</v>
      </c>
      <c r="V112" s="31"/>
      <c r="W112" s="23" t="str">
        <f t="shared" si="9"/>
        <v>Sim</v>
      </c>
    </row>
    <row r="113" spans="1:23" ht="15" x14ac:dyDescent="0.25">
      <c r="A113" s="8" t="s">
        <v>100</v>
      </c>
      <c r="B113" s="19" t="s">
        <v>233</v>
      </c>
      <c r="C113" s="12">
        <v>210570</v>
      </c>
      <c r="D113" s="27" t="s">
        <v>104</v>
      </c>
      <c r="E113" s="28">
        <v>14363</v>
      </c>
      <c r="F113" s="41">
        <f t="shared" si="10"/>
        <v>86178</v>
      </c>
      <c r="G113" s="82">
        <v>13514</v>
      </c>
      <c r="H113" s="36">
        <f t="shared" si="11"/>
        <v>94.088978625635306</v>
      </c>
      <c r="I113" s="82">
        <v>12794</v>
      </c>
      <c r="J113" s="36">
        <f t="shared" si="12"/>
        <v>89.076098308152893</v>
      </c>
      <c r="K113" s="82">
        <v>12778</v>
      </c>
      <c r="L113" s="36">
        <f t="shared" si="13"/>
        <v>88.964700967764401</v>
      </c>
      <c r="M113" s="82">
        <v>14688</v>
      </c>
      <c r="N113" s="36">
        <f t="shared" si="14"/>
        <v>102.26275847664137</v>
      </c>
      <c r="O113" s="82">
        <v>11748</v>
      </c>
      <c r="P113" s="36">
        <f t="shared" si="15"/>
        <v>81.793497180254832</v>
      </c>
      <c r="Q113" s="82">
        <v>12227</v>
      </c>
      <c r="R113" s="36">
        <f t="shared" si="16"/>
        <v>85.128455058135486</v>
      </c>
      <c r="S113" s="64">
        <v>4</v>
      </c>
      <c r="T113" s="35">
        <f t="shared" si="17"/>
        <v>6</v>
      </c>
      <c r="V113" s="31"/>
      <c r="W113" s="23" t="str">
        <f t="shared" si="9"/>
        <v>Sim</v>
      </c>
    </row>
    <row r="114" spans="1:23" ht="15" x14ac:dyDescent="0.25">
      <c r="A114" s="7" t="s">
        <v>100</v>
      </c>
      <c r="B114" s="20" t="s">
        <v>233</v>
      </c>
      <c r="C114" s="29">
        <v>210580</v>
      </c>
      <c r="D114" s="30" t="s">
        <v>105</v>
      </c>
      <c r="E114" s="28">
        <v>2735</v>
      </c>
      <c r="F114" s="41">
        <f t="shared" si="10"/>
        <v>16410</v>
      </c>
      <c r="G114" s="82">
        <v>2633</v>
      </c>
      <c r="H114" s="36">
        <f t="shared" si="11"/>
        <v>96.270566727605129</v>
      </c>
      <c r="I114" s="82">
        <v>2703</v>
      </c>
      <c r="J114" s="36">
        <f t="shared" si="12"/>
        <v>98.829981718464353</v>
      </c>
      <c r="K114" s="82">
        <v>2384</v>
      </c>
      <c r="L114" s="36">
        <f t="shared" si="13"/>
        <v>87.166361974405845</v>
      </c>
      <c r="M114" s="82">
        <v>2535</v>
      </c>
      <c r="N114" s="36">
        <f t="shared" si="14"/>
        <v>92.687385740402192</v>
      </c>
      <c r="O114" s="82">
        <v>2223</v>
      </c>
      <c r="P114" s="36">
        <f t="shared" si="15"/>
        <v>81.279707495429619</v>
      </c>
      <c r="Q114" s="82">
        <v>2813</v>
      </c>
      <c r="R114" s="36">
        <f t="shared" si="16"/>
        <v>102.85191956124315</v>
      </c>
      <c r="S114" s="64">
        <v>4</v>
      </c>
      <c r="T114" s="35">
        <f t="shared" si="17"/>
        <v>6</v>
      </c>
      <c r="V114" s="31"/>
      <c r="W114" s="23" t="str">
        <f t="shared" si="9"/>
        <v>Sim</v>
      </c>
    </row>
    <row r="115" spans="1:23" ht="15" x14ac:dyDescent="0.25">
      <c r="A115" s="7" t="s">
        <v>16</v>
      </c>
      <c r="B115" s="20" t="s">
        <v>233</v>
      </c>
      <c r="C115" s="29">
        <v>210590</v>
      </c>
      <c r="D115" s="30" t="s">
        <v>21</v>
      </c>
      <c r="E115" s="28">
        <v>3844</v>
      </c>
      <c r="F115" s="41">
        <f t="shared" si="10"/>
        <v>23064</v>
      </c>
      <c r="G115" s="82">
        <v>3074</v>
      </c>
      <c r="H115" s="36">
        <f t="shared" si="11"/>
        <v>79.968782518210205</v>
      </c>
      <c r="I115" s="82">
        <v>4007</v>
      </c>
      <c r="J115" s="36">
        <f t="shared" si="12"/>
        <v>104.24037460978148</v>
      </c>
      <c r="K115" s="82">
        <v>3627</v>
      </c>
      <c r="L115" s="36">
        <f t="shared" si="13"/>
        <v>94.354838709677423</v>
      </c>
      <c r="M115" s="82">
        <v>3712</v>
      </c>
      <c r="N115" s="36">
        <f t="shared" si="14"/>
        <v>96.566077003121748</v>
      </c>
      <c r="O115" s="82">
        <v>2532</v>
      </c>
      <c r="P115" s="36">
        <f t="shared" si="15"/>
        <v>65.868886576482836</v>
      </c>
      <c r="Q115" s="82">
        <v>1858</v>
      </c>
      <c r="R115" s="36">
        <f t="shared" si="16"/>
        <v>48.335067637877209</v>
      </c>
      <c r="S115" s="64">
        <v>4</v>
      </c>
      <c r="T115" s="35">
        <f t="shared" si="17"/>
        <v>3</v>
      </c>
      <c r="V115" s="31"/>
      <c r="W115" s="23" t="str">
        <f t="shared" si="9"/>
        <v>Não</v>
      </c>
    </row>
    <row r="116" spans="1:23" ht="15" x14ac:dyDescent="0.25">
      <c r="A116" s="8" t="s">
        <v>171</v>
      </c>
      <c r="B116" s="19" t="s">
        <v>233</v>
      </c>
      <c r="C116" s="12">
        <v>210592</v>
      </c>
      <c r="D116" s="27" t="s">
        <v>177</v>
      </c>
      <c r="E116" s="28">
        <v>2417</v>
      </c>
      <c r="F116" s="41">
        <f t="shared" si="10"/>
        <v>14502</v>
      </c>
      <c r="G116" s="82">
        <v>2378</v>
      </c>
      <c r="H116" s="36">
        <f t="shared" si="11"/>
        <v>98.386429458005793</v>
      </c>
      <c r="I116" s="82">
        <v>2282</v>
      </c>
      <c r="J116" s="36">
        <f t="shared" si="12"/>
        <v>94.414563508481592</v>
      </c>
      <c r="K116" s="82">
        <v>2255</v>
      </c>
      <c r="L116" s="36">
        <f t="shared" si="13"/>
        <v>93.297476210177905</v>
      </c>
      <c r="M116" s="82">
        <v>2009</v>
      </c>
      <c r="N116" s="36">
        <f t="shared" si="14"/>
        <v>83.119569714522129</v>
      </c>
      <c r="O116" s="82">
        <v>2148</v>
      </c>
      <c r="P116" s="36">
        <f t="shared" si="15"/>
        <v>88.870500620604048</v>
      </c>
      <c r="Q116" s="82">
        <v>2297</v>
      </c>
      <c r="R116" s="36">
        <f t="shared" si="16"/>
        <v>95.035167563094745</v>
      </c>
      <c r="S116" s="64">
        <v>4</v>
      </c>
      <c r="T116" s="35">
        <f t="shared" si="17"/>
        <v>6</v>
      </c>
      <c r="V116" s="31"/>
      <c r="W116" s="23" t="str">
        <f t="shared" si="9"/>
        <v>Sim</v>
      </c>
    </row>
    <row r="117" spans="1:23" ht="15" x14ac:dyDescent="0.25">
      <c r="A117" s="7" t="s">
        <v>100</v>
      </c>
      <c r="B117" s="20" t="s">
        <v>233</v>
      </c>
      <c r="C117" s="29">
        <v>210594</v>
      </c>
      <c r="D117" s="30" t="s">
        <v>106</v>
      </c>
      <c r="E117" s="28">
        <v>2661</v>
      </c>
      <c r="F117" s="41">
        <f t="shared" si="10"/>
        <v>15966</v>
      </c>
      <c r="G117" s="82">
        <v>2852</v>
      </c>
      <c r="H117" s="36">
        <f t="shared" si="11"/>
        <v>107.17775272453964</v>
      </c>
      <c r="I117" s="82">
        <v>2492</v>
      </c>
      <c r="J117" s="36">
        <f t="shared" si="12"/>
        <v>93.649004133784302</v>
      </c>
      <c r="K117" s="82">
        <v>2792</v>
      </c>
      <c r="L117" s="36">
        <f t="shared" si="13"/>
        <v>104.92296129274709</v>
      </c>
      <c r="M117" s="82">
        <v>2960</v>
      </c>
      <c r="N117" s="36">
        <f t="shared" si="14"/>
        <v>111.23637730176625</v>
      </c>
      <c r="O117" s="82">
        <v>2895</v>
      </c>
      <c r="P117" s="36">
        <f t="shared" si="15"/>
        <v>108.79368658399098</v>
      </c>
      <c r="Q117" s="82">
        <v>2705</v>
      </c>
      <c r="R117" s="36">
        <f t="shared" si="16"/>
        <v>101.65351371664788</v>
      </c>
      <c r="S117" s="64">
        <v>4</v>
      </c>
      <c r="T117" s="35">
        <f t="shared" si="17"/>
        <v>6</v>
      </c>
      <c r="V117" s="31"/>
      <c r="W117" s="23" t="str">
        <f t="shared" si="9"/>
        <v>Sim</v>
      </c>
    </row>
    <row r="118" spans="1:23" ht="15" x14ac:dyDescent="0.25">
      <c r="A118" s="8" t="s">
        <v>100</v>
      </c>
      <c r="B118" s="19" t="s">
        <v>234</v>
      </c>
      <c r="C118" s="12">
        <v>210596</v>
      </c>
      <c r="D118" s="27" t="s">
        <v>107</v>
      </c>
      <c r="E118" s="28">
        <v>5657</v>
      </c>
      <c r="F118" s="41">
        <f t="shared" si="10"/>
        <v>33942</v>
      </c>
      <c r="G118" s="82">
        <v>4177</v>
      </c>
      <c r="H118" s="36">
        <f t="shared" si="11"/>
        <v>73.837723174827659</v>
      </c>
      <c r="I118" s="82">
        <v>4320</v>
      </c>
      <c r="J118" s="36">
        <f t="shared" si="12"/>
        <v>76.365564786989566</v>
      </c>
      <c r="K118" s="82">
        <v>5233</v>
      </c>
      <c r="L118" s="36">
        <f t="shared" si="13"/>
        <v>92.504861233869534</v>
      </c>
      <c r="M118" s="82">
        <v>5635</v>
      </c>
      <c r="N118" s="36">
        <f t="shared" si="14"/>
        <v>99.611101290436636</v>
      </c>
      <c r="O118" s="82">
        <v>5916</v>
      </c>
      <c r="P118" s="36">
        <f t="shared" si="15"/>
        <v>104.57839844440515</v>
      </c>
      <c r="Q118" s="82">
        <v>3912</v>
      </c>
      <c r="R118" s="36">
        <f t="shared" si="16"/>
        <v>69.153261445996108</v>
      </c>
      <c r="S118" s="64">
        <v>4</v>
      </c>
      <c r="T118" s="35">
        <f t="shared" si="17"/>
        <v>3</v>
      </c>
      <c r="V118" s="31"/>
      <c r="W118" s="23" t="str">
        <f t="shared" si="9"/>
        <v>Não</v>
      </c>
    </row>
    <row r="119" spans="1:23" ht="15" x14ac:dyDescent="0.25">
      <c r="A119" s="8" t="s">
        <v>71</v>
      </c>
      <c r="B119" s="19" t="s">
        <v>233</v>
      </c>
      <c r="C119" s="12">
        <v>210598</v>
      </c>
      <c r="D119" s="27" t="s">
        <v>79</v>
      </c>
      <c r="E119" s="28">
        <v>2873</v>
      </c>
      <c r="F119" s="41">
        <f t="shared" si="10"/>
        <v>17238</v>
      </c>
      <c r="G119" s="82">
        <v>3076</v>
      </c>
      <c r="H119" s="36">
        <f t="shared" si="11"/>
        <v>107.06578489383919</v>
      </c>
      <c r="I119" s="82">
        <v>2426</v>
      </c>
      <c r="J119" s="36">
        <f t="shared" si="12"/>
        <v>84.441350504698917</v>
      </c>
      <c r="K119" s="82">
        <v>2998</v>
      </c>
      <c r="L119" s="36">
        <f t="shared" si="13"/>
        <v>104.35085276714236</v>
      </c>
      <c r="M119" s="82">
        <v>2830</v>
      </c>
      <c r="N119" s="36">
        <f t="shared" si="14"/>
        <v>98.503306648103035</v>
      </c>
      <c r="O119" s="82">
        <v>2673</v>
      </c>
      <c r="P119" s="36">
        <f t="shared" si="15"/>
        <v>93.038635572572232</v>
      </c>
      <c r="Q119" s="82">
        <v>0</v>
      </c>
      <c r="R119" s="36">
        <f t="shared" si="16"/>
        <v>0</v>
      </c>
      <c r="S119" s="64">
        <v>4</v>
      </c>
      <c r="T119" s="35">
        <f t="shared" si="17"/>
        <v>5</v>
      </c>
      <c r="V119" s="31"/>
      <c r="W119" s="23" t="str">
        <f t="shared" si="9"/>
        <v>Sim</v>
      </c>
    </row>
    <row r="120" spans="1:23" ht="15" x14ac:dyDescent="0.25">
      <c r="A120" s="8" t="s">
        <v>100</v>
      </c>
      <c r="B120" s="19" t="s">
        <v>233</v>
      </c>
      <c r="C120" s="12">
        <v>210600</v>
      </c>
      <c r="D120" s="27" t="s">
        <v>108</v>
      </c>
      <c r="E120" s="28">
        <v>3955</v>
      </c>
      <c r="F120" s="41">
        <f t="shared" si="10"/>
        <v>23730</v>
      </c>
      <c r="G120" s="82">
        <v>3415</v>
      </c>
      <c r="H120" s="36">
        <f t="shared" si="11"/>
        <v>86.346396965865992</v>
      </c>
      <c r="I120" s="82">
        <v>3987</v>
      </c>
      <c r="J120" s="36">
        <f t="shared" si="12"/>
        <v>100.80910240202276</v>
      </c>
      <c r="K120" s="82">
        <v>2872</v>
      </c>
      <c r="L120" s="36">
        <f t="shared" si="13"/>
        <v>72.616940581542352</v>
      </c>
      <c r="M120" s="82">
        <v>3768</v>
      </c>
      <c r="N120" s="36">
        <f t="shared" si="14"/>
        <v>95.271807838179527</v>
      </c>
      <c r="O120" s="82">
        <v>4058</v>
      </c>
      <c r="P120" s="36">
        <f t="shared" si="15"/>
        <v>102.60429835651075</v>
      </c>
      <c r="Q120" s="82">
        <v>3517</v>
      </c>
      <c r="R120" s="36">
        <f t="shared" si="16"/>
        <v>88.92541087231352</v>
      </c>
      <c r="S120" s="64">
        <v>4</v>
      </c>
      <c r="T120" s="35">
        <f t="shared" si="17"/>
        <v>5</v>
      </c>
      <c r="V120" s="31"/>
      <c r="W120" s="23" t="str">
        <f t="shared" si="9"/>
        <v>Sim</v>
      </c>
    </row>
    <row r="121" spans="1:23" ht="15" x14ac:dyDescent="0.25">
      <c r="A121" s="8" t="s">
        <v>27</v>
      </c>
      <c r="B121" s="19" t="s">
        <v>233</v>
      </c>
      <c r="C121" s="12">
        <v>210610</v>
      </c>
      <c r="D121" s="27" t="s">
        <v>33</v>
      </c>
      <c r="E121" s="28">
        <v>4061</v>
      </c>
      <c r="F121" s="41">
        <f t="shared" si="10"/>
        <v>24366</v>
      </c>
      <c r="G121" s="82">
        <v>3868</v>
      </c>
      <c r="H121" s="36">
        <f t="shared" si="11"/>
        <v>95.24747599113519</v>
      </c>
      <c r="I121" s="82">
        <v>4231</v>
      </c>
      <c r="J121" s="36">
        <f t="shared" si="12"/>
        <v>104.18616104407781</v>
      </c>
      <c r="K121" s="82">
        <v>2025</v>
      </c>
      <c r="L121" s="36">
        <f t="shared" si="13"/>
        <v>49.86456537798572</v>
      </c>
      <c r="M121" s="82">
        <v>3434</v>
      </c>
      <c r="N121" s="36">
        <f t="shared" si="14"/>
        <v>84.560453090371837</v>
      </c>
      <c r="O121" s="82">
        <v>4523</v>
      </c>
      <c r="P121" s="36">
        <f t="shared" si="15"/>
        <v>111.37650824919972</v>
      </c>
      <c r="Q121" s="82">
        <v>3543</v>
      </c>
      <c r="R121" s="36">
        <f t="shared" si="16"/>
        <v>87.244521053927599</v>
      </c>
      <c r="S121" s="64">
        <v>4</v>
      </c>
      <c r="T121" s="35">
        <f t="shared" si="17"/>
        <v>5</v>
      </c>
      <c r="V121" s="31"/>
      <c r="W121" s="23" t="str">
        <f t="shared" si="9"/>
        <v>Sim</v>
      </c>
    </row>
    <row r="122" spans="1:23" ht="15" x14ac:dyDescent="0.25">
      <c r="A122" s="8" t="s">
        <v>202</v>
      </c>
      <c r="B122" s="19" t="s">
        <v>233</v>
      </c>
      <c r="C122" s="12">
        <v>210620</v>
      </c>
      <c r="D122" s="27" t="s">
        <v>213</v>
      </c>
      <c r="E122" s="28">
        <v>3080</v>
      </c>
      <c r="F122" s="41">
        <f t="shared" si="10"/>
        <v>18480</v>
      </c>
      <c r="G122" s="82">
        <v>2788</v>
      </c>
      <c r="H122" s="36">
        <f t="shared" si="11"/>
        <v>90.519480519480524</v>
      </c>
      <c r="I122" s="82">
        <v>2546</v>
      </c>
      <c r="J122" s="36">
        <f t="shared" si="12"/>
        <v>82.662337662337663</v>
      </c>
      <c r="K122" s="82">
        <v>2995</v>
      </c>
      <c r="L122" s="36">
        <f t="shared" si="13"/>
        <v>97.240259740259745</v>
      </c>
      <c r="M122" s="82">
        <v>3021</v>
      </c>
      <c r="N122" s="36">
        <f t="shared" si="14"/>
        <v>98.084415584415581</v>
      </c>
      <c r="O122" s="82">
        <v>2753</v>
      </c>
      <c r="P122" s="36">
        <f t="shared" si="15"/>
        <v>89.383116883116884</v>
      </c>
      <c r="Q122" s="82">
        <v>3129</v>
      </c>
      <c r="R122" s="36">
        <f t="shared" si="16"/>
        <v>101.59090909090909</v>
      </c>
      <c r="S122" s="64">
        <v>4</v>
      </c>
      <c r="T122" s="35">
        <f t="shared" si="17"/>
        <v>6</v>
      </c>
      <c r="V122" s="31"/>
      <c r="W122" s="23" t="str">
        <f t="shared" si="9"/>
        <v>Sim</v>
      </c>
    </row>
    <row r="123" spans="1:23" ht="15" x14ac:dyDescent="0.25">
      <c r="A123" s="8" t="s">
        <v>52</v>
      </c>
      <c r="B123" s="19" t="s">
        <v>233</v>
      </c>
      <c r="C123" s="12">
        <v>210630</v>
      </c>
      <c r="D123" s="27" t="s">
        <v>57</v>
      </c>
      <c r="E123" s="28">
        <v>3571</v>
      </c>
      <c r="F123" s="41">
        <f t="shared" si="10"/>
        <v>21426</v>
      </c>
      <c r="G123" s="82">
        <v>2637</v>
      </c>
      <c r="H123" s="36">
        <f t="shared" si="11"/>
        <v>73.844861383365995</v>
      </c>
      <c r="I123" s="82">
        <v>3371</v>
      </c>
      <c r="J123" s="36">
        <f t="shared" si="12"/>
        <v>94.399327919350313</v>
      </c>
      <c r="K123" s="82">
        <v>3660</v>
      </c>
      <c r="L123" s="36">
        <f t="shared" si="13"/>
        <v>102.49229907588911</v>
      </c>
      <c r="M123" s="82">
        <v>3194</v>
      </c>
      <c r="N123" s="36">
        <f t="shared" si="14"/>
        <v>89.442733127975359</v>
      </c>
      <c r="O123" s="82">
        <v>3441</v>
      </c>
      <c r="P123" s="36">
        <f t="shared" si="15"/>
        <v>96.359563147577703</v>
      </c>
      <c r="Q123" s="82">
        <v>3562</v>
      </c>
      <c r="R123" s="36">
        <f t="shared" si="16"/>
        <v>99.747969756370765</v>
      </c>
      <c r="S123" s="64">
        <v>4</v>
      </c>
      <c r="T123" s="35">
        <f t="shared" si="17"/>
        <v>5</v>
      </c>
      <c r="V123" s="31"/>
      <c r="W123" s="23" t="str">
        <f t="shared" si="9"/>
        <v>Sim</v>
      </c>
    </row>
    <row r="124" spans="1:23" ht="15" x14ac:dyDescent="0.25">
      <c r="A124" s="8" t="s">
        <v>202</v>
      </c>
      <c r="B124" s="19" t="s">
        <v>233</v>
      </c>
      <c r="C124" s="12">
        <v>210632</v>
      </c>
      <c r="D124" s="27" t="s">
        <v>214</v>
      </c>
      <c r="E124" s="28">
        <v>9520</v>
      </c>
      <c r="F124" s="41">
        <f t="shared" si="10"/>
        <v>57120</v>
      </c>
      <c r="G124" s="82">
        <v>8740</v>
      </c>
      <c r="H124" s="36">
        <f t="shared" si="11"/>
        <v>91.806722689075627</v>
      </c>
      <c r="I124" s="82">
        <v>2659</v>
      </c>
      <c r="J124" s="36">
        <f t="shared" si="12"/>
        <v>27.930672268907564</v>
      </c>
      <c r="K124" s="82">
        <v>326</v>
      </c>
      <c r="L124" s="36">
        <f t="shared" si="13"/>
        <v>3.4243697478991599</v>
      </c>
      <c r="M124" s="82">
        <v>8273</v>
      </c>
      <c r="N124" s="36">
        <f t="shared" si="14"/>
        <v>86.901260504201687</v>
      </c>
      <c r="O124" s="82">
        <v>5911</v>
      </c>
      <c r="P124" s="36">
        <f t="shared" si="15"/>
        <v>62.090336134453786</v>
      </c>
      <c r="Q124" s="82">
        <v>1488</v>
      </c>
      <c r="R124" s="36">
        <f t="shared" si="16"/>
        <v>15.630252100840336</v>
      </c>
      <c r="S124" s="64">
        <v>4</v>
      </c>
      <c r="T124" s="35">
        <f t="shared" si="17"/>
        <v>2</v>
      </c>
      <c r="V124" s="31"/>
      <c r="W124" s="23" t="str">
        <f t="shared" si="9"/>
        <v>Não</v>
      </c>
    </row>
    <row r="125" spans="1:23" ht="15" x14ac:dyDescent="0.25">
      <c r="A125" s="8" t="s">
        <v>16</v>
      </c>
      <c r="B125" s="19" t="s">
        <v>234</v>
      </c>
      <c r="C125" s="12">
        <v>210635</v>
      </c>
      <c r="D125" s="27" t="s">
        <v>22</v>
      </c>
      <c r="E125" s="28">
        <v>1097</v>
      </c>
      <c r="F125" s="41">
        <f t="shared" si="10"/>
        <v>6582</v>
      </c>
      <c r="G125" s="86">
        <v>1091</v>
      </c>
      <c r="H125" s="36">
        <f t="shared" si="11"/>
        <v>99.453053783044666</v>
      </c>
      <c r="I125" s="86">
        <v>893</v>
      </c>
      <c r="J125" s="36">
        <f t="shared" si="12"/>
        <v>81.403828623518692</v>
      </c>
      <c r="K125" s="82">
        <v>0</v>
      </c>
      <c r="L125" s="36">
        <f t="shared" si="13"/>
        <v>0</v>
      </c>
      <c r="M125" s="82">
        <v>0</v>
      </c>
      <c r="N125" s="36">
        <f t="shared" si="14"/>
        <v>0</v>
      </c>
      <c r="O125" s="82">
        <v>1097</v>
      </c>
      <c r="P125" s="36">
        <f t="shared" si="15"/>
        <v>100</v>
      </c>
      <c r="Q125" s="82">
        <v>1013</v>
      </c>
      <c r="R125" s="36">
        <f t="shared" si="16"/>
        <v>92.34275296262534</v>
      </c>
      <c r="S125" s="64">
        <v>4</v>
      </c>
      <c r="T125" s="35">
        <f t="shared" si="17"/>
        <v>4</v>
      </c>
      <c r="V125" s="31"/>
      <c r="W125" s="23" t="str">
        <f t="shared" si="9"/>
        <v>Sim</v>
      </c>
    </row>
    <row r="126" spans="1:23" ht="15" x14ac:dyDescent="0.25">
      <c r="A126" s="8" t="s">
        <v>202</v>
      </c>
      <c r="B126" s="19" t="s">
        <v>233</v>
      </c>
      <c r="C126" s="12">
        <v>210637</v>
      </c>
      <c r="D126" s="27" t="s">
        <v>215</v>
      </c>
      <c r="E126" s="28">
        <v>3195</v>
      </c>
      <c r="F126" s="41">
        <f t="shared" si="10"/>
        <v>19170</v>
      </c>
      <c r="G126" s="82">
        <v>3136</v>
      </c>
      <c r="H126" s="36">
        <f t="shared" si="11"/>
        <v>98.153364632237867</v>
      </c>
      <c r="I126" s="82">
        <v>3154</v>
      </c>
      <c r="J126" s="36">
        <f t="shared" si="12"/>
        <v>98.716744913928011</v>
      </c>
      <c r="K126" s="82">
        <v>1291</v>
      </c>
      <c r="L126" s="36">
        <f t="shared" si="13"/>
        <v>40.406885758998435</v>
      </c>
      <c r="M126" s="82">
        <v>2501</v>
      </c>
      <c r="N126" s="36">
        <f t="shared" si="14"/>
        <v>78.278560250391237</v>
      </c>
      <c r="O126" s="82">
        <v>3087</v>
      </c>
      <c r="P126" s="36">
        <f t="shared" si="15"/>
        <v>96.619718309859167</v>
      </c>
      <c r="Q126" s="82">
        <v>1570</v>
      </c>
      <c r="R126" s="36">
        <f t="shared" si="16"/>
        <v>49.139280125195619</v>
      </c>
      <c r="S126" s="64">
        <v>4</v>
      </c>
      <c r="T126" s="35">
        <f t="shared" si="17"/>
        <v>3</v>
      </c>
      <c r="V126" s="31"/>
      <c r="W126" s="23" t="str">
        <f t="shared" si="9"/>
        <v>Não</v>
      </c>
    </row>
    <row r="127" spans="1:23" ht="15" x14ac:dyDescent="0.25">
      <c r="A127" s="8" t="s">
        <v>52</v>
      </c>
      <c r="B127" s="19" t="s">
        <v>233</v>
      </c>
      <c r="C127" s="12">
        <v>210640</v>
      </c>
      <c r="D127" s="27" t="s">
        <v>58</v>
      </c>
      <c r="E127" s="28">
        <v>4422</v>
      </c>
      <c r="F127" s="41">
        <f t="shared" si="10"/>
        <v>26532</v>
      </c>
      <c r="G127" s="82">
        <v>3277</v>
      </c>
      <c r="H127" s="36">
        <f t="shared" si="11"/>
        <v>74.106739032112174</v>
      </c>
      <c r="I127" s="82">
        <v>343</v>
      </c>
      <c r="J127" s="36">
        <f t="shared" si="12"/>
        <v>7.75667118950701</v>
      </c>
      <c r="K127" s="82">
        <v>3638</v>
      </c>
      <c r="L127" s="36">
        <f t="shared" si="13"/>
        <v>82.270465852555404</v>
      </c>
      <c r="M127" s="82">
        <v>4128</v>
      </c>
      <c r="N127" s="36">
        <f t="shared" si="14"/>
        <v>93.351424694708271</v>
      </c>
      <c r="O127" s="82">
        <v>3747</v>
      </c>
      <c r="P127" s="36">
        <f t="shared" si="15"/>
        <v>84.73541383989145</v>
      </c>
      <c r="Q127" s="82">
        <v>986</v>
      </c>
      <c r="R127" s="36">
        <f t="shared" si="16"/>
        <v>22.297602894617821</v>
      </c>
      <c r="S127" s="64">
        <v>4</v>
      </c>
      <c r="T127" s="35">
        <f t="shared" si="17"/>
        <v>3</v>
      </c>
      <c r="V127" s="31"/>
      <c r="W127" s="23" t="str">
        <f t="shared" si="9"/>
        <v>Não</v>
      </c>
    </row>
    <row r="128" spans="1:23" ht="15" x14ac:dyDescent="0.25">
      <c r="A128" s="8" t="s">
        <v>195</v>
      </c>
      <c r="B128" s="19" t="s">
        <v>233</v>
      </c>
      <c r="C128" s="12">
        <v>210650</v>
      </c>
      <c r="D128" s="27" t="s">
        <v>198</v>
      </c>
      <c r="E128" s="28">
        <v>3940</v>
      </c>
      <c r="F128" s="41">
        <f t="shared" si="10"/>
        <v>23640</v>
      </c>
      <c r="G128" s="82">
        <v>3356</v>
      </c>
      <c r="H128" s="36">
        <f t="shared" si="11"/>
        <v>85.17766497461929</v>
      </c>
      <c r="I128" s="82">
        <v>3390</v>
      </c>
      <c r="J128" s="36">
        <f t="shared" si="12"/>
        <v>86.040609137055839</v>
      </c>
      <c r="K128" s="82">
        <v>1920</v>
      </c>
      <c r="L128" s="36">
        <f t="shared" si="13"/>
        <v>48.73096446700508</v>
      </c>
      <c r="M128" s="82">
        <v>3559</v>
      </c>
      <c r="N128" s="36">
        <f t="shared" si="14"/>
        <v>90.329949238578678</v>
      </c>
      <c r="O128" s="82">
        <v>2279</v>
      </c>
      <c r="P128" s="36">
        <f t="shared" si="15"/>
        <v>57.842639593908629</v>
      </c>
      <c r="Q128" s="82">
        <v>3615</v>
      </c>
      <c r="R128" s="36">
        <f t="shared" si="16"/>
        <v>91.751269035532985</v>
      </c>
      <c r="S128" s="64">
        <v>4</v>
      </c>
      <c r="T128" s="35">
        <f t="shared" si="17"/>
        <v>4</v>
      </c>
      <c r="V128" s="31"/>
      <c r="W128" s="23" t="str">
        <f t="shared" si="9"/>
        <v>Sim</v>
      </c>
    </row>
    <row r="129" spans="1:23" ht="15" x14ac:dyDescent="0.25">
      <c r="A129" s="8" t="s">
        <v>191</v>
      </c>
      <c r="B129" s="19" t="s">
        <v>233</v>
      </c>
      <c r="C129" s="12">
        <v>210660</v>
      </c>
      <c r="D129" s="30" t="s">
        <v>192</v>
      </c>
      <c r="E129" s="28">
        <v>9231</v>
      </c>
      <c r="F129" s="41">
        <f t="shared" si="10"/>
        <v>55386</v>
      </c>
      <c r="G129" s="82">
        <v>8300</v>
      </c>
      <c r="H129" s="36">
        <f t="shared" si="11"/>
        <v>89.914418806196522</v>
      </c>
      <c r="I129" s="83">
        <v>0</v>
      </c>
      <c r="J129" s="36">
        <f t="shared" si="12"/>
        <v>0</v>
      </c>
      <c r="K129" s="82">
        <v>8177</v>
      </c>
      <c r="L129" s="36">
        <f t="shared" si="13"/>
        <v>88.581952117863722</v>
      </c>
      <c r="M129" s="82">
        <v>8257</v>
      </c>
      <c r="N129" s="36">
        <f t="shared" si="14"/>
        <v>89.448597118405374</v>
      </c>
      <c r="O129" s="82">
        <v>8230</v>
      </c>
      <c r="P129" s="36">
        <f t="shared" si="15"/>
        <v>89.156104430722564</v>
      </c>
      <c r="Q129" s="82">
        <v>8565</v>
      </c>
      <c r="R129" s="36">
        <f t="shared" si="16"/>
        <v>92.785180370490735</v>
      </c>
      <c r="S129" s="64">
        <v>4</v>
      </c>
      <c r="T129" s="35">
        <f t="shared" si="17"/>
        <v>5</v>
      </c>
      <c r="V129" s="31"/>
      <c r="W129" s="23" t="str">
        <f t="shared" si="9"/>
        <v>Sim</v>
      </c>
    </row>
    <row r="130" spans="1:23" ht="15" x14ac:dyDescent="0.25">
      <c r="A130" s="8" t="s">
        <v>86</v>
      </c>
      <c r="B130" s="19" t="s">
        <v>233</v>
      </c>
      <c r="C130" s="12">
        <v>210663</v>
      </c>
      <c r="D130" s="27" t="s">
        <v>91</v>
      </c>
      <c r="E130" s="28">
        <v>1755</v>
      </c>
      <c r="F130" s="41">
        <f t="shared" si="10"/>
        <v>10530</v>
      </c>
      <c r="G130" s="82">
        <v>803</v>
      </c>
      <c r="H130" s="36">
        <f t="shared" si="11"/>
        <v>45.754985754985753</v>
      </c>
      <c r="I130" s="82">
        <v>977</v>
      </c>
      <c r="J130" s="36">
        <f t="shared" si="12"/>
        <v>55.669515669515668</v>
      </c>
      <c r="K130" s="82">
        <v>1899</v>
      </c>
      <c r="L130" s="36">
        <f t="shared" si="13"/>
        <v>108.2051282051282</v>
      </c>
      <c r="M130" s="82">
        <v>1408</v>
      </c>
      <c r="N130" s="36">
        <f t="shared" si="14"/>
        <v>80.227920227920222</v>
      </c>
      <c r="O130" s="82">
        <v>1138</v>
      </c>
      <c r="P130" s="36">
        <f t="shared" si="15"/>
        <v>64.843304843304836</v>
      </c>
      <c r="Q130" s="82">
        <v>0</v>
      </c>
      <c r="R130" s="36">
        <f t="shared" si="16"/>
        <v>0</v>
      </c>
      <c r="S130" s="64">
        <v>4</v>
      </c>
      <c r="T130" s="35">
        <f t="shared" si="17"/>
        <v>2</v>
      </c>
      <c r="V130" s="31"/>
      <c r="W130" s="23" t="str">
        <f t="shared" si="9"/>
        <v>Não</v>
      </c>
    </row>
    <row r="131" spans="1:23" ht="15" x14ac:dyDescent="0.25">
      <c r="A131" s="8" t="s">
        <v>52</v>
      </c>
      <c r="B131" s="19" t="s">
        <v>234</v>
      </c>
      <c r="C131" s="12">
        <v>210667</v>
      </c>
      <c r="D131" s="27" t="s">
        <v>59</v>
      </c>
      <c r="E131" s="28">
        <v>1029</v>
      </c>
      <c r="F131" s="41">
        <f t="shared" si="10"/>
        <v>6174</v>
      </c>
      <c r="G131" s="82">
        <v>1075</v>
      </c>
      <c r="H131" s="36">
        <f t="shared" si="11"/>
        <v>104.47035957240038</v>
      </c>
      <c r="I131" s="82">
        <v>496</v>
      </c>
      <c r="J131" s="36">
        <f t="shared" si="12"/>
        <v>48.202137998056365</v>
      </c>
      <c r="K131" s="82">
        <v>1059</v>
      </c>
      <c r="L131" s="36">
        <f t="shared" si="13"/>
        <v>102.91545189504374</v>
      </c>
      <c r="M131" s="82">
        <v>1031</v>
      </c>
      <c r="N131" s="36">
        <f t="shared" si="14"/>
        <v>100.19436345966959</v>
      </c>
      <c r="O131" s="82">
        <v>1035</v>
      </c>
      <c r="P131" s="36">
        <f t="shared" si="15"/>
        <v>100.58309037900874</v>
      </c>
      <c r="Q131" s="82">
        <v>1035</v>
      </c>
      <c r="R131" s="36">
        <f t="shared" si="16"/>
        <v>100.58309037900874</v>
      </c>
      <c r="S131" s="64">
        <v>4</v>
      </c>
      <c r="T131" s="35">
        <f t="shared" si="17"/>
        <v>5</v>
      </c>
      <c r="V131" s="31"/>
      <c r="W131" s="23" t="str">
        <f t="shared" si="9"/>
        <v>Sim</v>
      </c>
    </row>
    <row r="132" spans="1:23" ht="15" x14ac:dyDescent="0.25">
      <c r="A132" s="8" t="s">
        <v>171</v>
      </c>
      <c r="B132" s="19" t="s">
        <v>233</v>
      </c>
      <c r="C132" s="12">
        <v>210670</v>
      </c>
      <c r="D132" s="27" t="s">
        <v>178</v>
      </c>
      <c r="E132" s="28">
        <v>5799</v>
      </c>
      <c r="F132" s="41">
        <f t="shared" si="10"/>
        <v>34794</v>
      </c>
      <c r="G132" s="82">
        <v>4798</v>
      </c>
      <c r="H132" s="36">
        <f t="shared" si="11"/>
        <v>82.738403172960844</v>
      </c>
      <c r="I132" s="82">
        <v>5693</v>
      </c>
      <c r="J132" s="36">
        <f t="shared" si="12"/>
        <v>98.172098637696166</v>
      </c>
      <c r="K132" s="82">
        <v>5786</v>
      </c>
      <c r="L132" s="36">
        <f t="shared" si="13"/>
        <v>99.775823417830651</v>
      </c>
      <c r="M132" s="82">
        <v>5216</v>
      </c>
      <c r="N132" s="36">
        <f t="shared" si="14"/>
        <v>89.946542507328857</v>
      </c>
      <c r="O132" s="82">
        <v>5304</v>
      </c>
      <c r="P132" s="36">
        <f t="shared" si="15"/>
        <v>91.464045525090526</v>
      </c>
      <c r="Q132" s="82">
        <v>5381</v>
      </c>
      <c r="R132" s="36">
        <f t="shared" si="16"/>
        <v>92.791860665632015</v>
      </c>
      <c r="S132" s="64">
        <v>4</v>
      </c>
      <c r="T132" s="35">
        <f t="shared" si="17"/>
        <v>6</v>
      </c>
      <c r="V132" s="31"/>
      <c r="W132" s="23" t="str">
        <f t="shared" si="9"/>
        <v>Sim</v>
      </c>
    </row>
    <row r="133" spans="1:23" ht="15" x14ac:dyDescent="0.25">
      <c r="A133" s="8" t="s">
        <v>86</v>
      </c>
      <c r="B133" s="19" t="s">
        <v>233</v>
      </c>
      <c r="C133" s="12">
        <v>210675</v>
      </c>
      <c r="D133" s="27" t="s">
        <v>92</v>
      </c>
      <c r="E133" s="28">
        <v>7568</v>
      </c>
      <c r="F133" s="41">
        <f t="shared" si="10"/>
        <v>45408</v>
      </c>
      <c r="G133" s="82">
        <v>6620</v>
      </c>
      <c r="H133" s="36">
        <f t="shared" si="11"/>
        <v>87.473572938689216</v>
      </c>
      <c r="I133" s="82">
        <v>7052</v>
      </c>
      <c r="J133" s="36">
        <f t="shared" si="12"/>
        <v>93.181818181818173</v>
      </c>
      <c r="K133" s="82">
        <v>6760</v>
      </c>
      <c r="L133" s="36">
        <f t="shared" si="13"/>
        <v>89.323467230443981</v>
      </c>
      <c r="M133" s="82">
        <v>6635</v>
      </c>
      <c r="N133" s="36">
        <f t="shared" si="14"/>
        <v>87.671775898520082</v>
      </c>
      <c r="O133" s="82">
        <v>4796</v>
      </c>
      <c r="P133" s="36">
        <f t="shared" si="15"/>
        <v>63.372093023255815</v>
      </c>
      <c r="Q133" s="82">
        <v>2219</v>
      </c>
      <c r="R133" s="36">
        <f t="shared" si="16"/>
        <v>29.320824524312894</v>
      </c>
      <c r="S133" s="64">
        <v>4</v>
      </c>
      <c r="T133" s="35">
        <f t="shared" si="17"/>
        <v>4</v>
      </c>
      <c r="V133" s="31"/>
      <c r="W133" s="23" t="str">
        <f t="shared" si="9"/>
        <v>Sim</v>
      </c>
    </row>
    <row r="134" spans="1:23" ht="15" x14ac:dyDescent="0.25">
      <c r="A134" s="8" t="s">
        <v>113</v>
      </c>
      <c r="B134" s="19" t="s">
        <v>233</v>
      </c>
      <c r="C134" s="12">
        <v>210680</v>
      </c>
      <c r="D134" s="27" t="s">
        <v>121</v>
      </c>
      <c r="E134" s="28">
        <v>4439</v>
      </c>
      <c r="F134" s="41">
        <f t="shared" si="10"/>
        <v>26634</v>
      </c>
      <c r="G134" s="82">
        <v>3433</v>
      </c>
      <c r="H134" s="36">
        <f t="shared" si="11"/>
        <v>77.337238116692959</v>
      </c>
      <c r="I134" s="82">
        <v>4484</v>
      </c>
      <c r="J134" s="36">
        <f t="shared" si="12"/>
        <v>101.01374183374634</v>
      </c>
      <c r="K134" s="82">
        <v>4295</v>
      </c>
      <c r="L134" s="36">
        <f t="shared" si="13"/>
        <v>96.756026132011712</v>
      </c>
      <c r="M134" s="82">
        <v>3375</v>
      </c>
      <c r="N134" s="36">
        <f t="shared" si="14"/>
        <v>76.03063753097544</v>
      </c>
      <c r="O134" s="82">
        <v>3896</v>
      </c>
      <c r="P134" s="36">
        <f t="shared" si="15"/>
        <v>87.767515206127513</v>
      </c>
      <c r="Q134" s="82">
        <v>3917</v>
      </c>
      <c r="R134" s="36">
        <f t="shared" si="16"/>
        <v>88.240594728542462</v>
      </c>
      <c r="S134" s="64">
        <v>4</v>
      </c>
      <c r="T134" s="35">
        <f t="shared" si="17"/>
        <v>4</v>
      </c>
      <c r="V134" s="31"/>
      <c r="W134" s="23" t="str">
        <f t="shared" si="9"/>
        <v>Sim</v>
      </c>
    </row>
    <row r="135" spans="1:23" ht="15" x14ac:dyDescent="0.25">
      <c r="A135" s="8" t="s">
        <v>158</v>
      </c>
      <c r="B135" s="19" t="s">
        <v>233</v>
      </c>
      <c r="C135" s="12">
        <v>210690</v>
      </c>
      <c r="D135" s="27" t="s">
        <v>164</v>
      </c>
      <c r="E135" s="28">
        <v>5967</v>
      </c>
      <c r="F135" s="41">
        <f t="shared" si="10"/>
        <v>35802</v>
      </c>
      <c r="G135" s="82">
        <v>5158</v>
      </c>
      <c r="H135" s="36">
        <f t="shared" si="11"/>
        <v>86.44209820680409</v>
      </c>
      <c r="I135" s="82">
        <v>4337</v>
      </c>
      <c r="J135" s="36">
        <f t="shared" si="12"/>
        <v>72.683090330149156</v>
      </c>
      <c r="K135" s="82">
        <v>3301</v>
      </c>
      <c r="L135" s="36">
        <f t="shared" si="13"/>
        <v>55.320931791520024</v>
      </c>
      <c r="M135" s="82">
        <v>5246</v>
      </c>
      <c r="N135" s="36">
        <f t="shared" si="14"/>
        <v>87.916876152170261</v>
      </c>
      <c r="O135" s="82">
        <v>5802</v>
      </c>
      <c r="P135" s="36">
        <f t="shared" si="15"/>
        <v>97.234791352438407</v>
      </c>
      <c r="Q135" s="82">
        <v>5414</v>
      </c>
      <c r="R135" s="36">
        <f t="shared" si="16"/>
        <v>90.73236132059661</v>
      </c>
      <c r="S135" s="64">
        <v>4</v>
      </c>
      <c r="T135" s="35">
        <f t="shared" si="17"/>
        <v>4</v>
      </c>
      <c r="V135" s="31"/>
      <c r="W135" s="23" t="str">
        <f t="shared" si="9"/>
        <v>Sim</v>
      </c>
    </row>
    <row r="136" spans="1:23" ht="15" x14ac:dyDescent="0.25">
      <c r="A136" s="8" t="s">
        <v>71</v>
      </c>
      <c r="B136" s="19" t="s">
        <v>233</v>
      </c>
      <c r="C136" s="12">
        <v>210700</v>
      </c>
      <c r="D136" s="27" t="s">
        <v>80</v>
      </c>
      <c r="E136" s="28">
        <v>3533</v>
      </c>
      <c r="F136" s="41">
        <f t="shared" si="10"/>
        <v>21198</v>
      </c>
      <c r="G136" s="82">
        <v>3030</v>
      </c>
      <c r="H136" s="36">
        <f t="shared" si="11"/>
        <v>85.762807812057744</v>
      </c>
      <c r="I136" s="82">
        <v>921</v>
      </c>
      <c r="J136" s="36">
        <f t="shared" si="12"/>
        <v>26.068497028021508</v>
      </c>
      <c r="K136" s="82">
        <v>3634</v>
      </c>
      <c r="L136" s="36">
        <f t="shared" si="13"/>
        <v>102.85876026040192</v>
      </c>
      <c r="M136" s="82">
        <v>3359</v>
      </c>
      <c r="N136" s="36">
        <f t="shared" si="14"/>
        <v>95.075007076139258</v>
      </c>
      <c r="O136" s="82">
        <v>3322</v>
      </c>
      <c r="P136" s="36">
        <f t="shared" si="15"/>
        <v>94.027738465893009</v>
      </c>
      <c r="Q136" s="82">
        <v>3452</v>
      </c>
      <c r="R136" s="36">
        <f t="shared" si="16"/>
        <v>97.707330880271726</v>
      </c>
      <c r="S136" s="64">
        <v>4</v>
      </c>
      <c r="T136" s="35">
        <f t="shared" si="17"/>
        <v>5</v>
      </c>
      <c r="V136" s="31"/>
      <c r="W136" s="23" t="str">
        <f t="shared" si="9"/>
        <v>Sim</v>
      </c>
    </row>
    <row r="137" spans="1:23" ht="15" x14ac:dyDescent="0.25">
      <c r="A137" s="8" t="s">
        <v>146</v>
      </c>
      <c r="B137" s="19" t="s">
        <v>233</v>
      </c>
      <c r="C137" s="12">
        <v>210710</v>
      </c>
      <c r="D137" s="30" t="s">
        <v>153</v>
      </c>
      <c r="E137" s="28">
        <v>5987</v>
      </c>
      <c r="F137" s="41">
        <f t="shared" si="10"/>
        <v>35922</v>
      </c>
      <c r="G137" s="82">
        <v>5518</v>
      </c>
      <c r="H137" s="36">
        <f t="shared" si="11"/>
        <v>92.166360447636535</v>
      </c>
      <c r="I137" s="82">
        <v>5009</v>
      </c>
      <c r="J137" s="36">
        <f t="shared" si="12"/>
        <v>83.664606647736761</v>
      </c>
      <c r="K137" s="82">
        <v>5047</v>
      </c>
      <c r="L137" s="36">
        <f t="shared" si="13"/>
        <v>84.299315182896279</v>
      </c>
      <c r="M137" s="82">
        <v>3787</v>
      </c>
      <c r="N137" s="36">
        <f t="shared" si="14"/>
        <v>63.253716385501924</v>
      </c>
      <c r="O137" s="82">
        <v>5244</v>
      </c>
      <c r="P137" s="36">
        <f t="shared" si="15"/>
        <v>87.589777852012702</v>
      </c>
      <c r="Q137" s="82">
        <v>2985</v>
      </c>
      <c r="R137" s="36">
        <f t="shared" si="16"/>
        <v>49.85802572239853</v>
      </c>
      <c r="S137" s="64">
        <v>4</v>
      </c>
      <c r="T137" s="35">
        <f t="shared" si="17"/>
        <v>4</v>
      </c>
      <c r="V137" s="31"/>
      <c r="W137" s="23" t="str">
        <f t="shared" si="9"/>
        <v>Sim</v>
      </c>
    </row>
    <row r="138" spans="1:23" ht="15" x14ac:dyDescent="0.25">
      <c r="A138" s="8" t="s">
        <v>86</v>
      </c>
      <c r="B138" s="19" t="s">
        <v>233</v>
      </c>
      <c r="C138" s="12">
        <v>210720</v>
      </c>
      <c r="D138" s="27" t="s">
        <v>93</v>
      </c>
      <c r="E138" s="28">
        <v>2735</v>
      </c>
      <c r="F138" s="41">
        <f t="shared" si="10"/>
        <v>16410</v>
      </c>
      <c r="G138" s="82">
        <v>2308</v>
      </c>
      <c r="H138" s="36">
        <f t="shared" si="11"/>
        <v>84.387568555758691</v>
      </c>
      <c r="I138" s="82">
        <v>2089</v>
      </c>
      <c r="J138" s="36">
        <f t="shared" si="12"/>
        <v>76.380255941499087</v>
      </c>
      <c r="K138" s="82">
        <v>2335</v>
      </c>
      <c r="L138" s="36">
        <f t="shared" si="13"/>
        <v>85.374771480804384</v>
      </c>
      <c r="M138" s="82">
        <v>2293</v>
      </c>
      <c r="N138" s="36">
        <f t="shared" si="14"/>
        <v>83.839122486288858</v>
      </c>
      <c r="O138" s="82">
        <v>2262</v>
      </c>
      <c r="P138" s="36">
        <f t="shared" si="15"/>
        <v>82.705667276051187</v>
      </c>
      <c r="Q138" s="82">
        <v>1211</v>
      </c>
      <c r="R138" s="36">
        <f t="shared" si="16"/>
        <v>44.277879341864718</v>
      </c>
      <c r="S138" s="64">
        <v>4</v>
      </c>
      <c r="T138" s="35">
        <f t="shared" si="17"/>
        <v>4</v>
      </c>
      <c r="V138" s="31"/>
      <c r="W138" s="23" t="str">
        <f t="shared" si="9"/>
        <v>Sim</v>
      </c>
    </row>
    <row r="139" spans="1:23" ht="15" x14ac:dyDescent="0.25">
      <c r="A139" s="8" t="s">
        <v>27</v>
      </c>
      <c r="B139" s="19" t="s">
        <v>233</v>
      </c>
      <c r="C139" s="12">
        <v>210725</v>
      </c>
      <c r="D139" s="27" t="s">
        <v>34</v>
      </c>
      <c r="E139" s="28">
        <v>1432</v>
      </c>
      <c r="F139" s="41">
        <f t="shared" si="10"/>
        <v>8592</v>
      </c>
      <c r="G139" s="82">
        <v>1888</v>
      </c>
      <c r="H139" s="36">
        <f t="shared" si="11"/>
        <v>131.84357541899442</v>
      </c>
      <c r="I139" s="82">
        <v>1349</v>
      </c>
      <c r="J139" s="36">
        <f t="shared" si="12"/>
        <v>94.203910614525142</v>
      </c>
      <c r="K139" s="82">
        <v>1495</v>
      </c>
      <c r="L139" s="36">
        <f t="shared" si="13"/>
        <v>104.39944134078212</v>
      </c>
      <c r="M139" s="82">
        <v>1118</v>
      </c>
      <c r="N139" s="36">
        <f t="shared" si="14"/>
        <v>78.072625698324032</v>
      </c>
      <c r="O139" s="82">
        <v>1601</v>
      </c>
      <c r="P139" s="36">
        <f t="shared" si="15"/>
        <v>111.80167597765363</v>
      </c>
      <c r="Q139" s="82">
        <v>1951</v>
      </c>
      <c r="R139" s="36">
        <f t="shared" si="16"/>
        <v>136.24301675977654</v>
      </c>
      <c r="S139" s="64">
        <v>4</v>
      </c>
      <c r="T139" s="35">
        <f t="shared" si="17"/>
        <v>5</v>
      </c>
      <c r="V139" s="31"/>
      <c r="W139" s="23" t="str">
        <f t="shared" si="9"/>
        <v>Sim</v>
      </c>
    </row>
    <row r="140" spans="1:23" ht="15" x14ac:dyDescent="0.25">
      <c r="A140" s="8" t="s">
        <v>171</v>
      </c>
      <c r="B140" s="19" t="s">
        <v>233</v>
      </c>
      <c r="C140" s="12">
        <v>210730</v>
      </c>
      <c r="D140" s="27" t="s">
        <v>179</v>
      </c>
      <c r="E140" s="28">
        <v>1565</v>
      </c>
      <c r="F140" s="41">
        <f t="shared" si="10"/>
        <v>9390</v>
      </c>
      <c r="G140" s="82">
        <v>1531</v>
      </c>
      <c r="H140" s="36">
        <f t="shared" si="11"/>
        <v>97.827476038338659</v>
      </c>
      <c r="I140" s="82">
        <v>1421</v>
      </c>
      <c r="J140" s="36">
        <f t="shared" si="12"/>
        <v>90.798722044728436</v>
      </c>
      <c r="K140" s="82">
        <v>2887</v>
      </c>
      <c r="L140" s="36">
        <f t="shared" si="13"/>
        <v>184.47284345047922</v>
      </c>
      <c r="M140" s="82">
        <v>1500</v>
      </c>
      <c r="N140" s="36">
        <f t="shared" si="14"/>
        <v>95.846645367412137</v>
      </c>
      <c r="O140" s="82">
        <v>1536</v>
      </c>
      <c r="P140" s="36">
        <f t="shared" si="15"/>
        <v>98.146964856230028</v>
      </c>
      <c r="Q140" s="82">
        <v>1424</v>
      </c>
      <c r="R140" s="36">
        <f t="shared" si="16"/>
        <v>90.990415335463254</v>
      </c>
      <c r="S140" s="64">
        <v>4</v>
      </c>
      <c r="T140" s="35">
        <f t="shared" si="17"/>
        <v>6</v>
      </c>
      <c r="V140" s="31"/>
      <c r="W140" s="23" t="str">
        <f t="shared" si="9"/>
        <v>Sim</v>
      </c>
    </row>
    <row r="141" spans="1:23" ht="15" x14ac:dyDescent="0.25">
      <c r="A141" s="8" t="s">
        <v>202</v>
      </c>
      <c r="B141" s="19" t="s">
        <v>233</v>
      </c>
      <c r="C141" s="12">
        <v>210735</v>
      </c>
      <c r="D141" s="27" t="s">
        <v>216</v>
      </c>
      <c r="E141" s="28">
        <v>5529</v>
      </c>
      <c r="F141" s="41">
        <f t="shared" si="10"/>
        <v>33174</v>
      </c>
      <c r="G141" s="82">
        <v>5531</v>
      </c>
      <c r="H141" s="36">
        <f t="shared" si="11"/>
        <v>100.03617290649302</v>
      </c>
      <c r="I141" s="82">
        <v>5488</v>
      </c>
      <c r="J141" s="36">
        <f t="shared" si="12"/>
        <v>99.258455416892744</v>
      </c>
      <c r="K141" s="82">
        <v>5075</v>
      </c>
      <c r="L141" s="36">
        <f t="shared" si="13"/>
        <v>91.788750226080666</v>
      </c>
      <c r="M141" s="82">
        <v>5169</v>
      </c>
      <c r="N141" s="36">
        <f t="shared" si="14"/>
        <v>93.488876831253393</v>
      </c>
      <c r="O141" s="82">
        <v>4542</v>
      </c>
      <c r="P141" s="36">
        <f t="shared" si="15"/>
        <v>82.14867064568638</v>
      </c>
      <c r="Q141" s="82">
        <v>5106</v>
      </c>
      <c r="R141" s="36">
        <f t="shared" si="16"/>
        <v>92.349430276722728</v>
      </c>
      <c r="S141" s="64">
        <v>4</v>
      </c>
      <c r="T141" s="35">
        <f t="shared" si="17"/>
        <v>6</v>
      </c>
      <c r="V141" s="31"/>
      <c r="W141" s="23" t="str">
        <f t="shared" ref="W141:W204" si="18">IF(T141&gt;=4,"Sim","Não")</f>
        <v>Sim</v>
      </c>
    </row>
    <row r="142" spans="1:23" ht="15" x14ac:dyDescent="0.25">
      <c r="A142" s="8" t="s">
        <v>16</v>
      </c>
      <c r="B142" s="19" t="s">
        <v>233</v>
      </c>
      <c r="C142" s="12">
        <v>210740</v>
      </c>
      <c r="D142" s="27" t="s">
        <v>23</v>
      </c>
      <c r="E142" s="28">
        <v>5896</v>
      </c>
      <c r="F142" s="41">
        <f t="shared" si="10"/>
        <v>35376</v>
      </c>
      <c r="G142" s="82">
        <v>4578</v>
      </c>
      <c r="H142" s="36">
        <f t="shared" si="11"/>
        <v>77.645861601085485</v>
      </c>
      <c r="I142" s="82">
        <v>5702</v>
      </c>
      <c r="J142" s="36">
        <f t="shared" si="12"/>
        <v>96.709633649932158</v>
      </c>
      <c r="K142" s="82">
        <v>6199</v>
      </c>
      <c r="L142" s="36">
        <f t="shared" si="13"/>
        <v>105.13907734056988</v>
      </c>
      <c r="M142" s="82">
        <v>6246</v>
      </c>
      <c r="N142" s="36">
        <f t="shared" si="14"/>
        <v>105.93622795115331</v>
      </c>
      <c r="O142" s="82">
        <v>6323</v>
      </c>
      <c r="P142" s="36">
        <f t="shared" si="15"/>
        <v>107.24219810040705</v>
      </c>
      <c r="Q142" s="82">
        <v>3483</v>
      </c>
      <c r="R142" s="36">
        <f t="shared" si="16"/>
        <v>59.073948439620082</v>
      </c>
      <c r="S142" s="64">
        <v>4</v>
      </c>
      <c r="T142" s="35">
        <f t="shared" si="17"/>
        <v>4</v>
      </c>
      <c r="V142" s="31"/>
      <c r="W142" s="23" t="str">
        <f t="shared" si="18"/>
        <v>Sim</v>
      </c>
    </row>
    <row r="143" spans="1:23" ht="15" x14ac:dyDescent="0.25">
      <c r="A143" s="8" t="s">
        <v>195</v>
      </c>
      <c r="B143" s="19" t="s">
        <v>233</v>
      </c>
      <c r="C143" s="12">
        <v>210745</v>
      </c>
      <c r="D143" s="27" t="s">
        <v>199</v>
      </c>
      <c r="E143" s="28">
        <v>3494</v>
      </c>
      <c r="F143" s="41">
        <f t="shared" ref="F143:F206" si="19">E143*6</f>
        <v>20964</v>
      </c>
      <c r="G143" s="86">
        <v>2951</v>
      </c>
      <c r="H143" s="36">
        <f t="shared" ref="H143:H206" si="20">G143/E143*100</f>
        <v>84.45907269605037</v>
      </c>
      <c r="I143" s="86">
        <v>904</v>
      </c>
      <c r="J143" s="36">
        <f t="shared" ref="J143:J206" si="21">I143/E143*100</f>
        <v>25.872925014310244</v>
      </c>
      <c r="K143" s="82">
        <v>0</v>
      </c>
      <c r="L143" s="36">
        <f t="shared" ref="L143:L206" si="22">K143/E143*100</f>
        <v>0</v>
      </c>
      <c r="M143" s="82">
        <v>1910</v>
      </c>
      <c r="N143" s="36">
        <f t="shared" ref="N143:N206" si="23">M143/E143*100</f>
        <v>54.665140240412136</v>
      </c>
      <c r="O143" s="82">
        <v>0</v>
      </c>
      <c r="P143" s="36">
        <f t="shared" ref="P143:P206" si="24">O143/E143*100</f>
        <v>0</v>
      </c>
      <c r="Q143" s="82">
        <v>0</v>
      </c>
      <c r="R143" s="36">
        <f t="shared" ref="R143:R206" si="25">Q143/E143*100</f>
        <v>0</v>
      </c>
      <c r="S143" s="64">
        <v>4</v>
      </c>
      <c r="T143" s="35">
        <f t="shared" ref="T143:T206" si="26">COUNTIF(H143,"&gt;=80")+COUNTIF(J143,"&gt;=80")+COUNTIF(L143,"&gt;=80")+COUNTIF(N143,"&gt;=80")+COUNTIF(P143,"&gt;=80")+COUNTIF(R143,"&gt;=80")</f>
        <v>1</v>
      </c>
      <c r="V143" s="31"/>
      <c r="W143" s="23" t="str">
        <f t="shared" si="18"/>
        <v>Não</v>
      </c>
    </row>
    <row r="144" spans="1:23" ht="15" x14ac:dyDescent="0.25">
      <c r="A144" s="8" t="s">
        <v>186</v>
      </c>
      <c r="B144" s="19" t="s">
        <v>233</v>
      </c>
      <c r="C144" s="12">
        <v>210750</v>
      </c>
      <c r="D144" s="27" t="s">
        <v>188</v>
      </c>
      <c r="E144" s="28">
        <v>67607</v>
      </c>
      <c r="F144" s="41">
        <f t="shared" si="19"/>
        <v>405642</v>
      </c>
      <c r="G144" s="82">
        <v>44841</v>
      </c>
      <c r="H144" s="36">
        <f t="shared" si="20"/>
        <v>66.325972162645883</v>
      </c>
      <c r="I144" s="82">
        <v>27441</v>
      </c>
      <c r="J144" s="36">
        <f t="shared" si="21"/>
        <v>40.588992264114665</v>
      </c>
      <c r="K144" s="82">
        <v>37332</v>
      </c>
      <c r="L144" s="36">
        <f t="shared" si="22"/>
        <v>55.219134113331457</v>
      </c>
      <c r="M144" s="82">
        <v>39061</v>
      </c>
      <c r="N144" s="36">
        <f t="shared" si="23"/>
        <v>57.776561598651035</v>
      </c>
      <c r="O144" s="82">
        <v>28297</v>
      </c>
      <c r="P144" s="36">
        <f t="shared" si="24"/>
        <v>41.855133344180331</v>
      </c>
      <c r="Q144" s="82">
        <v>0</v>
      </c>
      <c r="R144" s="36">
        <f t="shared" si="25"/>
        <v>0</v>
      </c>
      <c r="S144" s="64">
        <v>4</v>
      </c>
      <c r="T144" s="35">
        <f t="shared" si="26"/>
        <v>0</v>
      </c>
      <c r="V144" s="31"/>
      <c r="W144" s="23" t="str">
        <f t="shared" si="18"/>
        <v>Não</v>
      </c>
    </row>
    <row r="145" spans="1:23" ht="15" x14ac:dyDescent="0.25">
      <c r="A145" s="8" t="s">
        <v>195</v>
      </c>
      <c r="B145" s="19" t="s">
        <v>233</v>
      </c>
      <c r="C145" s="12">
        <v>210760</v>
      </c>
      <c r="D145" s="27" t="s">
        <v>239</v>
      </c>
      <c r="E145" s="28">
        <v>2058</v>
      </c>
      <c r="F145" s="41">
        <f t="shared" si="19"/>
        <v>12348</v>
      </c>
      <c r="G145" s="82">
        <v>1915</v>
      </c>
      <c r="H145" s="36">
        <f t="shared" si="20"/>
        <v>93.051506316812436</v>
      </c>
      <c r="I145" s="82">
        <v>1866</v>
      </c>
      <c r="J145" s="36">
        <f t="shared" si="21"/>
        <v>90.670553935860056</v>
      </c>
      <c r="K145" s="82">
        <v>2121</v>
      </c>
      <c r="L145" s="36">
        <f t="shared" si="22"/>
        <v>103.0612244897959</v>
      </c>
      <c r="M145" s="82">
        <v>1827</v>
      </c>
      <c r="N145" s="36">
        <f t="shared" si="23"/>
        <v>88.775510204081627</v>
      </c>
      <c r="O145" s="82">
        <v>1678</v>
      </c>
      <c r="P145" s="36">
        <f t="shared" si="24"/>
        <v>81.535471331389701</v>
      </c>
      <c r="Q145" s="82">
        <v>608</v>
      </c>
      <c r="R145" s="36">
        <f t="shared" si="25"/>
        <v>29.543245869776481</v>
      </c>
      <c r="S145" s="64">
        <v>4</v>
      </c>
      <c r="T145" s="35">
        <f t="shared" si="26"/>
        <v>5</v>
      </c>
      <c r="V145" s="31"/>
      <c r="W145" s="23" t="str">
        <f t="shared" si="18"/>
        <v>Sim</v>
      </c>
    </row>
    <row r="146" spans="1:23" ht="15" x14ac:dyDescent="0.25">
      <c r="A146" s="8" t="s">
        <v>171</v>
      </c>
      <c r="B146" s="19" t="s">
        <v>233</v>
      </c>
      <c r="C146" s="12">
        <v>210770</v>
      </c>
      <c r="D146" s="27" t="s">
        <v>180</v>
      </c>
      <c r="E146" s="28">
        <v>8890</v>
      </c>
      <c r="F146" s="41">
        <f t="shared" si="19"/>
        <v>53340</v>
      </c>
      <c r="G146" s="82">
        <v>7581</v>
      </c>
      <c r="H146" s="36">
        <f t="shared" si="20"/>
        <v>85.275590551181097</v>
      </c>
      <c r="I146" s="82">
        <v>5689</v>
      </c>
      <c r="J146" s="36">
        <f t="shared" si="21"/>
        <v>63.993250843644546</v>
      </c>
      <c r="K146" s="82">
        <v>7186</v>
      </c>
      <c r="L146" s="36">
        <f t="shared" si="22"/>
        <v>80.832395950506182</v>
      </c>
      <c r="M146" s="82">
        <v>7311</v>
      </c>
      <c r="N146" s="36">
        <f t="shared" si="23"/>
        <v>82.238470191226099</v>
      </c>
      <c r="O146" s="82">
        <v>8104</v>
      </c>
      <c r="P146" s="36">
        <f t="shared" si="24"/>
        <v>91.158605174353198</v>
      </c>
      <c r="Q146" s="82">
        <v>7991</v>
      </c>
      <c r="R146" s="36">
        <f t="shared" si="25"/>
        <v>89.887514060742404</v>
      </c>
      <c r="S146" s="64">
        <v>4</v>
      </c>
      <c r="T146" s="35">
        <f t="shared" si="26"/>
        <v>5</v>
      </c>
      <c r="V146" s="31"/>
      <c r="W146" s="23" t="str">
        <f t="shared" si="18"/>
        <v>Sim</v>
      </c>
    </row>
    <row r="147" spans="1:23" ht="15" x14ac:dyDescent="0.25">
      <c r="A147" s="8" t="s">
        <v>191</v>
      </c>
      <c r="B147" s="19" t="s">
        <v>233</v>
      </c>
      <c r="C147" s="12">
        <v>210780</v>
      </c>
      <c r="D147" s="27" t="s">
        <v>193</v>
      </c>
      <c r="E147" s="28">
        <v>7547</v>
      </c>
      <c r="F147" s="41">
        <f t="shared" si="19"/>
        <v>45282</v>
      </c>
      <c r="G147" s="82">
        <v>7630</v>
      </c>
      <c r="H147" s="36">
        <f t="shared" si="20"/>
        <v>101.09977474493176</v>
      </c>
      <c r="I147" s="82">
        <v>7660</v>
      </c>
      <c r="J147" s="36">
        <f t="shared" si="21"/>
        <v>101.497283688883</v>
      </c>
      <c r="K147" s="82">
        <v>7681</v>
      </c>
      <c r="L147" s="36">
        <f t="shared" si="22"/>
        <v>101.77553994964887</v>
      </c>
      <c r="M147" s="82">
        <v>7695</v>
      </c>
      <c r="N147" s="36">
        <f t="shared" si="23"/>
        <v>101.96104412349278</v>
      </c>
      <c r="O147" s="82">
        <v>7701</v>
      </c>
      <c r="P147" s="36">
        <f t="shared" si="24"/>
        <v>102.04054591228302</v>
      </c>
      <c r="Q147" s="82">
        <v>7825</v>
      </c>
      <c r="R147" s="36">
        <f t="shared" si="25"/>
        <v>103.68358288061481</v>
      </c>
      <c r="S147" s="64">
        <v>4</v>
      </c>
      <c r="T147" s="35">
        <f t="shared" si="26"/>
        <v>6</v>
      </c>
      <c r="V147" s="31"/>
      <c r="W147" s="23" t="str">
        <f t="shared" si="18"/>
        <v>Sim</v>
      </c>
    </row>
    <row r="148" spans="1:23" ht="15" x14ac:dyDescent="0.25">
      <c r="A148" s="8" t="s">
        <v>171</v>
      </c>
      <c r="B148" s="19" t="s">
        <v>233</v>
      </c>
      <c r="C148" s="12">
        <v>210790</v>
      </c>
      <c r="D148" s="27" t="s">
        <v>181</v>
      </c>
      <c r="E148" s="28">
        <v>6675</v>
      </c>
      <c r="F148" s="41">
        <f t="shared" si="19"/>
        <v>40050</v>
      </c>
      <c r="G148" s="82">
        <v>3686</v>
      </c>
      <c r="H148" s="36">
        <f t="shared" si="20"/>
        <v>55.22097378277153</v>
      </c>
      <c r="I148" s="82">
        <v>5759</v>
      </c>
      <c r="J148" s="36">
        <f t="shared" si="21"/>
        <v>86.277153558052433</v>
      </c>
      <c r="K148" s="82">
        <v>2929</v>
      </c>
      <c r="L148" s="36">
        <f t="shared" si="22"/>
        <v>43.880149812734082</v>
      </c>
      <c r="M148" s="82">
        <v>0</v>
      </c>
      <c r="N148" s="36">
        <f t="shared" si="23"/>
        <v>0</v>
      </c>
      <c r="O148" s="82">
        <v>5759</v>
      </c>
      <c r="P148" s="36">
        <f t="shared" si="24"/>
        <v>86.277153558052433</v>
      </c>
      <c r="Q148" s="82">
        <v>5118</v>
      </c>
      <c r="R148" s="36">
        <f t="shared" si="25"/>
        <v>76.674157303370777</v>
      </c>
      <c r="S148" s="64">
        <v>4</v>
      </c>
      <c r="T148" s="35">
        <f t="shared" si="26"/>
        <v>2</v>
      </c>
      <c r="V148" s="31"/>
      <c r="W148" s="23" t="str">
        <f t="shared" si="18"/>
        <v>Não</v>
      </c>
    </row>
    <row r="149" spans="1:23" ht="15" x14ac:dyDescent="0.25">
      <c r="A149" s="8" t="s">
        <v>171</v>
      </c>
      <c r="B149" s="19" t="s">
        <v>233</v>
      </c>
      <c r="C149" s="12">
        <v>210800</v>
      </c>
      <c r="D149" s="27" t="s">
        <v>182</v>
      </c>
      <c r="E149" s="28">
        <v>7882</v>
      </c>
      <c r="F149" s="41">
        <f t="shared" si="19"/>
        <v>47292</v>
      </c>
      <c r="G149" s="82">
        <v>7911</v>
      </c>
      <c r="H149" s="36">
        <f t="shared" si="20"/>
        <v>100.36792692210099</v>
      </c>
      <c r="I149" s="82">
        <v>7477</v>
      </c>
      <c r="J149" s="36">
        <f t="shared" si="21"/>
        <v>94.861710225831004</v>
      </c>
      <c r="K149" s="82">
        <v>7917</v>
      </c>
      <c r="L149" s="36">
        <f t="shared" si="22"/>
        <v>100.44404973357015</v>
      </c>
      <c r="M149" s="82">
        <v>6703</v>
      </c>
      <c r="N149" s="36">
        <f t="shared" si="23"/>
        <v>85.041867546308055</v>
      </c>
      <c r="O149" s="82">
        <v>7057</v>
      </c>
      <c r="P149" s="36">
        <f t="shared" si="24"/>
        <v>89.533113422989089</v>
      </c>
      <c r="Q149" s="82">
        <v>5227</v>
      </c>
      <c r="R149" s="36">
        <f t="shared" si="25"/>
        <v>66.315655924892155</v>
      </c>
      <c r="S149" s="64">
        <v>4</v>
      </c>
      <c r="T149" s="35">
        <f t="shared" si="26"/>
        <v>5</v>
      </c>
      <c r="V149" s="31"/>
      <c r="W149" s="23" t="str">
        <f t="shared" si="18"/>
        <v>Sim</v>
      </c>
    </row>
    <row r="150" spans="1:23" ht="15" x14ac:dyDescent="0.25">
      <c r="A150" s="8" t="s">
        <v>52</v>
      </c>
      <c r="B150" s="19" t="s">
        <v>233</v>
      </c>
      <c r="C150" s="12">
        <v>210805</v>
      </c>
      <c r="D150" s="27" t="s">
        <v>60</v>
      </c>
      <c r="E150" s="28">
        <v>4305</v>
      </c>
      <c r="F150" s="41">
        <f t="shared" si="19"/>
        <v>25830</v>
      </c>
      <c r="G150" s="82">
        <v>3970</v>
      </c>
      <c r="H150" s="36">
        <f t="shared" si="20"/>
        <v>92.218350754936125</v>
      </c>
      <c r="I150" s="82">
        <v>2782</v>
      </c>
      <c r="J150" s="36">
        <f t="shared" si="21"/>
        <v>64.622531939605111</v>
      </c>
      <c r="K150" s="82">
        <v>2681</v>
      </c>
      <c r="L150" s="36">
        <f t="shared" si="22"/>
        <v>62.276422764227647</v>
      </c>
      <c r="M150" s="82">
        <v>3893</v>
      </c>
      <c r="N150" s="36">
        <f t="shared" si="23"/>
        <v>90.429732868757256</v>
      </c>
      <c r="O150" s="82">
        <v>3503</v>
      </c>
      <c r="P150" s="36">
        <f t="shared" si="24"/>
        <v>81.370499419279909</v>
      </c>
      <c r="Q150" s="82">
        <v>3757</v>
      </c>
      <c r="R150" s="36">
        <f t="shared" si="25"/>
        <v>87.270615563298492</v>
      </c>
      <c r="S150" s="64">
        <v>4</v>
      </c>
      <c r="T150" s="35">
        <f t="shared" si="26"/>
        <v>4</v>
      </c>
      <c r="V150" s="31"/>
      <c r="W150" s="23" t="str">
        <f t="shared" si="18"/>
        <v>Sim</v>
      </c>
    </row>
    <row r="151" spans="1:23" ht="15" x14ac:dyDescent="0.25">
      <c r="A151" s="8" t="s">
        <v>16</v>
      </c>
      <c r="B151" s="19" t="s">
        <v>233</v>
      </c>
      <c r="C151" s="12">
        <v>210810</v>
      </c>
      <c r="D151" s="27" t="s">
        <v>24</v>
      </c>
      <c r="E151" s="28">
        <v>6083</v>
      </c>
      <c r="F151" s="41">
        <f t="shared" si="19"/>
        <v>36498</v>
      </c>
      <c r="G151" s="82">
        <v>4184</v>
      </c>
      <c r="H151" s="36">
        <f t="shared" si="20"/>
        <v>68.781851060332073</v>
      </c>
      <c r="I151" s="82">
        <v>5178</v>
      </c>
      <c r="J151" s="36">
        <f t="shared" si="21"/>
        <v>85.122472464244609</v>
      </c>
      <c r="K151" s="82">
        <v>3136</v>
      </c>
      <c r="L151" s="36">
        <f t="shared" si="22"/>
        <v>51.553509781357889</v>
      </c>
      <c r="M151" s="82">
        <v>4231</v>
      </c>
      <c r="N151" s="36">
        <f t="shared" si="23"/>
        <v>69.554496136774617</v>
      </c>
      <c r="O151" s="82">
        <v>3363</v>
      </c>
      <c r="P151" s="36">
        <f t="shared" si="24"/>
        <v>55.285221108005921</v>
      </c>
      <c r="Q151" s="82">
        <v>3908</v>
      </c>
      <c r="R151" s="36">
        <f t="shared" si="25"/>
        <v>64.244616143350314</v>
      </c>
      <c r="S151" s="64">
        <v>4</v>
      </c>
      <c r="T151" s="35">
        <f t="shared" si="26"/>
        <v>1</v>
      </c>
      <c r="V151" s="31"/>
      <c r="W151" s="23" t="str">
        <f t="shared" si="18"/>
        <v>Não</v>
      </c>
    </row>
    <row r="152" spans="1:23" ht="15" x14ac:dyDescent="0.25">
      <c r="A152" s="8" t="s">
        <v>100</v>
      </c>
      <c r="B152" s="19" t="s">
        <v>233</v>
      </c>
      <c r="C152" s="12">
        <v>210820</v>
      </c>
      <c r="D152" s="27" t="s">
        <v>100</v>
      </c>
      <c r="E152" s="28">
        <v>13916</v>
      </c>
      <c r="F152" s="41">
        <f t="shared" si="19"/>
        <v>83496</v>
      </c>
      <c r="G152" s="82">
        <v>14017</v>
      </c>
      <c r="H152" s="36">
        <f t="shared" si="20"/>
        <v>100.72578327105491</v>
      </c>
      <c r="I152" s="82">
        <v>9269</v>
      </c>
      <c r="J152" s="36">
        <f t="shared" si="21"/>
        <v>66.606783558493817</v>
      </c>
      <c r="K152" s="82">
        <v>15028</v>
      </c>
      <c r="L152" s="36">
        <f t="shared" si="22"/>
        <v>107.99080195458465</v>
      </c>
      <c r="M152" s="82">
        <v>15299</v>
      </c>
      <c r="N152" s="36">
        <f t="shared" si="23"/>
        <v>109.93820063236561</v>
      </c>
      <c r="O152" s="82">
        <v>12629</v>
      </c>
      <c r="P152" s="36">
        <f t="shared" si="24"/>
        <v>90.75165277378558</v>
      </c>
      <c r="Q152" s="82">
        <v>14565</v>
      </c>
      <c r="R152" s="36">
        <f t="shared" si="25"/>
        <v>104.66369646450129</v>
      </c>
      <c r="S152" s="64">
        <v>4</v>
      </c>
      <c r="T152" s="35">
        <f t="shared" si="26"/>
        <v>5</v>
      </c>
      <c r="V152" s="31"/>
      <c r="W152" s="23" t="str">
        <f t="shared" si="18"/>
        <v>Sim</v>
      </c>
    </row>
    <row r="153" spans="1:23" ht="15" x14ac:dyDescent="0.25">
      <c r="A153" s="8" t="s">
        <v>113</v>
      </c>
      <c r="B153" s="19" t="s">
        <v>234</v>
      </c>
      <c r="C153" s="12">
        <v>210825</v>
      </c>
      <c r="D153" s="27" t="s">
        <v>122</v>
      </c>
      <c r="E153" s="28">
        <v>3568</v>
      </c>
      <c r="F153" s="41">
        <f t="shared" si="19"/>
        <v>21408</v>
      </c>
      <c r="G153" s="82">
        <v>3576</v>
      </c>
      <c r="H153" s="36">
        <f t="shared" si="20"/>
        <v>100.22421524663676</v>
      </c>
      <c r="I153" s="82">
        <v>3770</v>
      </c>
      <c r="J153" s="36">
        <f t="shared" si="21"/>
        <v>105.66143497757847</v>
      </c>
      <c r="K153" s="82">
        <v>2867</v>
      </c>
      <c r="L153" s="36">
        <f t="shared" si="22"/>
        <v>80.353139013452918</v>
      </c>
      <c r="M153" s="82">
        <v>3687</v>
      </c>
      <c r="N153" s="36">
        <f t="shared" si="23"/>
        <v>103.33520179372198</v>
      </c>
      <c r="O153" s="82">
        <v>4722</v>
      </c>
      <c r="P153" s="36">
        <f t="shared" si="24"/>
        <v>132.34304932735427</v>
      </c>
      <c r="Q153" s="82">
        <v>2707</v>
      </c>
      <c r="R153" s="36">
        <f t="shared" si="25"/>
        <v>75.868834080717491</v>
      </c>
      <c r="S153" s="64">
        <v>4</v>
      </c>
      <c r="T153" s="35">
        <f t="shared" si="26"/>
        <v>5</v>
      </c>
      <c r="V153" s="31"/>
      <c r="W153" s="23" t="str">
        <f t="shared" si="18"/>
        <v>Sim</v>
      </c>
    </row>
    <row r="154" spans="1:23" ht="15" x14ac:dyDescent="0.25">
      <c r="A154" s="8" t="s">
        <v>195</v>
      </c>
      <c r="B154" s="19" t="s">
        <v>233</v>
      </c>
      <c r="C154" s="12">
        <v>210830</v>
      </c>
      <c r="D154" s="27" t="s">
        <v>200</v>
      </c>
      <c r="E154" s="28">
        <v>7432</v>
      </c>
      <c r="F154" s="41">
        <f t="shared" si="19"/>
        <v>44592</v>
      </c>
      <c r="G154" s="82">
        <v>7360</v>
      </c>
      <c r="H154" s="36">
        <f t="shared" si="20"/>
        <v>99.031216361679213</v>
      </c>
      <c r="I154" s="82">
        <v>7154</v>
      </c>
      <c r="J154" s="36">
        <f t="shared" si="21"/>
        <v>96.259418729817</v>
      </c>
      <c r="K154" s="82">
        <v>7189</v>
      </c>
      <c r="L154" s="36">
        <f t="shared" si="22"/>
        <v>96.730355220667391</v>
      </c>
      <c r="M154" s="82">
        <v>6964</v>
      </c>
      <c r="N154" s="36">
        <f t="shared" si="23"/>
        <v>93.702906350914958</v>
      </c>
      <c r="O154" s="82">
        <v>6540</v>
      </c>
      <c r="P154" s="36">
        <f t="shared" si="24"/>
        <v>87.997847147470395</v>
      </c>
      <c r="Q154" s="82">
        <v>6209</v>
      </c>
      <c r="R154" s="36">
        <f t="shared" si="25"/>
        <v>83.544133476856828</v>
      </c>
      <c r="S154" s="64">
        <v>4</v>
      </c>
      <c r="T154" s="35">
        <f t="shared" si="26"/>
        <v>6</v>
      </c>
      <c r="V154" s="31"/>
      <c r="W154" s="23" t="str">
        <f t="shared" si="18"/>
        <v>Sim</v>
      </c>
    </row>
    <row r="155" spans="1:23" ht="15" x14ac:dyDescent="0.25">
      <c r="A155" s="8" t="s">
        <v>113</v>
      </c>
      <c r="B155" s="19" t="s">
        <v>233</v>
      </c>
      <c r="C155" s="12">
        <v>210840</v>
      </c>
      <c r="D155" s="27" t="s">
        <v>123</v>
      </c>
      <c r="E155" s="28">
        <v>2466</v>
      </c>
      <c r="F155" s="41">
        <f t="shared" si="19"/>
        <v>14796</v>
      </c>
      <c r="G155" s="86">
        <v>1460</v>
      </c>
      <c r="H155" s="36">
        <f t="shared" si="20"/>
        <v>59.205190592051906</v>
      </c>
      <c r="I155" s="86">
        <v>3473</v>
      </c>
      <c r="J155" s="36">
        <f t="shared" si="21"/>
        <v>140.83536090835361</v>
      </c>
      <c r="K155" s="82">
        <v>0</v>
      </c>
      <c r="L155" s="36">
        <f t="shared" si="22"/>
        <v>0</v>
      </c>
      <c r="M155" s="82">
        <v>2473</v>
      </c>
      <c r="N155" s="36">
        <f t="shared" si="23"/>
        <v>100.28386050283859</v>
      </c>
      <c r="O155" s="82">
        <v>2464</v>
      </c>
      <c r="P155" s="36">
        <f t="shared" si="24"/>
        <v>99.918896999188973</v>
      </c>
      <c r="Q155" s="82">
        <v>0</v>
      </c>
      <c r="R155" s="36">
        <f t="shared" si="25"/>
        <v>0</v>
      </c>
      <c r="S155" s="64">
        <v>4</v>
      </c>
      <c r="T155" s="35">
        <f t="shared" si="26"/>
        <v>3</v>
      </c>
      <c r="V155" s="31"/>
      <c r="W155" s="23" t="str">
        <f t="shared" si="18"/>
        <v>Não</v>
      </c>
    </row>
    <row r="156" spans="1:23" ht="15" x14ac:dyDescent="0.25">
      <c r="A156" s="7" t="s">
        <v>65</v>
      </c>
      <c r="B156" s="20" t="s">
        <v>233</v>
      </c>
      <c r="C156" s="29">
        <v>210845</v>
      </c>
      <c r="D156" s="27" t="s">
        <v>68</v>
      </c>
      <c r="E156" s="28">
        <v>6386</v>
      </c>
      <c r="F156" s="41">
        <f t="shared" si="19"/>
        <v>38316</v>
      </c>
      <c r="G156" s="82">
        <v>6057</v>
      </c>
      <c r="H156" s="36">
        <f t="shared" si="20"/>
        <v>94.848105230191038</v>
      </c>
      <c r="I156" s="82">
        <v>6969</v>
      </c>
      <c r="J156" s="36">
        <f t="shared" si="21"/>
        <v>109.12934544315691</v>
      </c>
      <c r="K156" s="82">
        <v>5955</v>
      </c>
      <c r="L156" s="36">
        <f t="shared" si="22"/>
        <v>93.250861259004068</v>
      </c>
      <c r="M156" s="82">
        <v>4918</v>
      </c>
      <c r="N156" s="36">
        <f t="shared" si="23"/>
        <v>77.012214218603191</v>
      </c>
      <c r="O156" s="82">
        <v>7762</v>
      </c>
      <c r="P156" s="36">
        <f t="shared" si="24"/>
        <v>121.54713435640463</v>
      </c>
      <c r="Q156" s="82">
        <v>6587</v>
      </c>
      <c r="R156" s="36">
        <f t="shared" si="25"/>
        <v>103.14751017851552</v>
      </c>
      <c r="S156" s="64">
        <v>4</v>
      </c>
      <c r="T156" s="35">
        <f t="shared" si="26"/>
        <v>5</v>
      </c>
      <c r="V156" s="31"/>
      <c r="W156" s="23" t="str">
        <f t="shared" si="18"/>
        <v>Sim</v>
      </c>
    </row>
    <row r="157" spans="1:23" ht="15" x14ac:dyDescent="0.25">
      <c r="A157" s="7" t="s">
        <v>158</v>
      </c>
      <c r="B157" s="20" t="s">
        <v>233</v>
      </c>
      <c r="C157" s="29">
        <v>210850</v>
      </c>
      <c r="D157" s="30" t="s">
        <v>165</v>
      </c>
      <c r="E157" s="28">
        <v>9942</v>
      </c>
      <c r="F157" s="41">
        <f t="shared" si="19"/>
        <v>59652</v>
      </c>
      <c r="G157" s="86">
        <v>4250</v>
      </c>
      <c r="H157" s="36">
        <f t="shared" si="20"/>
        <v>42.747938040635688</v>
      </c>
      <c r="I157" s="86">
        <v>2029</v>
      </c>
      <c r="J157" s="36">
        <f t="shared" si="21"/>
        <v>20.408368537517603</v>
      </c>
      <c r="K157" s="82">
        <v>0</v>
      </c>
      <c r="L157" s="36">
        <f t="shared" si="22"/>
        <v>0</v>
      </c>
      <c r="M157" s="82">
        <v>3226</v>
      </c>
      <c r="N157" s="36">
        <f t="shared" si="23"/>
        <v>32.448199557433114</v>
      </c>
      <c r="O157" s="82">
        <v>2579</v>
      </c>
      <c r="P157" s="36">
        <f t="shared" si="24"/>
        <v>25.940454636893982</v>
      </c>
      <c r="Q157" s="82">
        <v>4181</v>
      </c>
      <c r="R157" s="36">
        <f t="shared" si="25"/>
        <v>42.053912693623012</v>
      </c>
      <c r="S157" s="64">
        <v>4</v>
      </c>
      <c r="T157" s="35">
        <f t="shared" si="26"/>
        <v>0</v>
      </c>
      <c r="V157" s="31"/>
      <c r="W157" s="23" t="str">
        <f t="shared" si="18"/>
        <v>Não</v>
      </c>
    </row>
    <row r="158" spans="1:23" ht="15" x14ac:dyDescent="0.25">
      <c r="A158" s="8" t="s">
        <v>113</v>
      </c>
      <c r="B158" s="19" t="s">
        <v>233</v>
      </c>
      <c r="C158" s="12">
        <v>210860</v>
      </c>
      <c r="D158" s="27" t="s">
        <v>113</v>
      </c>
      <c r="E158" s="28">
        <v>21273</v>
      </c>
      <c r="F158" s="41">
        <f t="shared" si="19"/>
        <v>127638</v>
      </c>
      <c r="G158" s="82">
        <v>18756</v>
      </c>
      <c r="H158" s="36">
        <f t="shared" si="20"/>
        <v>88.168100408969124</v>
      </c>
      <c r="I158" s="82">
        <v>7818</v>
      </c>
      <c r="J158" s="36">
        <f t="shared" si="21"/>
        <v>36.750810887039911</v>
      </c>
      <c r="K158" s="82">
        <v>3745</v>
      </c>
      <c r="L158" s="36">
        <f t="shared" si="22"/>
        <v>17.604475156301415</v>
      </c>
      <c r="M158" s="82">
        <v>20588</v>
      </c>
      <c r="N158" s="36">
        <f t="shared" si="23"/>
        <v>96.779955812532307</v>
      </c>
      <c r="O158" s="82">
        <v>20695</v>
      </c>
      <c r="P158" s="36">
        <f t="shared" si="24"/>
        <v>97.282940816998078</v>
      </c>
      <c r="Q158" s="82">
        <v>20192</v>
      </c>
      <c r="R158" s="36">
        <f t="shared" si="25"/>
        <v>94.918441216565597</v>
      </c>
      <c r="S158" s="64">
        <v>4</v>
      </c>
      <c r="T158" s="35">
        <f t="shared" si="26"/>
        <v>4</v>
      </c>
      <c r="V158" s="31"/>
      <c r="W158" s="23" t="str">
        <f t="shared" si="18"/>
        <v>Sim</v>
      </c>
    </row>
    <row r="159" spans="1:23" ht="15" x14ac:dyDescent="0.25">
      <c r="A159" s="8" t="s">
        <v>158</v>
      </c>
      <c r="B159" s="19" t="s">
        <v>233</v>
      </c>
      <c r="C159" s="12">
        <v>210870</v>
      </c>
      <c r="D159" s="27" t="s">
        <v>166</v>
      </c>
      <c r="E159" s="28">
        <v>6146</v>
      </c>
      <c r="F159" s="41">
        <f t="shared" si="19"/>
        <v>36876</v>
      </c>
      <c r="G159" s="82">
        <v>5908</v>
      </c>
      <c r="H159" s="36">
        <f t="shared" si="20"/>
        <v>96.127562642369028</v>
      </c>
      <c r="I159" s="82">
        <v>8941</v>
      </c>
      <c r="J159" s="36">
        <f t="shared" si="21"/>
        <v>145.47673283436382</v>
      </c>
      <c r="K159" s="82">
        <v>7602</v>
      </c>
      <c r="L159" s="36">
        <f t="shared" si="22"/>
        <v>123.69020501138952</v>
      </c>
      <c r="M159" s="82">
        <v>5233</v>
      </c>
      <c r="N159" s="36">
        <f t="shared" si="23"/>
        <v>85.144809632281167</v>
      </c>
      <c r="O159" s="82">
        <v>6622</v>
      </c>
      <c r="P159" s="36">
        <f t="shared" si="24"/>
        <v>107.74487471526196</v>
      </c>
      <c r="Q159" s="82">
        <v>4431</v>
      </c>
      <c r="R159" s="36">
        <f t="shared" si="25"/>
        <v>72.095671981776761</v>
      </c>
      <c r="S159" s="64">
        <v>4</v>
      </c>
      <c r="T159" s="35">
        <f t="shared" si="26"/>
        <v>5</v>
      </c>
      <c r="V159" s="31"/>
      <c r="W159" s="23" t="str">
        <f t="shared" si="18"/>
        <v>Sim</v>
      </c>
    </row>
    <row r="160" spans="1:23" ht="15" x14ac:dyDescent="0.25">
      <c r="A160" s="8" t="s">
        <v>86</v>
      </c>
      <c r="B160" s="19" t="s">
        <v>233</v>
      </c>
      <c r="C160" s="12">
        <v>210880</v>
      </c>
      <c r="D160" s="27" t="s">
        <v>94</v>
      </c>
      <c r="E160" s="28">
        <v>4970</v>
      </c>
      <c r="F160" s="41">
        <f t="shared" si="19"/>
        <v>29820</v>
      </c>
      <c r="G160" s="82">
        <v>4942</v>
      </c>
      <c r="H160" s="36">
        <f t="shared" si="20"/>
        <v>99.436619718309856</v>
      </c>
      <c r="I160" s="82">
        <v>4760</v>
      </c>
      <c r="J160" s="36">
        <f t="shared" si="21"/>
        <v>95.774647887323937</v>
      </c>
      <c r="K160" s="82">
        <v>4960</v>
      </c>
      <c r="L160" s="36">
        <f t="shared" si="22"/>
        <v>99.798792756539228</v>
      </c>
      <c r="M160" s="82">
        <v>4817</v>
      </c>
      <c r="N160" s="36">
        <f t="shared" si="23"/>
        <v>96.921529175050296</v>
      </c>
      <c r="O160" s="82">
        <v>4903</v>
      </c>
      <c r="P160" s="36">
        <f t="shared" si="24"/>
        <v>98.651911468812884</v>
      </c>
      <c r="Q160" s="82">
        <v>4830</v>
      </c>
      <c r="R160" s="36">
        <f t="shared" si="25"/>
        <v>97.183098591549296</v>
      </c>
      <c r="S160" s="64">
        <v>4</v>
      </c>
      <c r="T160" s="35">
        <f t="shared" si="26"/>
        <v>6</v>
      </c>
      <c r="V160" s="31"/>
      <c r="W160" s="23" t="str">
        <f t="shared" si="18"/>
        <v>Sim</v>
      </c>
    </row>
    <row r="161" spans="1:23" ht="15" x14ac:dyDescent="0.25">
      <c r="A161" s="8" t="s">
        <v>100</v>
      </c>
      <c r="B161" s="19" t="s">
        <v>233</v>
      </c>
      <c r="C161" s="12">
        <v>210890</v>
      </c>
      <c r="D161" s="27" t="s">
        <v>109</v>
      </c>
      <c r="E161" s="28">
        <v>4955</v>
      </c>
      <c r="F161" s="41">
        <f t="shared" si="19"/>
        <v>29730</v>
      </c>
      <c r="G161" s="82">
        <v>4639</v>
      </c>
      <c r="H161" s="36">
        <f t="shared" si="20"/>
        <v>93.622603430877902</v>
      </c>
      <c r="I161" s="82">
        <v>3633</v>
      </c>
      <c r="J161" s="36">
        <f t="shared" si="21"/>
        <v>73.319878910191733</v>
      </c>
      <c r="K161" s="82">
        <v>4741</v>
      </c>
      <c r="L161" s="36">
        <f t="shared" si="22"/>
        <v>95.681130171543899</v>
      </c>
      <c r="M161" s="82">
        <v>4588</v>
      </c>
      <c r="N161" s="36">
        <f t="shared" si="23"/>
        <v>92.593340060544904</v>
      </c>
      <c r="O161" s="82">
        <v>4987</v>
      </c>
      <c r="P161" s="36">
        <f t="shared" si="24"/>
        <v>100.64581231079717</v>
      </c>
      <c r="Q161" s="82">
        <v>4639</v>
      </c>
      <c r="R161" s="36">
        <f t="shared" si="25"/>
        <v>93.622603430877902</v>
      </c>
      <c r="S161" s="64">
        <v>4</v>
      </c>
      <c r="T161" s="35">
        <f t="shared" si="26"/>
        <v>5</v>
      </c>
      <c r="V161" s="31"/>
      <c r="W161" s="23" t="str">
        <f t="shared" si="18"/>
        <v>Sim</v>
      </c>
    </row>
    <row r="162" spans="1:23" ht="15" x14ac:dyDescent="0.25">
      <c r="A162" s="8" t="s">
        <v>71</v>
      </c>
      <c r="B162" s="19" t="s">
        <v>233</v>
      </c>
      <c r="C162" s="12">
        <v>210900</v>
      </c>
      <c r="D162" s="27" t="s">
        <v>81</v>
      </c>
      <c r="E162" s="28">
        <v>10118</v>
      </c>
      <c r="F162" s="41">
        <f t="shared" si="19"/>
        <v>60708</v>
      </c>
      <c r="G162" s="82">
        <v>4545</v>
      </c>
      <c r="H162" s="36">
        <f t="shared" si="20"/>
        <v>44.919944653093495</v>
      </c>
      <c r="I162" s="82">
        <v>9474</v>
      </c>
      <c r="J162" s="36">
        <f t="shared" si="21"/>
        <v>93.635105752124929</v>
      </c>
      <c r="K162" s="82">
        <v>8449</v>
      </c>
      <c r="L162" s="36">
        <f t="shared" si="22"/>
        <v>83.504645186795813</v>
      </c>
      <c r="M162" s="82">
        <v>8141</v>
      </c>
      <c r="N162" s="36">
        <f t="shared" si="23"/>
        <v>80.460565329116434</v>
      </c>
      <c r="O162" s="82">
        <v>8378</v>
      </c>
      <c r="P162" s="36">
        <f t="shared" si="24"/>
        <v>82.802925479343742</v>
      </c>
      <c r="Q162" s="82">
        <v>772</v>
      </c>
      <c r="R162" s="36">
        <f t="shared" si="25"/>
        <v>7.6299663965210511</v>
      </c>
      <c r="S162" s="64">
        <v>4</v>
      </c>
      <c r="T162" s="35">
        <f t="shared" si="26"/>
        <v>4</v>
      </c>
      <c r="V162" s="31"/>
      <c r="W162" s="23" t="str">
        <f t="shared" si="18"/>
        <v>Sim</v>
      </c>
    </row>
    <row r="163" spans="1:23" ht="15" x14ac:dyDescent="0.25">
      <c r="A163" s="8" t="s">
        <v>113</v>
      </c>
      <c r="B163" s="19" t="s">
        <v>233</v>
      </c>
      <c r="C163" s="12">
        <v>210905</v>
      </c>
      <c r="D163" s="27" t="s">
        <v>124</v>
      </c>
      <c r="E163" s="28">
        <v>2885</v>
      </c>
      <c r="F163" s="41">
        <f t="shared" si="19"/>
        <v>17310</v>
      </c>
      <c r="G163" s="82">
        <v>711</v>
      </c>
      <c r="H163" s="36">
        <f t="shared" si="20"/>
        <v>24.644714038128249</v>
      </c>
      <c r="I163" s="82">
        <v>2883</v>
      </c>
      <c r="J163" s="36">
        <f t="shared" si="21"/>
        <v>99.930675909878687</v>
      </c>
      <c r="K163" s="82">
        <v>2709</v>
      </c>
      <c r="L163" s="36">
        <f t="shared" si="22"/>
        <v>93.899480069324099</v>
      </c>
      <c r="M163" s="82">
        <v>2886</v>
      </c>
      <c r="N163" s="36">
        <f t="shared" si="23"/>
        <v>100.03466204506066</v>
      </c>
      <c r="O163" s="82">
        <v>2853</v>
      </c>
      <c r="P163" s="36">
        <f t="shared" si="24"/>
        <v>98.890814558058921</v>
      </c>
      <c r="Q163" s="82">
        <v>2516</v>
      </c>
      <c r="R163" s="36">
        <f t="shared" si="25"/>
        <v>87.20970537261698</v>
      </c>
      <c r="S163" s="64">
        <v>4</v>
      </c>
      <c r="T163" s="35">
        <f t="shared" si="26"/>
        <v>5</v>
      </c>
      <c r="V163" s="31"/>
      <c r="W163" s="23" t="str">
        <f t="shared" si="18"/>
        <v>Sim</v>
      </c>
    </row>
    <row r="164" spans="1:23" ht="15" x14ac:dyDescent="0.25">
      <c r="A164" s="8" t="s">
        <v>130</v>
      </c>
      <c r="B164" s="19" t="s">
        <v>233</v>
      </c>
      <c r="C164" s="12">
        <v>210910</v>
      </c>
      <c r="D164" s="27" t="s">
        <v>130</v>
      </c>
      <c r="E164" s="28">
        <v>19633</v>
      </c>
      <c r="F164" s="41">
        <f t="shared" si="19"/>
        <v>117798</v>
      </c>
      <c r="G164" s="82">
        <v>19231</v>
      </c>
      <c r="H164" s="36">
        <f t="shared" si="20"/>
        <v>97.952427036112667</v>
      </c>
      <c r="I164" s="82">
        <v>11917</v>
      </c>
      <c r="J164" s="36">
        <f t="shared" si="21"/>
        <v>60.698823409565527</v>
      </c>
      <c r="K164" s="82">
        <v>15121</v>
      </c>
      <c r="L164" s="36">
        <f t="shared" si="22"/>
        <v>77.018285539652638</v>
      </c>
      <c r="M164" s="82">
        <v>14319</v>
      </c>
      <c r="N164" s="36">
        <f t="shared" si="23"/>
        <v>72.933326542046544</v>
      </c>
      <c r="O164" s="82">
        <v>14523</v>
      </c>
      <c r="P164" s="36">
        <f t="shared" si="24"/>
        <v>73.972393419243105</v>
      </c>
      <c r="Q164" s="82">
        <v>6916</v>
      </c>
      <c r="R164" s="36">
        <f t="shared" si="25"/>
        <v>35.226404522996994</v>
      </c>
      <c r="S164" s="64">
        <v>4</v>
      </c>
      <c r="T164" s="35">
        <f t="shared" si="26"/>
        <v>1</v>
      </c>
      <c r="V164" s="31"/>
      <c r="W164" s="23" t="str">
        <f t="shared" si="18"/>
        <v>Não</v>
      </c>
    </row>
    <row r="165" spans="1:23" ht="15" x14ac:dyDescent="0.25">
      <c r="A165" s="8" t="s">
        <v>146</v>
      </c>
      <c r="B165" s="19" t="s">
        <v>233</v>
      </c>
      <c r="C165" s="12">
        <v>210920</v>
      </c>
      <c r="D165" s="27" t="s">
        <v>154</v>
      </c>
      <c r="E165" s="28">
        <v>2275</v>
      </c>
      <c r="F165" s="41">
        <f t="shared" si="19"/>
        <v>13650</v>
      </c>
      <c r="G165" s="82">
        <v>2130</v>
      </c>
      <c r="H165" s="36">
        <f t="shared" si="20"/>
        <v>93.626373626373621</v>
      </c>
      <c r="I165" s="82">
        <v>2112</v>
      </c>
      <c r="J165" s="36">
        <f t="shared" si="21"/>
        <v>92.835164835164846</v>
      </c>
      <c r="K165" s="82">
        <v>2396</v>
      </c>
      <c r="L165" s="36">
        <f t="shared" si="22"/>
        <v>105.31868131868131</v>
      </c>
      <c r="M165" s="82">
        <v>2110</v>
      </c>
      <c r="N165" s="36">
        <f t="shared" si="23"/>
        <v>92.747252747252745</v>
      </c>
      <c r="O165" s="82">
        <v>2234</v>
      </c>
      <c r="P165" s="36">
        <f t="shared" si="24"/>
        <v>98.197802197802204</v>
      </c>
      <c r="Q165" s="82">
        <v>2108</v>
      </c>
      <c r="R165" s="36">
        <f t="shared" si="25"/>
        <v>92.659340659340657</v>
      </c>
      <c r="S165" s="64">
        <v>4</v>
      </c>
      <c r="T165" s="35">
        <f t="shared" si="26"/>
        <v>6</v>
      </c>
      <c r="V165" s="31"/>
      <c r="W165" s="23" t="str">
        <f t="shared" si="18"/>
        <v>Sim</v>
      </c>
    </row>
    <row r="166" spans="1:23" ht="15" x14ac:dyDescent="0.25">
      <c r="A166" s="8" t="s">
        <v>202</v>
      </c>
      <c r="B166" s="19" t="s">
        <v>233</v>
      </c>
      <c r="C166" s="12">
        <v>210923</v>
      </c>
      <c r="D166" s="27" t="s">
        <v>217</v>
      </c>
      <c r="E166" s="28">
        <v>1623</v>
      </c>
      <c r="F166" s="41">
        <f t="shared" si="19"/>
        <v>9738</v>
      </c>
      <c r="G166" s="82">
        <v>1108</v>
      </c>
      <c r="H166" s="36">
        <f t="shared" si="20"/>
        <v>68.268638324091185</v>
      </c>
      <c r="I166" s="82">
        <v>722</v>
      </c>
      <c r="J166" s="36">
        <f t="shared" si="21"/>
        <v>44.485520640788664</v>
      </c>
      <c r="K166" s="82">
        <v>1450</v>
      </c>
      <c r="L166" s="36">
        <f t="shared" si="22"/>
        <v>89.340727048675291</v>
      </c>
      <c r="M166" s="82">
        <v>1335</v>
      </c>
      <c r="N166" s="36">
        <f t="shared" si="23"/>
        <v>82.2550831792976</v>
      </c>
      <c r="O166" s="82">
        <v>1396</v>
      </c>
      <c r="P166" s="36">
        <f t="shared" si="24"/>
        <v>86.0135551447936</v>
      </c>
      <c r="Q166" s="82">
        <v>1081</v>
      </c>
      <c r="R166" s="36">
        <f t="shared" si="25"/>
        <v>66.60505237215034</v>
      </c>
      <c r="S166" s="64">
        <v>4</v>
      </c>
      <c r="T166" s="35">
        <f t="shared" si="26"/>
        <v>3</v>
      </c>
      <c r="V166" s="31"/>
      <c r="W166" s="23" t="str">
        <f t="shared" si="18"/>
        <v>Não</v>
      </c>
    </row>
    <row r="167" spans="1:23" ht="15" x14ac:dyDescent="0.25">
      <c r="A167" s="8" t="s">
        <v>113</v>
      </c>
      <c r="B167" s="19" t="s">
        <v>233</v>
      </c>
      <c r="C167" s="12">
        <v>210927</v>
      </c>
      <c r="D167" s="30" t="s">
        <v>125</v>
      </c>
      <c r="E167" s="28">
        <v>5292</v>
      </c>
      <c r="F167" s="41">
        <f t="shared" si="19"/>
        <v>31752</v>
      </c>
      <c r="G167" s="82">
        <v>4735</v>
      </c>
      <c r="H167" s="36">
        <f t="shared" si="20"/>
        <v>89.474678760393047</v>
      </c>
      <c r="I167" s="82">
        <v>5229</v>
      </c>
      <c r="J167" s="36">
        <f t="shared" si="21"/>
        <v>98.80952380952381</v>
      </c>
      <c r="K167" s="82">
        <v>5357</v>
      </c>
      <c r="L167" s="36">
        <f t="shared" si="22"/>
        <v>101.22826908541194</v>
      </c>
      <c r="M167" s="82">
        <v>5254</v>
      </c>
      <c r="N167" s="36">
        <f t="shared" si="23"/>
        <v>99.281934996220713</v>
      </c>
      <c r="O167" s="82">
        <v>5292</v>
      </c>
      <c r="P167" s="36">
        <f t="shared" si="24"/>
        <v>100</v>
      </c>
      <c r="Q167" s="82">
        <v>5051</v>
      </c>
      <c r="R167" s="36">
        <f t="shared" si="25"/>
        <v>95.445956160241877</v>
      </c>
      <c r="S167" s="64">
        <v>4</v>
      </c>
      <c r="T167" s="35">
        <f t="shared" si="26"/>
        <v>6</v>
      </c>
      <c r="V167" s="31"/>
      <c r="W167" s="23" t="str">
        <f t="shared" si="18"/>
        <v>Sim</v>
      </c>
    </row>
    <row r="168" spans="1:23" ht="15" x14ac:dyDescent="0.25">
      <c r="A168" s="8" t="s">
        <v>86</v>
      </c>
      <c r="B168" s="19" t="s">
        <v>233</v>
      </c>
      <c r="C168" s="12">
        <v>210930</v>
      </c>
      <c r="D168" s="27" t="s">
        <v>95</v>
      </c>
      <c r="E168" s="28">
        <v>2062</v>
      </c>
      <c r="F168" s="41">
        <f t="shared" si="19"/>
        <v>12372</v>
      </c>
      <c r="G168" s="86">
        <v>2252</v>
      </c>
      <c r="H168" s="36">
        <f t="shared" si="20"/>
        <v>109.21435499515033</v>
      </c>
      <c r="I168" s="86">
        <v>2118</v>
      </c>
      <c r="J168" s="36">
        <f t="shared" si="21"/>
        <v>102.71580989330747</v>
      </c>
      <c r="K168" s="82">
        <v>0</v>
      </c>
      <c r="L168" s="36">
        <f t="shared" si="22"/>
        <v>0</v>
      </c>
      <c r="M168" s="82">
        <v>1950</v>
      </c>
      <c r="N168" s="36">
        <f t="shared" si="23"/>
        <v>94.568380213385055</v>
      </c>
      <c r="O168" s="82">
        <v>2143</v>
      </c>
      <c r="P168" s="36">
        <f t="shared" si="24"/>
        <v>103.92822502424831</v>
      </c>
      <c r="Q168" s="82">
        <v>2451</v>
      </c>
      <c r="R168" s="36">
        <f t="shared" si="25"/>
        <v>118.86517943743937</v>
      </c>
      <c r="S168" s="64">
        <v>4</v>
      </c>
      <c r="T168" s="35">
        <f t="shared" si="26"/>
        <v>5</v>
      </c>
      <c r="V168" s="31"/>
      <c r="W168" s="23" t="str">
        <f t="shared" si="18"/>
        <v>Sim</v>
      </c>
    </row>
    <row r="169" spans="1:23" ht="15" x14ac:dyDescent="0.25">
      <c r="A169" s="8" t="s">
        <v>146</v>
      </c>
      <c r="B169" s="19" t="s">
        <v>234</v>
      </c>
      <c r="C169" s="12">
        <v>210940</v>
      </c>
      <c r="D169" s="27" t="s">
        <v>155</v>
      </c>
      <c r="E169" s="28">
        <v>2197</v>
      </c>
      <c r="F169" s="41">
        <f t="shared" si="19"/>
        <v>13182</v>
      </c>
      <c r="G169" s="82">
        <v>2105</v>
      </c>
      <c r="H169" s="36">
        <f t="shared" si="20"/>
        <v>95.81247155211652</v>
      </c>
      <c r="I169" s="82">
        <v>2257</v>
      </c>
      <c r="J169" s="36">
        <f t="shared" si="21"/>
        <v>102.73099681383707</v>
      </c>
      <c r="K169" s="82">
        <v>1947</v>
      </c>
      <c r="L169" s="36">
        <f t="shared" si="22"/>
        <v>88.62084660901229</v>
      </c>
      <c r="M169" s="82">
        <v>2224</v>
      </c>
      <c r="N169" s="36">
        <f t="shared" si="23"/>
        <v>101.22894856622666</v>
      </c>
      <c r="O169" s="82">
        <v>2197</v>
      </c>
      <c r="P169" s="36">
        <f t="shared" si="24"/>
        <v>100</v>
      </c>
      <c r="Q169" s="82">
        <v>2243</v>
      </c>
      <c r="R169" s="36">
        <f t="shared" si="25"/>
        <v>102.09376422394175</v>
      </c>
      <c r="S169" s="64">
        <v>4</v>
      </c>
      <c r="T169" s="35">
        <f t="shared" si="26"/>
        <v>6</v>
      </c>
      <c r="V169" s="31"/>
      <c r="W169" s="23" t="str">
        <f t="shared" si="18"/>
        <v>Sim</v>
      </c>
    </row>
    <row r="170" spans="1:23" ht="15" x14ac:dyDescent="0.25">
      <c r="A170" s="8" t="s">
        <v>186</v>
      </c>
      <c r="B170" s="19" t="s">
        <v>233</v>
      </c>
      <c r="C170" s="12">
        <v>210945</v>
      </c>
      <c r="D170" s="27" t="s">
        <v>189</v>
      </c>
      <c r="E170" s="28">
        <v>15709</v>
      </c>
      <c r="F170" s="41">
        <f t="shared" si="19"/>
        <v>94254</v>
      </c>
      <c r="G170" s="83">
        <v>0</v>
      </c>
      <c r="H170" s="36">
        <f t="shared" si="20"/>
        <v>0</v>
      </c>
      <c r="I170" s="82">
        <v>1585</v>
      </c>
      <c r="J170" s="36">
        <f t="shared" si="21"/>
        <v>10.089757463874212</v>
      </c>
      <c r="K170" s="82">
        <v>14237</v>
      </c>
      <c r="L170" s="36">
        <f t="shared" si="22"/>
        <v>90.629575402635425</v>
      </c>
      <c r="M170" s="82">
        <v>12076</v>
      </c>
      <c r="N170" s="36">
        <f t="shared" si="23"/>
        <v>76.873130052835961</v>
      </c>
      <c r="O170" s="82">
        <v>11979</v>
      </c>
      <c r="P170" s="36">
        <f t="shared" si="24"/>
        <v>76.255649627602011</v>
      </c>
      <c r="Q170" s="82">
        <v>8693</v>
      </c>
      <c r="R170" s="36">
        <f t="shared" si="25"/>
        <v>55.337704500604744</v>
      </c>
      <c r="S170" s="64">
        <v>4</v>
      </c>
      <c r="T170" s="35">
        <f t="shared" si="26"/>
        <v>1</v>
      </c>
      <c r="V170" s="31"/>
      <c r="W170" s="23" t="str">
        <f t="shared" si="18"/>
        <v>Não</v>
      </c>
    </row>
    <row r="171" spans="1:23" ht="15" x14ac:dyDescent="0.25">
      <c r="A171" s="8" t="s">
        <v>27</v>
      </c>
      <c r="B171" s="19" t="s">
        <v>233</v>
      </c>
      <c r="C171" s="12">
        <v>210950</v>
      </c>
      <c r="D171" s="27" t="s">
        <v>35</v>
      </c>
      <c r="E171" s="28">
        <v>8511</v>
      </c>
      <c r="F171" s="41">
        <f t="shared" si="19"/>
        <v>51066</v>
      </c>
      <c r="G171" s="82">
        <v>7228</v>
      </c>
      <c r="H171" s="36">
        <f t="shared" si="20"/>
        <v>84.925390670896491</v>
      </c>
      <c r="I171" s="82">
        <v>6542</v>
      </c>
      <c r="J171" s="36">
        <f t="shared" si="21"/>
        <v>76.865233227587822</v>
      </c>
      <c r="K171" s="82">
        <v>7639</v>
      </c>
      <c r="L171" s="36">
        <f t="shared" si="22"/>
        <v>89.754435436493949</v>
      </c>
      <c r="M171" s="82">
        <v>7549</v>
      </c>
      <c r="N171" s="36">
        <f t="shared" si="23"/>
        <v>88.696980378333919</v>
      </c>
      <c r="O171" s="82">
        <v>6573</v>
      </c>
      <c r="P171" s="36">
        <f t="shared" si="24"/>
        <v>77.229467747620731</v>
      </c>
      <c r="Q171" s="82">
        <v>7662</v>
      </c>
      <c r="R171" s="36">
        <f t="shared" si="25"/>
        <v>90.024673951357073</v>
      </c>
      <c r="S171" s="64">
        <v>4</v>
      </c>
      <c r="T171" s="35">
        <f t="shared" si="26"/>
        <v>4</v>
      </c>
      <c r="V171" s="31"/>
      <c r="W171" s="23" t="str">
        <f t="shared" si="18"/>
        <v>Sim</v>
      </c>
    </row>
    <row r="172" spans="1:23" ht="15" x14ac:dyDescent="0.25">
      <c r="A172" s="8" t="s">
        <v>71</v>
      </c>
      <c r="B172" s="19" t="s">
        <v>233</v>
      </c>
      <c r="C172" s="12">
        <v>210955</v>
      </c>
      <c r="D172" s="27" t="s">
        <v>82</v>
      </c>
      <c r="E172" s="28">
        <v>3667</v>
      </c>
      <c r="F172" s="41">
        <f t="shared" si="19"/>
        <v>22002</v>
      </c>
      <c r="G172" s="82">
        <v>3644</v>
      </c>
      <c r="H172" s="36">
        <f t="shared" si="20"/>
        <v>99.372784292337059</v>
      </c>
      <c r="I172" s="82">
        <v>3708</v>
      </c>
      <c r="J172" s="36">
        <f t="shared" si="21"/>
        <v>101.1180801745296</v>
      </c>
      <c r="K172" s="82">
        <v>2713</v>
      </c>
      <c r="L172" s="36">
        <f t="shared" si="22"/>
        <v>73.984183256067624</v>
      </c>
      <c r="M172" s="82">
        <v>3730</v>
      </c>
      <c r="N172" s="36">
        <f t="shared" si="23"/>
        <v>101.71802563403327</v>
      </c>
      <c r="O172" s="82">
        <v>3790</v>
      </c>
      <c r="P172" s="36">
        <f t="shared" si="24"/>
        <v>103.35424052358877</v>
      </c>
      <c r="Q172" s="82">
        <v>2974</v>
      </c>
      <c r="R172" s="36">
        <f t="shared" si="25"/>
        <v>81.101718025634028</v>
      </c>
      <c r="S172" s="64">
        <v>4</v>
      </c>
      <c r="T172" s="35">
        <f t="shared" si="26"/>
        <v>5</v>
      </c>
      <c r="V172" s="31"/>
      <c r="W172" s="23" t="str">
        <f t="shared" si="18"/>
        <v>Sim</v>
      </c>
    </row>
    <row r="173" spans="1:23" ht="15" x14ac:dyDescent="0.25">
      <c r="A173" s="8" t="s">
        <v>146</v>
      </c>
      <c r="B173" s="19" t="s">
        <v>233</v>
      </c>
      <c r="C173" s="12">
        <v>210960</v>
      </c>
      <c r="D173" s="27" t="s">
        <v>146</v>
      </c>
      <c r="E173" s="28">
        <v>10968</v>
      </c>
      <c r="F173" s="41">
        <f t="shared" si="19"/>
        <v>65808</v>
      </c>
      <c r="G173" s="82">
        <v>10223</v>
      </c>
      <c r="H173" s="36">
        <f t="shared" si="20"/>
        <v>93.207512764405536</v>
      </c>
      <c r="I173" s="82">
        <v>9904</v>
      </c>
      <c r="J173" s="36">
        <f t="shared" si="21"/>
        <v>90.299051787016765</v>
      </c>
      <c r="K173" s="82">
        <v>11055</v>
      </c>
      <c r="L173" s="36">
        <f t="shared" si="22"/>
        <v>100.79321663019694</v>
      </c>
      <c r="M173" s="82">
        <v>11359</v>
      </c>
      <c r="N173" s="36">
        <f t="shared" si="23"/>
        <v>103.5649161196207</v>
      </c>
      <c r="O173" s="82">
        <v>11124</v>
      </c>
      <c r="P173" s="36">
        <f t="shared" si="24"/>
        <v>101.42231947483589</v>
      </c>
      <c r="Q173" s="82">
        <v>9608</v>
      </c>
      <c r="R173" s="36">
        <f t="shared" si="25"/>
        <v>87.600291757840992</v>
      </c>
      <c r="S173" s="64">
        <v>4</v>
      </c>
      <c r="T173" s="35">
        <f t="shared" si="26"/>
        <v>6</v>
      </c>
      <c r="V173" s="31"/>
      <c r="W173" s="23" t="str">
        <f t="shared" si="18"/>
        <v>Sim</v>
      </c>
    </row>
    <row r="174" spans="1:23" ht="15" x14ac:dyDescent="0.25">
      <c r="A174" s="8" t="s">
        <v>27</v>
      </c>
      <c r="B174" s="19" t="s">
        <v>233</v>
      </c>
      <c r="C174" s="12">
        <v>210970</v>
      </c>
      <c r="D174" s="27" t="s">
        <v>36</v>
      </c>
      <c r="E174" s="28">
        <v>1564</v>
      </c>
      <c r="F174" s="41">
        <f t="shared" si="19"/>
        <v>9384</v>
      </c>
      <c r="G174" s="82">
        <v>1657</v>
      </c>
      <c r="H174" s="36">
        <f t="shared" si="20"/>
        <v>105.94629156010231</v>
      </c>
      <c r="I174" s="82">
        <v>918</v>
      </c>
      <c r="J174" s="36">
        <f t="shared" si="21"/>
        <v>58.695652173913047</v>
      </c>
      <c r="K174" s="82">
        <v>1620</v>
      </c>
      <c r="L174" s="36">
        <f t="shared" si="22"/>
        <v>103.58056265984655</v>
      </c>
      <c r="M174" s="82">
        <v>1658</v>
      </c>
      <c r="N174" s="36">
        <f t="shared" si="23"/>
        <v>106.01023017902813</v>
      </c>
      <c r="O174" s="82">
        <v>1143</v>
      </c>
      <c r="P174" s="36">
        <f t="shared" si="24"/>
        <v>73.081841432225062</v>
      </c>
      <c r="Q174" s="82">
        <v>1656</v>
      </c>
      <c r="R174" s="36">
        <f t="shared" si="25"/>
        <v>105.88235294117648</v>
      </c>
      <c r="S174" s="64">
        <v>4</v>
      </c>
      <c r="T174" s="35">
        <f t="shared" si="26"/>
        <v>4</v>
      </c>
      <c r="V174" s="31"/>
      <c r="W174" s="23" t="str">
        <f t="shared" si="18"/>
        <v>Sim</v>
      </c>
    </row>
    <row r="175" spans="1:23" ht="15" x14ac:dyDescent="0.25">
      <c r="A175" s="8" t="s">
        <v>130</v>
      </c>
      <c r="B175" s="19" t="s">
        <v>234</v>
      </c>
      <c r="C175" s="12">
        <v>210975</v>
      </c>
      <c r="D175" s="27" t="s">
        <v>140</v>
      </c>
      <c r="E175" s="28">
        <v>2034</v>
      </c>
      <c r="F175" s="41">
        <f t="shared" si="19"/>
        <v>12204</v>
      </c>
      <c r="G175" s="82">
        <v>1997</v>
      </c>
      <c r="H175" s="36">
        <f t="shared" si="20"/>
        <v>98.18092428711897</v>
      </c>
      <c r="I175" s="82">
        <v>1675</v>
      </c>
      <c r="J175" s="36">
        <f t="shared" si="21"/>
        <v>82.350049164208457</v>
      </c>
      <c r="K175" s="82">
        <v>1770</v>
      </c>
      <c r="L175" s="36">
        <f t="shared" si="22"/>
        <v>87.020648967551622</v>
      </c>
      <c r="M175" s="82">
        <v>1544</v>
      </c>
      <c r="N175" s="36">
        <f t="shared" si="23"/>
        <v>75.909537856440508</v>
      </c>
      <c r="O175" s="82">
        <v>1650</v>
      </c>
      <c r="P175" s="36">
        <f t="shared" si="24"/>
        <v>81.120943952802364</v>
      </c>
      <c r="Q175" s="82">
        <v>1965</v>
      </c>
      <c r="R175" s="36">
        <f t="shared" si="25"/>
        <v>96.607669616519175</v>
      </c>
      <c r="S175" s="64">
        <v>4</v>
      </c>
      <c r="T175" s="35">
        <f t="shared" si="26"/>
        <v>5</v>
      </c>
      <c r="V175" s="31"/>
      <c r="W175" s="23" t="str">
        <f t="shared" si="18"/>
        <v>Sim</v>
      </c>
    </row>
    <row r="176" spans="1:23" ht="15" x14ac:dyDescent="0.25">
      <c r="A176" s="7" t="s">
        <v>113</v>
      </c>
      <c r="B176" s="20" t="s">
        <v>233</v>
      </c>
      <c r="C176" s="29">
        <v>210980</v>
      </c>
      <c r="D176" s="30" t="s">
        <v>126</v>
      </c>
      <c r="E176" s="28">
        <v>8259</v>
      </c>
      <c r="F176" s="41">
        <f t="shared" si="19"/>
        <v>49554</v>
      </c>
      <c r="G176" s="82">
        <v>7117</v>
      </c>
      <c r="H176" s="36">
        <f t="shared" si="20"/>
        <v>86.17266012834483</v>
      </c>
      <c r="I176" s="82">
        <v>8208</v>
      </c>
      <c r="J176" s="36">
        <f t="shared" si="21"/>
        <v>99.382491827097709</v>
      </c>
      <c r="K176" s="82">
        <v>7937</v>
      </c>
      <c r="L176" s="36">
        <f t="shared" si="22"/>
        <v>96.101222908342407</v>
      </c>
      <c r="M176" s="82">
        <v>6868</v>
      </c>
      <c r="N176" s="36">
        <f t="shared" si="23"/>
        <v>83.157767284174838</v>
      </c>
      <c r="O176" s="82">
        <v>6651</v>
      </c>
      <c r="P176" s="36">
        <f t="shared" si="24"/>
        <v>80.530330548492557</v>
      </c>
      <c r="Q176" s="82">
        <v>6792</v>
      </c>
      <c r="R176" s="36">
        <f t="shared" si="25"/>
        <v>82.237559026516521</v>
      </c>
      <c r="S176" s="64">
        <v>4</v>
      </c>
      <c r="T176" s="35">
        <f t="shared" si="26"/>
        <v>6</v>
      </c>
      <c r="V176" s="31"/>
      <c r="W176" s="23" t="str">
        <f t="shared" si="18"/>
        <v>Sim</v>
      </c>
    </row>
    <row r="177" spans="1:23" ht="15" x14ac:dyDescent="0.25">
      <c r="A177" s="7" t="s">
        <v>158</v>
      </c>
      <c r="B177" s="20" t="s">
        <v>233</v>
      </c>
      <c r="C177" s="29">
        <v>210990</v>
      </c>
      <c r="D177" s="30" t="s">
        <v>158</v>
      </c>
      <c r="E177" s="28">
        <v>42323</v>
      </c>
      <c r="F177" s="41">
        <f t="shared" si="19"/>
        <v>253938</v>
      </c>
      <c r="G177" s="82">
        <v>34980</v>
      </c>
      <c r="H177" s="36">
        <f t="shared" si="20"/>
        <v>82.650095692649387</v>
      </c>
      <c r="I177" s="82">
        <v>35200</v>
      </c>
      <c r="J177" s="36">
        <f t="shared" si="21"/>
        <v>83.169907615244668</v>
      </c>
      <c r="K177" s="82">
        <v>35154</v>
      </c>
      <c r="L177" s="36">
        <f t="shared" si="22"/>
        <v>83.061219667792926</v>
      </c>
      <c r="M177" s="82">
        <v>36761</v>
      </c>
      <c r="N177" s="36">
        <f t="shared" si="23"/>
        <v>86.858209484204806</v>
      </c>
      <c r="O177" s="82">
        <v>36938</v>
      </c>
      <c r="P177" s="36">
        <f t="shared" si="24"/>
        <v>87.276421803747368</v>
      </c>
      <c r="Q177" s="82">
        <v>20642</v>
      </c>
      <c r="R177" s="36">
        <f t="shared" si="25"/>
        <v>48.772535028235239</v>
      </c>
      <c r="S177" s="64">
        <v>4</v>
      </c>
      <c r="T177" s="35">
        <f t="shared" si="26"/>
        <v>5</v>
      </c>
      <c r="V177" s="31"/>
      <c r="W177" s="23" t="str">
        <f t="shared" si="18"/>
        <v>Sim</v>
      </c>
    </row>
    <row r="178" spans="1:23" ht="15" x14ac:dyDescent="0.25">
      <c r="A178" s="7" t="s">
        <v>158</v>
      </c>
      <c r="B178" s="20" t="s">
        <v>233</v>
      </c>
      <c r="C178" s="29">
        <v>211000</v>
      </c>
      <c r="D178" s="30" t="s">
        <v>167</v>
      </c>
      <c r="E178" s="28">
        <v>24810</v>
      </c>
      <c r="F178" s="41">
        <f t="shared" si="19"/>
        <v>148860</v>
      </c>
      <c r="G178" s="82">
        <v>24109</v>
      </c>
      <c r="H178" s="36">
        <f t="shared" si="20"/>
        <v>97.174526400644908</v>
      </c>
      <c r="I178" s="82">
        <v>24194</v>
      </c>
      <c r="J178" s="36">
        <f t="shared" si="21"/>
        <v>97.51713018943974</v>
      </c>
      <c r="K178" s="82">
        <v>24763</v>
      </c>
      <c r="L178" s="36">
        <f t="shared" si="22"/>
        <v>99.810560257960503</v>
      </c>
      <c r="M178" s="82">
        <v>24190</v>
      </c>
      <c r="N178" s="36">
        <f t="shared" si="23"/>
        <v>97.50100765820234</v>
      </c>
      <c r="O178" s="82">
        <v>24695</v>
      </c>
      <c r="P178" s="36">
        <f t="shared" si="24"/>
        <v>99.536477226924632</v>
      </c>
      <c r="Q178" s="82">
        <v>25076</v>
      </c>
      <c r="R178" s="36">
        <f t="shared" si="25"/>
        <v>101.07214832728739</v>
      </c>
      <c r="S178" s="64">
        <v>4</v>
      </c>
      <c r="T178" s="35">
        <f t="shared" si="26"/>
        <v>6</v>
      </c>
      <c r="V178" s="31"/>
      <c r="W178" s="23" t="str">
        <f t="shared" si="18"/>
        <v>Sim</v>
      </c>
    </row>
    <row r="179" spans="1:23" ht="15" x14ac:dyDescent="0.25">
      <c r="A179" s="7" t="s">
        <v>202</v>
      </c>
      <c r="B179" s="20" t="s">
        <v>233</v>
      </c>
      <c r="C179" s="29">
        <v>211003</v>
      </c>
      <c r="D179" s="30" t="s">
        <v>218</v>
      </c>
      <c r="E179" s="28">
        <v>8826</v>
      </c>
      <c r="F179" s="41">
        <f t="shared" si="19"/>
        <v>52956</v>
      </c>
      <c r="G179" s="82">
        <v>8680</v>
      </c>
      <c r="H179" s="36">
        <f t="shared" si="20"/>
        <v>98.34579651031045</v>
      </c>
      <c r="I179" s="82">
        <v>7188</v>
      </c>
      <c r="J179" s="36">
        <f t="shared" si="21"/>
        <v>81.441196464989801</v>
      </c>
      <c r="K179" s="82">
        <v>7666</v>
      </c>
      <c r="L179" s="36">
        <f t="shared" si="22"/>
        <v>86.857013369589851</v>
      </c>
      <c r="M179" s="82">
        <v>7801</v>
      </c>
      <c r="N179" s="36">
        <f t="shared" si="23"/>
        <v>88.386585089508273</v>
      </c>
      <c r="O179" s="82">
        <v>8386</v>
      </c>
      <c r="P179" s="36">
        <f t="shared" si="24"/>
        <v>95.014729209154765</v>
      </c>
      <c r="Q179" s="82">
        <v>6892</v>
      </c>
      <c r="R179" s="36">
        <f t="shared" si="25"/>
        <v>78.087468842057561</v>
      </c>
      <c r="S179" s="64">
        <v>4</v>
      </c>
      <c r="T179" s="35">
        <f t="shared" si="26"/>
        <v>5</v>
      </c>
      <c r="V179" s="31"/>
      <c r="W179" s="23" t="str">
        <f t="shared" si="18"/>
        <v>Sim</v>
      </c>
    </row>
    <row r="180" spans="1:23" ht="15" x14ac:dyDescent="0.25">
      <c r="A180" s="8" t="s">
        <v>52</v>
      </c>
      <c r="B180" s="19" t="s">
        <v>233</v>
      </c>
      <c r="C180" s="12">
        <v>211010</v>
      </c>
      <c r="D180" s="27" t="s">
        <v>61</v>
      </c>
      <c r="E180" s="28">
        <v>6068</v>
      </c>
      <c r="F180" s="41">
        <f t="shared" si="19"/>
        <v>36408</v>
      </c>
      <c r="G180" s="82">
        <v>6066</v>
      </c>
      <c r="H180" s="36">
        <f t="shared" si="20"/>
        <v>99.967040210942642</v>
      </c>
      <c r="I180" s="82">
        <v>6127</v>
      </c>
      <c r="J180" s="36">
        <f t="shared" si="21"/>
        <v>100.97231377719183</v>
      </c>
      <c r="K180" s="82">
        <v>5939</v>
      </c>
      <c r="L180" s="36">
        <f t="shared" si="22"/>
        <v>97.874093605800923</v>
      </c>
      <c r="M180" s="82">
        <v>6052</v>
      </c>
      <c r="N180" s="36">
        <f t="shared" si="23"/>
        <v>99.736321687541192</v>
      </c>
      <c r="O180" s="82">
        <v>6077</v>
      </c>
      <c r="P180" s="36">
        <f t="shared" si="24"/>
        <v>100.14831905075808</v>
      </c>
      <c r="Q180" s="82">
        <v>4228</v>
      </c>
      <c r="R180" s="36">
        <f t="shared" si="25"/>
        <v>69.67699406723797</v>
      </c>
      <c r="S180" s="64">
        <v>4</v>
      </c>
      <c r="T180" s="35">
        <f t="shared" si="26"/>
        <v>5</v>
      </c>
      <c r="V180" s="31"/>
      <c r="W180" s="23" t="str">
        <f t="shared" si="18"/>
        <v>Sim</v>
      </c>
    </row>
    <row r="181" spans="1:23" ht="15" x14ac:dyDescent="0.25">
      <c r="A181" s="10" t="s">
        <v>146</v>
      </c>
      <c r="B181" s="22" t="s">
        <v>233</v>
      </c>
      <c r="C181" s="12">
        <v>211020</v>
      </c>
      <c r="D181" s="27" t="s">
        <v>156</v>
      </c>
      <c r="E181" s="28">
        <v>9983</v>
      </c>
      <c r="F181" s="41">
        <f t="shared" si="19"/>
        <v>59898</v>
      </c>
      <c r="G181" s="82">
        <v>8248</v>
      </c>
      <c r="H181" s="36">
        <f t="shared" si="20"/>
        <v>82.62045477311429</v>
      </c>
      <c r="I181" s="82">
        <v>9978</v>
      </c>
      <c r="J181" s="36">
        <f t="shared" si="21"/>
        <v>99.949914855253922</v>
      </c>
      <c r="K181" s="82">
        <v>10349</v>
      </c>
      <c r="L181" s="36">
        <f t="shared" si="22"/>
        <v>103.66623259541221</v>
      </c>
      <c r="M181" s="82">
        <v>8819</v>
      </c>
      <c r="N181" s="36">
        <f t="shared" si="23"/>
        <v>88.340178303115295</v>
      </c>
      <c r="O181" s="82">
        <v>10453</v>
      </c>
      <c r="P181" s="36">
        <f t="shared" si="24"/>
        <v>104.70800360613042</v>
      </c>
      <c r="Q181" s="82">
        <v>9034</v>
      </c>
      <c r="R181" s="36">
        <f t="shared" si="25"/>
        <v>90.493839527196229</v>
      </c>
      <c r="S181" s="64">
        <v>4</v>
      </c>
      <c r="T181" s="35">
        <f t="shared" si="26"/>
        <v>6</v>
      </c>
      <c r="V181" s="31"/>
      <c r="W181" s="23" t="str">
        <f t="shared" si="18"/>
        <v>Sim</v>
      </c>
    </row>
    <row r="182" spans="1:23" ht="15" x14ac:dyDescent="0.25">
      <c r="A182" s="8" t="s">
        <v>52</v>
      </c>
      <c r="B182" s="19" t="s">
        <v>234</v>
      </c>
      <c r="C182" s="12">
        <v>211023</v>
      </c>
      <c r="D182" s="27" t="s">
        <v>62</v>
      </c>
      <c r="E182" s="28">
        <v>1083</v>
      </c>
      <c r="F182" s="41">
        <f t="shared" si="19"/>
        <v>6498</v>
      </c>
      <c r="G182" s="82">
        <v>1028</v>
      </c>
      <c r="H182" s="36">
        <f t="shared" si="20"/>
        <v>94.921514312096036</v>
      </c>
      <c r="I182" s="82">
        <v>1099</v>
      </c>
      <c r="J182" s="36">
        <f t="shared" si="21"/>
        <v>101.47737765466299</v>
      </c>
      <c r="K182" s="82">
        <v>1151</v>
      </c>
      <c r="L182" s="36">
        <f t="shared" si="22"/>
        <v>106.27885503231764</v>
      </c>
      <c r="M182" s="82">
        <v>963</v>
      </c>
      <c r="N182" s="36">
        <f t="shared" si="23"/>
        <v>88.9196675900277</v>
      </c>
      <c r="O182" s="82">
        <v>674</v>
      </c>
      <c r="P182" s="36">
        <f t="shared" si="24"/>
        <v>62.234533702677751</v>
      </c>
      <c r="Q182" s="82">
        <v>451</v>
      </c>
      <c r="R182" s="36">
        <f t="shared" si="25"/>
        <v>41.643582640812561</v>
      </c>
      <c r="S182" s="64">
        <v>4</v>
      </c>
      <c r="T182" s="35">
        <f t="shared" si="26"/>
        <v>4</v>
      </c>
      <c r="V182" s="31"/>
      <c r="W182" s="23" t="str">
        <f t="shared" si="18"/>
        <v>Sim</v>
      </c>
    </row>
    <row r="183" spans="1:23" ht="15" x14ac:dyDescent="0.25">
      <c r="A183" s="8" t="s">
        <v>146</v>
      </c>
      <c r="B183" s="19" t="s">
        <v>234</v>
      </c>
      <c r="C183" s="12">
        <v>211027</v>
      </c>
      <c r="D183" s="27" t="s">
        <v>157</v>
      </c>
      <c r="E183" s="28">
        <v>1838</v>
      </c>
      <c r="F183" s="41">
        <f t="shared" si="19"/>
        <v>11028</v>
      </c>
      <c r="G183" s="82">
        <v>2204</v>
      </c>
      <c r="H183" s="36">
        <f t="shared" si="20"/>
        <v>119.91294885745376</v>
      </c>
      <c r="I183" s="82">
        <v>2015</v>
      </c>
      <c r="J183" s="36">
        <f t="shared" si="21"/>
        <v>109.63003264417846</v>
      </c>
      <c r="K183" s="82">
        <v>1995</v>
      </c>
      <c r="L183" s="36">
        <f t="shared" si="22"/>
        <v>108.54189336235038</v>
      </c>
      <c r="M183" s="82">
        <v>1779</v>
      </c>
      <c r="N183" s="36">
        <f t="shared" si="23"/>
        <v>96.789989118607181</v>
      </c>
      <c r="O183" s="82">
        <v>1996</v>
      </c>
      <c r="P183" s="36">
        <f t="shared" si="24"/>
        <v>108.59630032644179</v>
      </c>
      <c r="Q183" s="82">
        <v>1591</v>
      </c>
      <c r="R183" s="36">
        <f t="shared" si="25"/>
        <v>86.56147986942328</v>
      </c>
      <c r="S183" s="64">
        <v>4</v>
      </c>
      <c r="T183" s="35">
        <f t="shared" si="26"/>
        <v>6</v>
      </c>
      <c r="V183" s="31"/>
      <c r="W183" s="23" t="str">
        <f t="shared" si="18"/>
        <v>Sim</v>
      </c>
    </row>
    <row r="184" spans="1:23" ht="15" x14ac:dyDescent="0.25">
      <c r="A184" s="8" t="s">
        <v>130</v>
      </c>
      <c r="B184" s="19" t="s">
        <v>233</v>
      </c>
      <c r="C184" s="12">
        <v>211030</v>
      </c>
      <c r="D184" s="27" t="s">
        <v>141</v>
      </c>
      <c r="E184" s="28">
        <v>5611</v>
      </c>
      <c r="F184" s="41">
        <f t="shared" si="19"/>
        <v>33666</v>
      </c>
      <c r="G184" s="86">
        <v>5224</v>
      </c>
      <c r="H184" s="36">
        <f t="shared" si="20"/>
        <v>93.102833719479591</v>
      </c>
      <c r="I184" s="86">
        <v>2102</v>
      </c>
      <c r="J184" s="36">
        <f t="shared" si="21"/>
        <v>37.462127962929955</v>
      </c>
      <c r="K184" s="82">
        <v>0</v>
      </c>
      <c r="L184" s="36">
        <f t="shared" si="22"/>
        <v>0</v>
      </c>
      <c r="M184" s="82">
        <v>2024</v>
      </c>
      <c r="N184" s="36">
        <f t="shared" si="23"/>
        <v>36.072001425770807</v>
      </c>
      <c r="O184" s="82">
        <v>4720</v>
      </c>
      <c r="P184" s="36">
        <f t="shared" si="24"/>
        <v>84.12047763322046</v>
      </c>
      <c r="Q184" s="82">
        <v>3573</v>
      </c>
      <c r="R184" s="36">
        <f t="shared" si="25"/>
        <v>63.678488682944213</v>
      </c>
      <c r="S184" s="64">
        <v>4</v>
      </c>
      <c r="T184" s="35">
        <f t="shared" si="26"/>
        <v>2</v>
      </c>
      <c r="V184" s="31"/>
      <c r="W184" s="23" t="str">
        <f t="shared" si="18"/>
        <v>Não</v>
      </c>
    </row>
    <row r="185" spans="1:23" ht="15" x14ac:dyDescent="0.25">
      <c r="A185" s="8" t="s">
        <v>86</v>
      </c>
      <c r="B185" s="19" t="s">
        <v>233</v>
      </c>
      <c r="C185" s="12">
        <v>211040</v>
      </c>
      <c r="D185" s="30" t="s">
        <v>96</v>
      </c>
      <c r="E185" s="28">
        <v>4819</v>
      </c>
      <c r="F185" s="41">
        <f t="shared" si="19"/>
        <v>28914</v>
      </c>
      <c r="G185" s="82">
        <v>4270</v>
      </c>
      <c r="H185" s="36">
        <f t="shared" si="20"/>
        <v>88.60759493670885</v>
      </c>
      <c r="I185" s="82">
        <v>5344</v>
      </c>
      <c r="J185" s="36">
        <f t="shared" si="21"/>
        <v>110.89437642664453</v>
      </c>
      <c r="K185" s="82">
        <v>4730</v>
      </c>
      <c r="L185" s="36">
        <f t="shared" si="22"/>
        <v>98.153143805768821</v>
      </c>
      <c r="M185" s="82">
        <v>3361</v>
      </c>
      <c r="N185" s="36">
        <f t="shared" si="23"/>
        <v>69.744760323718609</v>
      </c>
      <c r="O185" s="82">
        <v>3882</v>
      </c>
      <c r="P185" s="36">
        <f t="shared" si="24"/>
        <v>80.556131977588706</v>
      </c>
      <c r="Q185" s="82">
        <v>3484</v>
      </c>
      <c r="R185" s="36">
        <f t="shared" si="25"/>
        <v>72.297157086532465</v>
      </c>
      <c r="S185" s="64">
        <v>4</v>
      </c>
      <c r="T185" s="35">
        <f t="shared" si="26"/>
        <v>4</v>
      </c>
      <c r="V185" s="31"/>
      <c r="W185" s="23" t="str">
        <f t="shared" si="18"/>
        <v>Sim</v>
      </c>
    </row>
    <row r="186" spans="1:23" ht="15" x14ac:dyDescent="0.25">
      <c r="A186" s="8" t="s">
        <v>195</v>
      </c>
      <c r="B186" s="19" t="s">
        <v>233</v>
      </c>
      <c r="C186" s="12">
        <v>211050</v>
      </c>
      <c r="D186" s="27" t="s">
        <v>240</v>
      </c>
      <c r="E186" s="28">
        <v>4633</v>
      </c>
      <c r="F186" s="41">
        <f t="shared" si="19"/>
        <v>27798</v>
      </c>
      <c r="G186" s="86">
        <v>4008</v>
      </c>
      <c r="H186" s="36">
        <f t="shared" si="20"/>
        <v>86.509820850420894</v>
      </c>
      <c r="I186" s="86">
        <v>0</v>
      </c>
      <c r="J186" s="36">
        <f t="shared" si="21"/>
        <v>0</v>
      </c>
      <c r="K186" s="82">
        <v>0</v>
      </c>
      <c r="L186" s="36">
        <f t="shared" si="22"/>
        <v>0</v>
      </c>
      <c r="M186" s="82">
        <v>0</v>
      </c>
      <c r="N186" s="36">
        <f t="shared" si="23"/>
        <v>0</v>
      </c>
      <c r="O186" s="82">
        <v>0</v>
      </c>
      <c r="P186" s="36">
        <f t="shared" si="24"/>
        <v>0</v>
      </c>
      <c r="Q186" s="82">
        <v>0</v>
      </c>
      <c r="R186" s="36">
        <f t="shared" si="25"/>
        <v>0</v>
      </c>
      <c r="S186" s="64">
        <v>4</v>
      </c>
      <c r="T186" s="35">
        <f t="shared" si="26"/>
        <v>1</v>
      </c>
      <c r="V186" s="31"/>
      <c r="W186" s="23" t="str">
        <f t="shared" si="18"/>
        <v>Não</v>
      </c>
    </row>
    <row r="187" spans="1:23" ht="15" x14ac:dyDescent="0.25">
      <c r="A187" s="8" t="s">
        <v>52</v>
      </c>
      <c r="B187" s="19" t="s">
        <v>233</v>
      </c>
      <c r="C187" s="12">
        <v>211060</v>
      </c>
      <c r="D187" s="27" t="s">
        <v>63</v>
      </c>
      <c r="E187" s="28">
        <v>5291</v>
      </c>
      <c r="F187" s="41">
        <f t="shared" si="19"/>
        <v>31746</v>
      </c>
      <c r="G187" s="82">
        <v>4488</v>
      </c>
      <c r="H187" s="36">
        <f t="shared" si="20"/>
        <v>84.823284823284823</v>
      </c>
      <c r="I187" s="82">
        <v>4399</v>
      </c>
      <c r="J187" s="36">
        <f t="shared" si="21"/>
        <v>83.141183141183134</v>
      </c>
      <c r="K187" s="82">
        <v>4516</v>
      </c>
      <c r="L187" s="36">
        <f t="shared" si="22"/>
        <v>85.352485352485346</v>
      </c>
      <c r="M187" s="82">
        <v>5115</v>
      </c>
      <c r="N187" s="36">
        <f t="shared" si="23"/>
        <v>96.673596673596677</v>
      </c>
      <c r="O187" s="82">
        <v>5264</v>
      </c>
      <c r="P187" s="36">
        <f t="shared" si="24"/>
        <v>99.48969948969949</v>
      </c>
      <c r="Q187" s="82">
        <v>5292</v>
      </c>
      <c r="R187" s="36">
        <f t="shared" si="25"/>
        <v>100.01890001890001</v>
      </c>
      <c r="S187" s="64">
        <v>4</v>
      </c>
      <c r="T187" s="35">
        <f t="shared" si="26"/>
        <v>6</v>
      </c>
      <c r="V187" s="31"/>
      <c r="W187" s="23" t="str">
        <f t="shared" si="18"/>
        <v>Sim</v>
      </c>
    </row>
    <row r="188" spans="1:23" ht="15" x14ac:dyDescent="0.25">
      <c r="A188" s="8" t="s">
        <v>171</v>
      </c>
      <c r="B188" s="19" t="s">
        <v>233</v>
      </c>
      <c r="C188" s="12">
        <v>211065</v>
      </c>
      <c r="D188" s="27" t="s">
        <v>183</v>
      </c>
      <c r="E188" s="28">
        <v>3886</v>
      </c>
      <c r="F188" s="41">
        <f t="shared" si="19"/>
        <v>23316</v>
      </c>
      <c r="G188" s="86">
        <v>1935</v>
      </c>
      <c r="H188" s="36">
        <f t="shared" si="20"/>
        <v>49.79413278435409</v>
      </c>
      <c r="I188" s="86">
        <v>917</v>
      </c>
      <c r="J188" s="36">
        <f t="shared" si="21"/>
        <v>23.597529593412251</v>
      </c>
      <c r="K188" s="82">
        <v>0</v>
      </c>
      <c r="L188" s="36">
        <f t="shared" si="22"/>
        <v>0</v>
      </c>
      <c r="M188" s="82">
        <v>3663</v>
      </c>
      <c r="N188" s="36">
        <f t="shared" si="23"/>
        <v>94.261451363870307</v>
      </c>
      <c r="O188" s="82">
        <v>3847</v>
      </c>
      <c r="P188" s="36">
        <f t="shared" si="24"/>
        <v>98.9963973237262</v>
      </c>
      <c r="Q188" s="82">
        <v>3294</v>
      </c>
      <c r="R188" s="36">
        <f t="shared" si="25"/>
        <v>84.765826042202775</v>
      </c>
      <c r="S188" s="64">
        <v>4</v>
      </c>
      <c r="T188" s="35">
        <f t="shared" si="26"/>
        <v>3</v>
      </c>
      <c r="V188" s="31"/>
      <c r="W188" s="23" t="str">
        <f t="shared" si="18"/>
        <v>Não</v>
      </c>
    </row>
    <row r="189" spans="1:23" ht="15" x14ac:dyDescent="0.25">
      <c r="A189" s="8" t="s">
        <v>130</v>
      </c>
      <c r="B189" s="19" t="s">
        <v>233</v>
      </c>
      <c r="C189" s="12">
        <v>211070</v>
      </c>
      <c r="D189" s="27" t="s">
        <v>142</v>
      </c>
      <c r="E189" s="53">
        <v>12110</v>
      </c>
      <c r="F189" s="41">
        <f t="shared" si="19"/>
        <v>72660</v>
      </c>
      <c r="G189" s="82">
        <v>11521</v>
      </c>
      <c r="H189" s="36">
        <f t="shared" si="20"/>
        <v>95.136251032204783</v>
      </c>
      <c r="I189" s="82">
        <v>11811</v>
      </c>
      <c r="J189" s="36">
        <f t="shared" si="21"/>
        <v>97.530966143682903</v>
      </c>
      <c r="K189" s="82">
        <v>10983</v>
      </c>
      <c r="L189" s="36">
        <f t="shared" si="22"/>
        <v>90.693641618497111</v>
      </c>
      <c r="M189" s="82">
        <v>10682</v>
      </c>
      <c r="N189" s="36">
        <f t="shared" si="23"/>
        <v>88.20809248554913</v>
      </c>
      <c r="O189" s="82">
        <v>10536</v>
      </c>
      <c r="P189" s="36">
        <f t="shared" si="24"/>
        <v>87.002477291494628</v>
      </c>
      <c r="Q189" s="82">
        <v>9935</v>
      </c>
      <c r="R189" s="36">
        <f t="shared" si="25"/>
        <v>82.039636663914123</v>
      </c>
      <c r="S189" s="64">
        <v>4</v>
      </c>
      <c r="T189" s="35">
        <f t="shared" si="26"/>
        <v>6</v>
      </c>
      <c r="V189" s="31"/>
      <c r="W189" s="23" t="str">
        <f t="shared" si="18"/>
        <v>Sim</v>
      </c>
    </row>
    <row r="190" spans="1:23" ht="15" x14ac:dyDescent="0.25">
      <c r="A190" s="8" t="s">
        <v>27</v>
      </c>
      <c r="B190" s="19" t="s">
        <v>233</v>
      </c>
      <c r="C190" s="12">
        <v>211080</v>
      </c>
      <c r="D190" s="27" t="s">
        <v>37</v>
      </c>
      <c r="E190" s="28">
        <v>3057</v>
      </c>
      <c r="F190" s="41">
        <f t="shared" si="19"/>
        <v>18342</v>
      </c>
      <c r="G190" s="82">
        <v>3160</v>
      </c>
      <c r="H190" s="36">
        <f t="shared" si="20"/>
        <v>103.36931632319266</v>
      </c>
      <c r="I190" s="82">
        <v>2996</v>
      </c>
      <c r="J190" s="36">
        <f t="shared" si="21"/>
        <v>98.004579653254822</v>
      </c>
      <c r="K190" s="82">
        <v>2633</v>
      </c>
      <c r="L190" s="36">
        <f t="shared" si="22"/>
        <v>86.130192999672886</v>
      </c>
      <c r="M190" s="82">
        <v>2764</v>
      </c>
      <c r="N190" s="36">
        <f t="shared" si="23"/>
        <v>90.415439973830559</v>
      </c>
      <c r="O190" s="82">
        <v>2395</v>
      </c>
      <c r="P190" s="36">
        <f t="shared" si="24"/>
        <v>78.344782466470392</v>
      </c>
      <c r="Q190" s="82">
        <v>2870</v>
      </c>
      <c r="R190" s="36">
        <f t="shared" si="25"/>
        <v>93.882891723912337</v>
      </c>
      <c r="S190" s="64">
        <v>4</v>
      </c>
      <c r="T190" s="35">
        <f t="shared" si="26"/>
        <v>5</v>
      </c>
      <c r="V190" s="31"/>
      <c r="W190" s="23" t="str">
        <f t="shared" si="18"/>
        <v>Sim</v>
      </c>
    </row>
    <row r="191" spans="1:23" ht="15" x14ac:dyDescent="0.25">
      <c r="A191" s="8" t="s">
        <v>8</v>
      </c>
      <c r="B191" s="19" t="s">
        <v>233</v>
      </c>
      <c r="C191" s="12">
        <v>211085</v>
      </c>
      <c r="D191" s="27" t="s">
        <v>13</v>
      </c>
      <c r="E191" s="28">
        <v>4010</v>
      </c>
      <c r="F191" s="41">
        <f t="shared" si="19"/>
        <v>24060</v>
      </c>
      <c r="G191" s="82">
        <v>3990</v>
      </c>
      <c r="H191" s="36">
        <f t="shared" si="20"/>
        <v>99.501246882793012</v>
      </c>
      <c r="I191" s="82">
        <v>4035</v>
      </c>
      <c r="J191" s="36">
        <f t="shared" si="21"/>
        <v>100.62344139650872</v>
      </c>
      <c r="K191" s="82">
        <v>3984</v>
      </c>
      <c r="L191" s="36">
        <f t="shared" si="22"/>
        <v>99.35162094763092</v>
      </c>
      <c r="M191" s="82">
        <v>4028</v>
      </c>
      <c r="N191" s="36">
        <f t="shared" si="23"/>
        <v>100.44887780548628</v>
      </c>
      <c r="O191" s="82">
        <v>4011</v>
      </c>
      <c r="P191" s="36">
        <f t="shared" si="24"/>
        <v>100.02493765586036</v>
      </c>
      <c r="Q191" s="82">
        <v>3993</v>
      </c>
      <c r="R191" s="36">
        <f t="shared" si="25"/>
        <v>99.576059850374065</v>
      </c>
      <c r="S191" s="64">
        <v>4</v>
      </c>
      <c r="T191" s="35">
        <f t="shared" si="26"/>
        <v>6</v>
      </c>
      <c r="V191" s="31"/>
      <c r="W191" s="23" t="str">
        <f t="shared" si="18"/>
        <v>Sim</v>
      </c>
    </row>
    <row r="192" spans="1:23" ht="15" x14ac:dyDescent="0.25">
      <c r="A192" s="8" t="s">
        <v>191</v>
      </c>
      <c r="B192" s="19" t="s">
        <v>234</v>
      </c>
      <c r="C192" s="12">
        <v>211090</v>
      </c>
      <c r="D192" s="30" t="s">
        <v>194</v>
      </c>
      <c r="E192" s="28">
        <v>2896</v>
      </c>
      <c r="F192" s="41">
        <f t="shared" si="19"/>
        <v>17376</v>
      </c>
      <c r="G192" s="82">
        <v>2462</v>
      </c>
      <c r="H192" s="36">
        <f t="shared" si="20"/>
        <v>85.01381215469614</v>
      </c>
      <c r="I192" s="82">
        <v>2603</v>
      </c>
      <c r="J192" s="36">
        <f t="shared" si="21"/>
        <v>89.882596685082873</v>
      </c>
      <c r="K192" s="82">
        <v>2631</v>
      </c>
      <c r="L192" s="36">
        <f t="shared" si="22"/>
        <v>90.849447513812152</v>
      </c>
      <c r="M192" s="82">
        <v>2854</v>
      </c>
      <c r="N192" s="36">
        <f t="shared" si="23"/>
        <v>98.549723756906076</v>
      </c>
      <c r="O192" s="82">
        <v>2801</v>
      </c>
      <c r="P192" s="36">
        <f t="shared" si="24"/>
        <v>96.719613259668506</v>
      </c>
      <c r="Q192" s="82">
        <v>1763</v>
      </c>
      <c r="R192" s="36">
        <f t="shared" si="25"/>
        <v>60.877071823204417</v>
      </c>
      <c r="S192" s="64">
        <v>4</v>
      </c>
      <c r="T192" s="35">
        <f t="shared" si="26"/>
        <v>5</v>
      </c>
      <c r="V192" s="31"/>
      <c r="W192" s="23" t="str">
        <f t="shared" si="18"/>
        <v>Sim</v>
      </c>
    </row>
    <row r="193" spans="1:23" ht="15" x14ac:dyDescent="0.25">
      <c r="A193" s="8" t="s">
        <v>195</v>
      </c>
      <c r="B193" s="19" t="s">
        <v>233</v>
      </c>
      <c r="C193" s="12">
        <v>211100</v>
      </c>
      <c r="D193" s="27" t="s">
        <v>201</v>
      </c>
      <c r="E193" s="28">
        <v>2708</v>
      </c>
      <c r="F193" s="41">
        <f t="shared" si="19"/>
        <v>16248</v>
      </c>
      <c r="G193" s="82">
        <v>2433</v>
      </c>
      <c r="H193" s="36">
        <f t="shared" si="20"/>
        <v>89.844903988183162</v>
      </c>
      <c r="I193" s="82">
        <v>2319</v>
      </c>
      <c r="J193" s="36">
        <f t="shared" si="21"/>
        <v>85.635155096011815</v>
      </c>
      <c r="K193" s="82">
        <v>2616</v>
      </c>
      <c r="L193" s="36">
        <f t="shared" si="22"/>
        <v>96.602658788773994</v>
      </c>
      <c r="M193" s="82">
        <v>2916</v>
      </c>
      <c r="N193" s="36">
        <f t="shared" si="23"/>
        <v>107.68094534711965</v>
      </c>
      <c r="O193" s="82">
        <v>2211</v>
      </c>
      <c r="P193" s="36">
        <f t="shared" si="24"/>
        <v>81.646971935007386</v>
      </c>
      <c r="Q193" s="82">
        <v>767</v>
      </c>
      <c r="R193" s="36">
        <f t="shared" si="25"/>
        <v>28.323485967503693</v>
      </c>
      <c r="S193" s="64">
        <v>4</v>
      </c>
      <c r="T193" s="35">
        <f t="shared" si="26"/>
        <v>5</v>
      </c>
      <c r="V193" s="31"/>
      <c r="W193" s="23" t="str">
        <f t="shared" si="18"/>
        <v>Sim</v>
      </c>
    </row>
    <row r="194" spans="1:23" ht="15" x14ac:dyDescent="0.25">
      <c r="A194" s="8" t="s">
        <v>158</v>
      </c>
      <c r="B194" s="19" t="s">
        <v>234</v>
      </c>
      <c r="C194" s="12">
        <v>211102</v>
      </c>
      <c r="D194" s="27" t="s">
        <v>168</v>
      </c>
      <c r="E194" s="28">
        <v>5348</v>
      </c>
      <c r="F194" s="41">
        <f t="shared" si="19"/>
        <v>32088</v>
      </c>
      <c r="G194" s="82">
        <v>5020</v>
      </c>
      <c r="H194" s="36">
        <f t="shared" si="20"/>
        <v>93.866866118175025</v>
      </c>
      <c r="I194" s="82">
        <v>5659</v>
      </c>
      <c r="J194" s="36">
        <f t="shared" si="21"/>
        <v>105.81525804038894</v>
      </c>
      <c r="K194" s="82">
        <v>5718</v>
      </c>
      <c r="L194" s="36">
        <f t="shared" si="22"/>
        <v>106.9184741959611</v>
      </c>
      <c r="M194" s="82">
        <v>5397</v>
      </c>
      <c r="N194" s="36">
        <f t="shared" si="23"/>
        <v>100.91623036649216</v>
      </c>
      <c r="O194" s="82">
        <v>3850</v>
      </c>
      <c r="P194" s="36">
        <f t="shared" si="24"/>
        <v>71.989528795811523</v>
      </c>
      <c r="Q194" s="82">
        <v>0</v>
      </c>
      <c r="R194" s="36">
        <f t="shared" si="25"/>
        <v>0</v>
      </c>
      <c r="S194" s="64">
        <v>4</v>
      </c>
      <c r="T194" s="35">
        <f t="shared" si="26"/>
        <v>4</v>
      </c>
      <c r="V194" s="31"/>
      <c r="W194" s="23" t="str">
        <f t="shared" si="18"/>
        <v>Sim</v>
      </c>
    </row>
    <row r="195" spans="1:23" ht="15" x14ac:dyDescent="0.25">
      <c r="A195" s="7" t="s">
        <v>71</v>
      </c>
      <c r="B195" s="20" t="s">
        <v>233</v>
      </c>
      <c r="C195" s="29">
        <v>211105</v>
      </c>
      <c r="D195" s="30" t="s">
        <v>83</v>
      </c>
      <c r="E195" s="28">
        <v>4666</v>
      </c>
      <c r="F195" s="41">
        <f t="shared" si="19"/>
        <v>27996</v>
      </c>
      <c r="G195" s="82">
        <v>4656</v>
      </c>
      <c r="H195" s="36">
        <f t="shared" si="20"/>
        <v>99.785683669095576</v>
      </c>
      <c r="I195" s="82">
        <v>4610</v>
      </c>
      <c r="J195" s="36">
        <f t="shared" si="21"/>
        <v>98.799828546935274</v>
      </c>
      <c r="K195" s="82">
        <v>4379</v>
      </c>
      <c r="L195" s="36">
        <f t="shared" si="22"/>
        <v>93.84912130304329</v>
      </c>
      <c r="M195" s="82">
        <v>4329</v>
      </c>
      <c r="N195" s="36">
        <f t="shared" si="23"/>
        <v>92.777539648521213</v>
      </c>
      <c r="O195" s="82">
        <v>4908</v>
      </c>
      <c r="P195" s="36">
        <f t="shared" si="24"/>
        <v>105.18645520788684</v>
      </c>
      <c r="Q195" s="82">
        <v>4525</v>
      </c>
      <c r="R195" s="36">
        <f t="shared" si="25"/>
        <v>96.978139734247748</v>
      </c>
      <c r="S195" s="64">
        <v>4</v>
      </c>
      <c r="T195" s="35">
        <f t="shared" si="26"/>
        <v>6</v>
      </c>
      <c r="V195" s="31"/>
      <c r="W195" s="23" t="str">
        <f t="shared" si="18"/>
        <v>Sim</v>
      </c>
    </row>
    <row r="196" spans="1:23" ht="15" x14ac:dyDescent="0.25">
      <c r="A196" s="7" t="s">
        <v>45</v>
      </c>
      <c r="B196" s="20" t="s">
        <v>234</v>
      </c>
      <c r="C196" s="29">
        <v>211107</v>
      </c>
      <c r="D196" s="30" t="s">
        <v>51</v>
      </c>
      <c r="E196" s="28">
        <v>4065</v>
      </c>
      <c r="F196" s="41">
        <f t="shared" si="19"/>
        <v>24390</v>
      </c>
      <c r="G196" s="82">
        <v>3442</v>
      </c>
      <c r="H196" s="36">
        <f t="shared" si="20"/>
        <v>84.674046740467404</v>
      </c>
      <c r="I196" s="82">
        <v>4104</v>
      </c>
      <c r="J196" s="36">
        <f t="shared" si="21"/>
        <v>100.95940959409594</v>
      </c>
      <c r="K196" s="82">
        <v>3774</v>
      </c>
      <c r="L196" s="36">
        <f t="shared" si="22"/>
        <v>92.841328413284131</v>
      </c>
      <c r="M196" s="82">
        <v>3630</v>
      </c>
      <c r="N196" s="36">
        <f t="shared" si="23"/>
        <v>89.298892988929893</v>
      </c>
      <c r="O196" s="82">
        <v>3312</v>
      </c>
      <c r="P196" s="36">
        <f t="shared" si="24"/>
        <v>81.476014760147592</v>
      </c>
      <c r="Q196" s="82">
        <v>1869</v>
      </c>
      <c r="R196" s="36">
        <f t="shared" si="25"/>
        <v>45.977859778597782</v>
      </c>
      <c r="S196" s="64">
        <v>4</v>
      </c>
      <c r="T196" s="35">
        <f t="shared" si="26"/>
        <v>5</v>
      </c>
      <c r="V196" s="31"/>
      <c r="W196" s="23" t="str">
        <f t="shared" si="18"/>
        <v>Sim</v>
      </c>
    </row>
    <row r="197" spans="1:23" ht="15" x14ac:dyDescent="0.25">
      <c r="A197" s="8" t="s">
        <v>171</v>
      </c>
      <c r="B197" s="19" t="s">
        <v>233</v>
      </c>
      <c r="C197" s="12">
        <v>211110</v>
      </c>
      <c r="D197" s="27" t="s">
        <v>171</v>
      </c>
      <c r="E197" s="28">
        <v>13783</v>
      </c>
      <c r="F197" s="41">
        <f t="shared" si="19"/>
        <v>82698</v>
      </c>
      <c r="G197" s="82">
        <v>10083</v>
      </c>
      <c r="H197" s="36">
        <f t="shared" si="20"/>
        <v>73.155336283827893</v>
      </c>
      <c r="I197" s="82">
        <v>9756</v>
      </c>
      <c r="J197" s="36">
        <f t="shared" si="21"/>
        <v>70.782848436479711</v>
      </c>
      <c r="K197" s="82">
        <v>13156</v>
      </c>
      <c r="L197" s="36">
        <f t="shared" si="22"/>
        <v>95.450917797286522</v>
      </c>
      <c r="M197" s="82">
        <v>11417</v>
      </c>
      <c r="N197" s="36">
        <f t="shared" si="23"/>
        <v>82.833925850685631</v>
      </c>
      <c r="O197" s="82">
        <v>11985</v>
      </c>
      <c r="P197" s="36">
        <f t="shared" si="24"/>
        <v>86.954944496843936</v>
      </c>
      <c r="Q197" s="82">
        <v>5060</v>
      </c>
      <c r="R197" s="36">
        <f t="shared" si="25"/>
        <v>36.711891460494812</v>
      </c>
      <c r="S197" s="64">
        <v>4</v>
      </c>
      <c r="T197" s="35">
        <f t="shared" si="26"/>
        <v>3</v>
      </c>
      <c r="V197" s="31"/>
      <c r="W197" s="23" t="str">
        <f t="shared" si="18"/>
        <v>Não</v>
      </c>
    </row>
    <row r="198" spans="1:23" ht="15" x14ac:dyDescent="0.25">
      <c r="A198" s="8" t="s">
        <v>186</v>
      </c>
      <c r="B198" s="19" t="s">
        <v>233</v>
      </c>
      <c r="C198" s="12">
        <v>211120</v>
      </c>
      <c r="D198" s="27" t="s">
        <v>190</v>
      </c>
      <c r="E198" s="28">
        <v>104698</v>
      </c>
      <c r="F198" s="41">
        <f t="shared" si="19"/>
        <v>628188</v>
      </c>
      <c r="G198" s="82">
        <v>10634</v>
      </c>
      <c r="H198" s="36">
        <f t="shared" si="20"/>
        <v>10.15683203117538</v>
      </c>
      <c r="I198" s="82">
        <v>3502</v>
      </c>
      <c r="J198" s="36">
        <f t="shared" si="21"/>
        <v>3.3448585455309559</v>
      </c>
      <c r="K198" s="82">
        <v>8904</v>
      </c>
      <c r="L198" s="36">
        <f t="shared" si="22"/>
        <v>8.5044604481460961</v>
      </c>
      <c r="M198" s="82">
        <v>10736</v>
      </c>
      <c r="N198" s="36">
        <f t="shared" si="23"/>
        <v>10.25425509560832</v>
      </c>
      <c r="O198" s="82">
        <v>14201</v>
      </c>
      <c r="P198" s="36">
        <f t="shared" si="24"/>
        <v>13.563773902080269</v>
      </c>
      <c r="Q198" s="82">
        <v>16989</v>
      </c>
      <c r="R198" s="36">
        <f t="shared" si="25"/>
        <v>16.226670996580641</v>
      </c>
      <c r="S198" s="64">
        <v>4</v>
      </c>
      <c r="T198" s="35">
        <f t="shared" si="26"/>
        <v>0</v>
      </c>
      <c r="V198" s="31"/>
      <c r="W198" s="23" t="str">
        <f t="shared" si="18"/>
        <v>Não</v>
      </c>
    </row>
    <row r="199" spans="1:23" ht="15" x14ac:dyDescent="0.25">
      <c r="A199" s="8" t="s">
        <v>130</v>
      </c>
      <c r="B199" s="19" t="s">
        <v>233</v>
      </c>
      <c r="C199" s="12">
        <v>211125</v>
      </c>
      <c r="D199" s="27" t="s">
        <v>143</v>
      </c>
      <c r="E199" s="53">
        <v>3561</v>
      </c>
      <c r="F199" s="41">
        <f t="shared" si="19"/>
        <v>21366</v>
      </c>
      <c r="G199" s="82">
        <v>3221</v>
      </c>
      <c r="H199" s="36">
        <f t="shared" si="20"/>
        <v>90.452120190957601</v>
      </c>
      <c r="I199" s="82">
        <v>3386</v>
      </c>
      <c r="J199" s="36">
        <f t="shared" si="21"/>
        <v>95.085650098287005</v>
      </c>
      <c r="K199" s="82">
        <v>3626</v>
      </c>
      <c r="L199" s="36">
        <f t="shared" si="22"/>
        <v>101.8253299634934</v>
      </c>
      <c r="M199" s="82">
        <v>3527</v>
      </c>
      <c r="N199" s="36">
        <f t="shared" si="23"/>
        <v>99.045212019095757</v>
      </c>
      <c r="O199" s="82">
        <v>2518</v>
      </c>
      <c r="P199" s="36">
        <f t="shared" si="24"/>
        <v>70.710474585790507</v>
      </c>
      <c r="Q199" s="82">
        <v>3370</v>
      </c>
      <c r="R199" s="36">
        <f t="shared" si="25"/>
        <v>94.636338107273232</v>
      </c>
      <c r="S199" s="64">
        <v>4</v>
      </c>
      <c r="T199" s="35">
        <f t="shared" si="26"/>
        <v>5</v>
      </c>
      <c r="V199" s="31"/>
      <c r="W199" s="23" t="str">
        <f t="shared" si="18"/>
        <v>Sim</v>
      </c>
    </row>
    <row r="200" spans="1:23" ht="15" x14ac:dyDescent="0.25">
      <c r="A200" s="8" t="s">
        <v>186</v>
      </c>
      <c r="B200" s="19" t="s">
        <v>233</v>
      </c>
      <c r="C200" s="12">
        <v>211130</v>
      </c>
      <c r="D200" s="27" t="s">
        <v>186</v>
      </c>
      <c r="E200" s="28">
        <v>428931</v>
      </c>
      <c r="F200" s="41">
        <f t="shared" si="19"/>
        <v>2573586</v>
      </c>
      <c r="G200" s="82">
        <v>247087</v>
      </c>
      <c r="H200" s="36">
        <f t="shared" si="20"/>
        <v>57.605302484548794</v>
      </c>
      <c r="I200" s="82">
        <v>85711</v>
      </c>
      <c r="J200" s="36">
        <f t="shared" si="21"/>
        <v>19.982468042645554</v>
      </c>
      <c r="K200" s="82">
        <v>162112</v>
      </c>
      <c r="L200" s="36">
        <f t="shared" si="22"/>
        <v>37.794423811755273</v>
      </c>
      <c r="M200" s="82">
        <v>92141</v>
      </c>
      <c r="N200" s="36">
        <f t="shared" si="23"/>
        <v>21.481543651543021</v>
      </c>
      <c r="O200" s="82">
        <v>0</v>
      </c>
      <c r="P200" s="36">
        <f t="shared" si="24"/>
        <v>0</v>
      </c>
      <c r="Q200" s="82">
        <v>0</v>
      </c>
      <c r="R200" s="36">
        <f t="shared" si="25"/>
        <v>0</v>
      </c>
      <c r="S200" s="64">
        <v>4</v>
      </c>
      <c r="T200" s="35">
        <f t="shared" si="26"/>
        <v>0</v>
      </c>
      <c r="V200" s="31"/>
      <c r="W200" s="23" t="str">
        <f t="shared" si="18"/>
        <v>Não</v>
      </c>
    </row>
    <row r="201" spans="1:23" ht="13.9" customHeight="1" x14ac:dyDescent="0.25">
      <c r="A201" s="8" t="s">
        <v>16</v>
      </c>
      <c r="B201" s="19" t="s">
        <v>233</v>
      </c>
      <c r="C201" s="12">
        <v>211140</v>
      </c>
      <c r="D201" s="27" t="s">
        <v>25</v>
      </c>
      <c r="E201" s="28">
        <v>4036</v>
      </c>
      <c r="F201" s="41">
        <f t="shared" si="19"/>
        <v>24216</v>
      </c>
      <c r="G201" s="82">
        <v>3978</v>
      </c>
      <c r="H201" s="36">
        <f t="shared" si="20"/>
        <v>98.562933597621409</v>
      </c>
      <c r="I201" s="82">
        <v>3989</v>
      </c>
      <c r="J201" s="36">
        <f t="shared" si="21"/>
        <v>98.835480673934583</v>
      </c>
      <c r="K201" s="82">
        <v>3975</v>
      </c>
      <c r="L201" s="36">
        <f t="shared" si="22"/>
        <v>98.488602576808731</v>
      </c>
      <c r="M201" s="82">
        <v>4154</v>
      </c>
      <c r="N201" s="36">
        <f t="shared" si="23"/>
        <v>102.92368681863231</v>
      </c>
      <c r="O201" s="82">
        <v>4116</v>
      </c>
      <c r="P201" s="36">
        <f t="shared" si="24"/>
        <v>101.98216055500495</v>
      </c>
      <c r="Q201" s="82">
        <v>4119</v>
      </c>
      <c r="R201" s="36">
        <f t="shared" si="25"/>
        <v>102.05649157581765</v>
      </c>
      <c r="S201" s="64">
        <v>4</v>
      </c>
      <c r="T201" s="35">
        <f t="shared" si="26"/>
        <v>6</v>
      </c>
      <c r="V201" s="31"/>
      <c r="W201" s="23" t="str">
        <f t="shared" si="18"/>
        <v>Sim</v>
      </c>
    </row>
    <row r="202" spans="1:23" ht="14.25" customHeight="1" x14ac:dyDescent="0.25">
      <c r="A202" s="7" t="s">
        <v>65</v>
      </c>
      <c r="B202" s="20" t="s">
        <v>233</v>
      </c>
      <c r="C202" s="29">
        <v>211150</v>
      </c>
      <c r="D202" s="30" t="s">
        <v>69</v>
      </c>
      <c r="E202" s="28">
        <v>14917</v>
      </c>
      <c r="F202" s="41">
        <f t="shared" si="19"/>
        <v>89502</v>
      </c>
      <c r="G202" s="82">
        <v>14848</v>
      </c>
      <c r="H202" s="36">
        <f t="shared" si="20"/>
        <v>99.537440504122813</v>
      </c>
      <c r="I202" s="82">
        <v>15013</v>
      </c>
      <c r="J202" s="36">
        <f t="shared" si="21"/>
        <v>100.64356103774217</v>
      </c>
      <c r="K202" s="82">
        <v>15465</v>
      </c>
      <c r="L202" s="36">
        <f t="shared" si="22"/>
        <v>103.67366092377823</v>
      </c>
      <c r="M202" s="82">
        <v>14236</v>
      </c>
      <c r="N202" s="36">
        <f t="shared" si="23"/>
        <v>95.434738888516463</v>
      </c>
      <c r="O202" s="82">
        <v>15202</v>
      </c>
      <c r="P202" s="36">
        <f t="shared" si="24"/>
        <v>101.91057183079708</v>
      </c>
      <c r="Q202" s="82">
        <v>13659</v>
      </c>
      <c r="R202" s="36">
        <f t="shared" si="25"/>
        <v>91.566668901253607</v>
      </c>
      <c r="S202" s="64">
        <v>4</v>
      </c>
      <c r="T202" s="35">
        <f t="shared" si="26"/>
        <v>6</v>
      </c>
      <c r="V202" s="31"/>
      <c r="W202" s="23" t="str">
        <f t="shared" si="18"/>
        <v>Sim</v>
      </c>
    </row>
    <row r="203" spans="1:23" ht="15" x14ac:dyDescent="0.25">
      <c r="A203" s="7" t="s">
        <v>8</v>
      </c>
      <c r="B203" s="20" t="s">
        <v>233</v>
      </c>
      <c r="C203" s="29">
        <v>211153</v>
      </c>
      <c r="D203" s="30" t="s">
        <v>14</v>
      </c>
      <c r="E203" s="28">
        <v>5534</v>
      </c>
      <c r="F203" s="41">
        <f t="shared" si="19"/>
        <v>33204</v>
      </c>
      <c r="G203" s="82">
        <v>5371</v>
      </c>
      <c r="H203" s="36">
        <f t="shared" si="20"/>
        <v>97.054571738344777</v>
      </c>
      <c r="I203" s="82">
        <v>4185</v>
      </c>
      <c r="J203" s="36">
        <f t="shared" si="21"/>
        <v>75.623418865196967</v>
      </c>
      <c r="K203" s="82">
        <v>428</v>
      </c>
      <c r="L203" s="36">
        <f t="shared" si="22"/>
        <v>7.7340079508492945</v>
      </c>
      <c r="M203" s="82">
        <v>2983</v>
      </c>
      <c r="N203" s="36">
        <f t="shared" si="23"/>
        <v>53.903144199494037</v>
      </c>
      <c r="O203" s="82">
        <v>0</v>
      </c>
      <c r="P203" s="36">
        <f t="shared" si="24"/>
        <v>0</v>
      </c>
      <c r="Q203" s="82">
        <v>1767</v>
      </c>
      <c r="R203" s="36">
        <f t="shared" si="25"/>
        <v>31.929887965305387</v>
      </c>
      <c r="S203" s="64">
        <v>4</v>
      </c>
      <c r="T203" s="35">
        <f t="shared" si="26"/>
        <v>1</v>
      </c>
      <c r="V203" s="31"/>
      <c r="W203" s="23" t="str">
        <f t="shared" si="18"/>
        <v>Não</v>
      </c>
    </row>
    <row r="204" spans="1:23" ht="15" x14ac:dyDescent="0.25">
      <c r="A204" s="7" t="s">
        <v>27</v>
      </c>
      <c r="B204" s="20" t="s">
        <v>233</v>
      </c>
      <c r="C204" s="29">
        <v>211157</v>
      </c>
      <c r="D204" s="30" t="s">
        <v>38</v>
      </c>
      <c r="E204" s="28">
        <v>1461</v>
      </c>
      <c r="F204" s="41">
        <f t="shared" si="19"/>
        <v>8766</v>
      </c>
      <c r="G204" s="82">
        <v>1477</v>
      </c>
      <c r="H204" s="36">
        <f t="shared" si="20"/>
        <v>101.09514031485286</v>
      </c>
      <c r="I204" s="82">
        <v>1359</v>
      </c>
      <c r="J204" s="36">
        <f t="shared" si="21"/>
        <v>93.01848049281314</v>
      </c>
      <c r="K204" s="82">
        <v>1602</v>
      </c>
      <c r="L204" s="36">
        <f t="shared" si="22"/>
        <v>109.65092402464064</v>
      </c>
      <c r="M204" s="82">
        <v>1550</v>
      </c>
      <c r="N204" s="36">
        <f t="shared" si="23"/>
        <v>106.09171800136892</v>
      </c>
      <c r="O204" s="82">
        <v>1689</v>
      </c>
      <c r="P204" s="36">
        <f t="shared" si="24"/>
        <v>115.60574948665298</v>
      </c>
      <c r="Q204" s="82">
        <v>1663</v>
      </c>
      <c r="R204" s="36">
        <f t="shared" si="25"/>
        <v>113.82614647501713</v>
      </c>
      <c r="S204" s="64">
        <v>4</v>
      </c>
      <c r="T204" s="35">
        <f t="shared" si="26"/>
        <v>6</v>
      </c>
      <c r="V204" s="31"/>
      <c r="W204" s="23" t="str">
        <f t="shared" si="18"/>
        <v>Sim</v>
      </c>
    </row>
    <row r="205" spans="1:23" ht="15" x14ac:dyDescent="0.25">
      <c r="A205" s="7" t="s">
        <v>27</v>
      </c>
      <c r="B205" s="20" t="s">
        <v>233</v>
      </c>
      <c r="C205" s="29">
        <v>211160</v>
      </c>
      <c r="D205" s="30" t="s">
        <v>254</v>
      </c>
      <c r="E205" s="28">
        <v>8452</v>
      </c>
      <c r="F205" s="41">
        <f t="shared" si="19"/>
        <v>50712</v>
      </c>
      <c r="G205" s="82">
        <v>8172</v>
      </c>
      <c r="H205" s="36">
        <f t="shared" si="20"/>
        <v>96.687174633222909</v>
      </c>
      <c r="I205" s="82">
        <v>2775</v>
      </c>
      <c r="J205" s="36">
        <f t="shared" si="21"/>
        <v>32.832465688594411</v>
      </c>
      <c r="K205" s="82">
        <v>8599</v>
      </c>
      <c r="L205" s="36">
        <f t="shared" si="22"/>
        <v>101.73923331755796</v>
      </c>
      <c r="M205" s="82">
        <v>3585</v>
      </c>
      <c r="N205" s="36">
        <f t="shared" si="23"/>
        <v>42.415996213913864</v>
      </c>
      <c r="O205" s="82">
        <v>6526</v>
      </c>
      <c r="P205" s="36">
        <f t="shared" si="24"/>
        <v>77.212494084240419</v>
      </c>
      <c r="Q205" s="82">
        <v>4536</v>
      </c>
      <c r="R205" s="36">
        <f t="shared" si="25"/>
        <v>53.66777094178893</v>
      </c>
      <c r="S205" s="64">
        <v>4</v>
      </c>
      <c r="T205" s="35">
        <f t="shared" si="26"/>
        <v>2</v>
      </c>
      <c r="V205" s="31"/>
      <c r="W205" s="23" t="str">
        <f t="shared" ref="W205:W229" si="27">IF(T205&gt;=4,"Sim","Não")</f>
        <v>Não</v>
      </c>
    </row>
    <row r="206" spans="1:23" ht="15" x14ac:dyDescent="0.25">
      <c r="A206" s="7" t="s">
        <v>100</v>
      </c>
      <c r="B206" s="20" t="s">
        <v>234</v>
      </c>
      <c r="C206" s="29">
        <v>211163</v>
      </c>
      <c r="D206" s="30" t="s">
        <v>110</v>
      </c>
      <c r="E206" s="28">
        <v>1740</v>
      </c>
      <c r="F206" s="41">
        <f t="shared" si="19"/>
        <v>10440</v>
      </c>
      <c r="G206" s="86">
        <v>1450</v>
      </c>
      <c r="H206" s="36">
        <f t="shared" si="20"/>
        <v>83.333333333333343</v>
      </c>
      <c r="I206" s="86">
        <v>631</v>
      </c>
      <c r="J206" s="36">
        <f t="shared" si="21"/>
        <v>36.264367816091955</v>
      </c>
      <c r="K206" s="82">
        <v>0</v>
      </c>
      <c r="L206" s="36">
        <f t="shared" si="22"/>
        <v>0</v>
      </c>
      <c r="M206" s="82">
        <v>1704</v>
      </c>
      <c r="N206" s="36">
        <f t="shared" si="23"/>
        <v>97.931034482758619</v>
      </c>
      <c r="O206" s="82">
        <v>849</v>
      </c>
      <c r="P206" s="36">
        <f t="shared" si="24"/>
        <v>48.793103448275858</v>
      </c>
      <c r="Q206" s="82">
        <v>1622</v>
      </c>
      <c r="R206" s="36">
        <f t="shared" si="25"/>
        <v>93.218390804597703</v>
      </c>
      <c r="S206" s="64">
        <v>4</v>
      </c>
      <c r="T206" s="35">
        <f t="shared" si="26"/>
        <v>3</v>
      </c>
      <c r="V206" s="31"/>
      <c r="W206" s="23" t="str">
        <f t="shared" si="27"/>
        <v>Não</v>
      </c>
    </row>
    <row r="207" spans="1:23" ht="15" x14ac:dyDescent="0.25">
      <c r="A207" s="7" t="s">
        <v>100</v>
      </c>
      <c r="B207" s="20" t="s">
        <v>234</v>
      </c>
      <c r="C207" s="29">
        <v>211167</v>
      </c>
      <c r="D207" s="30" t="s">
        <v>111</v>
      </c>
      <c r="E207" s="28">
        <v>1913</v>
      </c>
      <c r="F207" s="41">
        <f t="shared" ref="F207:F232" si="28">E207*6</f>
        <v>11478</v>
      </c>
      <c r="G207" s="82">
        <v>1743</v>
      </c>
      <c r="H207" s="36">
        <f t="shared" ref="H207:H232" si="29">G207/E207*100</f>
        <v>91.113434396236286</v>
      </c>
      <c r="I207" s="82">
        <v>1030</v>
      </c>
      <c r="J207" s="36">
        <f t="shared" ref="J207:J232" si="30">I207/E207*100</f>
        <v>53.842132775744901</v>
      </c>
      <c r="K207" s="82">
        <v>1259</v>
      </c>
      <c r="L207" s="36">
        <f t="shared" ref="L207:L232" si="31">K207/E207*100</f>
        <v>65.812859383167805</v>
      </c>
      <c r="M207" s="82">
        <v>1493</v>
      </c>
      <c r="N207" s="36">
        <f t="shared" ref="N207:N232" si="32">M207/E207*100</f>
        <v>78.044955567171982</v>
      </c>
      <c r="O207" s="82">
        <v>1780</v>
      </c>
      <c r="P207" s="36">
        <f t="shared" ref="P207:P232" si="33">O207/E207*100</f>
        <v>93.047569262937785</v>
      </c>
      <c r="Q207" s="82">
        <v>805</v>
      </c>
      <c r="R207" s="36">
        <f t="shared" ref="R207:R232" si="34">Q207/E207*100</f>
        <v>42.080501829587035</v>
      </c>
      <c r="S207" s="64">
        <v>4</v>
      </c>
      <c r="T207" s="35">
        <f t="shared" ref="T207:T232" si="35">COUNTIF(H207,"&gt;=80")+COUNTIF(J207,"&gt;=80")+COUNTIF(L207,"&gt;=80")+COUNTIF(N207,"&gt;=80")+COUNTIF(P207,"&gt;=80")+COUNTIF(R207,"&gt;=80")</f>
        <v>2</v>
      </c>
      <c r="V207" s="31"/>
      <c r="W207" s="23" t="str">
        <f t="shared" si="27"/>
        <v>Não</v>
      </c>
    </row>
    <row r="208" spans="1:23" ht="15" x14ac:dyDescent="0.25">
      <c r="A208" s="8" t="s">
        <v>195</v>
      </c>
      <c r="B208" s="19" t="s">
        <v>233</v>
      </c>
      <c r="C208" s="12">
        <v>211170</v>
      </c>
      <c r="D208" s="27" t="s">
        <v>241</v>
      </c>
      <c r="E208" s="28">
        <v>860</v>
      </c>
      <c r="F208" s="41">
        <f t="shared" si="28"/>
        <v>5160</v>
      </c>
      <c r="G208" s="82">
        <v>810</v>
      </c>
      <c r="H208" s="36">
        <f t="shared" si="29"/>
        <v>94.186046511627907</v>
      </c>
      <c r="I208" s="82">
        <v>816</v>
      </c>
      <c r="J208" s="36">
        <f t="shared" si="30"/>
        <v>94.883720930232556</v>
      </c>
      <c r="K208" s="82">
        <v>799</v>
      </c>
      <c r="L208" s="36">
        <f t="shared" si="31"/>
        <v>92.906976744186039</v>
      </c>
      <c r="M208" s="82">
        <v>827</v>
      </c>
      <c r="N208" s="36">
        <f t="shared" si="32"/>
        <v>96.16279069767441</v>
      </c>
      <c r="O208" s="82">
        <v>777</v>
      </c>
      <c r="P208" s="36">
        <f t="shared" si="33"/>
        <v>90.348837209302317</v>
      </c>
      <c r="Q208" s="82">
        <v>825</v>
      </c>
      <c r="R208" s="36">
        <f t="shared" si="34"/>
        <v>95.930232558139537</v>
      </c>
      <c r="S208" s="64">
        <v>4</v>
      </c>
      <c r="T208" s="35">
        <f t="shared" si="35"/>
        <v>6</v>
      </c>
      <c r="V208" s="31"/>
      <c r="W208" s="23" t="str">
        <f t="shared" si="27"/>
        <v>Sim</v>
      </c>
    </row>
    <row r="209" spans="1:23" ht="15" x14ac:dyDescent="0.25">
      <c r="A209" s="8" t="s">
        <v>158</v>
      </c>
      <c r="B209" s="19" t="s">
        <v>234</v>
      </c>
      <c r="C209" s="12">
        <v>211172</v>
      </c>
      <c r="D209" s="27" t="s">
        <v>169</v>
      </c>
      <c r="E209" s="28">
        <v>2000</v>
      </c>
      <c r="F209" s="41">
        <f t="shared" si="28"/>
        <v>12000</v>
      </c>
      <c r="G209" s="82">
        <v>1791</v>
      </c>
      <c r="H209" s="36">
        <f t="shared" si="29"/>
        <v>89.55</v>
      </c>
      <c r="I209" s="82">
        <v>1767</v>
      </c>
      <c r="J209" s="36">
        <f t="shared" si="30"/>
        <v>88.35</v>
      </c>
      <c r="K209" s="82">
        <v>1340</v>
      </c>
      <c r="L209" s="36">
        <f t="shared" si="31"/>
        <v>67</v>
      </c>
      <c r="M209" s="82">
        <v>1788</v>
      </c>
      <c r="N209" s="36">
        <f t="shared" si="32"/>
        <v>89.4</v>
      </c>
      <c r="O209" s="82">
        <v>1703</v>
      </c>
      <c r="P209" s="36">
        <f t="shared" si="33"/>
        <v>85.15</v>
      </c>
      <c r="Q209" s="82">
        <v>674</v>
      </c>
      <c r="R209" s="36">
        <f t="shared" si="34"/>
        <v>33.700000000000003</v>
      </c>
      <c r="S209" s="64">
        <v>4</v>
      </c>
      <c r="T209" s="35">
        <f t="shared" si="35"/>
        <v>4</v>
      </c>
      <c r="V209" s="31"/>
      <c r="W209" s="23" t="str">
        <f t="shared" si="27"/>
        <v>Sim</v>
      </c>
    </row>
    <row r="210" spans="1:23" ht="15" x14ac:dyDescent="0.25">
      <c r="A210" s="8" t="s">
        <v>130</v>
      </c>
      <c r="B210" s="19" t="s">
        <v>233</v>
      </c>
      <c r="C210" s="12">
        <v>211174</v>
      </c>
      <c r="D210" s="27" t="s">
        <v>144</v>
      </c>
      <c r="E210" s="53">
        <v>4362</v>
      </c>
      <c r="F210" s="41">
        <f t="shared" si="28"/>
        <v>26172</v>
      </c>
      <c r="G210" s="82">
        <v>2958</v>
      </c>
      <c r="H210" s="36">
        <f t="shared" si="29"/>
        <v>67.812929848693258</v>
      </c>
      <c r="I210" s="82">
        <v>3194</v>
      </c>
      <c r="J210" s="36">
        <f t="shared" si="30"/>
        <v>73.223292067858779</v>
      </c>
      <c r="K210" s="82">
        <v>4025</v>
      </c>
      <c r="L210" s="36">
        <f t="shared" si="31"/>
        <v>92.274186153140761</v>
      </c>
      <c r="M210" s="82">
        <v>3705</v>
      </c>
      <c r="N210" s="36">
        <f t="shared" si="32"/>
        <v>84.938101788170556</v>
      </c>
      <c r="O210" s="82">
        <v>3018</v>
      </c>
      <c r="P210" s="36">
        <f t="shared" si="33"/>
        <v>69.18844566712518</v>
      </c>
      <c r="Q210" s="82">
        <v>0</v>
      </c>
      <c r="R210" s="36">
        <f t="shared" si="34"/>
        <v>0</v>
      </c>
      <c r="S210" s="64">
        <v>4</v>
      </c>
      <c r="T210" s="35">
        <f t="shared" si="35"/>
        <v>2</v>
      </c>
      <c r="V210" s="31"/>
      <c r="W210" s="23" t="str">
        <f t="shared" si="27"/>
        <v>Não</v>
      </c>
    </row>
    <row r="211" spans="1:23" ht="15" x14ac:dyDescent="0.25">
      <c r="A211" s="8" t="s">
        <v>71</v>
      </c>
      <c r="B211" s="19" t="s">
        <v>233</v>
      </c>
      <c r="C211" s="12">
        <v>211176</v>
      </c>
      <c r="D211" s="27" t="s">
        <v>84</v>
      </c>
      <c r="E211" s="28">
        <v>7825</v>
      </c>
      <c r="F211" s="41">
        <f t="shared" si="28"/>
        <v>46950</v>
      </c>
      <c r="G211" s="82">
        <v>7958</v>
      </c>
      <c r="H211" s="36">
        <f t="shared" si="29"/>
        <v>101.69968051118209</v>
      </c>
      <c r="I211" s="82">
        <v>4753</v>
      </c>
      <c r="J211" s="36">
        <f t="shared" si="30"/>
        <v>60.741214057507989</v>
      </c>
      <c r="K211" s="82">
        <v>7140</v>
      </c>
      <c r="L211" s="36">
        <f t="shared" si="31"/>
        <v>91.246006389776355</v>
      </c>
      <c r="M211" s="82">
        <v>8088</v>
      </c>
      <c r="N211" s="36">
        <f t="shared" si="32"/>
        <v>103.36102236421725</v>
      </c>
      <c r="O211" s="82">
        <v>8090</v>
      </c>
      <c r="P211" s="36">
        <f t="shared" si="33"/>
        <v>103.38658146964856</v>
      </c>
      <c r="Q211" s="82">
        <v>5687</v>
      </c>
      <c r="R211" s="36">
        <f t="shared" si="34"/>
        <v>72.677316293929721</v>
      </c>
      <c r="S211" s="64">
        <v>4</v>
      </c>
      <c r="T211" s="35">
        <f t="shared" si="35"/>
        <v>4</v>
      </c>
      <c r="V211" s="31"/>
      <c r="W211" s="23" t="str">
        <f t="shared" si="27"/>
        <v>Sim</v>
      </c>
    </row>
    <row r="212" spans="1:23" ht="15" x14ac:dyDescent="0.25">
      <c r="A212" s="7" t="s">
        <v>113</v>
      </c>
      <c r="B212" s="20" t="s">
        <v>234</v>
      </c>
      <c r="C212" s="29">
        <v>211178</v>
      </c>
      <c r="D212" s="27" t="s">
        <v>127</v>
      </c>
      <c r="E212" s="28">
        <v>2257</v>
      </c>
      <c r="F212" s="41">
        <f t="shared" si="28"/>
        <v>13542</v>
      </c>
      <c r="G212" s="82">
        <v>1830</v>
      </c>
      <c r="H212" s="36">
        <f t="shared" si="29"/>
        <v>81.081081081081081</v>
      </c>
      <c r="I212" s="82">
        <v>1948</v>
      </c>
      <c r="J212" s="36">
        <f t="shared" si="30"/>
        <v>86.30926007975188</v>
      </c>
      <c r="K212" s="82">
        <v>2069</v>
      </c>
      <c r="L212" s="36">
        <f t="shared" si="31"/>
        <v>91.670358883473639</v>
      </c>
      <c r="M212" s="82">
        <v>1746</v>
      </c>
      <c r="N212" s="36">
        <f t="shared" si="32"/>
        <v>77.359326539654404</v>
      </c>
      <c r="O212" s="82">
        <v>2138</v>
      </c>
      <c r="P212" s="36">
        <f t="shared" si="33"/>
        <v>94.727514399645557</v>
      </c>
      <c r="Q212" s="82">
        <v>1925</v>
      </c>
      <c r="R212" s="36">
        <f t="shared" si="34"/>
        <v>85.290208241027912</v>
      </c>
      <c r="S212" s="64">
        <v>4</v>
      </c>
      <c r="T212" s="35">
        <f t="shared" si="35"/>
        <v>5</v>
      </c>
      <c r="V212" s="31"/>
      <c r="W212" s="23" t="str">
        <f t="shared" si="27"/>
        <v>Sim</v>
      </c>
    </row>
    <row r="213" spans="1:23" ht="15" x14ac:dyDescent="0.25">
      <c r="A213" s="7" t="s">
        <v>71</v>
      </c>
      <c r="B213" s="20" t="s">
        <v>233</v>
      </c>
      <c r="C213" s="29">
        <v>211180</v>
      </c>
      <c r="D213" s="30" t="s">
        <v>85</v>
      </c>
      <c r="E213" s="28">
        <v>4551</v>
      </c>
      <c r="F213" s="41">
        <f t="shared" si="28"/>
        <v>27306</v>
      </c>
      <c r="G213" s="82">
        <v>4643</v>
      </c>
      <c r="H213" s="36">
        <f t="shared" si="29"/>
        <v>102.02153372885081</v>
      </c>
      <c r="I213" s="82">
        <v>2477</v>
      </c>
      <c r="J213" s="36">
        <f t="shared" si="30"/>
        <v>54.427598330037355</v>
      </c>
      <c r="K213" s="82">
        <v>3128</v>
      </c>
      <c r="L213" s="36">
        <f t="shared" si="31"/>
        <v>68.732146780927266</v>
      </c>
      <c r="M213" s="82">
        <v>4644</v>
      </c>
      <c r="N213" s="36">
        <f t="shared" si="32"/>
        <v>102.0435069215557</v>
      </c>
      <c r="O213" s="82">
        <v>4644</v>
      </c>
      <c r="P213" s="36">
        <f t="shared" si="33"/>
        <v>102.0435069215557</v>
      </c>
      <c r="Q213" s="82">
        <v>4322</v>
      </c>
      <c r="R213" s="36">
        <f t="shared" si="34"/>
        <v>94.968138870577889</v>
      </c>
      <c r="S213" s="64">
        <v>4</v>
      </c>
      <c r="T213" s="35">
        <f t="shared" si="35"/>
        <v>4</v>
      </c>
      <c r="V213" s="31"/>
      <c r="W213" s="23" t="str">
        <f t="shared" si="27"/>
        <v>Sim</v>
      </c>
    </row>
    <row r="214" spans="1:23" ht="15" x14ac:dyDescent="0.25">
      <c r="A214" s="8" t="s">
        <v>171</v>
      </c>
      <c r="B214" s="19" t="s">
        <v>233</v>
      </c>
      <c r="C214" s="12">
        <v>211190</v>
      </c>
      <c r="D214" s="27" t="s">
        <v>184</v>
      </c>
      <c r="E214" s="28">
        <v>4309</v>
      </c>
      <c r="F214" s="41">
        <f t="shared" si="28"/>
        <v>25854</v>
      </c>
      <c r="G214" s="82">
        <v>2434</v>
      </c>
      <c r="H214" s="36">
        <f t="shared" si="29"/>
        <v>56.486423764214436</v>
      </c>
      <c r="I214" s="82">
        <v>1913</v>
      </c>
      <c r="J214" s="36">
        <f t="shared" si="30"/>
        <v>44.395451380830821</v>
      </c>
      <c r="K214" s="82">
        <v>1387</v>
      </c>
      <c r="L214" s="36">
        <f t="shared" si="31"/>
        <v>32.188442794151776</v>
      </c>
      <c r="M214" s="82">
        <v>2753</v>
      </c>
      <c r="N214" s="36">
        <f t="shared" si="32"/>
        <v>63.88953353446275</v>
      </c>
      <c r="O214" s="82">
        <v>1989</v>
      </c>
      <c r="P214" s="36">
        <f t="shared" si="33"/>
        <v>46.159201670921327</v>
      </c>
      <c r="Q214" s="82">
        <v>1478</v>
      </c>
      <c r="R214" s="36">
        <f t="shared" si="34"/>
        <v>34.300301694128564</v>
      </c>
      <c r="S214" s="64">
        <v>4</v>
      </c>
      <c r="T214" s="35">
        <f t="shared" si="35"/>
        <v>0</v>
      </c>
      <c r="V214" s="31"/>
      <c r="W214" s="23" t="str">
        <f t="shared" si="27"/>
        <v>Não</v>
      </c>
    </row>
    <row r="215" spans="1:23" ht="15" x14ac:dyDescent="0.25">
      <c r="A215" s="8" t="s">
        <v>171</v>
      </c>
      <c r="B215" s="19" t="s">
        <v>233</v>
      </c>
      <c r="C215" s="12">
        <v>211195</v>
      </c>
      <c r="D215" s="27" t="s">
        <v>185</v>
      </c>
      <c r="E215" s="28">
        <v>2183</v>
      </c>
      <c r="F215" s="41">
        <f t="shared" si="28"/>
        <v>13098</v>
      </c>
      <c r="G215" s="82">
        <v>2128</v>
      </c>
      <c r="H215" s="36">
        <f t="shared" si="29"/>
        <v>97.48053137883646</v>
      </c>
      <c r="I215" s="82">
        <v>2171</v>
      </c>
      <c r="J215" s="36">
        <f t="shared" si="30"/>
        <v>99.450297755382493</v>
      </c>
      <c r="K215" s="82">
        <v>2183</v>
      </c>
      <c r="L215" s="36">
        <f t="shared" si="31"/>
        <v>100</v>
      </c>
      <c r="M215" s="82">
        <v>2177</v>
      </c>
      <c r="N215" s="36">
        <f t="shared" si="32"/>
        <v>99.725148877691254</v>
      </c>
      <c r="O215" s="82">
        <v>2168</v>
      </c>
      <c r="P215" s="36">
        <f t="shared" si="33"/>
        <v>99.312872194228135</v>
      </c>
      <c r="Q215" s="82">
        <v>2162</v>
      </c>
      <c r="R215" s="36">
        <f t="shared" si="34"/>
        <v>99.038021071919374</v>
      </c>
      <c r="S215" s="64">
        <v>4</v>
      </c>
      <c r="T215" s="35">
        <f t="shared" si="35"/>
        <v>6</v>
      </c>
      <c r="V215" s="31"/>
      <c r="W215" s="23" t="str">
        <f t="shared" si="27"/>
        <v>Sim</v>
      </c>
    </row>
    <row r="216" spans="1:23" ht="15" x14ac:dyDescent="0.25">
      <c r="A216" s="8" t="s">
        <v>27</v>
      </c>
      <c r="B216" s="19" t="s">
        <v>233</v>
      </c>
      <c r="C216" s="12">
        <v>211200</v>
      </c>
      <c r="D216" s="27" t="s">
        <v>39</v>
      </c>
      <c r="E216" s="28">
        <v>3614</v>
      </c>
      <c r="F216" s="41">
        <f t="shared" si="28"/>
        <v>21684</v>
      </c>
      <c r="G216" s="82">
        <v>3381</v>
      </c>
      <c r="H216" s="36">
        <f t="shared" si="29"/>
        <v>93.552850027670175</v>
      </c>
      <c r="I216" s="82">
        <v>3520</v>
      </c>
      <c r="J216" s="36">
        <f t="shared" si="30"/>
        <v>97.399003873824014</v>
      </c>
      <c r="K216" s="82">
        <v>3458</v>
      </c>
      <c r="L216" s="36">
        <f t="shared" si="31"/>
        <v>95.683453237410077</v>
      </c>
      <c r="M216" s="82">
        <v>3539</v>
      </c>
      <c r="N216" s="36">
        <f t="shared" si="32"/>
        <v>97.924737133370229</v>
      </c>
      <c r="O216" s="82">
        <v>3399</v>
      </c>
      <c r="P216" s="36">
        <f t="shared" si="33"/>
        <v>94.050913115661317</v>
      </c>
      <c r="Q216" s="82">
        <v>3863</v>
      </c>
      <c r="R216" s="36">
        <f t="shared" si="34"/>
        <v>106.88987271721085</v>
      </c>
      <c r="S216" s="64">
        <v>4</v>
      </c>
      <c r="T216" s="35">
        <f t="shared" si="35"/>
        <v>6</v>
      </c>
      <c r="V216" s="31"/>
      <c r="W216" s="23" t="str">
        <f t="shared" si="27"/>
        <v>Sim</v>
      </c>
    </row>
    <row r="217" spans="1:23" ht="15" x14ac:dyDescent="0.25">
      <c r="A217" s="8" t="s">
        <v>65</v>
      </c>
      <c r="B217" s="19" t="s">
        <v>233</v>
      </c>
      <c r="C217" s="12">
        <v>211210</v>
      </c>
      <c r="D217" s="27" t="s">
        <v>70</v>
      </c>
      <c r="E217" s="28">
        <v>8490</v>
      </c>
      <c r="F217" s="41">
        <f t="shared" si="28"/>
        <v>50940</v>
      </c>
      <c r="G217" s="82">
        <v>7853</v>
      </c>
      <c r="H217" s="36">
        <f t="shared" si="29"/>
        <v>92.497055359246175</v>
      </c>
      <c r="I217" s="82">
        <v>2750</v>
      </c>
      <c r="J217" s="36">
        <f t="shared" si="30"/>
        <v>32.391048292108366</v>
      </c>
      <c r="K217" s="82">
        <v>808</v>
      </c>
      <c r="L217" s="36">
        <f t="shared" si="31"/>
        <v>9.5170789163722027</v>
      </c>
      <c r="M217" s="82">
        <v>6735</v>
      </c>
      <c r="N217" s="36">
        <f t="shared" si="32"/>
        <v>79.328621908127204</v>
      </c>
      <c r="O217" s="82">
        <v>7681</v>
      </c>
      <c r="P217" s="36">
        <f t="shared" si="33"/>
        <v>90.471142520612474</v>
      </c>
      <c r="Q217" s="82">
        <v>8179</v>
      </c>
      <c r="R217" s="36">
        <f t="shared" si="34"/>
        <v>96.336866902237929</v>
      </c>
      <c r="S217" s="64">
        <v>4</v>
      </c>
      <c r="T217" s="35">
        <f t="shared" si="35"/>
        <v>3</v>
      </c>
      <c r="V217" s="31"/>
      <c r="W217" s="23" t="str">
        <f t="shared" si="27"/>
        <v>Não</v>
      </c>
    </row>
    <row r="218" spans="1:23" ht="15" x14ac:dyDescent="0.25">
      <c r="A218" s="8" t="s">
        <v>191</v>
      </c>
      <c r="B218" s="19" t="s">
        <v>233</v>
      </c>
      <c r="C218" s="12">
        <v>211220</v>
      </c>
      <c r="D218" s="27" t="s">
        <v>191</v>
      </c>
      <c r="E218" s="28">
        <v>68493</v>
      </c>
      <c r="F218" s="41">
        <f t="shared" si="28"/>
        <v>410958</v>
      </c>
      <c r="G218" s="82">
        <v>52059</v>
      </c>
      <c r="H218" s="36">
        <f t="shared" si="29"/>
        <v>76.006307213875871</v>
      </c>
      <c r="I218" s="82">
        <v>58411</v>
      </c>
      <c r="J218" s="36">
        <f t="shared" si="30"/>
        <v>85.280247616544756</v>
      </c>
      <c r="K218" s="82">
        <v>39154</v>
      </c>
      <c r="L218" s="36">
        <f t="shared" si="31"/>
        <v>57.16496576292468</v>
      </c>
      <c r="M218" s="82">
        <v>42291</v>
      </c>
      <c r="N218" s="36">
        <f t="shared" si="32"/>
        <v>61.744995838990846</v>
      </c>
      <c r="O218" s="82">
        <v>40985</v>
      </c>
      <c r="P218" s="36">
        <f t="shared" si="33"/>
        <v>59.838231644109619</v>
      </c>
      <c r="Q218" s="82">
        <v>21842</v>
      </c>
      <c r="R218" s="36">
        <f t="shared" si="34"/>
        <v>31.889390156658344</v>
      </c>
      <c r="S218" s="64">
        <v>4</v>
      </c>
      <c r="T218" s="35">
        <f t="shared" si="35"/>
        <v>1</v>
      </c>
      <c r="V218" s="31"/>
      <c r="W218" s="23" t="str">
        <f t="shared" si="27"/>
        <v>Não</v>
      </c>
    </row>
    <row r="219" spans="1:23" ht="15" x14ac:dyDescent="0.25">
      <c r="A219" s="8" t="s">
        <v>100</v>
      </c>
      <c r="B219" s="19" t="s">
        <v>233</v>
      </c>
      <c r="C219" s="12">
        <v>211223</v>
      </c>
      <c r="D219" s="27" t="s">
        <v>112</v>
      </c>
      <c r="E219" s="28">
        <v>10320</v>
      </c>
      <c r="F219" s="41">
        <f t="shared" si="28"/>
        <v>61920</v>
      </c>
      <c r="G219" s="82">
        <v>9101</v>
      </c>
      <c r="H219" s="36">
        <f t="shared" si="29"/>
        <v>88.187984496124031</v>
      </c>
      <c r="I219" s="82">
        <v>7527</v>
      </c>
      <c r="J219" s="36">
        <f t="shared" si="30"/>
        <v>72.936046511627907</v>
      </c>
      <c r="K219" s="82">
        <v>8753</v>
      </c>
      <c r="L219" s="36">
        <f t="shared" si="31"/>
        <v>84.815891472868216</v>
      </c>
      <c r="M219" s="82">
        <v>8634</v>
      </c>
      <c r="N219" s="36">
        <f t="shared" si="32"/>
        <v>83.66279069767441</v>
      </c>
      <c r="O219" s="82">
        <v>8829</v>
      </c>
      <c r="P219" s="36">
        <f t="shared" si="33"/>
        <v>85.552325581395351</v>
      </c>
      <c r="Q219" s="82">
        <v>8319</v>
      </c>
      <c r="R219" s="36">
        <f t="shared" si="34"/>
        <v>80.610465116279073</v>
      </c>
      <c r="S219" s="64">
        <v>4</v>
      </c>
      <c r="T219" s="35">
        <f t="shared" si="35"/>
        <v>5</v>
      </c>
      <c r="V219" s="31"/>
      <c r="W219" s="23" t="str">
        <f t="shared" si="27"/>
        <v>Sim</v>
      </c>
    </row>
    <row r="220" spans="1:23" ht="15" x14ac:dyDescent="0.25">
      <c r="A220" s="8" t="s">
        <v>158</v>
      </c>
      <c r="B220" s="19" t="s">
        <v>233</v>
      </c>
      <c r="C220" s="12">
        <v>211227</v>
      </c>
      <c r="D220" s="27" t="s">
        <v>170</v>
      </c>
      <c r="E220" s="28">
        <v>4012</v>
      </c>
      <c r="F220" s="41">
        <f t="shared" si="28"/>
        <v>24072</v>
      </c>
      <c r="G220" s="82">
        <v>3884</v>
      </c>
      <c r="H220" s="36">
        <f t="shared" si="29"/>
        <v>96.809571286141576</v>
      </c>
      <c r="I220" s="82">
        <v>3971</v>
      </c>
      <c r="J220" s="36">
        <f t="shared" si="30"/>
        <v>98.978065802592212</v>
      </c>
      <c r="K220" s="82">
        <v>3823</v>
      </c>
      <c r="L220" s="36">
        <f t="shared" si="31"/>
        <v>95.289132602193419</v>
      </c>
      <c r="M220" s="82">
        <v>3896</v>
      </c>
      <c r="N220" s="36">
        <f t="shared" si="32"/>
        <v>97.108673978065809</v>
      </c>
      <c r="O220" s="82">
        <v>3883</v>
      </c>
      <c r="P220" s="36">
        <f t="shared" si="33"/>
        <v>96.784646061814556</v>
      </c>
      <c r="Q220" s="82">
        <v>3976</v>
      </c>
      <c r="R220" s="36">
        <f t="shared" si="34"/>
        <v>99.102691924227315</v>
      </c>
      <c r="S220" s="64">
        <v>4</v>
      </c>
      <c r="T220" s="35">
        <f t="shared" si="35"/>
        <v>6</v>
      </c>
      <c r="V220" s="31"/>
      <c r="W220" s="23" t="str">
        <f t="shared" si="27"/>
        <v>Sim</v>
      </c>
    </row>
    <row r="221" spans="1:23" ht="15" x14ac:dyDescent="0.25">
      <c r="A221" s="8" t="s">
        <v>130</v>
      </c>
      <c r="B221" s="19" t="s">
        <v>233</v>
      </c>
      <c r="C221" s="12">
        <v>211230</v>
      </c>
      <c r="D221" s="27" t="s">
        <v>145</v>
      </c>
      <c r="E221" s="53">
        <v>12083</v>
      </c>
      <c r="F221" s="41">
        <f t="shared" si="28"/>
        <v>72498</v>
      </c>
      <c r="G221" s="82">
        <v>9352</v>
      </c>
      <c r="H221" s="36">
        <f t="shared" si="29"/>
        <v>77.397997186129274</v>
      </c>
      <c r="I221" s="82">
        <v>6628</v>
      </c>
      <c r="J221" s="36">
        <f t="shared" si="30"/>
        <v>54.853927004882898</v>
      </c>
      <c r="K221" s="82">
        <v>1864</v>
      </c>
      <c r="L221" s="36">
        <f t="shared" si="31"/>
        <v>15.42663245882645</v>
      </c>
      <c r="M221" s="82">
        <v>6134</v>
      </c>
      <c r="N221" s="36">
        <f t="shared" si="32"/>
        <v>50.765538359678885</v>
      </c>
      <c r="O221" s="82">
        <v>3919</v>
      </c>
      <c r="P221" s="36">
        <f t="shared" si="33"/>
        <v>32.433998179260115</v>
      </c>
      <c r="Q221" s="82">
        <v>1029</v>
      </c>
      <c r="R221" s="36">
        <f t="shared" si="34"/>
        <v>8.5160969957791952</v>
      </c>
      <c r="S221" s="64">
        <v>4</v>
      </c>
      <c r="T221" s="35">
        <f t="shared" si="35"/>
        <v>0</v>
      </c>
      <c r="V221" s="31"/>
      <c r="W221" s="23" t="str">
        <f t="shared" si="27"/>
        <v>Não</v>
      </c>
    </row>
    <row r="222" spans="1:23" ht="15" x14ac:dyDescent="0.25">
      <c r="A222" s="8" t="s">
        <v>113</v>
      </c>
      <c r="B222" s="19" t="s">
        <v>233</v>
      </c>
      <c r="C222" s="12">
        <v>211240</v>
      </c>
      <c r="D222" s="30" t="s">
        <v>128</v>
      </c>
      <c r="E222" s="28">
        <v>5312</v>
      </c>
      <c r="F222" s="41">
        <f t="shared" si="28"/>
        <v>31872</v>
      </c>
      <c r="G222" s="82">
        <v>6838</v>
      </c>
      <c r="H222" s="36">
        <f t="shared" si="29"/>
        <v>128.72740963855424</v>
      </c>
      <c r="I222" s="82">
        <v>7284</v>
      </c>
      <c r="J222" s="36">
        <f t="shared" si="30"/>
        <v>137.12349397590361</v>
      </c>
      <c r="K222" s="82">
        <v>7247</v>
      </c>
      <c r="L222" s="36">
        <f t="shared" si="31"/>
        <v>136.4269578313253</v>
      </c>
      <c r="M222" s="82">
        <v>6406</v>
      </c>
      <c r="N222" s="36">
        <f t="shared" si="32"/>
        <v>120.59487951807229</v>
      </c>
      <c r="O222" s="82">
        <v>6994</v>
      </c>
      <c r="P222" s="36">
        <f t="shared" si="33"/>
        <v>131.66415662650604</v>
      </c>
      <c r="Q222" s="82">
        <v>0</v>
      </c>
      <c r="R222" s="36">
        <f t="shared" si="34"/>
        <v>0</v>
      </c>
      <c r="S222" s="64">
        <v>4</v>
      </c>
      <c r="T222" s="35">
        <f t="shared" si="35"/>
        <v>5</v>
      </c>
      <c r="V222" s="31"/>
      <c r="W222" s="23" t="str">
        <f t="shared" si="27"/>
        <v>Sim</v>
      </c>
    </row>
    <row r="223" spans="1:23" ht="15" x14ac:dyDescent="0.25">
      <c r="A223" s="8" t="s">
        <v>113</v>
      </c>
      <c r="B223" s="19" t="s">
        <v>233</v>
      </c>
      <c r="C223" s="12">
        <v>211245</v>
      </c>
      <c r="D223" s="27" t="s">
        <v>129</v>
      </c>
      <c r="E223" s="28">
        <v>5699</v>
      </c>
      <c r="F223" s="41">
        <f t="shared" si="28"/>
        <v>34194</v>
      </c>
      <c r="G223" s="82">
        <v>6714</v>
      </c>
      <c r="H223" s="36">
        <f t="shared" si="29"/>
        <v>117.81014213019827</v>
      </c>
      <c r="I223" s="82">
        <v>7359</v>
      </c>
      <c r="J223" s="36">
        <f t="shared" si="30"/>
        <v>129.12791717845235</v>
      </c>
      <c r="K223" s="82">
        <v>6808</v>
      </c>
      <c r="L223" s="36">
        <f t="shared" si="31"/>
        <v>119.45955430777329</v>
      </c>
      <c r="M223" s="82">
        <v>7211</v>
      </c>
      <c r="N223" s="36">
        <f t="shared" si="32"/>
        <v>126.53097034567469</v>
      </c>
      <c r="O223" s="82">
        <v>5331</v>
      </c>
      <c r="P223" s="36">
        <f t="shared" si="33"/>
        <v>93.542726794174413</v>
      </c>
      <c r="Q223" s="82">
        <v>3041</v>
      </c>
      <c r="R223" s="36">
        <f t="shared" si="34"/>
        <v>53.360238638357607</v>
      </c>
      <c r="S223" s="64">
        <v>4</v>
      </c>
      <c r="T223" s="35">
        <f t="shared" si="35"/>
        <v>5</v>
      </c>
      <c r="V223" s="31"/>
      <c r="W223" s="23" t="str">
        <f t="shared" si="27"/>
        <v>Sim</v>
      </c>
    </row>
    <row r="224" spans="1:23" ht="15" x14ac:dyDescent="0.25">
      <c r="A224" s="8" t="s">
        <v>52</v>
      </c>
      <c r="B224" s="19" t="s">
        <v>233</v>
      </c>
      <c r="C224" s="12">
        <v>211250</v>
      </c>
      <c r="D224" s="27" t="s">
        <v>64</v>
      </c>
      <c r="E224" s="28">
        <v>14114</v>
      </c>
      <c r="F224" s="41">
        <f t="shared" si="28"/>
        <v>84684</v>
      </c>
      <c r="G224" s="82">
        <v>12044</v>
      </c>
      <c r="H224" s="36">
        <f t="shared" si="29"/>
        <v>85.333711208728928</v>
      </c>
      <c r="I224" s="82">
        <v>11411</v>
      </c>
      <c r="J224" s="36">
        <f t="shared" si="30"/>
        <v>80.848802607340232</v>
      </c>
      <c r="K224" s="82">
        <v>10923</v>
      </c>
      <c r="L224" s="36">
        <f t="shared" si="31"/>
        <v>77.391242737707245</v>
      </c>
      <c r="M224" s="82">
        <v>12434</v>
      </c>
      <c r="N224" s="36">
        <f t="shared" si="32"/>
        <v>88.096925038968394</v>
      </c>
      <c r="O224" s="82">
        <v>11582</v>
      </c>
      <c r="P224" s="36">
        <f t="shared" si="33"/>
        <v>82.06036559444523</v>
      </c>
      <c r="Q224" s="82">
        <v>6078</v>
      </c>
      <c r="R224" s="36">
        <f t="shared" si="34"/>
        <v>43.063624769732179</v>
      </c>
      <c r="S224" s="64">
        <v>4</v>
      </c>
      <c r="T224" s="35">
        <f t="shared" si="35"/>
        <v>4</v>
      </c>
      <c r="V224" s="31"/>
      <c r="W224" s="23" t="str">
        <f t="shared" si="27"/>
        <v>Sim</v>
      </c>
    </row>
    <row r="225" spans="1:23" ht="15" x14ac:dyDescent="0.25">
      <c r="A225" s="8" t="s">
        <v>86</v>
      </c>
      <c r="B225" s="19" t="s">
        <v>233</v>
      </c>
      <c r="C225" s="12">
        <v>211260</v>
      </c>
      <c r="D225" s="27" t="s">
        <v>97</v>
      </c>
      <c r="E225" s="28">
        <v>6859</v>
      </c>
      <c r="F225" s="41">
        <f t="shared" si="28"/>
        <v>41154</v>
      </c>
      <c r="G225" s="82">
        <v>5588</v>
      </c>
      <c r="H225" s="36">
        <f t="shared" si="29"/>
        <v>81.46960198279632</v>
      </c>
      <c r="I225" s="82">
        <v>6766</v>
      </c>
      <c r="J225" s="36">
        <f t="shared" si="30"/>
        <v>98.644117218253385</v>
      </c>
      <c r="K225" s="82">
        <v>7478</v>
      </c>
      <c r="L225" s="36">
        <f t="shared" si="31"/>
        <v>109.02463916022744</v>
      </c>
      <c r="M225" s="82">
        <v>7739</v>
      </c>
      <c r="N225" s="36">
        <f t="shared" si="32"/>
        <v>112.82985857996792</v>
      </c>
      <c r="O225" s="82">
        <v>8005</v>
      </c>
      <c r="P225" s="36">
        <f t="shared" si="33"/>
        <v>116.70797492345824</v>
      </c>
      <c r="Q225" s="82">
        <v>7703</v>
      </c>
      <c r="R225" s="36">
        <f t="shared" si="34"/>
        <v>112.30500072896923</v>
      </c>
      <c r="S225" s="64">
        <v>4</v>
      </c>
      <c r="T225" s="35">
        <f t="shared" si="35"/>
        <v>6</v>
      </c>
      <c r="V225" s="31"/>
      <c r="W225" s="23" t="str">
        <f t="shared" si="27"/>
        <v>Sim</v>
      </c>
    </row>
    <row r="226" spans="1:23" ht="15" x14ac:dyDescent="0.25">
      <c r="A226" s="8" t="s">
        <v>86</v>
      </c>
      <c r="B226" s="19" t="s">
        <v>233</v>
      </c>
      <c r="C226" s="12">
        <v>211270</v>
      </c>
      <c r="D226" s="27" t="s">
        <v>98</v>
      </c>
      <c r="E226" s="28">
        <v>13340</v>
      </c>
      <c r="F226" s="41">
        <f t="shared" si="28"/>
        <v>80040</v>
      </c>
      <c r="G226" s="86">
        <v>12345</v>
      </c>
      <c r="H226" s="36">
        <f t="shared" si="29"/>
        <v>92.541229385307346</v>
      </c>
      <c r="I226" s="86">
        <v>14130</v>
      </c>
      <c r="J226" s="36">
        <f t="shared" si="30"/>
        <v>105.92203898050974</v>
      </c>
      <c r="K226" s="82">
        <v>0</v>
      </c>
      <c r="L226" s="36">
        <f t="shared" si="31"/>
        <v>0</v>
      </c>
      <c r="M226" s="82">
        <v>12936</v>
      </c>
      <c r="N226" s="36">
        <f t="shared" si="32"/>
        <v>96.97151424287857</v>
      </c>
      <c r="O226" s="82">
        <v>14161</v>
      </c>
      <c r="P226" s="36">
        <f t="shared" si="33"/>
        <v>106.1544227886057</v>
      </c>
      <c r="Q226" s="82">
        <v>13157</v>
      </c>
      <c r="R226" s="36">
        <f t="shared" si="34"/>
        <v>98.628185907046472</v>
      </c>
      <c r="S226" s="64">
        <v>4</v>
      </c>
      <c r="T226" s="35">
        <f t="shared" si="35"/>
        <v>5</v>
      </c>
      <c r="V226" s="9"/>
      <c r="W226" s="23" t="str">
        <f t="shared" si="27"/>
        <v>Sim</v>
      </c>
    </row>
    <row r="227" spans="1:23" ht="15" x14ac:dyDescent="0.25">
      <c r="A227" s="8" t="s">
        <v>195</v>
      </c>
      <c r="B227" s="19" t="s">
        <v>233</v>
      </c>
      <c r="C227" s="12">
        <v>211280</v>
      </c>
      <c r="D227" s="27" t="s">
        <v>195</v>
      </c>
      <c r="E227" s="28">
        <v>19950</v>
      </c>
      <c r="F227" s="41">
        <f t="shared" si="28"/>
        <v>119700</v>
      </c>
      <c r="G227" s="82">
        <v>16309</v>
      </c>
      <c r="H227" s="36">
        <f t="shared" si="29"/>
        <v>81.749373433583955</v>
      </c>
      <c r="I227" s="82">
        <v>15449</v>
      </c>
      <c r="J227" s="36">
        <f t="shared" si="30"/>
        <v>77.438596491228068</v>
      </c>
      <c r="K227" s="82">
        <v>13023</v>
      </c>
      <c r="L227" s="36">
        <f t="shared" si="31"/>
        <v>65.278195488721806</v>
      </c>
      <c r="M227" s="82">
        <v>16912</v>
      </c>
      <c r="N227" s="36">
        <f t="shared" si="32"/>
        <v>84.771929824561397</v>
      </c>
      <c r="O227" s="82">
        <v>12029</v>
      </c>
      <c r="P227" s="36">
        <f t="shared" si="33"/>
        <v>60.295739348370923</v>
      </c>
      <c r="Q227" s="82">
        <v>10855</v>
      </c>
      <c r="R227" s="36">
        <f t="shared" si="34"/>
        <v>54.411027568922307</v>
      </c>
      <c r="S227" s="64">
        <v>4</v>
      </c>
      <c r="T227" s="35">
        <f t="shared" si="35"/>
        <v>2</v>
      </c>
      <c r="W227" s="23" t="str">
        <f t="shared" si="27"/>
        <v>Não</v>
      </c>
    </row>
    <row r="228" spans="1:23" ht="13.9" customHeight="1" x14ac:dyDescent="0.25">
      <c r="A228" s="8" t="s">
        <v>8</v>
      </c>
      <c r="B228" s="19" t="s">
        <v>233</v>
      </c>
      <c r="C228" s="12">
        <v>211285</v>
      </c>
      <c r="D228" s="27" t="s">
        <v>15</v>
      </c>
      <c r="E228" s="28">
        <v>4949</v>
      </c>
      <c r="F228" s="41">
        <f t="shared" si="28"/>
        <v>29694</v>
      </c>
      <c r="G228" s="82">
        <v>4880</v>
      </c>
      <c r="H228" s="36">
        <f t="shared" si="29"/>
        <v>98.605778945241468</v>
      </c>
      <c r="I228" s="82">
        <v>4261</v>
      </c>
      <c r="J228" s="36">
        <f t="shared" si="30"/>
        <v>86.098201656900386</v>
      </c>
      <c r="K228" s="82">
        <v>4906</v>
      </c>
      <c r="L228" s="36">
        <f t="shared" si="31"/>
        <v>99.131137603556269</v>
      </c>
      <c r="M228" s="82">
        <v>4925</v>
      </c>
      <c r="N228" s="36">
        <f t="shared" si="32"/>
        <v>99.515053546170947</v>
      </c>
      <c r="O228" s="82">
        <v>4982</v>
      </c>
      <c r="P228" s="36">
        <f t="shared" si="33"/>
        <v>100.66680137401495</v>
      </c>
      <c r="Q228" s="82">
        <v>801</v>
      </c>
      <c r="R228" s="36">
        <f t="shared" si="34"/>
        <v>16.185087896544754</v>
      </c>
      <c r="S228" s="64">
        <v>4</v>
      </c>
      <c r="T228" s="35">
        <f t="shared" si="35"/>
        <v>5</v>
      </c>
      <c r="W228" s="23" t="str">
        <f t="shared" si="27"/>
        <v>Sim</v>
      </c>
    </row>
    <row r="229" spans="1:23" ht="15" x14ac:dyDescent="0.25">
      <c r="A229" s="45" t="s">
        <v>86</v>
      </c>
      <c r="B229" s="46" t="s">
        <v>233</v>
      </c>
      <c r="C229" s="47">
        <v>211290</v>
      </c>
      <c r="D229" s="48" t="s">
        <v>99</v>
      </c>
      <c r="E229" s="24">
        <v>11970</v>
      </c>
      <c r="F229" s="25">
        <f t="shared" si="28"/>
        <v>71820</v>
      </c>
      <c r="G229" s="82">
        <v>9149</v>
      </c>
      <c r="H229" s="36">
        <f t="shared" si="29"/>
        <v>76.432748538011694</v>
      </c>
      <c r="I229" s="82">
        <v>8775</v>
      </c>
      <c r="J229" s="36">
        <f t="shared" si="30"/>
        <v>73.308270676691734</v>
      </c>
      <c r="K229" s="82">
        <v>6856</v>
      </c>
      <c r="L229" s="36">
        <f t="shared" si="31"/>
        <v>57.276524644945695</v>
      </c>
      <c r="M229" s="82">
        <v>10783</v>
      </c>
      <c r="N229" s="36">
        <f t="shared" si="32"/>
        <v>90.083542188805339</v>
      </c>
      <c r="O229" s="82">
        <v>10822</v>
      </c>
      <c r="P229" s="36">
        <f t="shared" si="33"/>
        <v>90.409356725146196</v>
      </c>
      <c r="Q229" s="82">
        <v>3062</v>
      </c>
      <c r="R229" s="36">
        <f t="shared" si="34"/>
        <v>25.580618212197159</v>
      </c>
      <c r="S229" s="65">
        <v>4</v>
      </c>
      <c r="T229" s="35">
        <f t="shared" si="35"/>
        <v>2</v>
      </c>
      <c r="V229" s="31"/>
      <c r="W229" s="23" t="str">
        <f t="shared" si="27"/>
        <v>Não</v>
      </c>
    </row>
    <row r="230" spans="1:23" ht="15" x14ac:dyDescent="0.25">
      <c r="A230" s="8" t="s">
        <v>16</v>
      </c>
      <c r="B230" s="19" t="s">
        <v>233</v>
      </c>
      <c r="C230" s="12">
        <v>211300</v>
      </c>
      <c r="D230" s="48" t="s">
        <v>26</v>
      </c>
      <c r="E230" s="24">
        <v>8769</v>
      </c>
      <c r="F230" s="25">
        <f t="shared" si="28"/>
        <v>52614</v>
      </c>
      <c r="G230" s="82">
        <v>8521</v>
      </c>
      <c r="H230" s="36">
        <f t="shared" si="29"/>
        <v>97.171855399703503</v>
      </c>
      <c r="I230" s="82">
        <v>8555</v>
      </c>
      <c r="J230" s="36">
        <f t="shared" si="30"/>
        <v>97.559584901357056</v>
      </c>
      <c r="K230" s="82">
        <v>8254</v>
      </c>
      <c r="L230" s="36">
        <f t="shared" si="31"/>
        <v>94.127038430835896</v>
      </c>
      <c r="M230" s="82">
        <v>8654</v>
      </c>
      <c r="N230" s="36">
        <f t="shared" si="32"/>
        <v>98.68856197970122</v>
      </c>
      <c r="O230" s="82">
        <v>8598</v>
      </c>
      <c r="P230" s="36">
        <f t="shared" si="33"/>
        <v>98.049948682860077</v>
      </c>
      <c r="Q230" s="82">
        <v>8602</v>
      </c>
      <c r="R230" s="36">
        <f t="shared" si="34"/>
        <v>98.095563918348731</v>
      </c>
      <c r="S230" s="63">
        <v>4</v>
      </c>
      <c r="T230" s="26">
        <f t="shared" si="35"/>
        <v>6</v>
      </c>
      <c r="V230" s="31"/>
      <c r="W230" s="23" t="str">
        <f>IF(T230&gt;=4,"Sim","Não")</f>
        <v>Sim</v>
      </c>
    </row>
    <row r="231" spans="1:23" s="32" customFormat="1" ht="15" x14ac:dyDescent="0.25">
      <c r="A231" s="45" t="s">
        <v>202</v>
      </c>
      <c r="B231" s="46" t="s">
        <v>233</v>
      </c>
      <c r="C231" s="47">
        <v>211400</v>
      </c>
      <c r="D231" s="56" t="s">
        <v>202</v>
      </c>
      <c r="E231" s="28">
        <v>13069</v>
      </c>
      <c r="F231" s="41">
        <f t="shared" si="28"/>
        <v>78414</v>
      </c>
      <c r="G231" s="82">
        <v>9504</v>
      </c>
      <c r="H231" s="36">
        <f t="shared" si="29"/>
        <v>72.721707858290614</v>
      </c>
      <c r="I231" s="82">
        <v>6899</v>
      </c>
      <c r="J231" s="36">
        <f t="shared" si="30"/>
        <v>52.789042772974213</v>
      </c>
      <c r="K231" s="82">
        <v>11269</v>
      </c>
      <c r="L231" s="36">
        <f t="shared" si="31"/>
        <v>86.226949269263145</v>
      </c>
      <c r="M231" s="82">
        <v>10831</v>
      </c>
      <c r="N231" s="36">
        <f t="shared" si="32"/>
        <v>82.875506924783835</v>
      </c>
      <c r="O231" s="82">
        <v>10225</v>
      </c>
      <c r="P231" s="36">
        <f t="shared" si="33"/>
        <v>78.238579845435765</v>
      </c>
      <c r="Q231" s="82">
        <v>10298</v>
      </c>
      <c r="R231" s="36">
        <f t="shared" si="34"/>
        <v>78.797153569515643</v>
      </c>
      <c r="S231" s="64">
        <v>4</v>
      </c>
      <c r="T231" s="35">
        <f t="shared" si="35"/>
        <v>2</v>
      </c>
      <c r="V231" s="34"/>
      <c r="W231" s="23" t="str">
        <f>IF(T231&gt;=4,"Sim","Não")</f>
        <v>Não</v>
      </c>
    </row>
    <row r="232" spans="1:23" ht="15" x14ac:dyDescent="0.25">
      <c r="A232" s="7"/>
      <c r="B232" s="7"/>
      <c r="C232" s="51"/>
      <c r="D232" s="54" t="s">
        <v>0</v>
      </c>
      <c r="E232" s="49">
        <f>SUBTOTAL(9,E149:E231)</f>
        <v>1182568</v>
      </c>
      <c r="F232" s="57">
        <f t="shared" si="28"/>
        <v>7095408</v>
      </c>
      <c r="G232" s="49">
        <f>SUM(G149:G231)</f>
        <v>807775</v>
      </c>
      <c r="H232" s="50">
        <f t="shared" si="29"/>
        <v>68.306854235866354</v>
      </c>
      <c r="I232" s="49">
        <f>SUM(I218:I231)</f>
        <v>167426</v>
      </c>
      <c r="J232" s="50">
        <f t="shared" si="30"/>
        <v>14.15783278424581</v>
      </c>
      <c r="K232" s="49">
        <f>SUM(K218:K231)</f>
        <v>130358</v>
      </c>
      <c r="L232" s="50">
        <f t="shared" si="31"/>
        <v>11.023298448799562</v>
      </c>
      <c r="M232" s="49">
        <f>SUM(M218:M231)</f>
        <v>159786</v>
      </c>
      <c r="N232" s="50">
        <f t="shared" si="32"/>
        <v>13.51178114070396</v>
      </c>
      <c r="O232" s="49">
        <f>SUM(O218:O231)</f>
        <v>150345</v>
      </c>
      <c r="P232" s="50">
        <f t="shared" si="33"/>
        <v>12.713433815222466</v>
      </c>
      <c r="Q232" s="49">
        <f>SUM(Q218:Q231)</f>
        <v>98763</v>
      </c>
      <c r="R232" s="50">
        <f t="shared" si="34"/>
        <v>8.351570480513594</v>
      </c>
      <c r="S232" s="50"/>
      <c r="T232" s="49">
        <f t="shared" si="35"/>
        <v>0</v>
      </c>
      <c r="V232" s="31"/>
      <c r="W232" s="23"/>
    </row>
    <row r="233" spans="1:23" ht="15" x14ac:dyDescent="0.25">
      <c r="A233" s="7"/>
      <c r="B233" s="7"/>
      <c r="C233" s="7"/>
      <c r="D233" s="55" t="s">
        <v>260</v>
      </c>
      <c r="E233" s="7"/>
      <c r="F233" s="58"/>
      <c r="G233" s="87"/>
      <c r="H233" s="7"/>
      <c r="I233" s="87"/>
      <c r="J233" s="7"/>
      <c r="K233" s="39"/>
      <c r="L233" s="7"/>
      <c r="M233" s="39"/>
      <c r="N233" s="7"/>
      <c r="O233" s="39"/>
      <c r="P233" s="7"/>
      <c r="Q233" s="7"/>
      <c r="R233" s="7"/>
      <c r="S233" s="7"/>
      <c r="T233" s="7"/>
      <c r="V233" s="31"/>
      <c r="W233" s="23"/>
    </row>
    <row r="234" spans="1:23" ht="15" x14ac:dyDescent="0.25">
      <c r="D234" s="33"/>
      <c r="H234" s="39" t="s">
        <v>244</v>
      </c>
      <c r="J234" s="39" t="s">
        <v>245</v>
      </c>
      <c r="L234" s="39" t="s">
        <v>246</v>
      </c>
      <c r="N234" s="39" t="s">
        <v>247</v>
      </c>
      <c r="P234" s="39" t="s">
        <v>248</v>
      </c>
      <c r="R234" s="39" t="s">
        <v>249</v>
      </c>
      <c r="T234" s="37">
        <f>T235/217*100</f>
        <v>72.350230414746548</v>
      </c>
    </row>
    <row r="235" spans="1:23" x14ac:dyDescent="0.2">
      <c r="G235" s="38" t="s">
        <v>243</v>
      </c>
      <c r="H235" s="40">
        <f>COUNTIF(H15:H231,"&gt;=80")</f>
        <v>176</v>
      </c>
      <c r="J235" s="40">
        <f>COUNTIF(J15:J231,"&gt;=80")</f>
        <v>134</v>
      </c>
      <c r="L235" s="40">
        <f>COUNTIF(L15:L231,"&gt;=80")</f>
        <v>147</v>
      </c>
      <c r="N235" s="40">
        <f>COUNTIF(N15:N231,"&gt;=80")</f>
        <v>170</v>
      </c>
      <c r="P235" s="40">
        <f>COUNTIF(P15:P231,"&gt;=80")</f>
        <v>169</v>
      </c>
      <c r="R235" s="40">
        <f>COUNTIF(R15:R231,"&gt;=80")</f>
        <v>110</v>
      </c>
      <c r="S235" s="18"/>
      <c r="T235" s="18">
        <f>COUNTIF(T15:T231,"&gt;=4")</f>
        <v>157</v>
      </c>
    </row>
    <row r="236" spans="1:23" x14ac:dyDescent="0.2">
      <c r="G236" s="38" t="s">
        <v>250</v>
      </c>
      <c r="H236" s="40">
        <f>COUNTIF(H15:H231,"&lt;=0")</f>
        <v>1</v>
      </c>
      <c r="J236" s="40">
        <f>COUNTIF(J15:J231,"&lt;=0")</f>
        <v>6</v>
      </c>
      <c r="L236" s="40">
        <f>COUNTIF(L15:L231,"&lt;=0")</f>
        <v>23</v>
      </c>
      <c r="N236" s="40">
        <f>COUNTIF(N15:N231,"&lt;=0")</f>
        <v>7</v>
      </c>
      <c r="P236" s="40">
        <f>COUNTIF(P15:P229,"&lt;=0")</f>
        <v>7</v>
      </c>
      <c r="R236" s="40">
        <f>COUNTIF(R15:R231,"&lt;=0")</f>
        <v>17</v>
      </c>
    </row>
    <row r="237" spans="1:23" x14ac:dyDescent="0.2">
      <c r="G237" s="38" t="s">
        <v>251</v>
      </c>
      <c r="H237" s="40">
        <f>COUNTIFS(H15:H231,"&gt;0",H15:H231,"&lt;80")</f>
        <v>40</v>
      </c>
      <c r="J237" s="40">
        <f>COUNTIFS(I15:I231,"&gt;0",J15:J231,"&lt;80")</f>
        <v>77</v>
      </c>
      <c r="L237" s="40">
        <f>COUNTIFS(L15:L231,"&gt;0",L15:L231,"&lt;80")</f>
        <v>47</v>
      </c>
      <c r="N237" s="40">
        <f>COUNTIFS(N15:N231,"&gt;0",N15:N231,"&lt;80")</f>
        <v>40</v>
      </c>
      <c r="P237" s="40">
        <f>COUNTIFS(P15:P231,"&gt;0",P15:P231,"&lt;80")</f>
        <v>41</v>
      </c>
      <c r="R237" s="40">
        <f>COUNTIFS(R15:R231,"&gt;0",R15:R231,"&lt;80")</f>
        <v>90</v>
      </c>
    </row>
  </sheetData>
  <autoFilter ref="A14:T237"/>
  <mergeCells count="6">
    <mergeCell ref="Q13:R13"/>
    <mergeCell ref="G13:H13"/>
    <mergeCell ref="I13:J13"/>
    <mergeCell ref="K13:L13"/>
    <mergeCell ref="M13:N13"/>
    <mergeCell ref="O13:P13"/>
  </mergeCells>
  <conditionalFormatting sqref="N229 P229 R229 H231 J231 L231 R231 P231 N231 N15:N225 P15:P225 R15:R225 L15:L229 J15:J229 H15:H229">
    <cfRule type="cellIs" dxfId="41" priority="71" operator="lessThan">
      <formula>80</formula>
    </cfRule>
    <cfRule type="cellIs" dxfId="40" priority="72" operator="greaterThanOrEqual">
      <formula>80</formula>
    </cfRule>
  </conditionalFormatting>
  <conditionalFormatting sqref="W15:W229">
    <cfRule type="containsText" dxfId="39" priority="67" operator="containsText" text="Não">
      <formula>NOT(ISERROR(SEARCH("Não",W15)))</formula>
    </cfRule>
    <cfRule type="containsText" dxfId="38" priority="68" operator="containsText" text="Sim">
      <formula>NOT(ISERROR(SEARCH("Sim",W15)))</formula>
    </cfRule>
  </conditionalFormatting>
  <conditionalFormatting sqref="N226 P226 R226">
    <cfRule type="cellIs" dxfId="37" priority="55" operator="lessThan">
      <formula>80</formula>
    </cfRule>
    <cfRule type="cellIs" dxfId="36" priority="56" operator="greaterThanOrEqual">
      <formula>80</formula>
    </cfRule>
  </conditionalFormatting>
  <conditionalFormatting sqref="V229 V231 V15:V225">
    <cfRule type="cellIs" dxfId="35" priority="51" operator="lessThan">
      <formula>4</formula>
    </cfRule>
    <cfRule type="cellIs" dxfId="34" priority="52" operator="greaterThanOrEqual">
      <formula>4</formula>
    </cfRule>
  </conditionalFormatting>
  <conditionalFormatting sqref="N227:N228">
    <cfRule type="cellIs" dxfId="33" priority="35" operator="lessThan">
      <formula>80</formula>
    </cfRule>
    <cfRule type="cellIs" dxfId="32" priority="36" operator="greaterThanOrEqual">
      <formula>80</formula>
    </cfRule>
  </conditionalFormatting>
  <conditionalFormatting sqref="P227:P228">
    <cfRule type="cellIs" dxfId="31" priority="33" operator="lessThan">
      <formula>80</formula>
    </cfRule>
    <cfRule type="cellIs" dxfId="30" priority="34" operator="greaterThanOrEqual">
      <formula>80</formula>
    </cfRule>
  </conditionalFormatting>
  <conditionalFormatting sqref="R227:R228">
    <cfRule type="cellIs" dxfId="29" priority="31" operator="lessThan">
      <formula>80</formula>
    </cfRule>
    <cfRule type="cellIs" dxfId="28" priority="32" operator="greaterThanOrEqual">
      <formula>80</formula>
    </cfRule>
  </conditionalFormatting>
  <conditionalFormatting sqref="T234">
    <cfRule type="cellIs" dxfId="27" priority="27" operator="lessThan">
      <formula>70</formula>
    </cfRule>
    <cfRule type="cellIs" dxfId="26" priority="28" operator="greaterThanOrEqual">
      <formula>70</formula>
    </cfRule>
  </conditionalFormatting>
  <conditionalFormatting sqref="T15:T229">
    <cfRule type="cellIs" dxfId="25" priority="25" operator="lessThan">
      <formula>4</formula>
    </cfRule>
    <cfRule type="cellIs" dxfId="24" priority="26" operator="greaterThanOrEqual">
      <formula>4</formula>
    </cfRule>
  </conditionalFormatting>
  <conditionalFormatting sqref="N230 P230 R230 L230 J230 H230">
    <cfRule type="cellIs" dxfId="23" priority="23" operator="lessThan">
      <formula>80</formula>
    </cfRule>
    <cfRule type="cellIs" dxfId="22" priority="24" operator="greaterThanOrEqual">
      <formula>80</formula>
    </cfRule>
  </conditionalFormatting>
  <conditionalFormatting sqref="W230:W231">
    <cfRule type="containsText" dxfId="21" priority="21" operator="containsText" text="Não">
      <formula>NOT(ISERROR(SEARCH("Não",W230)))</formula>
    </cfRule>
    <cfRule type="containsText" dxfId="20" priority="22" operator="containsText" text="Sim">
      <formula>NOT(ISERROR(SEARCH("Sim",W230)))</formula>
    </cfRule>
  </conditionalFormatting>
  <conditionalFormatting sqref="V230">
    <cfRule type="cellIs" dxfId="19" priority="19" operator="lessThan">
      <formula>4</formula>
    </cfRule>
    <cfRule type="cellIs" dxfId="18" priority="20" operator="greaterThanOrEqual">
      <formula>4</formula>
    </cfRule>
  </conditionalFormatting>
  <conditionalFormatting sqref="T230">
    <cfRule type="cellIs" dxfId="17" priority="17" operator="lessThan">
      <formula>4</formula>
    </cfRule>
    <cfRule type="cellIs" dxfId="16" priority="18" operator="greaterThanOrEqual">
      <formula>4</formula>
    </cfRule>
  </conditionalFormatting>
  <conditionalFormatting sqref="N233 P233 R233 L233 J233 H233">
    <cfRule type="cellIs" dxfId="15" priority="15" operator="lessThan">
      <formula>80</formula>
    </cfRule>
    <cfRule type="cellIs" dxfId="14" priority="16" operator="greaterThanOrEqual">
      <formula>80</formula>
    </cfRule>
  </conditionalFormatting>
  <conditionalFormatting sqref="W233">
    <cfRule type="containsText" dxfId="13" priority="13" operator="containsText" text="Não">
      <formula>NOT(ISERROR(SEARCH("Não",W233)))</formula>
    </cfRule>
    <cfRule type="containsText" dxfId="12" priority="14" operator="containsText" text="Sim">
      <formula>NOT(ISERROR(SEARCH("Sim",W233)))</formula>
    </cfRule>
  </conditionalFormatting>
  <conditionalFormatting sqref="V233">
    <cfRule type="cellIs" dxfId="11" priority="11" operator="lessThan">
      <formula>4</formula>
    </cfRule>
    <cfRule type="cellIs" dxfId="10" priority="12" operator="greaterThanOrEqual">
      <formula>4</formula>
    </cfRule>
  </conditionalFormatting>
  <conditionalFormatting sqref="T233">
    <cfRule type="cellIs" dxfId="9" priority="9" operator="lessThan">
      <formula>4</formula>
    </cfRule>
    <cfRule type="cellIs" dxfId="8" priority="10" operator="greaterThanOrEqual">
      <formula>4</formula>
    </cfRule>
  </conditionalFormatting>
  <conditionalFormatting sqref="N232 P232 R232 L232 J232 H232">
    <cfRule type="cellIs" dxfId="7" priority="7" operator="lessThan">
      <formula>80</formula>
    </cfRule>
    <cfRule type="cellIs" dxfId="6" priority="8" operator="greaterThanOrEqual">
      <formula>80</formula>
    </cfRule>
  </conditionalFormatting>
  <conditionalFormatting sqref="W232">
    <cfRule type="containsText" dxfId="5" priority="5" operator="containsText" text="Não">
      <formula>NOT(ISERROR(SEARCH("Não",W232)))</formula>
    </cfRule>
    <cfRule type="containsText" dxfId="4" priority="6" operator="containsText" text="Sim">
      <formula>NOT(ISERROR(SEARCH("Sim",W232)))</formula>
    </cfRule>
  </conditionalFormatting>
  <conditionalFormatting sqref="V232">
    <cfRule type="cellIs" dxfId="3" priority="3" operator="lessThan">
      <formula>4</formula>
    </cfRule>
    <cfRule type="cellIs" dxfId="2" priority="4" operator="greaterThanOrEqual">
      <formula>4</formula>
    </cfRule>
  </conditionalFormatting>
  <conditionalFormatting sqref="T232">
    <cfRule type="cellIs" dxfId="1" priority="1" operator="lessThan">
      <formula>4</formula>
    </cfRule>
    <cfRule type="cellIs" dxfId="0" priority="2" operator="greaterThanOrEqual">
      <formula>4</formula>
    </cfRule>
  </conditionalFormatting>
  <pageMargins left="0.51181102362204722" right="0.51181102362204722" top="0.78740157480314965" bottom="0.78740157480314965" header="0.31496062992125984" footer="0.31496062992125984"/>
  <pageSetup paperSize="9" scale="62" orientation="landscape" r:id="rId1"/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16" zoomScaleNormal="100" workbookViewId="0">
      <selection activeCell="D35" sqref="D35"/>
    </sheetView>
  </sheetViews>
  <sheetFormatPr defaultRowHeight="15" x14ac:dyDescent="0.25"/>
  <cols>
    <col min="1" max="1" width="19.28515625" customWidth="1"/>
    <col min="2" max="2" width="8" style="75" customWidth="1"/>
    <col min="3" max="3" width="27.140625" customWidth="1"/>
  </cols>
  <sheetData>
    <row r="1" spans="1:3" ht="18.75" x14ac:dyDescent="0.3">
      <c r="A1" s="95" t="s">
        <v>256</v>
      </c>
      <c r="B1" s="95"/>
      <c r="C1" s="95"/>
    </row>
    <row r="2" spans="1:3" ht="15" customHeight="1" thickBot="1" x14ac:dyDescent="0.3">
      <c r="A2" s="59" t="s">
        <v>4</v>
      </c>
      <c r="B2" s="60" t="s">
        <v>5</v>
      </c>
      <c r="C2" s="61" t="s">
        <v>6</v>
      </c>
    </row>
    <row r="3" spans="1:3" ht="15" customHeight="1" x14ac:dyDescent="0.25">
      <c r="A3" s="8" t="s">
        <v>8</v>
      </c>
      <c r="B3" s="71">
        <v>210325</v>
      </c>
      <c r="C3" s="27" t="s">
        <v>11</v>
      </c>
    </row>
    <row r="4" spans="1:3" ht="15" customHeight="1" x14ac:dyDescent="0.25">
      <c r="A4" s="8" t="s">
        <v>16</v>
      </c>
      <c r="B4" s="71">
        <v>210635</v>
      </c>
      <c r="C4" s="27" t="s">
        <v>22</v>
      </c>
    </row>
    <row r="5" spans="1:3" ht="15" customHeight="1" x14ac:dyDescent="0.25">
      <c r="A5" s="7" t="s">
        <v>27</v>
      </c>
      <c r="B5" s="72">
        <v>211160</v>
      </c>
      <c r="C5" s="30" t="s">
        <v>254</v>
      </c>
    </row>
    <row r="6" spans="1:3" ht="15" customHeight="1" x14ac:dyDescent="0.25">
      <c r="A6" s="8" t="s">
        <v>40</v>
      </c>
      <c r="B6" s="71">
        <v>210160</v>
      </c>
      <c r="C6" s="27" t="s">
        <v>40</v>
      </c>
    </row>
    <row r="7" spans="1:3" ht="15" customHeight="1" x14ac:dyDescent="0.25">
      <c r="A7" s="8" t="s">
        <v>52</v>
      </c>
      <c r="B7" s="71">
        <v>210640</v>
      </c>
      <c r="C7" s="27" t="s">
        <v>58</v>
      </c>
    </row>
    <row r="8" spans="1:3" ht="15" customHeight="1" x14ac:dyDescent="0.25">
      <c r="A8" s="8" t="s">
        <v>52</v>
      </c>
      <c r="B8" s="71">
        <v>210805</v>
      </c>
      <c r="C8" s="27" t="s">
        <v>60</v>
      </c>
    </row>
    <row r="9" spans="1:3" ht="15" customHeight="1" x14ac:dyDescent="0.25">
      <c r="A9" s="8" t="s">
        <v>65</v>
      </c>
      <c r="B9" s="71">
        <v>211210</v>
      </c>
      <c r="C9" s="27" t="s">
        <v>70</v>
      </c>
    </row>
    <row r="10" spans="1:3" ht="15" customHeight="1" x14ac:dyDescent="0.25">
      <c r="A10" s="8" t="s">
        <v>86</v>
      </c>
      <c r="B10" s="71">
        <v>210663</v>
      </c>
      <c r="C10" s="27" t="s">
        <v>91</v>
      </c>
    </row>
    <row r="11" spans="1:3" ht="15" customHeight="1" x14ac:dyDescent="0.25">
      <c r="A11" s="8" t="s">
        <v>86</v>
      </c>
      <c r="B11" s="71">
        <v>211290</v>
      </c>
      <c r="C11" s="27" t="s">
        <v>99</v>
      </c>
    </row>
    <row r="12" spans="1:3" ht="15" customHeight="1" x14ac:dyDescent="0.25">
      <c r="A12" s="7" t="s">
        <v>100</v>
      </c>
      <c r="B12" s="72">
        <v>211163</v>
      </c>
      <c r="C12" s="30" t="s">
        <v>110</v>
      </c>
    </row>
    <row r="13" spans="1:3" ht="15" customHeight="1" x14ac:dyDescent="0.25">
      <c r="A13" s="7" t="s">
        <v>100</v>
      </c>
      <c r="B13" s="72">
        <v>211167</v>
      </c>
      <c r="C13" s="30" t="s">
        <v>111</v>
      </c>
    </row>
    <row r="14" spans="1:3" ht="15" customHeight="1" x14ac:dyDescent="0.25">
      <c r="A14" s="8" t="s">
        <v>113</v>
      </c>
      <c r="B14" s="71">
        <v>210680</v>
      </c>
      <c r="C14" s="27" t="s">
        <v>121</v>
      </c>
    </row>
    <row r="15" spans="1:3" ht="15" customHeight="1" x14ac:dyDescent="0.25">
      <c r="A15" s="8" t="s">
        <v>113</v>
      </c>
      <c r="B15" s="71">
        <v>210840</v>
      </c>
      <c r="C15" s="27" t="s">
        <v>123</v>
      </c>
    </row>
    <row r="16" spans="1:3" ht="15" customHeight="1" x14ac:dyDescent="0.25">
      <c r="A16" s="8" t="s">
        <v>130</v>
      </c>
      <c r="B16" s="71">
        <v>210462</v>
      </c>
      <c r="C16" s="27" t="s">
        <v>137</v>
      </c>
    </row>
    <row r="17" spans="1:5" ht="15" customHeight="1" x14ac:dyDescent="0.25">
      <c r="A17" s="8" t="s">
        <v>130</v>
      </c>
      <c r="B17" s="71">
        <v>211030</v>
      </c>
      <c r="C17" s="27" t="s">
        <v>141</v>
      </c>
    </row>
    <row r="18" spans="1:5" ht="15" customHeight="1" x14ac:dyDescent="0.25">
      <c r="A18" s="7" t="s">
        <v>158</v>
      </c>
      <c r="B18" s="72">
        <v>210515</v>
      </c>
      <c r="C18" s="30" t="s">
        <v>163</v>
      </c>
    </row>
    <row r="19" spans="1:5" ht="15" customHeight="1" x14ac:dyDescent="0.25">
      <c r="A19" s="8" t="s">
        <v>171</v>
      </c>
      <c r="B19" s="71">
        <v>211065</v>
      </c>
      <c r="C19" s="27" t="s">
        <v>183</v>
      </c>
    </row>
    <row r="20" spans="1:5" ht="15" customHeight="1" x14ac:dyDescent="0.25">
      <c r="A20" s="8" t="s">
        <v>195</v>
      </c>
      <c r="B20" s="71">
        <v>210250</v>
      </c>
      <c r="C20" s="27" t="s">
        <v>197</v>
      </c>
    </row>
    <row r="21" spans="1:5" ht="15" customHeight="1" x14ac:dyDescent="0.25">
      <c r="A21" s="8" t="s">
        <v>195</v>
      </c>
      <c r="B21" s="71">
        <v>211280</v>
      </c>
      <c r="C21" s="27" t="s">
        <v>195</v>
      </c>
      <c r="E21" s="67"/>
    </row>
    <row r="22" spans="1:5" ht="15" customHeight="1" x14ac:dyDescent="0.25">
      <c r="A22" s="8" t="s">
        <v>202</v>
      </c>
      <c r="B22" s="71">
        <v>210632</v>
      </c>
      <c r="C22" s="27" t="s">
        <v>214</v>
      </c>
    </row>
    <row r="23" spans="1:5" ht="15" customHeight="1" x14ac:dyDescent="0.25">
      <c r="A23" s="76" t="s">
        <v>202</v>
      </c>
      <c r="B23" s="77">
        <v>211400</v>
      </c>
      <c r="C23" s="27" t="s">
        <v>202</v>
      </c>
    </row>
    <row r="24" spans="1:5" ht="15" customHeight="1" x14ac:dyDescent="0.25">
      <c r="A24" s="45" t="s">
        <v>259</v>
      </c>
      <c r="B24" s="73"/>
      <c r="C24" s="70">
        <v>21</v>
      </c>
    </row>
    <row r="25" spans="1:5" ht="15" customHeight="1" x14ac:dyDescent="0.25">
      <c r="A25" s="45"/>
      <c r="B25" s="73"/>
      <c r="C25" s="56"/>
    </row>
    <row r="26" spans="1:5" ht="15" customHeight="1" x14ac:dyDescent="0.25">
      <c r="A26" s="45"/>
      <c r="B26" s="73"/>
      <c r="C26" s="56"/>
    </row>
    <row r="27" spans="1:5" ht="15" customHeight="1" x14ac:dyDescent="0.25">
      <c r="A27" s="45"/>
      <c r="B27" s="73"/>
      <c r="C27" s="56"/>
    </row>
    <row r="28" spans="1:5" ht="15" customHeight="1" x14ac:dyDescent="0.25">
      <c r="A28" s="45"/>
      <c r="B28" s="73"/>
      <c r="C28" s="56"/>
    </row>
    <row r="29" spans="1:5" ht="15" customHeight="1" x14ac:dyDescent="0.25">
      <c r="A29" s="45"/>
      <c r="B29" s="73"/>
      <c r="C29" s="56"/>
    </row>
    <row r="30" spans="1:5" ht="15" customHeight="1" x14ac:dyDescent="0.25">
      <c r="A30" s="45"/>
      <c r="B30" s="73"/>
      <c r="C30" s="56"/>
    </row>
    <row r="31" spans="1:5" ht="15" customHeight="1" x14ac:dyDescent="0.25">
      <c r="A31" s="45"/>
      <c r="B31" s="73"/>
      <c r="C31" s="56"/>
    </row>
    <row r="32" spans="1:5" ht="15" customHeight="1" x14ac:dyDescent="0.25">
      <c r="A32" s="45"/>
      <c r="B32" s="73"/>
      <c r="C32" s="56"/>
    </row>
    <row r="33" spans="1:3" ht="15" customHeight="1" x14ac:dyDescent="0.25">
      <c r="A33" s="45"/>
      <c r="B33" s="73"/>
      <c r="C33" s="56"/>
    </row>
    <row r="34" spans="1:3" ht="15" customHeight="1" x14ac:dyDescent="0.25">
      <c r="A34" s="45"/>
      <c r="B34" s="73"/>
      <c r="C34" s="56"/>
    </row>
    <row r="35" spans="1:3" ht="15" customHeight="1" x14ac:dyDescent="0.25">
      <c r="A35" s="45"/>
      <c r="B35" s="73"/>
      <c r="C35" s="56"/>
    </row>
    <row r="36" spans="1:3" ht="15" customHeight="1" x14ac:dyDescent="0.25">
      <c r="A36" s="45"/>
      <c r="B36" s="73"/>
      <c r="C36" s="56"/>
    </row>
    <row r="37" spans="1:3" ht="15" customHeight="1" x14ac:dyDescent="0.25">
      <c r="A37" s="45"/>
      <c r="B37" s="73"/>
      <c r="C37" s="56"/>
    </row>
    <row r="38" spans="1:3" ht="15" customHeight="1" x14ac:dyDescent="0.25">
      <c r="A38" s="45"/>
      <c r="B38" s="73"/>
      <c r="C38" s="56"/>
    </row>
    <row r="39" spans="1:3" ht="15" customHeight="1" x14ac:dyDescent="0.25">
      <c r="A39" s="32"/>
      <c r="B39" s="74"/>
      <c r="C39" s="66"/>
    </row>
    <row r="40" spans="1:3" ht="15" customHeight="1" x14ac:dyDescent="0.25">
      <c r="A40" s="45"/>
      <c r="B40" s="73"/>
      <c r="C40" s="56"/>
    </row>
    <row r="41" spans="1:3" ht="15" customHeight="1" x14ac:dyDescent="0.25">
      <c r="A41" s="45"/>
      <c r="B41" s="73"/>
      <c r="C41" s="56"/>
    </row>
    <row r="42" spans="1:3" ht="15" customHeight="1" x14ac:dyDescent="0.25">
      <c r="A42" s="45"/>
      <c r="B42" s="73"/>
      <c r="C42" s="56"/>
    </row>
    <row r="43" spans="1:3" ht="15" customHeight="1" x14ac:dyDescent="0.25">
      <c r="A43" s="45"/>
      <c r="B43" s="73"/>
      <c r="C43" s="56"/>
    </row>
    <row r="44" spans="1:3" ht="15" customHeight="1" x14ac:dyDescent="0.25">
      <c r="A44" s="45"/>
      <c r="B44" s="73"/>
      <c r="C44" s="56"/>
    </row>
    <row r="45" spans="1:3" ht="15" customHeight="1" x14ac:dyDescent="0.25">
      <c r="A45" s="45"/>
      <c r="B45" s="73"/>
      <c r="C45" s="56"/>
    </row>
    <row r="46" spans="1:3" ht="15" customHeight="1" x14ac:dyDescent="0.25">
      <c r="A46" s="45"/>
      <c r="B46" s="73"/>
      <c r="C46" s="56"/>
    </row>
    <row r="47" spans="1:3" ht="15" customHeight="1" x14ac:dyDescent="0.25">
      <c r="A47" s="45"/>
      <c r="B47" s="73"/>
      <c r="C47" s="56"/>
    </row>
    <row r="48" spans="1:3" ht="15" customHeight="1" x14ac:dyDescent="0.25">
      <c r="A48" s="32"/>
      <c r="B48" s="74"/>
      <c r="C48" s="66"/>
    </row>
    <row r="49" spans="1:3" ht="15" customHeight="1" x14ac:dyDescent="0.25">
      <c r="A49" s="32"/>
      <c r="B49" s="74"/>
      <c r="C49" s="66"/>
    </row>
    <row r="50" spans="1:3" ht="15" customHeight="1" x14ac:dyDescent="0.25">
      <c r="A50" s="32"/>
      <c r="B50" s="74"/>
      <c r="C50" s="66"/>
    </row>
    <row r="51" spans="1:3" ht="15" customHeight="1" x14ac:dyDescent="0.25">
      <c r="A51" s="32"/>
      <c r="B51" s="74"/>
      <c r="C51" s="66"/>
    </row>
    <row r="52" spans="1:3" ht="15" customHeight="1" x14ac:dyDescent="0.25">
      <c r="A52" s="45"/>
      <c r="B52" s="73"/>
      <c r="C52" s="56"/>
    </row>
    <row r="53" spans="1:3" ht="15" customHeight="1" x14ac:dyDescent="0.25">
      <c r="A53" s="45"/>
      <c r="B53" s="73"/>
      <c r="C53" s="56"/>
    </row>
    <row r="54" spans="1:3" ht="15" customHeight="1" x14ac:dyDescent="0.25">
      <c r="A54" s="45"/>
      <c r="B54" s="73"/>
      <c r="C54" s="56"/>
    </row>
    <row r="55" spans="1:3" ht="15" customHeight="1" x14ac:dyDescent="0.25">
      <c r="A55" s="45"/>
      <c r="B55" s="73"/>
      <c r="C55" s="56"/>
    </row>
    <row r="56" spans="1:3" ht="15" customHeight="1" x14ac:dyDescent="0.25">
      <c r="A56" s="45"/>
      <c r="B56" s="73"/>
      <c r="C56" s="56"/>
    </row>
    <row r="57" spans="1:3" ht="15" customHeight="1" x14ac:dyDescent="0.25">
      <c r="A57" s="45"/>
      <c r="B57" s="73"/>
      <c r="C57" s="56"/>
    </row>
    <row r="58" spans="1:3" ht="15" customHeight="1" x14ac:dyDescent="0.25">
      <c r="A58" s="45"/>
      <c r="B58" s="73"/>
      <c r="C58" s="56"/>
    </row>
    <row r="59" spans="1:3" ht="15" customHeight="1" x14ac:dyDescent="0.25">
      <c r="A59" s="45"/>
      <c r="B59" s="73"/>
      <c r="C59" s="56"/>
    </row>
    <row r="60" spans="1:3" x14ac:dyDescent="0.25">
      <c r="A60" s="94"/>
      <c r="B60" s="94"/>
      <c r="C60" s="67"/>
    </row>
  </sheetData>
  <autoFilter ref="A2:C2">
    <sortState ref="A3:C23">
      <sortCondition ref="A2"/>
    </sortState>
  </autoFilter>
  <mergeCells count="2">
    <mergeCell ref="A60:B60"/>
    <mergeCell ref="A1:C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E15" sqref="E15"/>
    </sheetView>
  </sheetViews>
  <sheetFormatPr defaultRowHeight="15" x14ac:dyDescent="0.25"/>
  <cols>
    <col min="1" max="1" width="18.42578125" customWidth="1"/>
    <col min="2" max="2" width="7.5703125" style="75" customWidth="1"/>
    <col min="3" max="3" width="22.28515625" customWidth="1"/>
  </cols>
  <sheetData>
    <row r="1" spans="1:3" ht="19.5" thickBot="1" x14ac:dyDescent="0.35">
      <c r="A1" s="96" t="s">
        <v>255</v>
      </c>
      <c r="B1" s="96"/>
      <c r="C1" s="96"/>
    </row>
    <row r="2" spans="1:3" ht="15" customHeight="1" thickBot="1" x14ac:dyDescent="0.3">
      <c r="A2" s="16" t="s">
        <v>4</v>
      </c>
      <c r="B2" s="14" t="s">
        <v>5</v>
      </c>
      <c r="C2" s="13" t="s">
        <v>6</v>
      </c>
    </row>
    <row r="3" spans="1:3" ht="15" customHeight="1" x14ac:dyDescent="0.25">
      <c r="A3" s="7" t="s">
        <v>8</v>
      </c>
      <c r="B3" s="72">
        <v>210005</v>
      </c>
      <c r="C3" s="30" t="s">
        <v>8</v>
      </c>
    </row>
    <row r="4" spans="1:3" ht="15" customHeight="1" x14ac:dyDescent="0.25">
      <c r="A4" s="8" t="s">
        <v>86</v>
      </c>
      <c r="B4" s="71">
        <v>210930</v>
      </c>
      <c r="C4" s="27" t="s">
        <v>95</v>
      </c>
    </row>
    <row r="5" spans="1:3" ht="15" customHeight="1" x14ac:dyDescent="0.25">
      <c r="A5" s="7" t="s">
        <v>100</v>
      </c>
      <c r="B5" s="72">
        <v>210193</v>
      </c>
      <c r="C5" s="30" t="s">
        <v>101</v>
      </c>
    </row>
    <row r="6" spans="1:3" ht="15" customHeight="1" x14ac:dyDescent="0.25">
      <c r="A6" s="7" t="s">
        <v>113</v>
      </c>
      <c r="B6" s="72">
        <v>210312</v>
      </c>
      <c r="C6" s="30" t="s">
        <v>118</v>
      </c>
    </row>
    <row r="7" spans="1:3" ht="15" customHeight="1" x14ac:dyDescent="0.25">
      <c r="A7" s="7" t="s">
        <v>130</v>
      </c>
      <c r="B7" s="72">
        <v>210380</v>
      </c>
      <c r="C7" s="27" t="s">
        <v>132</v>
      </c>
    </row>
    <row r="8" spans="1:3" ht="15" customHeight="1" x14ac:dyDescent="0.25">
      <c r="A8" s="8" t="s">
        <v>130</v>
      </c>
      <c r="B8" s="71">
        <v>211174</v>
      </c>
      <c r="C8" s="27" t="s">
        <v>144</v>
      </c>
    </row>
    <row r="9" spans="1:3" ht="15" customHeight="1" x14ac:dyDescent="0.25">
      <c r="A9" s="8" t="s">
        <v>130</v>
      </c>
      <c r="B9" s="71">
        <v>211230</v>
      </c>
      <c r="C9" s="27" t="s">
        <v>145</v>
      </c>
    </row>
    <row r="10" spans="1:3" ht="15" customHeight="1" x14ac:dyDescent="0.25">
      <c r="A10" s="8" t="s">
        <v>158</v>
      </c>
      <c r="B10" s="71">
        <v>210850</v>
      </c>
      <c r="C10" s="27" t="s">
        <v>165</v>
      </c>
    </row>
    <row r="11" spans="1:3" ht="15" customHeight="1" x14ac:dyDescent="0.25">
      <c r="A11" s="8" t="s">
        <v>171</v>
      </c>
      <c r="B11" s="71">
        <v>211190</v>
      </c>
      <c r="C11" s="27" t="s">
        <v>184</v>
      </c>
    </row>
    <row r="12" spans="1:3" ht="15" customHeight="1" x14ac:dyDescent="0.25">
      <c r="A12" s="8" t="s">
        <v>186</v>
      </c>
      <c r="B12" s="71">
        <v>210750</v>
      </c>
      <c r="C12" s="27" t="s">
        <v>188</v>
      </c>
    </row>
    <row r="13" spans="1:3" ht="15" customHeight="1" x14ac:dyDescent="0.25">
      <c r="A13" s="7" t="s">
        <v>186</v>
      </c>
      <c r="B13" s="72">
        <v>211120</v>
      </c>
      <c r="C13" s="30" t="s">
        <v>190</v>
      </c>
    </row>
    <row r="14" spans="1:3" ht="15" customHeight="1" x14ac:dyDescent="0.25">
      <c r="A14" s="8" t="s">
        <v>186</v>
      </c>
      <c r="B14" s="71">
        <v>211130</v>
      </c>
      <c r="C14" s="27" t="s">
        <v>186</v>
      </c>
    </row>
    <row r="15" spans="1:3" ht="15" customHeight="1" x14ac:dyDescent="0.25">
      <c r="A15" s="58" t="s">
        <v>202</v>
      </c>
      <c r="B15" s="78">
        <v>210290</v>
      </c>
      <c r="C15" s="30" t="s">
        <v>207</v>
      </c>
    </row>
    <row r="16" spans="1:3" ht="15" customHeight="1" x14ac:dyDescent="0.25">
      <c r="A16" s="45" t="s">
        <v>259</v>
      </c>
      <c r="B16" s="73"/>
      <c r="C16" s="70">
        <v>13</v>
      </c>
    </row>
    <row r="17" spans="1:3" x14ac:dyDescent="0.25">
      <c r="A17" s="94"/>
      <c r="B17" s="94"/>
      <c r="C17" s="68"/>
    </row>
  </sheetData>
  <autoFilter ref="A2:C2">
    <sortState ref="A3:C16">
      <sortCondition ref="A2"/>
    </sortState>
  </autoFilter>
  <mergeCells count="2">
    <mergeCell ref="A1:C1"/>
    <mergeCell ref="A17:B17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37" zoomScaleNormal="100" workbookViewId="0">
      <selection activeCell="D46" sqref="D46"/>
    </sheetView>
  </sheetViews>
  <sheetFormatPr defaultRowHeight="15" x14ac:dyDescent="0.25"/>
  <cols>
    <col min="1" max="1" width="19.28515625" customWidth="1"/>
    <col min="2" max="2" width="7.7109375" style="75" customWidth="1"/>
    <col min="3" max="3" width="23.42578125" customWidth="1"/>
  </cols>
  <sheetData>
    <row r="1" spans="1:3" ht="19.5" thickBot="1" x14ac:dyDescent="0.35">
      <c r="A1" s="96" t="s">
        <v>257</v>
      </c>
      <c r="B1" s="96"/>
      <c r="C1" s="96"/>
    </row>
    <row r="2" spans="1:3" ht="15" customHeight="1" thickBot="1" x14ac:dyDescent="0.3">
      <c r="A2" s="16" t="s">
        <v>4</v>
      </c>
      <c r="B2" s="14" t="s">
        <v>5</v>
      </c>
      <c r="C2" s="13" t="s">
        <v>6</v>
      </c>
    </row>
    <row r="3" spans="1:3" ht="15" customHeight="1" x14ac:dyDescent="0.25">
      <c r="A3" s="8" t="s">
        <v>8</v>
      </c>
      <c r="B3" s="71">
        <v>210232</v>
      </c>
      <c r="C3" s="27" t="s">
        <v>10</v>
      </c>
    </row>
    <row r="4" spans="1:3" ht="15" customHeight="1" x14ac:dyDescent="0.25">
      <c r="A4" s="8" t="s">
        <v>8</v>
      </c>
      <c r="B4" s="71">
        <v>210542</v>
      </c>
      <c r="C4" s="27" t="s">
        <v>12</v>
      </c>
    </row>
    <row r="5" spans="1:3" ht="15" customHeight="1" x14ac:dyDescent="0.25">
      <c r="A5" s="8" t="s">
        <v>16</v>
      </c>
      <c r="B5" s="71">
        <v>210040</v>
      </c>
      <c r="C5" s="27" t="s">
        <v>17</v>
      </c>
    </row>
    <row r="6" spans="1:3" ht="15" customHeight="1" x14ac:dyDescent="0.25">
      <c r="A6" s="8" t="s">
        <v>16</v>
      </c>
      <c r="B6" s="71">
        <v>210215</v>
      </c>
      <c r="C6" s="27" t="s">
        <v>19</v>
      </c>
    </row>
    <row r="7" spans="1:3" ht="15" customHeight="1" x14ac:dyDescent="0.25">
      <c r="A7" s="7" t="s">
        <v>16</v>
      </c>
      <c r="B7" s="72">
        <v>210590</v>
      </c>
      <c r="C7" s="30" t="s">
        <v>21</v>
      </c>
    </row>
    <row r="8" spans="1:3" ht="15" customHeight="1" x14ac:dyDescent="0.25">
      <c r="A8" s="8" t="s">
        <v>27</v>
      </c>
      <c r="B8" s="71">
        <v>210950</v>
      </c>
      <c r="C8" s="27" t="s">
        <v>35</v>
      </c>
    </row>
    <row r="9" spans="1:3" ht="15" customHeight="1" x14ac:dyDescent="0.25">
      <c r="A9" s="7" t="s">
        <v>27</v>
      </c>
      <c r="B9" s="72">
        <v>210970</v>
      </c>
      <c r="C9" s="30" t="s">
        <v>36</v>
      </c>
    </row>
    <row r="10" spans="1:3" ht="15" customHeight="1" x14ac:dyDescent="0.25">
      <c r="A10" s="8" t="s">
        <v>40</v>
      </c>
      <c r="B10" s="71">
        <v>210547</v>
      </c>
      <c r="C10" s="27" t="s">
        <v>44</v>
      </c>
    </row>
    <row r="11" spans="1:3" ht="15" customHeight="1" x14ac:dyDescent="0.25">
      <c r="A11" s="8" t="s">
        <v>52</v>
      </c>
      <c r="B11" s="71">
        <v>210080</v>
      </c>
      <c r="C11" s="27" t="s">
        <v>54</v>
      </c>
    </row>
    <row r="12" spans="1:3" ht="15" customHeight="1" x14ac:dyDescent="0.25">
      <c r="A12" s="8" t="s">
        <v>52</v>
      </c>
      <c r="B12" s="71">
        <v>210667</v>
      </c>
      <c r="C12" s="27" t="s">
        <v>59</v>
      </c>
    </row>
    <row r="13" spans="1:3" ht="15" customHeight="1" x14ac:dyDescent="0.25">
      <c r="A13" s="7" t="s">
        <v>65</v>
      </c>
      <c r="B13" s="72">
        <v>210043</v>
      </c>
      <c r="C13" s="30" t="s">
        <v>66</v>
      </c>
    </row>
    <row r="14" spans="1:3" ht="15" customHeight="1" x14ac:dyDescent="0.25">
      <c r="A14" s="7" t="s">
        <v>65</v>
      </c>
      <c r="B14" s="72">
        <v>210360</v>
      </c>
      <c r="C14" s="27" t="s">
        <v>67</v>
      </c>
    </row>
    <row r="15" spans="1:3" ht="15" customHeight="1" x14ac:dyDescent="0.25">
      <c r="A15" s="8" t="s">
        <v>65</v>
      </c>
      <c r="B15" s="71">
        <v>210845</v>
      </c>
      <c r="C15" s="27" t="s">
        <v>68</v>
      </c>
    </row>
    <row r="16" spans="1:3" ht="15" customHeight="1" x14ac:dyDescent="0.25">
      <c r="A16" s="8" t="s">
        <v>71</v>
      </c>
      <c r="B16" s="71">
        <v>210255</v>
      </c>
      <c r="C16" s="27" t="s">
        <v>74</v>
      </c>
    </row>
    <row r="17" spans="1:3" ht="15" customHeight="1" x14ac:dyDescent="0.25">
      <c r="A17" s="7" t="s">
        <v>71</v>
      </c>
      <c r="B17" s="72">
        <v>210280</v>
      </c>
      <c r="C17" s="30" t="s">
        <v>29</v>
      </c>
    </row>
    <row r="18" spans="1:3" ht="15" customHeight="1" x14ac:dyDescent="0.25">
      <c r="A18" s="8" t="s">
        <v>71</v>
      </c>
      <c r="B18" s="71">
        <v>210375</v>
      </c>
      <c r="C18" s="27" t="s">
        <v>75</v>
      </c>
    </row>
    <row r="19" spans="1:3" ht="15" customHeight="1" x14ac:dyDescent="0.25">
      <c r="A19" s="8" t="s">
        <v>71</v>
      </c>
      <c r="B19" s="71">
        <v>210550</v>
      </c>
      <c r="C19" s="27" t="s">
        <v>78</v>
      </c>
    </row>
    <row r="20" spans="1:3" ht="15" customHeight="1" x14ac:dyDescent="0.25">
      <c r="A20" s="8" t="s">
        <v>71</v>
      </c>
      <c r="B20" s="71">
        <v>210900</v>
      </c>
      <c r="C20" s="27" t="s">
        <v>81</v>
      </c>
    </row>
    <row r="21" spans="1:3" ht="15" customHeight="1" x14ac:dyDescent="0.25">
      <c r="A21" s="8" t="s">
        <v>71</v>
      </c>
      <c r="B21" s="71">
        <v>211180</v>
      </c>
      <c r="C21" s="30" t="s">
        <v>85</v>
      </c>
    </row>
    <row r="22" spans="1:3" ht="15" customHeight="1" x14ac:dyDescent="0.25">
      <c r="A22" s="10" t="s">
        <v>86</v>
      </c>
      <c r="B22" s="71">
        <v>211040</v>
      </c>
      <c r="C22" s="27" t="s">
        <v>96</v>
      </c>
    </row>
    <row r="23" spans="1:3" ht="15" customHeight="1" x14ac:dyDescent="0.25">
      <c r="A23" s="8" t="s">
        <v>86</v>
      </c>
      <c r="B23" s="71">
        <v>211270</v>
      </c>
      <c r="C23" s="27" t="s">
        <v>98</v>
      </c>
    </row>
    <row r="24" spans="1:3" ht="15" customHeight="1" x14ac:dyDescent="0.25">
      <c r="A24" s="8" t="s">
        <v>100</v>
      </c>
      <c r="B24" s="71">
        <v>210596</v>
      </c>
      <c r="C24" s="27" t="s">
        <v>107</v>
      </c>
    </row>
    <row r="25" spans="1:3" ht="15" customHeight="1" x14ac:dyDescent="0.25">
      <c r="A25" s="7" t="s">
        <v>100</v>
      </c>
      <c r="B25" s="72">
        <v>210890</v>
      </c>
      <c r="C25" s="27" t="s">
        <v>109</v>
      </c>
    </row>
    <row r="26" spans="1:3" ht="15" customHeight="1" x14ac:dyDescent="0.25">
      <c r="A26" s="8" t="s">
        <v>113</v>
      </c>
      <c r="B26" s="71">
        <v>210860</v>
      </c>
      <c r="C26" s="27" t="s">
        <v>113</v>
      </c>
    </row>
    <row r="27" spans="1:3" ht="15" customHeight="1" x14ac:dyDescent="0.25">
      <c r="A27" s="8" t="s">
        <v>113</v>
      </c>
      <c r="B27" s="71">
        <v>211178</v>
      </c>
      <c r="C27" s="27" t="s">
        <v>127</v>
      </c>
    </row>
    <row r="28" spans="1:3" ht="15" customHeight="1" x14ac:dyDescent="0.25">
      <c r="A28" s="8" t="s">
        <v>130</v>
      </c>
      <c r="B28" s="71">
        <v>210275</v>
      </c>
      <c r="C28" s="27" t="s">
        <v>131</v>
      </c>
    </row>
    <row r="29" spans="1:3" ht="15" customHeight="1" x14ac:dyDescent="0.25">
      <c r="A29" s="8" t="s">
        <v>146</v>
      </c>
      <c r="B29" s="71">
        <v>211020</v>
      </c>
      <c r="C29" s="30" t="s">
        <v>156</v>
      </c>
    </row>
    <row r="30" spans="1:3" ht="15" customHeight="1" x14ac:dyDescent="0.25">
      <c r="A30" s="8" t="s">
        <v>158</v>
      </c>
      <c r="B30" s="71">
        <v>210200</v>
      </c>
      <c r="C30" s="27" t="s">
        <v>161</v>
      </c>
    </row>
    <row r="31" spans="1:3" ht="15" customHeight="1" x14ac:dyDescent="0.25">
      <c r="A31" s="8" t="s">
        <v>158</v>
      </c>
      <c r="B31" s="71">
        <v>210690</v>
      </c>
      <c r="C31" s="27" t="s">
        <v>164</v>
      </c>
    </row>
    <row r="32" spans="1:3" ht="15" customHeight="1" x14ac:dyDescent="0.25">
      <c r="A32" s="8" t="s">
        <v>158</v>
      </c>
      <c r="B32" s="71">
        <v>211172</v>
      </c>
      <c r="C32" s="27" t="s">
        <v>169</v>
      </c>
    </row>
    <row r="33" spans="1:3" ht="15" customHeight="1" x14ac:dyDescent="0.25">
      <c r="A33" s="7" t="s">
        <v>171</v>
      </c>
      <c r="B33" s="72">
        <v>211110</v>
      </c>
      <c r="C33" s="30" t="s">
        <v>171</v>
      </c>
    </row>
    <row r="34" spans="1:3" ht="15" customHeight="1" x14ac:dyDescent="0.25">
      <c r="A34" s="8" t="s">
        <v>186</v>
      </c>
      <c r="B34" s="71">
        <v>210020</v>
      </c>
      <c r="C34" s="27" t="s">
        <v>187</v>
      </c>
    </row>
    <row r="35" spans="1:3" ht="15" customHeight="1" x14ac:dyDescent="0.25">
      <c r="A35" s="8" t="s">
        <v>191</v>
      </c>
      <c r="B35" s="71">
        <v>210660</v>
      </c>
      <c r="C35" s="27" t="s">
        <v>192</v>
      </c>
    </row>
    <row r="36" spans="1:3" ht="15" customHeight="1" x14ac:dyDescent="0.25">
      <c r="A36" s="7" t="s">
        <v>195</v>
      </c>
      <c r="B36" s="72">
        <v>210135</v>
      </c>
      <c r="C36" s="30" t="s">
        <v>236</v>
      </c>
    </row>
    <row r="37" spans="1:3" ht="15" customHeight="1" x14ac:dyDescent="0.25">
      <c r="A37" s="8" t="s">
        <v>195</v>
      </c>
      <c r="B37" s="71">
        <v>210240</v>
      </c>
      <c r="C37" s="27" t="s">
        <v>196</v>
      </c>
    </row>
    <row r="38" spans="1:3" ht="15" customHeight="1" x14ac:dyDescent="0.25">
      <c r="A38" s="8" t="s">
        <v>195</v>
      </c>
      <c r="B38" s="71">
        <v>210650</v>
      </c>
      <c r="C38" s="30" t="s">
        <v>198</v>
      </c>
    </row>
    <row r="39" spans="1:3" ht="15" customHeight="1" x14ac:dyDescent="0.25">
      <c r="A39" s="8" t="s">
        <v>202</v>
      </c>
      <c r="B39" s="71">
        <v>210197</v>
      </c>
      <c r="C39" s="27" t="s">
        <v>205</v>
      </c>
    </row>
    <row r="40" spans="1:3" ht="15" customHeight="1" x14ac:dyDescent="0.25">
      <c r="A40" s="8" t="s">
        <v>202</v>
      </c>
      <c r="B40" s="71">
        <v>210317</v>
      </c>
      <c r="C40" s="27" t="s">
        <v>209</v>
      </c>
    </row>
    <row r="41" spans="1:3" ht="15" customHeight="1" x14ac:dyDescent="0.25">
      <c r="A41" s="8" t="s">
        <v>202</v>
      </c>
      <c r="B41" s="71">
        <v>210637</v>
      </c>
      <c r="C41" s="27" t="s">
        <v>215</v>
      </c>
    </row>
    <row r="42" spans="1:3" ht="15" customHeight="1" x14ac:dyDescent="0.25">
      <c r="A42" s="7" t="s">
        <v>202</v>
      </c>
      <c r="B42" s="72">
        <v>210923</v>
      </c>
      <c r="C42" s="27" t="s">
        <v>217</v>
      </c>
    </row>
    <row r="43" spans="1:3" ht="15" customHeight="1" x14ac:dyDescent="0.25">
      <c r="A43" s="69" t="s">
        <v>259</v>
      </c>
      <c r="B43" s="79"/>
      <c r="C43" s="70">
        <v>40</v>
      </c>
    </row>
    <row r="44" spans="1:3" ht="15" customHeight="1" x14ac:dyDescent="0.25">
      <c r="A44" s="32"/>
      <c r="B44" s="74"/>
      <c r="C44" s="66"/>
    </row>
    <row r="45" spans="1:3" ht="15" customHeight="1" x14ac:dyDescent="0.25">
      <c r="A45" s="32"/>
      <c r="B45" s="74"/>
      <c r="C45" s="66"/>
    </row>
    <row r="46" spans="1:3" ht="15" customHeight="1" x14ac:dyDescent="0.25">
      <c r="A46" s="45"/>
      <c r="B46" s="73"/>
      <c r="C46" s="56"/>
    </row>
    <row r="47" spans="1:3" x14ac:dyDescent="0.25">
      <c r="A47" s="45"/>
      <c r="B47" s="73"/>
      <c r="C47" s="56"/>
    </row>
    <row r="48" spans="1:3" x14ac:dyDescent="0.25">
      <c r="A48" s="94"/>
      <c r="B48" s="94"/>
      <c r="C48" s="68"/>
    </row>
  </sheetData>
  <autoFilter ref="A2:C47">
    <sortState ref="A3:C48">
      <sortCondition ref="A2:A48"/>
    </sortState>
  </autoFilter>
  <mergeCells count="2">
    <mergeCell ref="A1:C1"/>
    <mergeCell ref="A48:B48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opLeftCell="A110" workbookViewId="0">
      <selection activeCell="F117" sqref="F117"/>
    </sheetView>
  </sheetViews>
  <sheetFormatPr defaultRowHeight="15" x14ac:dyDescent="0.25"/>
  <cols>
    <col min="1" max="1" width="22.5703125" customWidth="1"/>
    <col min="2" max="2" width="7.42578125" style="75" customWidth="1"/>
    <col min="3" max="3" width="24.85546875" customWidth="1"/>
  </cols>
  <sheetData>
    <row r="1" spans="1:3" ht="18.75" x14ac:dyDescent="0.3">
      <c r="A1" s="95" t="s">
        <v>258</v>
      </c>
      <c r="B1" s="95"/>
      <c r="C1" s="95"/>
    </row>
    <row r="2" spans="1:3" ht="15" customHeight="1" thickBot="1" x14ac:dyDescent="0.3">
      <c r="A2" s="59" t="s">
        <v>4</v>
      </c>
      <c r="B2" s="60" t="s">
        <v>5</v>
      </c>
      <c r="C2" s="61" t="s">
        <v>6</v>
      </c>
    </row>
    <row r="3" spans="1:3" ht="15" customHeight="1" x14ac:dyDescent="0.25">
      <c r="A3" s="7" t="s">
        <v>8</v>
      </c>
      <c r="B3" s="72">
        <v>210203</v>
      </c>
      <c r="C3" s="30" t="s">
        <v>9</v>
      </c>
    </row>
    <row r="4" spans="1:3" ht="15" customHeight="1" x14ac:dyDescent="0.25">
      <c r="A4" s="8" t="s">
        <v>8</v>
      </c>
      <c r="B4" s="71">
        <v>211085</v>
      </c>
      <c r="C4" s="27" t="s">
        <v>13</v>
      </c>
    </row>
    <row r="5" spans="1:3" ht="15" customHeight="1" x14ac:dyDescent="0.25">
      <c r="A5" s="8" t="s">
        <v>8</v>
      </c>
      <c r="B5" s="71">
        <v>211285</v>
      </c>
      <c r="C5" s="27" t="s">
        <v>15</v>
      </c>
    </row>
    <row r="6" spans="1:3" ht="15" customHeight="1" x14ac:dyDescent="0.25">
      <c r="A6" s="7" t="s">
        <v>16</v>
      </c>
      <c r="B6" s="71">
        <v>210120</v>
      </c>
      <c r="C6" s="27" t="s">
        <v>16</v>
      </c>
    </row>
    <row r="7" spans="1:3" ht="15" customHeight="1" x14ac:dyDescent="0.25">
      <c r="A7" s="7" t="s">
        <v>16</v>
      </c>
      <c r="B7" s="72">
        <v>210207</v>
      </c>
      <c r="C7" s="30" t="s">
        <v>18</v>
      </c>
    </row>
    <row r="8" spans="1:3" ht="15" customHeight="1" x14ac:dyDescent="0.25">
      <c r="A8" s="8" t="s">
        <v>16</v>
      </c>
      <c r="B8" s="71">
        <v>210355</v>
      </c>
      <c r="C8" s="27" t="s">
        <v>20</v>
      </c>
    </row>
    <row r="9" spans="1:3" ht="15" customHeight="1" x14ac:dyDescent="0.25">
      <c r="A9" s="8" t="s">
        <v>16</v>
      </c>
      <c r="B9" s="71">
        <v>210740</v>
      </c>
      <c r="C9" s="27" t="s">
        <v>23</v>
      </c>
    </row>
    <row r="10" spans="1:3" ht="15" customHeight="1" x14ac:dyDescent="0.25">
      <c r="A10" s="8" t="s">
        <v>16</v>
      </c>
      <c r="B10" s="71">
        <v>211140</v>
      </c>
      <c r="C10" s="27" t="s">
        <v>25</v>
      </c>
    </row>
    <row r="11" spans="1:3" ht="15" customHeight="1" x14ac:dyDescent="0.25">
      <c r="A11" s="8" t="s">
        <v>16</v>
      </c>
      <c r="B11" s="71">
        <v>211300</v>
      </c>
      <c r="C11" s="27" t="s">
        <v>26</v>
      </c>
    </row>
    <row r="12" spans="1:3" ht="15" customHeight="1" x14ac:dyDescent="0.25">
      <c r="A12" s="7" t="s">
        <v>27</v>
      </c>
      <c r="B12" s="72">
        <v>210050</v>
      </c>
      <c r="C12" s="30" t="s">
        <v>28</v>
      </c>
    </row>
    <row r="13" spans="1:3" ht="15" customHeight="1" x14ac:dyDescent="0.25">
      <c r="A13" s="7" t="s">
        <v>27</v>
      </c>
      <c r="B13" s="72">
        <v>210140</v>
      </c>
      <c r="C13" s="30" t="s">
        <v>27</v>
      </c>
    </row>
    <row r="14" spans="1:3" ht="15" customHeight="1" x14ac:dyDescent="0.25">
      <c r="A14" s="7" t="s">
        <v>27</v>
      </c>
      <c r="B14" s="71">
        <v>210407</v>
      </c>
      <c r="C14" s="27" t="s">
        <v>30</v>
      </c>
    </row>
    <row r="15" spans="1:3" ht="15" customHeight="1" x14ac:dyDescent="0.25">
      <c r="A15" s="8" t="s">
        <v>27</v>
      </c>
      <c r="B15" s="71">
        <v>210409</v>
      </c>
      <c r="C15" s="27" t="s">
        <v>31</v>
      </c>
    </row>
    <row r="16" spans="1:3" ht="15" customHeight="1" x14ac:dyDescent="0.25">
      <c r="A16" s="8" t="s">
        <v>27</v>
      </c>
      <c r="B16" s="71">
        <v>210410</v>
      </c>
      <c r="C16" s="27" t="s">
        <v>32</v>
      </c>
    </row>
    <row r="17" spans="1:3" ht="15" customHeight="1" x14ac:dyDescent="0.25">
      <c r="A17" s="8" t="s">
        <v>27</v>
      </c>
      <c r="B17" s="71">
        <v>210610</v>
      </c>
      <c r="C17" s="27" t="s">
        <v>33</v>
      </c>
    </row>
    <row r="18" spans="1:3" ht="15" customHeight="1" x14ac:dyDescent="0.25">
      <c r="A18" s="8" t="s">
        <v>27</v>
      </c>
      <c r="B18" s="71">
        <v>210725</v>
      </c>
      <c r="C18" s="27" t="s">
        <v>34</v>
      </c>
    </row>
    <row r="19" spans="1:3" ht="15" customHeight="1" x14ac:dyDescent="0.25">
      <c r="A19" s="8" t="s">
        <v>27</v>
      </c>
      <c r="B19" s="71">
        <v>211080</v>
      </c>
      <c r="C19" s="27" t="s">
        <v>37</v>
      </c>
    </row>
    <row r="20" spans="1:3" ht="15" customHeight="1" x14ac:dyDescent="0.25">
      <c r="A20" s="7" t="s">
        <v>27</v>
      </c>
      <c r="B20" s="72">
        <v>211157</v>
      </c>
      <c r="C20" s="30" t="s">
        <v>38</v>
      </c>
    </row>
    <row r="21" spans="1:3" ht="15" customHeight="1" x14ac:dyDescent="0.25">
      <c r="A21" s="8" t="s">
        <v>27</v>
      </c>
      <c r="B21" s="71">
        <v>211200</v>
      </c>
      <c r="C21" s="27" t="s">
        <v>39</v>
      </c>
    </row>
    <row r="22" spans="1:3" ht="15" customHeight="1" x14ac:dyDescent="0.25">
      <c r="A22" s="8" t="s">
        <v>40</v>
      </c>
      <c r="B22" s="71">
        <v>210095</v>
      </c>
      <c r="C22" s="27" t="s">
        <v>41</v>
      </c>
    </row>
    <row r="23" spans="1:3" ht="15" customHeight="1" x14ac:dyDescent="0.25">
      <c r="A23" s="8" t="s">
        <v>40</v>
      </c>
      <c r="B23" s="71">
        <v>210408</v>
      </c>
      <c r="C23" s="27" t="s">
        <v>238</v>
      </c>
    </row>
    <row r="24" spans="1:3" ht="15" customHeight="1" x14ac:dyDescent="0.25">
      <c r="A24" s="7" t="s">
        <v>40</v>
      </c>
      <c r="B24" s="72">
        <v>210480</v>
      </c>
      <c r="C24" s="30" t="s">
        <v>42</v>
      </c>
    </row>
    <row r="25" spans="1:3" ht="15" customHeight="1" x14ac:dyDescent="0.25">
      <c r="A25" s="7" t="s">
        <v>40</v>
      </c>
      <c r="B25" s="72">
        <v>210535</v>
      </c>
      <c r="C25" s="30" t="s">
        <v>43</v>
      </c>
    </row>
    <row r="26" spans="1:3" ht="15" customHeight="1" x14ac:dyDescent="0.25">
      <c r="A26" s="8" t="s">
        <v>45</v>
      </c>
      <c r="B26" s="71">
        <v>210010</v>
      </c>
      <c r="C26" s="27" t="s">
        <v>46</v>
      </c>
    </row>
    <row r="27" spans="1:3" ht="15" customHeight="1" x14ac:dyDescent="0.25">
      <c r="A27" s="8" t="s">
        <v>45</v>
      </c>
      <c r="B27" s="71">
        <v>210220</v>
      </c>
      <c r="C27" s="27" t="s">
        <v>48</v>
      </c>
    </row>
    <row r="28" spans="1:3" ht="15" customHeight="1" x14ac:dyDescent="0.25">
      <c r="A28" s="7" t="s">
        <v>45</v>
      </c>
      <c r="B28" s="72">
        <v>210300</v>
      </c>
      <c r="C28" s="30" t="s">
        <v>45</v>
      </c>
    </row>
    <row r="29" spans="1:3" ht="15" customHeight="1" x14ac:dyDescent="0.25">
      <c r="A29" s="8" t="s">
        <v>45</v>
      </c>
      <c r="B29" s="71">
        <v>210340</v>
      </c>
      <c r="C29" s="27" t="s">
        <v>49</v>
      </c>
    </row>
    <row r="30" spans="1:3" ht="15" customHeight="1" x14ac:dyDescent="0.25">
      <c r="A30" s="8" t="s">
        <v>45</v>
      </c>
      <c r="B30" s="71">
        <v>210390</v>
      </c>
      <c r="C30" s="27" t="s">
        <v>50</v>
      </c>
    </row>
    <row r="31" spans="1:3" ht="15" customHeight="1" x14ac:dyDescent="0.25">
      <c r="A31" s="7" t="s">
        <v>45</v>
      </c>
      <c r="B31" s="72">
        <v>211107</v>
      </c>
      <c r="C31" s="30" t="s">
        <v>51</v>
      </c>
    </row>
    <row r="32" spans="1:3" ht="15" customHeight="1" x14ac:dyDescent="0.25">
      <c r="A32" s="8" t="s">
        <v>52</v>
      </c>
      <c r="B32" s="71">
        <v>210015</v>
      </c>
      <c r="C32" s="27" t="s">
        <v>53</v>
      </c>
    </row>
    <row r="33" spans="1:3" ht="15" customHeight="1" x14ac:dyDescent="0.25">
      <c r="A33" s="8" t="s">
        <v>52</v>
      </c>
      <c r="B33" s="71">
        <v>210210</v>
      </c>
      <c r="C33" s="27" t="s">
        <v>56</v>
      </c>
    </row>
    <row r="34" spans="1:3" ht="15" customHeight="1" x14ac:dyDescent="0.25">
      <c r="A34" s="8" t="s">
        <v>52</v>
      </c>
      <c r="B34" s="71">
        <v>210320</v>
      </c>
      <c r="C34" s="27" t="s">
        <v>52</v>
      </c>
    </row>
    <row r="35" spans="1:3" ht="15" customHeight="1" x14ac:dyDescent="0.25">
      <c r="A35" s="8" t="s">
        <v>52</v>
      </c>
      <c r="B35" s="71">
        <v>210630</v>
      </c>
      <c r="C35" s="27" t="s">
        <v>57</v>
      </c>
    </row>
    <row r="36" spans="1:3" ht="15" customHeight="1" x14ac:dyDescent="0.25">
      <c r="A36" s="8" t="s">
        <v>52</v>
      </c>
      <c r="B36" s="71">
        <v>211010</v>
      </c>
      <c r="C36" s="27" t="s">
        <v>61</v>
      </c>
    </row>
    <row r="37" spans="1:3" ht="15" customHeight="1" x14ac:dyDescent="0.25">
      <c r="A37" s="8" t="s">
        <v>52</v>
      </c>
      <c r="B37" s="71">
        <v>211023</v>
      </c>
      <c r="C37" s="27" t="s">
        <v>62</v>
      </c>
    </row>
    <row r="38" spans="1:3" ht="15" customHeight="1" x14ac:dyDescent="0.25">
      <c r="A38" s="8" t="s">
        <v>52</v>
      </c>
      <c r="B38" s="71">
        <v>211060</v>
      </c>
      <c r="C38" s="27" t="s">
        <v>63</v>
      </c>
    </row>
    <row r="39" spans="1:3" ht="15" customHeight="1" x14ac:dyDescent="0.25">
      <c r="A39" s="8" t="s">
        <v>52</v>
      </c>
      <c r="B39" s="71">
        <v>211250</v>
      </c>
      <c r="C39" s="27" t="s">
        <v>64</v>
      </c>
    </row>
    <row r="40" spans="1:3" ht="15" customHeight="1" x14ac:dyDescent="0.25">
      <c r="A40" s="8" t="s">
        <v>65</v>
      </c>
      <c r="B40" s="71">
        <v>210330</v>
      </c>
      <c r="C40" s="27" t="s">
        <v>65</v>
      </c>
    </row>
    <row r="41" spans="1:3" ht="15" customHeight="1" x14ac:dyDescent="0.25">
      <c r="A41" s="7" t="s">
        <v>65</v>
      </c>
      <c r="B41" s="72">
        <v>211150</v>
      </c>
      <c r="C41" s="30" t="s">
        <v>69</v>
      </c>
    </row>
    <row r="42" spans="1:3" ht="15" customHeight="1" x14ac:dyDescent="0.25">
      <c r="A42" s="7" t="s">
        <v>71</v>
      </c>
      <c r="B42" s="72">
        <v>210060</v>
      </c>
      <c r="C42" s="30" t="s">
        <v>72</v>
      </c>
    </row>
    <row r="43" spans="1:3" ht="15" customHeight="1" x14ac:dyDescent="0.25">
      <c r="A43" s="8" t="s">
        <v>71</v>
      </c>
      <c r="B43" s="71">
        <v>210235</v>
      </c>
      <c r="C43" s="27" t="s">
        <v>73</v>
      </c>
    </row>
    <row r="44" spans="1:3" ht="15" customHeight="1" x14ac:dyDescent="0.25">
      <c r="A44" s="8" t="s">
        <v>71</v>
      </c>
      <c r="B44" s="71">
        <v>210405</v>
      </c>
      <c r="C44" s="27" t="s">
        <v>76</v>
      </c>
    </row>
    <row r="45" spans="1:3" ht="15" customHeight="1" x14ac:dyDescent="0.25">
      <c r="A45" s="8" t="s">
        <v>71</v>
      </c>
      <c r="B45" s="71">
        <v>210455</v>
      </c>
      <c r="C45" s="27" t="s">
        <v>77</v>
      </c>
    </row>
    <row r="46" spans="1:3" ht="15" customHeight="1" x14ac:dyDescent="0.25">
      <c r="A46" s="7" t="s">
        <v>71</v>
      </c>
      <c r="B46" s="72">
        <v>210530</v>
      </c>
      <c r="C46" s="30" t="s">
        <v>71</v>
      </c>
    </row>
    <row r="47" spans="1:3" ht="15" customHeight="1" x14ac:dyDescent="0.25">
      <c r="A47" s="8" t="s">
        <v>71</v>
      </c>
      <c r="B47" s="71">
        <v>210598</v>
      </c>
      <c r="C47" s="27" t="s">
        <v>79</v>
      </c>
    </row>
    <row r="48" spans="1:3" ht="15" customHeight="1" x14ac:dyDescent="0.25">
      <c r="A48" s="8" t="s">
        <v>71</v>
      </c>
      <c r="B48" s="71">
        <v>210700</v>
      </c>
      <c r="C48" s="27" t="s">
        <v>80</v>
      </c>
    </row>
    <row r="49" spans="1:3" ht="15" customHeight="1" x14ac:dyDescent="0.25">
      <c r="A49" s="8" t="s">
        <v>71</v>
      </c>
      <c r="B49" s="71">
        <v>210955</v>
      </c>
      <c r="C49" s="27" t="s">
        <v>82</v>
      </c>
    </row>
    <row r="50" spans="1:3" ht="15" customHeight="1" x14ac:dyDescent="0.25">
      <c r="A50" s="7" t="s">
        <v>71</v>
      </c>
      <c r="B50" s="72">
        <v>211105</v>
      </c>
      <c r="C50" s="30" t="s">
        <v>83</v>
      </c>
    </row>
    <row r="51" spans="1:3" ht="15" customHeight="1" x14ac:dyDescent="0.25">
      <c r="A51" s="8" t="s">
        <v>71</v>
      </c>
      <c r="B51" s="71">
        <v>211176</v>
      </c>
      <c r="C51" s="27" t="s">
        <v>84</v>
      </c>
    </row>
    <row r="52" spans="1:3" ht="15" customHeight="1" x14ac:dyDescent="0.25">
      <c r="A52" s="8" t="s">
        <v>86</v>
      </c>
      <c r="B52" s="71">
        <v>210070</v>
      </c>
      <c r="C52" s="27" t="s">
        <v>87</v>
      </c>
    </row>
    <row r="53" spans="1:3" ht="15" customHeight="1" x14ac:dyDescent="0.25">
      <c r="A53" s="8" t="s">
        <v>86</v>
      </c>
      <c r="B53" s="71">
        <v>210100</v>
      </c>
      <c r="C53" s="27" t="s">
        <v>88</v>
      </c>
    </row>
    <row r="54" spans="1:3" ht="15" customHeight="1" x14ac:dyDescent="0.25">
      <c r="A54" s="11" t="s">
        <v>86</v>
      </c>
      <c r="B54" s="71">
        <v>210173</v>
      </c>
      <c r="C54" s="27" t="s">
        <v>237</v>
      </c>
    </row>
    <row r="55" spans="1:3" ht="15" customHeight="1" x14ac:dyDescent="0.25">
      <c r="A55" s="8" t="s">
        <v>86</v>
      </c>
      <c r="B55" s="71">
        <v>210270</v>
      </c>
      <c r="C55" s="27" t="s">
        <v>89</v>
      </c>
    </row>
    <row r="56" spans="1:3" ht="15" customHeight="1" x14ac:dyDescent="0.25">
      <c r="A56" s="8" t="s">
        <v>86</v>
      </c>
      <c r="B56" s="71">
        <v>210540</v>
      </c>
      <c r="C56" s="27" t="s">
        <v>90</v>
      </c>
    </row>
    <row r="57" spans="1:3" ht="15" customHeight="1" x14ac:dyDescent="0.25">
      <c r="A57" s="8" t="s">
        <v>86</v>
      </c>
      <c r="B57" s="71">
        <v>210675</v>
      </c>
      <c r="C57" s="27" t="s">
        <v>92</v>
      </c>
    </row>
    <row r="58" spans="1:3" ht="15" customHeight="1" x14ac:dyDescent="0.25">
      <c r="A58" s="8" t="s">
        <v>86</v>
      </c>
      <c r="B58" s="71">
        <v>210720</v>
      </c>
      <c r="C58" s="27" t="s">
        <v>93</v>
      </c>
    </row>
    <row r="59" spans="1:3" ht="15" customHeight="1" x14ac:dyDescent="0.25">
      <c r="A59" s="8" t="s">
        <v>86</v>
      </c>
      <c r="B59" s="71">
        <v>210880</v>
      </c>
      <c r="C59" s="27" t="s">
        <v>94</v>
      </c>
    </row>
    <row r="60" spans="1:3" ht="15" customHeight="1" x14ac:dyDescent="0.25">
      <c r="A60" s="8" t="s">
        <v>86</v>
      </c>
      <c r="B60" s="71">
        <v>211260</v>
      </c>
      <c r="C60" s="27" t="s">
        <v>97</v>
      </c>
    </row>
    <row r="61" spans="1:3" ht="15" customHeight="1" x14ac:dyDescent="0.25">
      <c r="A61" s="8" t="s">
        <v>100</v>
      </c>
      <c r="B61" s="71">
        <v>210400</v>
      </c>
      <c r="C61" s="27" t="s">
        <v>102</v>
      </c>
    </row>
    <row r="62" spans="1:3" ht="15" customHeight="1" x14ac:dyDescent="0.25">
      <c r="A62" s="7" t="s">
        <v>100</v>
      </c>
      <c r="B62" s="72">
        <v>210520</v>
      </c>
      <c r="C62" s="30" t="s">
        <v>103</v>
      </c>
    </row>
    <row r="63" spans="1:3" ht="15" customHeight="1" x14ac:dyDescent="0.25">
      <c r="A63" s="8" t="s">
        <v>100</v>
      </c>
      <c r="B63" s="71">
        <v>210570</v>
      </c>
      <c r="C63" s="27" t="s">
        <v>104</v>
      </c>
    </row>
    <row r="64" spans="1:3" ht="15" customHeight="1" x14ac:dyDescent="0.25">
      <c r="A64" s="7" t="s">
        <v>100</v>
      </c>
      <c r="B64" s="72">
        <v>210580</v>
      </c>
      <c r="C64" s="30" t="s">
        <v>105</v>
      </c>
    </row>
    <row r="65" spans="1:3" ht="15" customHeight="1" x14ac:dyDescent="0.25">
      <c r="A65" s="7" t="s">
        <v>100</v>
      </c>
      <c r="B65" s="72">
        <v>210594</v>
      </c>
      <c r="C65" s="30" t="s">
        <v>106</v>
      </c>
    </row>
    <row r="66" spans="1:3" ht="15" customHeight="1" x14ac:dyDescent="0.25">
      <c r="A66" s="8" t="s">
        <v>100</v>
      </c>
      <c r="B66" s="71">
        <v>210600</v>
      </c>
      <c r="C66" s="27" t="s">
        <v>108</v>
      </c>
    </row>
    <row r="67" spans="1:3" ht="15" customHeight="1" x14ac:dyDescent="0.25">
      <c r="A67" s="8" t="s">
        <v>100</v>
      </c>
      <c r="B67" s="71">
        <v>210820</v>
      </c>
      <c r="C67" s="27" t="s">
        <v>100</v>
      </c>
    </row>
    <row r="68" spans="1:3" ht="15" customHeight="1" x14ac:dyDescent="0.25">
      <c r="A68" s="8" t="s">
        <v>100</v>
      </c>
      <c r="B68" s="71">
        <v>211223</v>
      </c>
      <c r="C68" s="27" t="s">
        <v>112</v>
      </c>
    </row>
    <row r="69" spans="1:3" ht="15" customHeight="1" x14ac:dyDescent="0.25">
      <c r="A69" s="7" t="s">
        <v>113</v>
      </c>
      <c r="B69" s="72">
        <v>210130</v>
      </c>
      <c r="C69" s="30" t="s">
        <v>115</v>
      </c>
    </row>
    <row r="70" spans="1:3" ht="15" customHeight="1" x14ac:dyDescent="0.25">
      <c r="A70" s="7" t="s">
        <v>113</v>
      </c>
      <c r="B70" s="72">
        <v>210310</v>
      </c>
      <c r="C70" s="27" t="s">
        <v>117</v>
      </c>
    </row>
    <row r="71" spans="1:3" ht="15" customHeight="1" x14ac:dyDescent="0.25">
      <c r="A71" s="8" t="s">
        <v>113</v>
      </c>
      <c r="B71" s="71">
        <v>210370</v>
      </c>
      <c r="C71" s="27" t="s">
        <v>119</v>
      </c>
    </row>
    <row r="72" spans="1:3" ht="15" customHeight="1" x14ac:dyDescent="0.25">
      <c r="A72" s="7" t="s">
        <v>113</v>
      </c>
      <c r="B72" s="72">
        <v>210490</v>
      </c>
      <c r="C72" s="30" t="s">
        <v>120</v>
      </c>
    </row>
    <row r="73" spans="1:3" ht="15" customHeight="1" x14ac:dyDescent="0.25">
      <c r="A73" s="8" t="s">
        <v>113</v>
      </c>
      <c r="B73" s="71">
        <v>210825</v>
      </c>
      <c r="C73" s="27" t="s">
        <v>122</v>
      </c>
    </row>
    <row r="74" spans="1:3" ht="15" customHeight="1" x14ac:dyDescent="0.25">
      <c r="A74" s="8" t="s">
        <v>113</v>
      </c>
      <c r="B74" s="71">
        <v>210905</v>
      </c>
      <c r="C74" s="27" t="s">
        <v>124</v>
      </c>
    </row>
    <row r="75" spans="1:3" ht="15" customHeight="1" x14ac:dyDescent="0.25">
      <c r="A75" s="8" t="s">
        <v>113</v>
      </c>
      <c r="B75" s="71">
        <v>210927</v>
      </c>
      <c r="C75" s="30" t="s">
        <v>125</v>
      </c>
    </row>
    <row r="76" spans="1:3" ht="15" customHeight="1" x14ac:dyDescent="0.25">
      <c r="A76" s="7" t="s">
        <v>113</v>
      </c>
      <c r="B76" s="72">
        <v>210980</v>
      </c>
      <c r="C76" s="30" t="s">
        <v>126</v>
      </c>
    </row>
    <row r="77" spans="1:3" ht="15" customHeight="1" x14ac:dyDescent="0.25">
      <c r="A77" s="8" t="s">
        <v>113</v>
      </c>
      <c r="B77" s="71">
        <v>211240</v>
      </c>
      <c r="C77" s="30" t="s">
        <v>128</v>
      </c>
    </row>
    <row r="78" spans="1:3" ht="15" customHeight="1" x14ac:dyDescent="0.25">
      <c r="A78" s="8" t="s">
        <v>113</v>
      </c>
      <c r="B78" s="71">
        <v>211245</v>
      </c>
      <c r="C78" s="27" t="s">
        <v>129</v>
      </c>
    </row>
    <row r="79" spans="1:3" ht="15" customHeight="1" x14ac:dyDescent="0.25">
      <c r="A79" s="8" t="s">
        <v>130</v>
      </c>
      <c r="B79" s="71">
        <v>210420</v>
      </c>
      <c r="C79" s="27" t="s">
        <v>133</v>
      </c>
    </row>
    <row r="80" spans="1:3" ht="15" customHeight="1" x14ac:dyDescent="0.25">
      <c r="A80" s="8" t="s">
        <v>130</v>
      </c>
      <c r="B80" s="71">
        <v>210460</v>
      </c>
      <c r="C80" s="27" t="s">
        <v>136</v>
      </c>
    </row>
    <row r="81" spans="1:3" ht="15" customHeight="1" x14ac:dyDescent="0.25">
      <c r="A81" s="8" t="s">
        <v>130</v>
      </c>
      <c r="B81" s="71">
        <v>210975</v>
      </c>
      <c r="C81" s="27" t="s">
        <v>140</v>
      </c>
    </row>
    <row r="82" spans="1:3" ht="15" customHeight="1" x14ac:dyDescent="0.25">
      <c r="A82" s="8" t="s">
        <v>130</v>
      </c>
      <c r="B82" s="71">
        <v>211070</v>
      </c>
      <c r="C82" s="27" t="s">
        <v>142</v>
      </c>
    </row>
    <row r="83" spans="1:3" ht="15" customHeight="1" x14ac:dyDescent="0.25">
      <c r="A83" s="8" t="s">
        <v>130</v>
      </c>
      <c r="B83" s="71">
        <v>211125</v>
      </c>
      <c r="C83" s="27" t="s">
        <v>143</v>
      </c>
    </row>
    <row r="84" spans="1:3" ht="15" customHeight="1" x14ac:dyDescent="0.25">
      <c r="A84" s="7" t="s">
        <v>146</v>
      </c>
      <c r="B84" s="72">
        <v>210110</v>
      </c>
      <c r="C84" s="30" t="s">
        <v>147</v>
      </c>
    </row>
    <row r="85" spans="1:3" ht="15" customHeight="1" x14ac:dyDescent="0.25">
      <c r="A85" s="7" t="s">
        <v>146</v>
      </c>
      <c r="B85" s="72">
        <v>210125</v>
      </c>
      <c r="C85" s="30" t="s">
        <v>148</v>
      </c>
    </row>
    <row r="86" spans="1:3" ht="15" customHeight="1" x14ac:dyDescent="0.25">
      <c r="A86" s="8" t="s">
        <v>146</v>
      </c>
      <c r="B86" s="71">
        <v>210170</v>
      </c>
      <c r="C86" s="27" t="s">
        <v>149</v>
      </c>
    </row>
    <row r="87" spans="1:3" ht="15" customHeight="1" x14ac:dyDescent="0.25">
      <c r="A87" s="8" t="s">
        <v>146</v>
      </c>
      <c r="B87" s="71">
        <v>210237</v>
      </c>
      <c r="C87" s="27" t="s">
        <v>150</v>
      </c>
    </row>
    <row r="88" spans="1:3" ht="15" customHeight="1" x14ac:dyDescent="0.25">
      <c r="A88" s="7" t="s">
        <v>146</v>
      </c>
      <c r="B88" s="72">
        <v>210500</v>
      </c>
      <c r="C88" s="27" t="s">
        <v>151</v>
      </c>
    </row>
    <row r="89" spans="1:3" ht="15" customHeight="1" x14ac:dyDescent="0.25">
      <c r="A89" s="7" t="s">
        <v>146</v>
      </c>
      <c r="B89" s="72">
        <v>210510</v>
      </c>
      <c r="C89" s="27" t="s">
        <v>152</v>
      </c>
    </row>
    <row r="90" spans="1:3" ht="15" customHeight="1" x14ac:dyDescent="0.25">
      <c r="A90" s="8" t="s">
        <v>146</v>
      </c>
      <c r="B90" s="71">
        <v>210710</v>
      </c>
      <c r="C90" s="30" t="s">
        <v>153</v>
      </c>
    </row>
    <row r="91" spans="1:3" ht="15" customHeight="1" x14ac:dyDescent="0.25">
      <c r="A91" s="8" t="s">
        <v>146</v>
      </c>
      <c r="B91" s="71">
        <v>210920</v>
      </c>
      <c r="C91" s="27" t="s">
        <v>154</v>
      </c>
    </row>
    <row r="92" spans="1:3" ht="15" customHeight="1" x14ac:dyDescent="0.25">
      <c r="A92" s="8" t="s">
        <v>146</v>
      </c>
      <c r="B92" s="71">
        <v>210940</v>
      </c>
      <c r="C92" s="27" t="s">
        <v>155</v>
      </c>
    </row>
    <row r="93" spans="1:3" ht="15" customHeight="1" x14ac:dyDescent="0.25">
      <c r="A93" s="8" t="s">
        <v>146</v>
      </c>
      <c r="B93" s="71">
        <v>210960</v>
      </c>
      <c r="C93" s="27" t="s">
        <v>146</v>
      </c>
    </row>
    <row r="94" spans="1:3" ht="15" customHeight="1" x14ac:dyDescent="0.25">
      <c r="A94" s="8" t="s">
        <v>146</v>
      </c>
      <c r="B94" s="71">
        <v>211027</v>
      </c>
      <c r="C94" s="27" t="s">
        <v>157</v>
      </c>
    </row>
    <row r="95" spans="1:3" ht="15" customHeight="1" x14ac:dyDescent="0.25">
      <c r="A95" s="7" t="s">
        <v>158</v>
      </c>
      <c r="B95" s="72">
        <v>210047</v>
      </c>
      <c r="C95" s="30" t="s">
        <v>159</v>
      </c>
    </row>
    <row r="96" spans="1:3" ht="15" customHeight="1" x14ac:dyDescent="0.25">
      <c r="A96" s="8" t="s">
        <v>158</v>
      </c>
      <c r="B96" s="71">
        <v>210177</v>
      </c>
      <c r="C96" s="27" t="s">
        <v>160</v>
      </c>
    </row>
    <row r="97" spans="1:3" ht="15" customHeight="1" x14ac:dyDescent="0.25">
      <c r="A97" s="7" t="s">
        <v>158</v>
      </c>
      <c r="B97" s="72">
        <v>210465</v>
      </c>
      <c r="C97" s="30" t="s">
        <v>162</v>
      </c>
    </row>
    <row r="98" spans="1:3" ht="15" customHeight="1" x14ac:dyDescent="0.25">
      <c r="A98" s="8" t="s">
        <v>158</v>
      </c>
      <c r="B98" s="71">
        <v>210870</v>
      </c>
      <c r="C98" s="27" t="s">
        <v>166</v>
      </c>
    </row>
    <row r="99" spans="1:3" ht="15" customHeight="1" x14ac:dyDescent="0.25">
      <c r="A99" s="7" t="s">
        <v>158</v>
      </c>
      <c r="B99" s="72">
        <v>210990</v>
      </c>
      <c r="C99" s="30" t="s">
        <v>158</v>
      </c>
    </row>
    <row r="100" spans="1:3" ht="15" customHeight="1" x14ac:dyDescent="0.25">
      <c r="A100" s="7" t="s">
        <v>158</v>
      </c>
      <c r="B100" s="72">
        <v>211000</v>
      </c>
      <c r="C100" s="30" t="s">
        <v>167</v>
      </c>
    </row>
    <row r="101" spans="1:3" ht="15" customHeight="1" x14ac:dyDescent="0.25">
      <c r="A101" s="8" t="s">
        <v>158</v>
      </c>
      <c r="B101" s="71">
        <v>211102</v>
      </c>
      <c r="C101" s="27" t="s">
        <v>168</v>
      </c>
    </row>
    <row r="102" spans="1:3" ht="15" customHeight="1" x14ac:dyDescent="0.25">
      <c r="A102" s="8" t="s">
        <v>158</v>
      </c>
      <c r="B102" s="71">
        <v>211227</v>
      </c>
      <c r="C102" s="27" t="s">
        <v>170</v>
      </c>
    </row>
    <row r="103" spans="1:3" ht="15" customHeight="1" x14ac:dyDescent="0.25">
      <c r="A103" s="8" t="s">
        <v>171</v>
      </c>
      <c r="B103" s="71">
        <v>210150</v>
      </c>
      <c r="C103" s="30" t="s">
        <v>172</v>
      </c>
    </row>
    <row r="104" spans="1:3" ht="15" customHeight="1" x14ac:dyDescent="0.25">
      <c r="A104" s="8" t="s">
        <v>171</v>
      </c>
      <c r="B104" s="71">
        <v>210180</v>
      </c>
      <c r="C104" s="27" t="s">
        <v>173</v>
      </c>
    </row>
    <row r="105" spans="1:3" ht="15" customHeight="1" x14ac:dyDescent="0.25">
      <c r="A105" s="8" t="s">
        <v>171</v>
      </c>
      <c r="B105" s="71">
        <v>210350</v>
      </c>
      <c r="C105" s="27" t="s">
        <v>175</v>
      </c>
    </row>
    <row r="106" spans="1:3" ht="15" customHeight="1" x14ac:dyDescent="0.25">
      <c r="A106" s="8" t="s">
        <v>171</v>
      </c>
      <c r="B106" s="71">
        <v>210592</v>
      </c>
      <c r="C106" s="27" t="s">
        <v>177</v>
      </c>
    </row>
    <row r="107" spans="1:3" ht="15" customHeight="1" x14ac:dyDescent="0.25">
      <c r="A107" s="8" t="s">
        <v>171</v>
      </c>
      <c r="B107" s="71">
        <v>210670</v>
      </c>
      <c r="C107" s="27" t="s">
        <v>178</v>
      </c>
    </row>
    <row r="108" spans="1:3" ht="15" customHeight="1" x14ac:dyDescent="0.25">
      <c r="A108" s="8" t="s">
        <v>171</v>
      </c>
      <c r="B108" s="71">
        <v>210730</v>
      </c>
      <c r="C108" s="27" t="s">
        <v>179</v>
      </c>
    </row>
    <row r="109" spans="1:3" ht="15" customHeight="1" x14ac:dyDescent="0.25">
      <c r="A109" s="8" t="s">
        <v>171</v>
      </c>
      <c r="B109" s="71">
        <v>210770</v>
      </c>
      <c r="C109" s="27" t="s">
        <v>180</v>
      </c>
    </row>
    <row r="110" spans="1:3" ht="15" customHeight="1" x14ac:dyDescent="0.25">
      <c r="A110" s="8" t="s">
        <v>171</v>
      </c>
      <c r="B110" s="71">
        <v>210800</v>
      </c>
      <c r="C110" s="27" t="s">
        <v>182</v>
      </c>
    </row>
    <row r="111" spans="1:3" ht="15" customHeight="1" x14ac:dyDescent="0.25">
      <c r="A111" s="8" t="s">
        <v>171</v>
      </c>
      <c r="B111" s="71">
        <v>211195</v>
      </c>
      <c r="C111" s="27" t="s">
        <v>185</v>
      </c>
    </row>
    <row r="112" spans="1:3" ht="15" customHeight="1" x14ac:dyDescent="0.25">
      <c r="A112" s="8" t="s">
        <v>191</v>
      </c>
      <c r="B112" s="71">
        <v>210780</v>
      </c>
      <c r="C112" s="27" t="s">
        <v>193</v>
      </c>
    </row>
    <row r="113" spans="1:3" ht="15" customHeight="1" x14ac:dyDescent="0.25">
      <c r="A113" s="8" t="s">
        <v>191</v>
      </c>
      <c r="B113" s="71">
        <v>211090</v>
      </c>
      <c r="C113" s="30" t="s">
        <v>194</v>
      </c>
    </row>
    <row r="114" spans="1:3" ht="15" customHeight="1" x14ac:dyDescent="0.25">
      <c r="A114" s="8" t="s">
        <v>195</v>
      </c>
      <c r="B114" s="71">
        <v>210760</v>
      </c>
      <c r="C114" s="27" t="s">
        <v>239</v>
      </c>
    </row>
    <row r="115" spans="1:3" ht="15" customHeight="1" x14ac:dyDescent="0.25">
      <c r="A115" s="8" t="s">
        <v>195</v>
      </c>
      <c r="B115" s="71">
        <v>210830</v>
      </c>
      <c r="C115" s="27" t="s">
        <v>200</v>
      </c>
    </row>
    <row r="116" spans="1:3" x14ac:dyDescent="0.25">
      <c r="A116" s="8" t="s">
        <v>195</v>
      </c>
      <c r="B116" s="71">
        <v>211100</v>
      </c>
      <c r="C116" s="27" t="s">
        <v>201</v>
      </c>
    </row>
    <row r="117" spans="1:3" x14ac:dyDescent="0.25">
      <c r="A117" s="8" t="s">
        <v>195</v>
      </c>
      <c r="B117" s="71">
        <v>211170</v>
      </c>
      <c r="C117" s="27" t="s">
        <v>241</v>
      </c>
    </row>
    <row r="118" spans="1:3" x14ac:dyDescent="0.25">
      <c r="A118" s="7" t="s">
        <v>202</v>
      </c>
      <c r="B118" s="72">
        <v>210260</v>
      </c>
      <c r="C118" s="27" t="s">
        <v>206</v>
      </c>
    </row>
    <row r="119" spans="1:3" x14ac:dyDescent="0.25">
      <c r="A119" s="7" t="s">
        <v>202</v>
      </c>
      <c r="B119" s="72">
        <v>210315</v>
      </c>
      <c r="C119" s="30" t="s">
        <v>208</v>
      </c>
    </row>
    <row r="120" spans="1:3" x14ac:dyDescent="0.25">
      <c r="A120" s="8" t="s">
        <v>202</v>
      </c>
      <c r="B120" s="71">
        <v>210430</v>
      </c>
      <c r="C120" s="27" t="s">
        <v>210</v>
      </c>
    </row>
    <row r="121" spans="1:3" x14ac:dyDescent="0.25">
      <c r="A121" s="7" t="s">
        <v>202</v>
      </c>
      <c r="B121" s="72">
        <v>210467</v>
      </c>
      <c r="C121" s="30" t="s">
        <v>211</v>
      </c>
    </row>
    <row r="122" spans="1:3" x14ac:dyDescent="0.25">
      <c r="A122" s="8" t="s">
        <v>202</v>
      </c>
      <c r="B122" s="71">
        <v>210565</v>
      </c>
      <c r="C122" s="27" t="s">
        <v>212</v>
      </c>
    </row>
    <row r="123" spans="1:3" x14ac:dyDescent="0.25">
      <c r="A123" s="8" t="s">
        <v>202</v>
      </c>
      <c r="B123" s="71">
        <v>210620</v>
      </c>
      <c r="C123" s="27" t="s">
        <v>213</v>
      </c>
    </row>
    <row r="124" spans="1:3" x14ac:dyDescent="0.25">
      <c r="A124" s="8" t="s">
        <v>202</v>
      </c>
      <c r="B124" s="71">
        <v>210735</v>
      </c>
      <c r="C124" s="27" t="s">
        <v>216</v>
      </c>
    </row>
    <row r="125" spans="1:3" x14ac:dyDescent="0.25">
      <c r="A125" s="7" t="s">
        <v>202</v>
      </c>
      <c r="B125" s="72">
        <v>211003</v>
      </c>
      <c r="C125" s="80" t="s">
        <v>218</v>
      </c>
    </row>
    <row r="126" spans="1:3" x14ac:dyDescent="0.25">
      <c r="A126" s="11" t="s">
        <v>259</v>
      </c>
      <c r="B126" s="81"/>
      <c r="C126" s="62">
        <v>123</v>
      </c>
    </row>
  </sheetData>
  <autoFilter ref="A2:C2">
    <sortState ref="A3:C125">
      <sortCondition ref="A2"/>
    </sortState>
  </autoFilter>
  <mergeCells count="1">
    <mergeCell ref="A1:C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PQAVS</vt:lpstr>
      <vt:lpstr>Plan1</vt:lpstr>
      <vt:lpstr>Plan2</vt:lpstr>
      <vt:lpstr>Plan3</vt:lpstr>
      <vt:lpstr>Plan4</vt:lpstr>
      <vt:lpstr>PQAVS!Area_de_impressao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Cesar Garces</cp:lastModifiedBy>
  <cp:lastPrinted>2022-07-17T02:24:04Z</cp:lastPrinted>
  <dcterms:created xsi:type="dcterms:W3CDTF">2015-05-15T17:43:22Z</dcterms:created>
  <dcterms:modified xsi:type="dcterms:W3CDTF">2022-07-17T02:24:25Z</dcterms:modified>
</cp:coreProperties>
</file>