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Documentos\Curso HTML-CSS\Arboviroses\pqavs\"/>
    </mc:Choice>
  </mc:AlternateContent>
  <bookViews>
    <workbookView xWindow="0" yWindow="0" windowWidth="20490" windowHeight="7755"/>
  </bookViews>
  <sheets>
    <sheet name="Indicador" sheetId="2" r:id="rId1"/>
    <sheet name="Sugestões o alcance da meta" sheetId="3" r:id="rId2"/>
  </sheets>
  <definedNames>
    <definedName name="_xlnm._FilterDatabase" localSheetId="0" hidden="1">Indicador!$A$14:$T$234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15" i="2"/>
  <c r="J15" i="2"/>
  <c r="H15" i="2"/>
  <c r="L239" i="2" l="1"/>
  <c r="R238" i="2"/>
  <c r="P238" i="2"/>
  <c r="N238" i="2"/>
  <c r="L238" i="2"/>
  <c r="J238" i="2"/>
  <c r="H238" i="2"/>
  <c r="Q232" i="2" l="1"/>
  <c r="O232" i="2"/>
  <c r="M232" i="2"/>
  <c r="K232" i="2"/>
  <c r="I232" i="2"/>
  <c r="G232" i="2"/>
  <c r="E232" i="2" l="1"/>
  <c r="J232" i="2" s="1"/>
  <c r="L232" i="2" l="1"/>
  <c r="H232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R232" i="2" l="1"/>
  <c r="P232" i="2"/>
  <c r="F232" i="2"/>
  <c r="N232" i="2"/>
  <c r="T232" i="2" l="1"/>
  <c r="L237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5" i="2"/>
  <c r="R115" i="2"/>
  <c r="P116" i="2"/>
  <c r="R116" i="2"/>
  <c r="P117" i="2"/>
  <c r="R117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R15" i="2"/>
  <c r="P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R239" i="2" l="1"/>
  <c r="P239" i="2"/>
  <c r="P237" i="2"/>
  <c r="R237" i="2"/>
  <c r="T221" i="2"/>
  <c r="W221" i="2" s="1"/>
  <c r="T205" i="2"/>
  <c r="W205" i="2" s="1"/>
  <c r="T193" i="2"/>
  <c r="W193" i="2" s="1"/>
  <c r="T185" i="2"/>
  <c r="W185" i="2" s="1"/>
  <c r="T173" i="2"/>
  <c r="W173" i="2" s="1"/>
  <c r="T161" i="2"/>
  <c r="W161" i="2" s="1"/>
  <c r="T228" i="2"/>
  <c r="W228" i="2" s="1"/>
  <c r="T220" i="2"/>
  <c r="W220" i="2" s="1"/>
  <c r="T208" i="2"/>
  <c r="W208" i="2" s="1"/>
  <c r="T196" i="2"/>
  <c r="W196" i="2" s="1"/>
  <c r="T184" i="2"/>
  <c r="W184" i="2" s="1"/>
  <c r="T176" i="2"/>
  <c r="W176" i="2" s="1"/>
  <c r="T164" i="2"/>
  <c r="W164" i="2" s="1"/>
  <c r="T156" i="2"/>
  <c r="W156" i="2" s="1"/>
  <c r="T148" i="2"/>
  <c r="W148" i="2" s="1"/>
  <c r="T140" i="2"/>
  <c r="W140" i="2" s="1"/>
  <c r="T124" i="2"/>
  <c r="W124" i="2" s="1"/>
  <c r="T112" i="2"/>
  <c r="W112" i="2" s="1"/>
  <c r="T92" i="2"/>
  <c r="W92" i="2" s="1"/>
  <c r="T48" i="2"/>
  <c r="W48" i="2" s="1"/>
  <c r="T231" i="2"/>
  <c r="W231" i="2" s="1"/>
  <c r="T223" i="2"/>
  <c r="W223" i="2" s="1"/>
  <c r="T215" i="2"/>
  <c r="W215" i="2" s="1"/>
  <c r="T207" i="2"/>
  <c r="W207" i="2" s="1"/>
  <c r="T203" i="2"/>
  <c r="W203" i="2" s="1"/>
  <c r="T195" i="2"/>
  <c r="W195" i="2" s="1"/>
  <c r="T187" i="2"/>
  <c r="W187" i="2" s="1"/>
  <c r="T183" i="2"/>
  <c r="W183" i="2" s="1"/>
  <c r="T175" i="2"/>
  <c r="W175" i="2" s="1"/>
  <c r="T171" i="2"/>
  <c r="W171" i="2" s="1"/>
  <c r="T163" i="2"/>
  <c r="W163" i="2" s="1"/>
  <c r="T151" i="2"/>
  <c r="W151" i="2" s="1"/>
  <c r="T230" i="2"/>
  <c r="W230" i="2" s="1"/>
  <c r="T226" i="2"/>
  <c r="W226" i="2" s="1"/>
  <c r="T222" i="2"/>
  <c r="W222" i="2" s="1"/>
  <c r="T218" i="2"/>
  <c r="W218" i="2" s="1"/>
  <c r="T214" i="2"/>
  <c r="W214" i="2" s="1"/>
  <c r="T210" i="2"/>
  <c r="W210" i="2" s="1"/>
  <c r="T206" i="2"/>
  <c r="W206" i="2" s="1"/>
  <c r="T202" i="2"/>
  <c r="W202" i="2" s="1"/>
  <c r="T198" i="2"/>
  <c r="W198" i="2" s="1"/>
  <c r="T194" i="2"/>
  <c r="W194" i="2" s="1"/>
  <c r="T190" i="2"/>
  <c r="W190" i="2" s="1"/>
  <c r="T186" i="2"/>
  <c r="W186" i="2" s="1"/>
  <c r="T182" i="2"/>
  <c r="W182" i="2" s="1"/>
  <c r="T178" i="2"/>
  <c r="W178" i="2" s="1"/>
  <c r="T174" i="2"/>
  <c r="W174" i="2" s="1"/>
  <c r="T170" i="2"/>
  <c r="W170" i="2" s="1"/>
  <c r="T166" i="2"/>
  <c r="W166" i="2" s="1"/>
  <c r="T162" i="2"/>
  <c r="W162" i="2" s="1"/>
  <c r="T158" i="2"/>
  <c r="W158" i="2" s="1"/>
  <c r="T154" i="2"/>
  <c r="W154" i="2" s="1"/>
  <c r="T150" i="2"/>
  <c r="W150" i="2" s="1"/>
  <c r="T146" i="2"/>
  <c r="W146" i="2" s="1"/>
  <c r="T142" i="2"/>
  <c r="W142" i="2" s="1"/>
  <c r="T138" i="2"/>
  <c r="W138" i="2" s="1"/>
  <c r="T134" i="2"/>
  <c r="W134" i="2" s="1"/>
  <c r="T130" i="2"/>
  <c r="W130" i="2" s="1"/>
  <c r="T126" i="2"/>
  <c r="W126" i="2" s="1"/>
  <c r="T122" i="2"/>
  <c r="W122" i="2" s="1"/>
  <c r="T118" i="2"/>
  <c r="W118" i="2" s="1"/>
  <c r="T114" i="2"/>
  <c r="W114" i="2" s="1"/>
  <c r="T110" i="2"/>
  <c r="W110" i="2" s="1"/>
  <c r="T106" i="2"/>
  <c r="W106" i="2" s="1"/>
  <c r="T102" i="2"/>
  <c r="W102" i="2" s="1"/>
  <c r="T98" i="2"/>
  <c r="W98" i="2" s="1"/>
  <c r="T94" i="2"/>
  <c r="W94" i="2" s="1"/>
  <c r="T90" i="2"/>
  <c r="W90" i="2" s="1"/>
  <c r="T86" i="2"/>
  <c r="W86" i="2" s="1"/>
  <c r="T82" i="2"/>
  <c r="W82" i="2" s="1"/>
  <c r="T78" i="2"/>
  <c r="W78" i="2" s="1"/>
  <c r="T74" i="2"/>
  <c r="W74" i="2" s="1"/>
  <c r="T70" i="2"/>
  <c r="W70" i="2" s="1"/>
  <c r="T66" i="2"/>
  <c r="W66" i="2" s="1"/>
  <c r="T62" i="2"/>
  <c r="W62" i="2" s="1"/>
  <c r="T58" i="2"/>
  <c r="W58" i="2" s="1"/>
  <c r="T54" i="2"/>
  <c r="W54" i="2" s="1"/>
  <c r="T50" i="2"/>
  <c r="W50" i="2" s="1"/>
  <c r="T46" i="2"/>
  <c r="W46" i="2" s="1"/>
  <c r="T42" i="2"/>
  <c r="W42" i="2" s="1"/>
  <c r="T38" i="2"/>
  <c r="W38" i="2" s="1"/>
  <c r="T34" i="2"/>
  <c r="W34" i="2" s="1"/>
  <c r="T30" i="2"/>
  <c r="W30" i="2" s="1"/>
  <c r="T26" i="2"/>
  <c r="W26" i="2" s="1"/>
  <c r="T22" i="2"/>
  <c r="W22" i="2" s="1"/>
  <c r="T225" i="2"/>
  <c r="W225" i="2" s="1"/>
  <c r="T213" i="2"/>
  <c r="W213" i="2" s="1"/>
  <c r="T197" i="2"/>
  <c r="W197" i="2" s="1"/>
  <c r="T181" i="2"/>
  <c r="W181" i="2" s="1"/>
  <c r="T169" i="2"/>
  <c r="W169" i="2" s="1"/>
  <c r="T165" i="2"/>
  <c r="W165" i="2" s="1"/>
  <c r="T153" i="2"/>
  <c r="W153" i="2" s="1"/>
  <c r="T149" i="2"/>
  <c r="W149" i="2" s="1"/>
  <c r="T145" i="2"/>
  <c r="W145" i="2" s="1"/>
  <c r="T141" i="2"/>
  <c r="W141" i="2" s="1"/>
  <c r="T137" i="2"/>
  <c r="W137" i="2" s="1"/>
  <c r="T133" i="2"/>
  <c r="W133" i="2" s="1"/>
  <c r="T129" i="2"/>
  <c r="W129" i="2" s="1"/>
  <c r="T125" i="2"/>
  <c r="W125" i="2" s="1"/>
  <c r="T121" i="2"/>
  <c r="W121" i="2" s="1"/>
  <c r="T117" i="2"/>
  <c r="W117" i="2" s="1"/>
  <c r="T113" i="2"/>
  <c r="W113" i="2" s="1"/>
  <c r="T109" i="2"/>
  <c r="W109" i="2" s="1"/>
  <c r="T105" i="2"/>
  <c r="W105" i="2" s="1"/>
  <c r="T101" i="2"/>
  <c r="W101" i="2" s="1"/>
  <c r="T97" i="2"/>
  <c r="W97" i="2" s="1"/>
  <c r="T93" i="2"/>
  <c r="W93" i="2" s="1"/>
  <c r="T89" i="2"/>
  <c r="W89" i="2" s="1"/>
  <c r="T85" i="2"/>
  <c r="W85" i="2" s="1"/>
  <c r="T81" i="2"/>
  <c r="W81" i="2" s="1"/>
  <c r="T77" i="2"/>
  <c r="W77" i="2" s="1"/>
  <c r="T73" i="2"/>
  <c r="W73" i="2" s="1"/>
  <c r="T69" i="2"/>
  <c r="W69" i="2" s="1"/>
  <c r="T65" i="2"/>
  <c r="W65" i="2" s="1"/>
  <c r="T61" i="2"/>
  <c r="W61" i="2" s="1"/>
  <c r="T57" i="2"/>
  <c r="W57" i="2" s="1"/>
  <c r="T53" i="2"/>
  <c r="W53" i="2" s="1"/>
  <c r="T49" i="2"/>
  <c r="W49" i="2" s="1"/>
  <c r="T45" i="2"/>
  <c r="W45" i="2" s="1"/>
  <c r="T41" i="2"/>
  <c r="W41" i="2" s="1"/>
  <c r="T37" i="2"/>
  <c r="W37" i="2" s="1"/>
  <c r="T33" i="2"/>
  <c r="W33" i="2" s="1"/>
  <c r="T29" i="2"/>
  <c r="W29" i="2" s="1"/>
  <c r="T25" i="2"/>
  <c r="W25" i="2" s="1"/>
  <c r="T21" i="2"/>
  <c r="W21" i="2" s="1"/>
  <c r="T217" i="2"/>
  <c r="W217" i="2" s="1"/>
  <c r="T201" i="2"/>
  <c r="W201" i="2" s="1"/>
  <c r="T189" i="2"/>
  <c r="W189" i="2" s="1"/>
  <c r="T177" i="2"/>
  <c r="W177" i="2" s="1"/>
  <c r="T157" i="2"/>
  <c r="W157" i="2" s="1"/>
  <c r="T224" i="2"/>
  <c r="W224" i="2" s="1"/>
  <c r="T212" i="2"/>
  <c r="W212" i="2" s="1"/>
  <c r="T200" i="2"/>
  <c r="W200" i="2" s="1"/>
  <c r="T188" i="2"/>
  <c r="W188" i="2" s="1"/>
  <c r="T172" i="2"/>
  <c r="W172" i="2" s="1"/>
  <c r="T152" i="2"/>
  <c r="W152" i="2" s="1"/>
  <c r="T132" i="2"/>
  <c r="W132" i="2" s="1"/>
  <c r="T120" i="2"/>
  <c r="W120" i="2" s="1"/>
  <c r="T104" i="2"/>
  <c r="W104" i="2" s="1"/>
  <c r="T96" i="2"/>
  <c r="W96" i="2" s="1"/>
  <c r="T84" i="2"/>
  <c r="W84" i="2" s="1"/>
  <c r="T76" i="2"/>
  <c r="W76" i="2" s="1"/>
  <c r="T68" i="2"/>
  <c r="W68" i="2" s="1"/>
  <c r="T64" i="2"/>
  <c r="W64" i="2" s="1"/>
  <c r="T60" i="2"/>
  <c r="W60" i="2" s="1"/>
  <c r="T52" i="2"/>
  <c r="W52" i="2" s="1"/>
  <c r="T44" i="2"/>
  <c r="W44" i="2" s="1"/>
  <c r="T40" i="2"/>
  <c r="W40" i="2" s="1"/>
  <c r="T36" i="2"/>
  <c r="W36" i="2" s="1"/>
  <c r="T32" i="2"/>
  <c r="W32" i="2" s="1"/>
  <c r="T28" i="2"/>
  <c r="W28" i="2" s="1"/>
  <c r="T24" i="2"/>
  <c r="W24" i="2" s="1"/>
  <c r="T229" i="2"/>
  <c r="W229" i="2" s="1"/>
  <c r="T209" i="2"/>
  <c r="W209" i="2" s="1"/>
  <c r="T216" i="2"/>
  <c r="W216" i="2" s="1"/>
  <c r="T204" i="2"/>
  <c r="W204" i="2" s="1"/>
  <c r="T192" i="2"/>
  <c r="W192" i="2" s="1"/>
  <c r="T180" i="2"/>
  <c r="W180" i="2" s="1"/>
  <c r="T168" i="2"/>
  <c r="W168" i="2" s="1"/>
  <c r="T160" i="2"/>
  <c r="W160" i="2" s="1"/>
  <c r="T144" i="2"/>
  <c r="W144" i="2" s="1"/>
  <c r="T136" i="2"/>
  <c r="W136" i="2" s="1"/>
  <c r="T128" i="2"/>
  <c r="W128" i="2" s="1"/>
  <c r="T116" i="2"/>
  <c r="W116" i="2" s="1"/>
  <c r="T108" i="2"/>
  <c r="W108" i="2" s="1"/>
  <c r="T100" i="2"/>
  <c r="W100" i="2" s="1"/>
  <c r="T88" i="2"/>
  <c r="W88" i="2" s="1"/>
  <c r="T80" i="2"/>
  <c r="W80" i="2" s="1"/>
  <c r="T72" i="2"/>
  <c r="W72" i="2" s="1"/>
  <c r="T56" i="2"/>
  <c r="W56" i="2" s="1"/>
  <c r="T227" i="2"/>
  <c r="W227" i="2" s="1"/>
  <c r="T219" i="2"/>
  <c r="W219" i="2" s="1"/>
  <c r="T211" i="2"/>
  <c r="W211" i="2" s="1"/>
  <c r="T199" i="2"/>
  <c r="W199" i="2" s="1"/>
  <c r="T191" i="2"/>
  <c r="W191" i="2" s="1"/>
  <c r="T179" i="2"/>
  <c r="W179" i="2" s="1"/>
  <c r="T167" i="2"/>
  <c r="W167" i="2" s="1"/>
  <c r="T159" i="2"/>
  <c r="W159" i="2" s="1"/>
  <c r="T155" i="2"/>
  <c r="W155" i="2" s="1"/>
  <c r="T147" i="2"/>
  <c r="W147" i="2" s="1"/>
  <c r="T143" i="2"/>
  <c r="W143" i="2" s="1"/>
  <c r="T139" i="2"/>
  <c r="W139" i="2" s="1"/>
  <c r="T135" i="2"/>
  <c r="W135" i="2" s="1"/>
  <c r="T131" i="2"/>
  <c r="W131" i="2" s="1"/>
  <c r="T127" i="2"/>
  <c r="W127" i="2" s="1"/>
  <c r="T123" i="2"/>
  <c r="W123" i="2" s="1"/>
  <c r="T119" i="2"/>
  <c r="W119" i="2" s="1"/>
  <c r="T115" i="2"/>
  <c r="W115" i="2" s="1"/>
  <c r="T111" i="2"/>
  <c r="W111" i="2" s="1"/>
  <c r="T107" i="2"/>
  <c r="W107" i="2" s="1"/>
  <c r="T103" i="2"/>
  <c r="W103" i="2" s="1"/>
  <c r="T99" i="2"/>
  <c r="W99" i="2" s="1"/>
  <c r="T95" i="2"/>
  <c r="W95" i="2" s="1"/>
  <c r="T91" i="2"/>
  <c r="W91" i="2" s="1"/>
  <c r="T87" i="2"/>
  <c r="W87" i="2" s="1"/>
  <c r="T83" i="2"/>
  <c r="W83" i="2" s="1"/>
  <c r="T79" i="2"/>
  <c r="W79" i="2" s="1"/>
  <c r="T75" i="2"/>
  <c r="W75" i="2" s="1"/>
  <c r="T71" i="2"/>
  <c r="W71" i="2" s="1"/>
  <c r="T67" i="2"/>
  <c r="W67" i="2" s="1"/>
  <c r="T63" i="2"/>
  <c r="W63" i="2" s="1"/>
  <c r="T59" i="2"/>
  <c r="W59" i="2" s="1"/>
  <c r="T55" i="2"/>
  <c r="W55" i="2" s="1"/>
  <c r="T51" i="2"/>
  <c r="W51" i="2" s="1"/>
  <c r="T47" i="2"/>
  <c r="W47" i="2" s="1"/>
  <c r="T43" i="2"/>
  <c r="W43" i="2" s="1"/>
  <c r="T39" i="2"/>
  <c r="W39" i="2" s="1"/>
  <c r="T35" i="2"/>
  <c r="W35" i="2" s="1"/>
  <c r="T31" i="2"/>
  <c r="W31" i="2" s="1"/>
  <c r="T27" i="2"/>
  <c r="W27" i="2" s="1"/>
  <c r="T23" i="2"/>
  <c r="W23" i="2" s="1"/>
  <c r="F15" i="2"/>
  <c r="N15" i="2" l="1"/>
  <c r="N237" i="2" l="1"/>
  <c r="N239" i="2"/>
  <c r="J237" i="2"/>
  <c r="J239" i="2"/>
  <c r="H239" i="2"/>
  <c r="H237" i="2"/>
  <c r="T20" i="2"/>
  <c r="W20" i="2" s="1"/>
  <c r="T19" i="2"/>
  <c r="W19" i="2" s="1"/>
  <c r="T18" i="2"/>
  <c r="W18" i="2" s="1"/>
  <c r="T16" i="2"/>
  <c r="W16" i="2" s="1"/>
  <c r="T17" i="2"/>
  <c r="W17" i="2" s="1"/>
  <c r="T15" i="2"/>
  <c r="T237" i="2" l="1"/>
  <c r="T236" i="2" s="1"/>
  <c r="W15" i="2"/>
  <c r="V9" i="2"/>
  <c r="W9" i="2" l="1"/>
</calcChain>
</file>

<file path=xl/sharedStrings.xml><?xml version="1.0" encoding="utf-8"?>
<sst xmlns="http://schemas.openxmlformats.org/spreadsheetml/2006/main" count="710" uniqueCount="263">
  <si>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</si>
  <si>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</si>
  <si>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</si>
  <si>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</si>
  <si>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</si>
  <si>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</si>
  <si>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</si>
  <si>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</si>
  <si>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</si>
  <si>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</si>
  <si>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</si>
  <si>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</si>
  <si>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</si>
  <si>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</si>
  <si>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</si>
  <si>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</si>
  <si>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</si>
  <si>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</si>
  <si>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</si>
  <si>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</si>
  <si>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</si>
  <si>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</si>
  <si>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</si>
  <si>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</si>
  <si>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</si>
  <si>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</si>
  <si>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</si>
  <si>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</si>
  <si>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</si>
  <si>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</si>
  <si>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</si>
  <si>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</si>
  <si>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</si>
  <si>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</si>
  <si>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</si>
  <si>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</si>
  <si>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</si>
  <si>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</si>
  <si>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</si>
  <si>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São Raimundo das Mangabeiras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</si>
  <si>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</si>
  <si>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</si>
  <si>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</si>
  <si>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</si>
  <si>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</si>
  <si>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</si>
  <si>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</si>
  <si>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</si>
  <si>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</si>
  <si>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</si>
  <si>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</si>
  <si>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</si>
  <si>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</si>
  <si>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</si>
  <si>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</si>
  <si>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</si>
  <si>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</si>
  <si>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</si>
  <si>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</si>
  <si>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</si>
  <si>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</si>
  <si>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</si>
  <si>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</si>
  <si>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</si>
  <si>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</si>
  <si>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</si>
  <si>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</si>
  <si>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</si>
  <si>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</si>
  <si>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</si>
  <si>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</si>
  <si>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</si>
  <si>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</si>
  <si>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</si>
  <si>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</si>
  <si>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</si>
  <si>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</si>
  <si>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</si>
  <si>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</si>
  <si>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</si>
  <si>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</si>
  <si>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</si>
  <si>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</si>
  <si>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</si>
  <si>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</si>
  <si>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</si>
  <si>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</si>
  <si>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</si>
  <si>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</si>
  <si>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</si>
  <si>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</si>
  <si>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</si>
  <si>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</si>
  <si>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</si>
  <si>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</si>
  <si>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</si>
  <si>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</si>
  <si>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</si>
  <si>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</si>
  <si>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</si>
  <si>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</si>
  <si>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</si>
  <si>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</si>
  <si>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</si>
  <si>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</si>
  <si>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</si>
  <si>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</si>
  <si>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</si>
  <si>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</si>
  <si>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</si>
  <si>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</si>
  <si>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</si>
  <si>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</si>
  <si>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</si>
  <si>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</si>
  <si>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</si>
  <si>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</si>
  <si>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</si>
  <si>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</si>
  <si>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</si>
  <si>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</si>
  <si>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</si>
  <si>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</si>
  <si>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</si>
  <si>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</si>
  <si>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</si>
  <si>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</si>
  <si>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</si>
  <si>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</si>
  <si>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</si>
  <si>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</si>
  <si>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</si>
  <si>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</si>
  <si>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</si>
  <si>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</si>
  <si>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</si>
  <si>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</si>
  <si>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</si>
  <si>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</si>
  <si>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</si>
  <si>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</si>
  <si>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</si>
  <si>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</si>
  <si>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</si>
  <si>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</si>
  <si>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</si>
  <si>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</si>
  <si>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</si>
  <si>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</si>
  <si>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</si>
  <si>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</si>
  <si>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</si>
  <si>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</si>
  <si>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</si>
  <si>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</si>
  <si>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</si>
  <si>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</si>
  <si>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</si>
  <si>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</si>
  <si>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</si>
  <si>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</si>
  <si>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</si>
  <si>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</si>
  <si>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</si>
  <si>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</si>
  <si>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</si>
  <si>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</si>
  <si>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</si>
  <si>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</si>
  <si>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</si>
  <si>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</si>
  <si>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</si>
  <si>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</si>
  <si>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</si>
  <si>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</si>
  <si>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</si>
  <si>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</si>
  <si>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</si>
  <si>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</si>
  <si>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</si>
  <si>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</si>
  <si>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</si>
  <si>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</si>
  <si>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</si>
  <si>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</si>
  <si>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</si>
  <si>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</si>
  <si>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</si>
  <si>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</si>
  <si>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</si>
  <si>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</si>
  <si>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</si>
  <si>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</si>
  <si>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</si>
  <si>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</si>
  <si>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</si>
  <si>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</si>
  <si>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</si>
  <si>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</si>
  <si>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</si>
  <si>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</si>
  <si>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</si>
  <si>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</si>
  <si>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</si>
  <si>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</si>
  <si>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</si>
  <si>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</si>
  <si>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</si>
  <si>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</si>
  <si>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</si>
  <si>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</si>
  <si>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</si>
  <si>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</si>
  <si>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</si>
  <si>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</si>
  <si>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</si>
  <si>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</si>
  <si>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</si>
  <si>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</si>
  <si>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</si>
  <si>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</si>
  <si>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PLANILHA DE MONITORAMENTO MENSAL DAS METAS DO PQA-VS</t>
  </si>
  <si>
    <t>SECRETARIA ADJUNTA DA POLITICA DE ATENÇÃO PRIMÁRIA E VIGILÂNCIA EM SAÚDE</t>
  </si>
  <si>
    <t>DEPARTAMENTO DE MONITORAMENTO E AVALIAÇÃO EM SAÚDE</t>
  </si>
  <si>
    <t>1º CICLO</t>
  </si>
  <si>
    <t>2º CICLO</t>
  </si>
  <si>
    <t>3º CICLO</t>
  </si>
  <si>
    <t>4º CICLO</t>
  </si>
  <si>
    <t>5º CICLO</t>
  </si>
  <si>
    <t>6º CICLO</t>
  </si>
  <si>
    <t>Nº de imóveis visitados</t>
  </si>
  <si>
    <t>% de Cobertura</t>
  </si>
  <si>
    <t>Inspeção Ciclo</t>
  </si>
  <si>
    <t>MAIS IDH</t>
  </si>
  <si>
    <t>NÃO</t>
  </si>
  <si>
    <t>SIM</t>
  </si>
  <si>
    <t>META</t>
  </si>
  <si>
    <t>Bacurituba</t>
  </si>
  <si>
    <t>Belágua</t>
  </si>
  <si>
    <t>Fernando Falcão</t>
  </si>
  <si>
    <t>Palmeirândia</t>
  </si>
  <si>
    <t>São Bento</t>
  </si>
  <si>
    <t>São Vicente de Ferrer</t>
  </si>
  <si>
    <t>Alcançaram</t>
  </si>
  <si>
    <t>Não alcançaram</t>
  </si>
  <si>
    <r>
      <rPr>
        <b/>
        <sz val="10"/>
        <color theme="1"/>
        <rFont val="Arial"/>
        <family val="2"/>
      </rPr>
      <t>Fonte:</t>
    </r>
    <r>
      <rPr>
        <sz val="10"/>
        <color theme="1"/>
        <rFont val="Arial"/>
        <family val="2"/>
      </rPr>
      <t xml:space="preserve"> SISPNCD.</t>
    </r>
  </si>
  <si>
    <t>Número de municípios que alcançaram ciclo:</t>
  </si>
  <si>
    <t>1º</t>
  </si>
  <si>
    <t>2º</t>
  </si>
  <si>
    <t>3º</t>
  </si>
  <si>
    <t>4º</t>
  </si>
  <si>
    <t>5º</t>
  </si>
  <si>
    <t>6º</t>
  </si>
  <si>
    <t>Número de municípios que não realizaram visistas:</t>
  </si>
  <si>
    <t>Número de municípios que realizaram visistas mas não alcançaram a meta:</t>
  </si>
  <si>
    <r>
      <rPr>
        <b/>
        <sz val="10"/>
        <color theme="1"/>
        <rFont val="Arial"/>
        <family val="2"/>
      </rPr>
      <t>INDICADOR 8:</t>
    </r>
    <r>
      <rPr>
        <sz val="10"/>
        <color theme="1"/>
        <rFont val="Arial"/>
        <family val="2"/>
      </rPr>
      <t xml:space="preserve"> Número de ciclos que atingiram mínimo de 80% de cobertura de imóveis visitados para controle vetorial da dengue.</t>
    </r>
  </si>
  <si>
    <r>
      <t xml:space="preserve">META: </t>
    </r>
    <r>
      <rPr>
        <sz val="10"/>
        <color theme="1"/>
        <rFont val="Arial"/>
        <family val="2"/>
      </rPr>
      <t>4 ciclos de visita domiciliar, dos 6 preconizados, com mínimo de 80% de cobertura de imóveis visitados para controle vetorial da dengue.</t>
    </r>
  </si>
  <si>
    <t>SUGESTÕES PARA O ALCANCE DA META DO INDICADOR</t>
  </si>
  <si>
    <t>Inserir os dados no boletim diário e o registro no SISPNCD em até 10 dias após o encerramento de cada ciclo.</t>
  </si>
  <si>
    <t>Programar ações integradas entre Agentes Comunitários de Endemias e Agentes Comunitários de Saúde para visitas em áreas descobertas.</t>
  </si>
  <si>
    <t>Providenciar as condições para a realização das inspeções dos imóveis, obedecendo ao período bimestral dos ciclos, como preconizado pelo Ministério da Saúde.</t>
  </si>
  <si>
    <t>4 ciclos</t>
  </si>
  <si>
    <r>
      <rPr>
        <b/>
        <sz val="10"/>
        <color theme="1"/>
        <rFont val="Arial"/>
        <family val="2"/>
      </rPr>
      <t>Atualizado em:</t>
    </r>
    <r>
      <rPr>
        <sz val="10"/>
        <color theme="1"/>
        <rFont val="Arial"/>
        <family val="2"/>
      </rPr>
      <t xml:space="preserve"> 09/02/2022.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</si>
</sst>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1" fillId="2" borderId="13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Fill="1" applyBorder="1"/>
    <xf numFmtId="3" fontId="1" fillId="0" borderId="11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/>
    </xf>
    <xf numFmtId="3" fontId="1" fillId="0" borderId="21" xfId="0" applyNumberFormat="1" applyFont="1" applyFill="1" applyBorder="1" applyAlignment="1">
      <alignment horizontal="center"/>
    </xf>
    <xf numFmtId="3" fontId="1" fillId="0" borderId="22" xfId="0" applyNumberFormat="1" applyFont="1" applyFill="1" applyBorder="1" applyAlignment="1">
      <alignment horizontal="center"/>
    </xf>
    <xf numFmtId="3" fontId="4" fillId="0" borderId="22" xfId="0" applyNumberFormat="1" applyFont="1" applyFill="1" applyBorder="1" applyAlignment="1">
      <alignment horizontal="center"/>
    </xf>
    <xf numFmtId="164" fontId="1" fillId="0" borderId="24" xfId="0" applyNumberFormat="1" applyFont="1" applyFill="1" applyBorder="1" applyAlignment="1">
      <alignment horizontal="center"/>
    </xf>
    <xf numFmtId="3" fontId="1" fillId="0" borderId="25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wrapText="1"/>
    </xf>
    <xf numFmtId="0" fontId="5" fillId="0" borderId="14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4" fillId="0" borderId="14" xfId="0" applyFont="1" applyFill="1" applyBorder="1" applyAlignment="1">
      <alignment horizontal="left" wrapText="1"/>
    </xf>
    <xf numFmtId="0" fontId="5" fillId="0" borderId="23" xfId="0" applyFont="1" applyFill="1" applyBorder="1" applyAlignment="1">
      <alignment horizontal="left" wrapText="1"/>
    </xf>
    <xf numFmtId="3" fontId="4" fillId="0" borderId="19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3" fontId="4" fillId="0" borderId="18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left" wrapText="1"/>
    </xf>
    <xf numFmtId="3" fontId="1" fillId="2" borderId="1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 wrapText="1"/>
    </xf>
    <xf numFmtId="3" fontId="1" fillId="0" borderId="26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3" fontId="1" fillId="0" borderId="14" xfId="0" applyNumberFormat="1" applyFont="1" applyFill="1" applyBorder="1" applyAlignment="1">
      <alignment horizontal="center"/>
    </xf>
    <xf numFmtId="3" fontId="1" fillId="0" borderId="27" xfId="0" applyNumberFormat="1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3" fontId="1" fillId="2" borderId="31" xfId="0" applyNumberFormat="1" applyFont="1" applyFill="1" applyBorder="1" applyAlignment="1">
      <alignment horizontal="center"/>
    </xf>
    <xf numFmtId="164" fontId="1" fillId="2" borderId="32" xfId="0" applyNumberFormat="1" applyFont="1" applyFill="1" applyBorder="1" applyAlignment="1">
      <alignment horizontal="center"/>
    </xf>
    <xf numFmtId="0" fontId="0" fillId="0" borderId="1" xfId="0" applyNumberFormat="1" applyBorder="1"/>
    <xf numFmtId="164" fontId="1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4" xfId="0" applyFont="1" applyBorder="1" applyAlignment="1">
      <alignment horizontal="justify" wrapText="1"/>
    </xf>
    <xf numFmtId="0" fontId="0" fillId="0" borderId="15" xfId="0" applyBorder="1" applyAlignment="1">
      <alignment horizontal="justify" wrapText="1"/>
    </xf>
    <xf numFmtId="0" fontId="0" fillId="0" borderId="2" xfId="0" applyBorder="1" applyAlignment="1">
      <alignment horizontal="justify" wrapText="1"/>
    </xf>
  </cellXfs>
  <cellStyles count="1">
    <cellStyle name="Normal" xfId="0" builtinId="0"/>
  </cellStyles>
  <dxfs count="18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C22" zoomScaleNormal="100" workbookViewId="0">
      <selection activeCell="U22" sqref="U22"/>
    </sheetView>
  </sheetViews>
  <sheetFormatPr defaultRowHeight="14.25" x14ac:dyDescent="0.2"/>
  <cols>
    <col min="1" max="1" width="22" style="6" customWidth="1"/>
    <col min="2" max="2" width="5.7109375" style="6" customWidth="1"/>
    <col min="3" max="3" width="7.85546875" style="6" bestFit="1" customWidth="1"/>
    <col min="4" max="4" width="28.42578125" style="6" bestFit="1" customWidth="1"/>
    <col min="5" max="5" width="9.140625" style="6" bestFit="1" customWidth="1"/>
    <col min="6" max="6" width="10.5703125" style="6" customWidth="1"/>
    <col min="7" max="7" width="8.85546875" style="6" customWidth="1"/>
    <col min="8" max="8" width="8.140625" style="6" customWidth="1"/>
    <col min="9" max="9" width="8.85546875" style="6" customWidth="1"/>
    <col min="10" max="10" width="8.140625" style="6" customWidth="1"/>
    <col min="11" max="11" width="8.85546875" style="6" customWidth="1"/>
    <col min="12" max="12" width="8.140625" style="6" customWidth="1"/>
    <col min="13" max="13" width="8.85546875" style="6" customWidth="1"/>
    <col min="14" max="14" width="8.140625" style="6" customWidth="1"/>
    <col min="15" max="15" width="8.85546875" style="6" customWidth="1"/>
    <col min="16" max="16" width="8.140625" style="6" customWidth="1"/>
    <col min="17" max="17" width="8.85546875" style="6" customWidth="1"/>
    <col min="18" max="19" width="8.140625" style="6" customWidth="1"/>
    <col min="20" max="21" width="9.140625" style="6" customWidth="1"/>
    <col min="22" max="23" width="9.140625" style="6" hidden="1" customWidth="1"/>
    <col min="24" max="25" width="9.140625" style="6" customWidth="1"/>
    <col min="26" max="16384" width="9.140625" style="6"/>
  </cols>
  <sheetData>
    <row r="1" spans="1:23" x14ac:dyDescent="0.2">
      <c r="A1" s="1" t="s">
        <v>0</v>
      </c>
      <c r="B1" s="1"/>
    </row>
    <row r="2" spans="1:23" x14ac:dyDescent="0.2">
      <c r="A2" s="1" t="s">
        <v>1</v>
      </c>
      <c r="B2" s="1"/>
    </row>
    <row r="3" spans="1:23" x14ac:dyDescent="0.2">
      <c r="A3" s="1" t="s">
        <v>222</v>
      </c>
      <c r="B3" s="1"/>
    </row>
    <row r="4" spans="1:23" x14ac:dyDescent="0.2">
      <c r="A4" s="1" t="s">
        <v>2</v>
      </c>
      <c r="B4" s="1"/>
    </row>
    <row r="5" spans="1:23" x14ac:dyDescent="0.2">
      <c r="A5" s="1" t="s">
        <v>223</v>
      </c>
      <c r="B5" s="1"/>
      <c r="V5" s="6">
        <v>163</v>
      </c>
    </row>
    <row r="6" spans="1:23" x14ac:dyDescent="0.2">
      <c r="A6" s="2"/>
      <c r="B6" s="2"/>
    </row>
    <row r="7" spans="1:23" x14ac:dyDescent="0.2">
      <c r="A7" s="1" t="s">
        <v>221</v>
      </c>
      <c r="B7" s="1"/>
    </row>
    <row r="8" spans="1:23" ht="15.75" x14ac:dyDescent="0.25">
      <c r="A8" s="3"/>
      <c r="B8" s="3"/>
      <c r="V8" s="6" t="s">
        <v>243</v>
      </c>
      <c r="W8" s="6" t="s">
        <v>244</v>
      </c>
    </row>
    <row r="9" spans="1:23" x14ac:dyDescent="0.2">
      <c r="A9" s="1" t="s">
        <v>3</v>
      </c>
      <c r="B9" s="1"/>
      <c r="V9" s="9">
        <f>COUNTIF(W15:W231,"Sim")</f>
        <v>177</v>
      </c>
      <c r="W9" s="9">
        <f>COUNTIF(W15:W231,"Não")</f>
        <v>40</v>
      </c>
    </row>
    <row r="10" spans="1:23" x14ac:dyDescent="0.2">
      <c r="A10" s="5" t="s">
        <v>256</v>
      </c>
      <c r="B10" s="5"/>
    </row>
    <row r="11" spans="1:23" x14ac:dyDescent="0.2">
      <c r="A11" s="4" t="s">
        <v>255</v>
      </c>
      <c r="B11" s="4"/>
    </row>
    <row r="12" spans="1:23" ht="15" thickBot="1" x14ac:dyDescent="0.25">
      <c r="A12" s="4"/>
      <c r="B12" s="4"/>
    </row>
    <row r="13" spans="1:23" ht="15" thickBot="1" x14ac:dyDescent="0.25">
      <c r="G13" s="73" t="s">
        <v>224</v>
      </c>
      <c r="H13" s="74"/>
      <c r="I13" s="71" t="s">
        <v>225</v>
      </c>
      <c r="J13" s="72"/>
      <c r="K13" s="71" t="s">
        <v>226</v>
      </c>
      <c r="L13" s="72"/>
      <c r="M13" s="71" t="s">
        <v>227</v>
      </c>
      <c r="N13" s="72"/>
      <c r="O13" s="71" t="s">
        <v>228</v>
      </c>
      <c r="P13" s="72"/>
      <c r="Q13" s="71" t="s">
        <v>229</v>
      </c>
      <c r="R13" s="72"/>
    </row>
    <row r="14" spans="1:23" ht="27.75" thickBot="1" x14ac:dyDescent="0.25">
      <c r="A14" s="18" t="s">
        <v>4</v>
      </c>
      <c r="B14" s="14" t="s">
        <v>233</v>
      </c>
      <c r="C14" s="13" t="s">
        <v>5</v>
      </c>
      <c r="D14" s="13" t="s">
        <v>6</v>
      </c>
      <c r="E14" s="14" t="s">
        <v>232</v>
      </c>
      <c r="F14" s="39" t="s">
        <v>7</v>
      </c>
      <c r="G14" s="63" t="s">
        <v>230</v>
      </c>
      <c r="H14" s="64" t="s">
        <v>231</v>
      </c>
      <c r="I14" s="63" t="s">
        <v>230</v>
      </c>
      <c r="J14" s="64" t="s">
        <v>231</v>
      </c>
      <c r="K14" s="63" t="s">
        <v>230</v>
      </c>
      <c r="L14" s="64" t="s">
        <v>231</v>
      </c>
      <c r="M14" s="63" t="s">
        <v>230</v>
      </c>
      <c r="N14" s="64" t="s">
        <v>231</v>
      </c>
      <c r="O14" s="63" t="s">
        <v>230</v>
      </c>
      <c r="P14" s="64" t="s">
        <v>231</v>
      </c>
      <c r="Q14" s="65" t="s">
        <v>230</v>
      </c>
      <c r="R14" s="15" t="s">
        <v>231</v>
      </c>
      <c r="S14" s="16" t="s">
        <v>236</v>
      </c>
      <c r="T14" s="16" t="s">
        <v>220</v>
      </c>
      <c r="W14" s="6" t="s">
        <v>261</v>
      </c>
    </row>
    <row r="15" spans="1:23" ht="15" x14ac:dyDescent="0.25">
      <c r="A15" s="17" t="s">
        <v>8</v>
      </c>
      <c r="B15" s="20" t="s">
        <v>234</v>
      </c>
      <c r="C15" s="26">
        <v>210005</v>
      </c>
      <c r="D15" s="46" t="s">
        <v>8</v>
      </c>
      <c r="E15" s="51">
        <v>55947</v>
      </c>
      <c r="F15" s="59">
        <f t="shared" ref="F15:F32" si="0">E15*6</f>
        <v>335682</v>
      </c>
      <c r="G15" s="68">
        <v>22173</v>
      </c>
      <c r="H15" s="69">
        <f>G15/E15*100</f>
        <v>39.632151858008477</v>
      </c>
      <c r="I15" s="68">
        <v>31125</v>
      </c>
      <c r="J15" s="69">
        <f>I15/E15*100</f>
        <v>55.633009812858603</v>
      </c>
      <c r="K15" s="68">
        <v>35531</v>
      </c>
      <c r="L15" s="69">
        <f>K15/E15*100</f>
        <v>63.508320374640284</v>
      </c>
      <c r="M15" s="68">
        <v>30060</v>
      </c>
      <c r="N15" s="69">
        <f t="shared" ref="N15:N32" si="1">M15/E15*100</f>
        <v>53.729422489141513</v>
      </c>
      <c r="O15" s="68">
        <v>24196</v>
      </c>
      <c r="P15" s="69">
        <f t="shared" ref="P15:P32" si="2">O15/E15*100</f>
        <v>43.248074070102064</v>
      </c>
      <c r="Q15" s="68">
        <v>24665</v>
      </c>
      <c r="R15" s="40">
        <f t="shared" ref="R15:R32" si="3">Q15/E15*100</f>
        <v>44.086367454912683</v>
      </c>
      <c r="S15" s="41">
        <v>4</v>
      </c>
      <c r="T15" s="41">
        <f t="shared" ref="T15:T32" si="4">COUNTIF(H15,"&gt;=80")+COUNTIF(J15,"&gt;=80")+COUNTIF(L15,"&gt;=80")+COUNTIF(N15,"&gt;=80")+COUNTIF(P15,"&gt;=80")+COUNTIF(R15,"&gt;=80")</f>
        <v>0</v>
      </c>
      <c r="V15" s="30"/>
      <c r="W15" s="25" t="str">
        <f>IF(T15&gt;=4,"Sim","Não")</f>
        <v>Não</v>
      </c>
    </row>
    <row r="16" spans="1:23" ht="15" x14ac:dyDescent="0.25">
      <c r="A16" s="8" t="s">
        <v>46</v>
      </c>
      <c r="B16" s="21" t="s">
        <v>235</v>
      </c>
      <c r="C16" s="12">
        <v>210010</v>
      </c>
      <c r="D16" s="47" t="s">
        <v>47</v>
      </c>
      <c r="E16" s="52">
        <v>1649</v>
      </c>
      <c r="F16" s="60">
        <f t="shared" si="0"/>
        <v>9894</v>
      </c>
      <c r="G16" s="68">
        <v>422</v>
      </c>
      <c r="H16" s="69">
        <f t="shared" ref="H16:H79" si="5">G16/E16*100</f>
        <v>25.591267434808973</v>
      </c>
      <c r="I16" s="68">
        <v>872</v>
      </c>
      <c r="J16" s="69">
        <f t="shared" ref="J16:J79" si="6">I16/E16*100</f>
        <v>52.880533656761678</v>
      </c>
      <c r="K16" s="68">
        <v>1324</v>
      </c>
      <c r="L16" s="69">
        <f t="shared" ref="L16:L79" si="7">K16/E16*100</f>
        <v>80.291085506367494</v>
      </c>
      <c r="M16" s="68">
        <v>1444</v>
      </c>
      <c r="N16" s="69">
        <f t="shared" si="1"/>
        <v>87.568223165554883</v>
      </c>
      <c r="O16" s="68">
        <v>1366</v>
      </c>
      <c r="P16" s="69">
        <f t="shared" si="2"/>
        <v>82.838083687083085</v>
      </c>
      <c r="Q16" s="68">
        <v>1359</v>
      </c>
      <c r="R16" s="28">
        <f t="shared" si="3"/>
        <v>82.413583990297141</v>
      </c>
      <c r="S16" s="27">
        <v>4</v>
      </c>
      <c r="T16" s="27">
        <f t="shared" si="4"/>
        <v>4</v>
      </c>
      <c r="V16" s="30"/>
      <c r="W16" s="25" t="str">
        <f t="shared" ref="W16:W79" si="8">IF(T16&gt;=4,"Sim","Não")</f>
        <v>Sim</v>
      </c>
    </row>
    <row r="17" spans="1:23" ht="15" x14ac:dyDescent="0.25">
      <c r="A17" s="8" t="s">
        <v>53</v>
      </c>
      <c r="B17" s="21" t="s">
        <v>235</v>
      </c>
      <c r="C17" s="12">
        <v>210015</v>
      </c>
      <c r="D17" s="47" t="s">
        <v>54</v>
      </c>
      <c r="E17" s="52">
        <v>3104</v>
      </c>
      <c r="F17" s="60">
        <f t="shared" si="0"/>
        <v>18624</v>
      </c>
      <c r="G17" s="68">
        <v>3161</v>
      </c>
      <c r="H17" s="69">
        <f t="shared" si="5"/>
        <v>101.83634020618557</v>
      </c>
      <c r="I17" s="68">
        <v>3843</v>
      </c>
      <c r="J17" s="69">
        <f t="shared" si="6"/>
        <v>123.80798969072164</v>
      </c>
      <c r="K17" s="68">
        <v>3229</v>
      </c>
      <c r="L17" s="69">
        <f t="shared" si="7"/>
        <v>104.0270618556701</v>
      </c>
      <c r="M17" s="68">
        <v>2860</v>
      </c>
      <c r="N17" s="69">
        <f t="shared" si="1"/>
        <v>92.139175257731949</v>
      </c>
      <c r="O17" s="68">
        <v>3054</v>
      </c>
      <c r="P17" s="69">
        <f t="shared" si="2"/>
        <v>98.389175257731949</v>
      </c>
      <c r="Q17" s="68">
        <v>1976</v>
      </c>
      <c r="R17" s="28">
        <f t="shared" si="3"/>
        <v>63.659793814432987</v>
      </c>
      <c r="S17" s="27">
        <v>4</v>
      </c>
      <c r="T17" s="27">
        <f t="shared" si="4"/>
        <v>5</v>
      </c>
      <c r="V17" s="30"/>
      <c r="W17" s="25" t="str">
        <f t="shared" si="8"/>
        <v>Sim</v>
      </c>
    </row>
    <row r="18" spans="1:23" ht="15" x14ac:dyDescent="0.25">
      <c r="A18" s="8" t="s">
        <v>187</v>
      </c>
      <c r="B18" s="21" t="s">
        <v>234</v>
      </c>
      <c r="C18" s="12">
        <v>210020</v>
      </c>
      <c r="D18" s="47" t="s">
        <v>188</v>
      </c>
      <c r="E18" s="52">
        <v>3132</v>
      </c>
      <c r="F18" s="60">
        <f t="shared" si="0"/>
        <v>18792</v>
      </c>
      <c r="G18" s="68">
        <v>1316</v>
      </c>
      <c r="H18" s="69">
        <f t="shared" si="5"/>
        <v>42.017879948914434</v>
      </c>
      <c r="I18" s="68">
        <v>2492</v>
      </c>
      <c r="J18" s="69">
        <f t="shared" si="6"/>
        <v>79.565772669220948</v>
      </c>
      <c r="K18" s="68">
        <v>3299</v>
      </c>
      <c r="L18" s="69">
        <f t="shared" si="7"/>
        <v>105.33205619412516</v>
      </c>
      <c r="M18" s="68">
        <v>2399</v>
      </c>
      <c r="N18" s="69">
        <f t="shared" si="1"/>
        <v>76.596424010217106</v>
      </c>
      <c r="O18" s="68">
        <v>1269</v>
      </c>
      <c r="P18" s="69">
        <f t="shared" si="2"/>
        <v>40.517241379310342</v>
      </c>
      <c r="Q18" s="68">
        <v>2320</v>
      </c>
      <c r="R18" s="28">
        <f t="shared" si="3"/>
        <v>74.074074074074076</v>
      </c>
      <c r="S18" s="27">
        <v>4</v>
      </c>
      <c r="T18" s="27">
        <f t="shared" si="4"/>
        <v>1</v>
      </c>
      <c r="V18" s="30"/>
      <c r="W18" s="25" t="str">
        <f t="shared" si="8"/>
        <v>Não</v>
      </c>
    </row>
    <row r="19" spans="1:23" ht="15" x14ac:dyDescent="0.25">
      <c r="A19" s="7" t="s">
        <v>46</v>
      </c>
      <c r="B19" s="22" t="s">
        <v>235</v>
      </c>
      <c r="C19" s="29">
        <v>210030</v>
      </c>
      <c r="D19" s="48" t="s">
        <v>48</v>
      </c>
      <c r="E19" s="52">
        <v>9156</v>
      </c>
      <c r="F19" s="60">
        <f t="shared" si="0"/>
        <v>54936</v>
      </c>
      <c r="G19" s="68">
        <v>3274</v>
      </c>
      <c r="H19" s="69">
        <f t="shared" si="5"/>
        <v>35.757972913936214</v>
      </c>
      <c r="I19" s="68">
        <v>9470</v>
      </c>
      <c r="J19" s="69">
        <f t="shared" si="6"/>
        <v>103.42944517256444</v>
      </c>
      <c r="K19" s="68">
        <v>7849</v>
      </c>
      <c r="L19" s="69">
        <f t="shared" si="7"/>
        <v>85.725207514198345</v>
      </c>
      <c r="M19" s="68">
        <v>9258</v>
      </c>
      <c r="N19" s="69">
        <f t="shared" si="1"/>
        <v>101.11402359108781</v>
      </c>
      <c r="O19" s="68">
        <v>4883</v>
      </c>
      <c r="P19" s="69">
        <f t="shared" si="2"/>
        <v>53.331148973350807</v>
      </c>
      <c r="Q19" s="68">
        <v>5627</v>
      </c>
      <c r="R19" s="28">
        <f t="shared" si="3"/>
        <v>61.456968108344256</v>
      </c>
      <c r="S19" s="27">
        <v>4</v>
      </c>
      <c r="T19" s="27">
        <f t="shared" si="4"/>
        <v>3</v>
      </c>
      <c r="V19" s="30"/>
      <c r="W19" s="25" t="str">
        <f t="shared" si="8"/>
        <v>Não</v>
      </c>
    </row>
    <row r="20" spans="1:23" ht="15" x14ac:dyDescent="0.25">
      <c r="A20" s="7" t="s">
        <v>16</v>
      </c>
      <c r="B20" s="22" t="s">
        <v>234</v>
      </c>
      <c r="C20" s="29">
        <v>210040</v>
      </c>
      <c r="D20" s="48" t="s">
        <v>17</v>
      </c>
      <c r="E20" s="52">
        <v>2227</v>
      </c>
      <c r="F20" s="60">
        <f t="shared" si="0"/>
        <v>13362</v>
      </c>
      <c r="G20" s="68">
        <v>796</v>
      </c>
      <c r="H20" s="69">
        <f t="shared" si="5"/>
        <v>35.74315222272115</v>
      </c>
      <c r="I20" s="68">
        <v>788</v>
      </c>
      <c r="J20" s="69">
        <f t="shared" si="6"/>
        <v>35.383924562191289</v>
      </c>
      <c r="K20" s="68">
        <v>2100</v>
      </c>
      <c r="L20" s="69">
        <f t="shared" si="7"/>
        <v>94.297260889088463</v>
      </c>
      <c r="M20" s="68">
        <v>2256</v>
      </c>
      <c r="N20" s="69">
        <f t="shared" si="1"/>
        <v>101.30220026942074</v>
      </c>
      <c r="O20" s="68">
        <v>1963</v>
      </c>
      <c r="P20" s="69">
        <f t="shared" si="2"/>
        <v>88.145487202514587</v>
      </c>
      <c r="Q20" s="68">
        <v>1836</v>
      </c>
      <c r="R20" s="28">
        <f t="shared" si="3"/>
        <v>82.44274809160305</v>
      </c>
      <c r="S20" s="27">
        <v>4</v>
      </c>
      <c r="T20" s="27">
        <f t="shared" si="4"/>
        <v>4</v>
      </c>
      <c r="V20" s="30"/>
      <c r="W20" s="25" t="str">
        <f t="shared" si="8"/>
        <v>Sim</v>
      </c>
    </row>
    <row r="21" spans="1:23" ht="15" x14ac:dyDescent="0.25">
      <c r="A21" s="7" t="s">
        <v>66</v>
      </c>
      <c r="B21" s="22" t="s">
        <v>234</v>
      </c>
      <c r="C21" s="29">
        <v>210043</v>
      </c>
      <c r="D21" s="48" t="s">
        <v>67</v>
      </c>
      <c r="E21" s="52">
        <v>10739</v>
      </c>
      <c r="F21" s="60">
        <f t="shared" si="0"/>
        <v>64434</v>
      </c>
      <c r="G21" s="68"/>
      <c r="H21" s="69">
        <f t="shared" si="5"/>
        <v>0</v>
      </c>
      <c r="I21" s="68">
        <v>8347</v>
      </c>
      <c r="J21" s="69">
        <f t="shared" si="6"/>
        <v>77.726045255610387</v>
      </c>
      <c r="K21" s="68">
        <v>8630</v>
      </c>
      <c r="L21" s="69">
        <f t="shared" si="7"/>
        <v>80.361299934817026</v>
      </c>
      <c r="M21" s="68">
        <v>7360</v>
      </c>
      <c r="N21" s="69">
        <f t="shared" si="1"/>
        <v>68.535245367352644</v>
      </c>
      <c r="O21" s="68">
        <v>10095</v>
      </c>
      <c r="P21" s="69">
        <f t="shared" si="2"/>
        <v>94.003166030356638</v>
      </c>
      <c r="Q21" s="68">
        <v>7638</v>
      </c>
      <c r="R21" s="28">
        <f t="shared" si="3"/>
        <v>71.12394077660862</v>
      </c>
      <c r="S21" s="27">
        <v>4</v>
      </c>
      <c r="T21" s="27">
        <f t="shared" si="4"/>
        <v>2</v>
      </c>
      <c r="V21" s="30"/>
      <c r="W21" s="25" t="str">
        <f t="shared" si="8"/>
        <v>Não</v>
      </c>
    </row>
    <row r="22" spans="1:23" ht="15" x14ac:dyDescent="0.25">
      <c r="A22" s="7" t="s">
        <v>159</v>
      </c>
      <c r="B22" s="22" t="s">
        <v>234</v>
      </c>
      <c r="C22" s="29">
        <v>210047</v>
      </c>
      <c r="D22" s="48" t="s">
        <v>160</v>
      </c>
      <c r="E22" s="52">
        <v>11521</v>
      </c>
      <c r="F22" s="60">
        <f t="shared" si="0"/>
        <v>69126</v>
      </c>
      <c r="G22" s="68">
        <v>9688</v>
      </c>
      <c r="H22" s="69">
        <f t="shared" si="5"/>
        <v>84.0899227497613</v>
      </c>
      <c r="I22" s="68">
        <v>10649</v>
      </c>
      <c r="J22" s="69">
        <f t="shared" si="6"/>
        <v>92.431212568353445</v>
      </c>
      <c r="K22" s="68">
        <v>11430</v>
      </c>
      <c r="L22" s="69">
        <f t="shared" si="7"/>
        <v>99.210138008853406</v>
      </c>
      <c r="M22" s="68">
        <v>9890</v>
      </c>
      <c r="N22" s="69">
        <f t="shared" si="1"/>
        <v>85.843242774064748</v>
      </c>
      <c r="O22" s="68">
        <v>8432</v>
      </c>
      <c r="P22" s="69">
        <f t="shared" si="2"/>
        <v>73.188091311518093</v>
      </c>
      <c r="Q22" s="68">
        <v>1498</v>
      </c>
      <c r="R22" s="28">
        <f t="shared" si="3"/>
        <v>13.002343546567138</v>
      </c>
      <c r="S22" s="27">
        <v>4</v>
      </c>
      <c r="T22" s="27">
        <f t="shared" si="4"/>
        <v>4</v>
      </c>
      <c r="V22" s="30"/>
      <c r="W22" s="25" t="str">
        <f t="shared" si="8"/>
        <v>Sim</v>
      </c>
    </row>
    <row r="23" spans="1:23" ht="15" x14ac:dyDescent="0.25">
      <c r="A23" s="7" t="s">
        <v>27</v>
      </c>
      <c r="B23" s="22" t="s">
        <v>234</v>
      </c>
      <c r="C23" s="29">
        <v>210050</v>
      </c>
      <c r="D23" s="48" t="s">
        <v>28</v>
      </c>
      <c r="E23" s="52">
        <v>4466</v>
      </c>
      <c r="F23" s="60">
        <f t="shared" si="0"/>
        <v>26796</v>
      </c>
      <c r="G23" s="68">
        <v>5074</v>
      </c>
      <c r="H23" s="69">
        <f t="shared" si="5"/>
        <v>113.6139722346619</v>
      </c>
      <c r="I23" s="68">
        <v>4591</v>
      </c>
      <c r="J23" s="69">
        <f t="shared" si="6"/>
        <v>102.79892521271832</v>
      </c>
      <c r="K23" s="68">
        <v>3269</v>
      </c>
      <c r="L23" s="69">
        <f t="shared" si="7"/>
        <v>73.1974921630094</v>
      </c>
      <c r="M23" s="68">
        <v>5306</v>
      </c>
      <c r="N23" s="69">
        <f t="shared" si="1"/>
        <v>118.8087774294671</v>
      </c>
      <c r="O23" s="68">
        <v>4783</v>
      </c>
      <c r="P23" s="69">
        <f t="shared" si="2"/>
        <v>107.09807433945365</v>
      </c>
      <c r="Q23" s="68">
        <v>3359</v>
      </c>
      <c r="R23" s="28">
        <f t="shared" si="3"/>
        <v>75.212718316166587</v>
      </c>
      <c r="S23" s="27">
        <v>4</v>
      </c>
      <c r="T23" s="27">
        <f t="shared" si="4"/>
        <v>4</v>
      </c>
      <c r="V23" s="30"/>
      <c r="W23" s="25" t="str">
        <f t="shared" si="8"/>
        <v>Sim</v>
      </c>
    </row>
    <row r="24" spans="1:23" ht="15" x14ac:dyDescent="0.25">
      <c r="A24" s="7" t="s">
        <v>203</v>
      </c>
      <c r="B24" s="22" t="s">
        <v>235</v>
      </c>
      <c r="C24" s="29">
        <v>210055</v>
      </c>
      <c r="D24" s="48" t="s">
        <v>204</v>
      </c>
      <c r="E24" s="52">
        <v>3924</v>
      </c>
      <c r="F24" s="60">
        <f t="shared" si="0"/>
        <v>23544</v>
      </c>
      <c r="G24" s="68">
        <v>1077</v>
      </c>
      <c r="H24" s="69">
        <f t="shared" si="5"/>
        <v>27.446483180428132</v>
      </c>
      <c r="I24" s="68">
        <v>3751</v>
      </c>
      <c r="J24" s="69">
        <f t="shared" si="6"/>
        <v>95.591233435270127</v>
      </c>
      <c r="K24" s="68">
        <v>3798</v>
      </c>
      <c r="L24" s="69">
        <f t="shared" si="7"/>
        <v>96.788990825688074</v>
      </c>
      <c r="M24" s="68">
        <v>3728</v>
      </c>
      <c r="N24" s="69">
        <f t="shared" si="1"/>
        <v>95.005096839959222</v>
      </c>
      <c r="O24" s="68">
        <v>3553</v>
      </c>
      <c r="P24" s="69">
        <f t="shared" si="2"/>
        <v>90.545361875637113</v>
      </c>
      <c r="Q24" s="68">
        <v>1020</v>
      </c>
      <c r="R24" s="28">
        <f t="shared" si="3"/>
        <v>25.993883792048926</v>
      </c>
      <c r="S24" s="27">
        <v>4</v>
      </c>
      <c r="T24" s="27">
        <f t="shared" si="4"/>
        <v>4</v>
      </c>
      <c r="V24" s="30"/>
      <c r="W24" s="25" t="str">
        <f t="shared" si="8"/>
        <v>Sim</v>
      </c>
    </row>
    <row r="25" spans="1:23" ht="15" x14ac:dyDescent="0.25">
      <c r="A25" s="7" t="s">
        <v>72</v>
      </c>
      <c r="B25" s="22" t="s">
        <v>234</v>
      </c>
      <c r="C25" s="29">
        <v>210060</v>
      </c>
      <c r="D25" s="48" t="s">
        <v>73</v>
      </c>
      <c r="E25" s="52">
        <v>10883</v>
      </c>
      <c r="F25" s="60">
        <f t="shared" si="0"/>
        <v>65298</v>
      </c>
      <c r="G25" s="68">
        <v>9874</v>
      </c>
      <c r="H25" s="69">
        <f t="shared" si="5"/>
        <v>90.728659377010018</v>
      </c>
      <c r="I25" s="68">
        <v>9893</v>
      </c>
      <c r="J25" s="69">
        <f t="shared" si="6"/>
        <v>90.903243590921619</v>
      </c>
      <c r="K25" s="68">
        <v>10023</v>
      </c>
      <c r="L25" s="69">
        <f t="shared" si="7"/>
        <v>92.097767159790493</v>
      </c>
      <c r="M25" s="68">
        <v>9973</v>
      </c>
      <c r="N25" s="69">
        <f t="shared" si="1"/>
        <v>91.638335017917854</v>
      </c>
      <c r="O25" s="68">
        <v>10032</v>
      </c>
      <c r="P25" s="69">
        <f t="shared" si="2"/>
        <v>92.180464945327572</v>
      </c>
      <c r="Q25" s="68">
        <v>10050</v>
      </c>
      <c r="R25" s="28">
        <f t="shared" si="3"/>
        <v>92.345860516401729</v>
      </c>
      <c r="S25" s="27">
        <v>4</v>
      </c>
      <c r="T25" s="27">
        <f t="shared" si="4"/>
        <v>6</v>
      </c>
      <c r="V25" s="30"/>
      <c r="W25" s="25" t="str">
        <f t="shared" si="8"/>
        <v>Sim</v>
      </c>
    </row>
    <row r="26" spans="1:23" ht="15" x14ac:dyDescent="0.25">
      <c r="A26" s="8" t="s">
        <v>87</v>
      </c>
      <c r="B26" s="21" t="s">
        <v>234</v>
      </c>
      <c r="C26" s="12">
        <v>210070</v>
      </c>
      <c r="D26" s="47" t="s">
        <v>88</v>
      </c>
      <c r="E26" s="52">
        <v>3338</v>
      </c>
      <c r="F26" s="60">
        <f t="shared" si="0"/>
        <v>20028</v>
      </c>
      <c r="G26" s="68"/>
      <c r="H26" s="69">
        <f t="shared" si="5"/>
        <v>0</v>
      </c>
      <c r="I26" s="68">
        <v>2746</v>
      </c>
      <c r="J26" s="69">
        <f t="shared" si="6"/>
        <v>82.264829239065307</v>
      </c>
      <c r="K26" s="68">
        <v>2941</v>
      </c>
      <c r="L26" s="69">
        <f t="shared" si="7"/>
        <v>88.106650689035348</v>
      </c>
      <c r="M26" s="68">
        <v>2865</v>
      </c>
      <c r="N26" s="69">
        <f t="shared" si="1"/>
        <v>85.82983822648292</v>
      </c>
      <c r="O26" s="68">
        <v>2727</v>
      </c>
      <c r="P26" s="69">
        <f t="shared" si="2"/>
        <v>81.695626123427203</v>
      </c>
      <c r="Q26" s="68">
        <v>3200</v>
      </c>
      <c r="R26" s="28">
        <f t="shared" si="3"/>
        <v>95.865787896944283</v>
      </c>
      <c r="S26" s="27">
        <v>4</v>
      </c>
      <c r="T26" s="27">
        <f t="shared" si="4"/>
        <v>5</v>
      </c>
      <c r="V26" s="30"/>
      <c r="W26" s="25" t="str">
        <f t="shared" si="8"/>
        <v>Sim</v>
      </c>
    </row>
    <row r="27" spans="1:23" ht="15" x14ac:dyDescent="0.25">
      <c r="A27" s="8" t="s">
        <v>53</v>
      </c>
      <c r="B27" s="21" t="s">
        <v>234</v>
      </c>
      <c r="C27" s="12">
        <v>210080</v>
      </c>
      <c r="D27" s="47" t="s">
        <v>55</v>
      </c>
      <c r="E27" s="52">
        <v>3443</v>
      </c>
      <c r="F27" s="60">
        <f t="shared" si="0"/>
        <v>20658</v>
      </c>
      <c r="G27" s="68">
        <v>2657</v>
      </c>
      <c r="H27" s="69">
        <f t="shared" si="5"/>
        <v>77.171071739761828</v>
      </c>
      <c r="I27" s="68">
        <v>2290</v>
      </c>
      <c r="J27" s="69">
        <f t="shared" si="6"/>
        <v>66.511762997386001</v>
      </c>
      <c r="K27" s="68">
        <v>3348</v>
      </c>
      <c r="L27" s="69">
        <f t="shared" si="7"/>
        <v>97.240778390938132</v>
      </c>
      <c r="M27" s="68">
        <v>3171</v>
      </c>
      <c r="N27" s="69">
        <f t="shared" si="1"/>
        <v>92.099912866686026</v>
      </c>
      <c r="O27" s="68">
        <v>3006</v>
      </c>
      <c r="P27" s="69">
        <f t="shared" si="2"/>
        <v>87.307580598315425</v>
      </c>
      <c r="Q27" s="68">
        <v>2848</v>
      </c>
      <c r="R27" s="28">
        <f t="shared" si="3"/>
        <v>82.718559395875687</v>
      </c>
      <c r="S27" s="27">
        <v>4</v>
      </c>
      <c r="T27" s="27">
        <f t="shared" si="4"/>
        <v>4</v>
      </c>
      <c r="V27" s="30"/>
      <c r="W27" s="25" t="str">
        <f t="shared" si="8"/>
        <v>Sim</v>
      </c>
    </row>
    <row r="28" spans="1:23" ht="15" x14ac:dyDescent="0.25">
      <c r="A28" s="8" t="s">
        <v>114</v>
      </c>
      <c r="B28" s="21" t="s">
        <v>234</v>
      </c>
      <c r="C28" s="12">
        <v>210083</v>
      </c>
      <c r="D28" s="47" t="s">
        <v>115</v>
      </c>
      <c r="E28" s="52">
        <v>6842</v>
      </c>
      <c r="F28" s="60">
        <f t="shared" si="0"/>
        <v>41052</v>
      </c>
      <c r="G28" s="68">
        <v>5556</v>
      </c>
      <c r="H28" s="69">
        <f t="shared" si="5"/>
        <v>81.204326220403388</v>
      </c>
      <c r="I28" s="68">
        <v>6962</v>
      </c>
      <c r="J28" s="69">
        <f t="shared" si="6"/>
        <v>101.75387313650978</v>
      </c>
      <c r="K28" s="68">
        <v>5964</v>
      </c>
      <c r="L28" s="69">
        <f t="shared" si="7"/>
        <v>87.167494884536694</v>
      </c>
      <c r="M28" s="68">
        <v>7090</v>
      </c>
      <c r="N28" s="69">
        <f t="shared" si="1"/>
        <v>103.6246711487869</v>
      </c>
      <c r="O28" s="68">
        <v>6590</v>
      </c>
      <c r="P28" s="69">
        <f t="shared" si="2"/>
        <v>96.316866413329436</v>
      </c>
      <c r="Q28" s="68">
        <v>5795</v>
      </c>
      <c r="R28" s="28">
        <f t="shared" si="3"/>
        <v>84.697456883952057</v>
      </c>
      <c r="S28" s="27">
        <v>4</v>
      </c>
      <c r="T28" s="27">
        <f t="shared" si="4"/>
        <v>6</v>
      </c>
      <c r="V28" s="30"/>
      <c r="W28" s="25" t="str">
        <f t="shared" si="8"/>
        <v>Sim</v>
      </c>
    </row>
    <row r="29" spans="1:23" ht="15" x14ac:dyDescent="0.25">
      <c r="A29" s="8" t="s">
        <v>203</v>
      </c>
      <c r="B29" s="21" t="s">
        <v>234</v>
      </c>
      <c r="C29" s="12">
        <v>210087</v>
      </c>
      <c r="D29" s="47" t="s">
        <v>205</v>
      </c>
      <c r="E29" s="52">
        <v>2677</v>
      </c>
      <c r="F29" s="60">
        <f t="shared" si="0"/>
        <v>16062</v>
      </c>
      <c r="G29" s="68">
        <v>1956</v>
      </c>
      <c r="H29" s="69">
        <f t="shared" si="5"/>
        <v>73.066865894658193</v>
      </c>
      <c r="I29" s="68">
        <v>2595</v>
      </c>
      <c r="J29" s="69">
        <f t="shared" si="6"/>
        <v>96.93686963018304</v>
      </c>
      <c r="K29" s="68">
        <v>2675</v>
      </c>
      <c r="L29" s="69">
        <f t="shared" si="7"/>
        <v>99.925289503175193</v>
      </c>
      <c r="M29" s="68">
        <v>2677</v>
      </c>
      <c r="N29" s="69">
        <f t="shared" si="1"/>
        <v>100</v>
      </c>
      <c r="O29" s="68">
        <v>2365</v>
      </c>
      <c r="P29" s="69">
        <f t="shared" si="2"/>
        <v>88.345162495330598</v>
      </c>
      <c r="Q29" s="68">
        <v>2400</v>
      </c>
      <c r="R29" s="28">
        <f t="shared" si="3"/>
        <v>89.652596189764665</v>
      </c>
      <c r="S29" s="27">
        <v>4</v>
      </c>
      <c r="T29" s="27">
        <f t="shared" si="4"/>
        <v>5</v>
      </c>
      <c r="V29" s="30"/>
      <c r="W29" s="25" t="str">
        <f t="shared" si="8"/>
        <v>Sim</v>
      </c>
    </row>
    <row r="30" spans="1:23" ht="15" x14ac:dyDescent="0.25">
      <c r="A30" s="8" t="s">
        <v>53</v>
      </c>
      <c r="B30" s="21" t="s">
        <v>235</v>
      </c>
      <c r="C30" s="12">
        <v>210090</v>
      </c>
      <c r="D30" s="47" t="s">
        <v>56</v>
      </c>
      <c r="E30" s="52">
        <v>7872</v>
      </c>
      <c r="F30" s="60">
        <f t="shared" si="0"/>
        <v>47232</v>
      </c>
      <c r="G30" s="68">
        <v>5136</v>
      </c>
      <c r="H30" s="69">
        <f t="shared" si="5"/>
        <v>65.243902439024396</v>
      </c>
      <c r="I30" s="68">
        <v>5688</v>
      </c>
      <c r="J30" s="69">
        <f t="shared" si="6"/>
        <v>72.256097560975604</v>
      </c>
      <c r="K30" s="68">
        <v>5709</v>
      </c>
      <c r="L30" s="69">
        <f t="shared" si="7"/>
        <v>72.52286585365853</v>
      </c>
      <c r="M30" s="68">
        <v>5641</v>
      </c>
      <c r="N30" s="69">
        <f t="shared" si="1"/>
        <v>71.659044715447152</v>
      </c>
      <c r="O30" s="68">
        <v>5670</v>
      </c>
      <c r="P30" s="69">
        <f t="shared" si="2"/>
        <v>72.027439024390233</v>
      </c>
      <c r="Q30" s="68">
        <v>5329</v>
      </c>
      <c r="R30" s="28">
        <f t="shared" si="3"/>
        <v>67.69563008130082</v>
      </c>
      <c r="S30" s="27">
        <v>4</v>
      </c>
      <c r="T30" s="27">
        <f t="shared" si="4"/>
        <v>0</v>
      </c>
      <c r="V30" s="30"/>
      <c r="W30" s="25" t="str">
        <f t="shared" si="8"/>
        <v>Não</v>
      </c>
    </row>
    <row r="31" spans="1:23" ht="15" x14ac:dyDescent="0.25">
      <c r="A31" s="8" t="s">
        <v>41</v>
      </c>
      <c r="B31" s="21" t="s">
        <v>235</v>
      </c>
      <c r="C31" s="12">
        <v>210095</v>
      </c>
      <c r="D31" s="47" t="s">
        <v>42</v>
      </c>
      <c r="E31" s="52">
        <v>7615</v>
      </c>
      <c r="F31" s="60">
        <f t="shared" si="0"/>
        <v>45690</v>
      </c>
      <c r="G31" s="68">
        <v>7094</v>
      </c>
      <c r="H31" s="69">
        <f t="shared" si="5"/>
        <v>93.158240315167433</v>
      </c>
      <c r="I31" s="68">
        <v>7713</v>
      </c>
      <c r="J31" s="69">
        <f t="shared" si="6"/>
        <v>101.28693368351938</v>
      </c>
      <c r="K31" s="68">
        <v>7090</v>
      </c>
      <c r="L31" s="69">
        <f t="shared" si="7"/>
        <v>93.105712409717668</v>
      </c>
      <c r="M31" s="68">
        <v>6083</v>
      </c>
      <c r="N31" s="69">
        <f t="shared" si="1"/>
        <v>79.881812212738012</v>
      </c>
      <c r="O31" s="68">
        <v>8499</v>
      </c>
      <c r="P31" s="69">
        <f t="shared" si="2"/>
        <v>111.6086671043992</v>
      </c>
      <c r="Q31" s="68">
        <v>8847</v>
      </c>
      <c r="R31" s="28">
        <f t="shared" si="3"/>
        <v>116.17859487852922</v>
      </c>
      <c r="S31" s="27">
        <v>4</v>
      </c>
      <c r="T31" s="27">
        <f t="shared" si="4"/>
        <v>5</v>
      </c>
      <c r="V31" s="30"/>
      <c r="W31" s="25" t="str">
        <f t="shared" si="8"/>
        <v>Sim</v>
      </c>
    </row>
    <row r="32" spans="1:23" ht="15" x14ac:dyDescent="0.25">
      <c r="A32" s="8" t="s">
        <v>87</v>
      </c>
      <c r="B32" s="21" t="s">
        <v>234</v>
      </c>
      <c r="C32" s="12">
        <v>210100</v>
      </c>
      <c r="D32" s="47" t="s">
        <v>89</v>
      </c>
      <c r="E32" s="52">
        <v>7175</v>
      </c>
      <c r="F32" s="61">
        <f t="shared" si="0"/>
        <v>43050</v>
      </c>
      <c r="G32" s="68">
        <v>6618</v>
      </c>
      <c r="H32" s="69">
        <f t="shared" si="5"/>
        <v>92.236933797909401</v>
      </c>
      <c r="I32" s="68">
        <v>7128</v>
      </c>
      <c r="J32" s="69">
        <f t="shared" si="6"/>
        <v>99.344947735191639</v>
      </c>
      <c r="K32" s="68">
        <v>7224</v>
      </c>
      <c r="L32" s="69">
        <f t="shared" si="7"/>
        <v>100.6829268292683</v>
      </c>
      <c r="M32" s="68">
        <v>6413</v>
      </c>
      <c r="N32" s="69">
        <f t="shared" si="1"/>
        <v>89.37979094076654</v>
      </c>
      <c r="O32" s="68">
        <v>6252</v>
      </c>
      <c r="P32" s="69">
        <f t="shared" si="2"/>
        <v>87.135888501742158</v>
      </c>
      <c r="Q32" s="68">
        <v>6397</v>
      </c>
      <c r="R32" s="28">
        <f t="shared" si="3"/>
        <v>89.156794425087099</v>
      </c>
      <c r="S32" s="42">
        <v>4</v>
      </c>
      <c r="T32" s="42">
        <f t="shared" si="4"/>
        <v>6</v>
      </c>
      <c r="V32" s="30"/>
      <c r="W32" s="25" t="str">
        <f t="shared" si="8"/>
        <v>Sim</v>
      </c>
    </row>
    <row r="33" spans="1:23" ht="15" x14ac:dyDescent="0.25">
      <c r="A33" s="7" t="s">
        <v>147</v>
      </c>
      <c r="B33" s="22" t="s">
        <v>234</v>
      </c>
      <c r="C33" s="29">
        <v>210110</v>
      </c>
      <c r="D33" s="48" t="s">
        <v>148</v>
      </c>
      <c r="E33" s="52">
        <v>3819</v>
      </c>
      <c r="F33" s="61">
        <f t="shared" ref="F33:F64" si="9">E33*6</f>
        <v>22914</v>
      </c>
      <c r="G33" s="68">
        <v>3963</v>
      </c>
      <c r="H33" s="69">
        <f t="shared" si="5"/>
        <v>103.770620581304</v>
      </c>
      <c r="I33" s="68">
        <v>4071</v>
      </c>
      <c r="J33" s="69">
        <f t="shared" si="6"/>
        <v>106.598586017282</v>
      </c>
      <c r="K33" s="68">
        <v>3988</v>
      </c>
      <c r="L33" s="69">
        <f t="shared" si="7"/>
        <v>104.42524221000262</v>
      </c>
      <c r="M33" s="68">
        <v>4051</v>
      </c>
      <c r="N33" s="69">
        <f t="shared" ref="N33:N64" si="10">M33/E33*100</f>
        <v>106.07488871432311</v>
      </c>
      <c r="O33" s="68">
        <v>3751</v>
      </c>
      <c r="P33" s="69">
        <f t="shared" ref="P33:P64" si="11">O33/E33*100</f>
        <v>98.219429169939772</v>
      </c>
      <c r="Q33" s="68">
        <v>2523</v>
      </c>
      <c r="R33" s="28">
        <f t="shared" ref="R33:R64" si="12">Q33/E33*100</f>
        <v>66.064414768263944</v>
      </c>
      <c r="S33" s="42">
        <v>4</v>
      </c>
      <c r="T33" s="42">
        <f t="shared" ref="T33:T64" si="13">COUNTIF(H33,"&gt;=80")+COUNTIF(J33,"&gt;=80")+COUNTIF(L33,"&gt;=80")+COUNTIF(N33,"&gt;=80")+COUNTIF(P33,"&gt;=80")+COUNTIF(R33,"&gt;=80")</f>
        <v>5</v>
      </c>
      <c r="V33" s="30"/>
      <c r="W33" s="25" t="str">
        <f t="shared" si="8"/>
        <v>Sim</v>
      </c>
    </row>
    <row r="34" spans="1:23" ht="15" x14ac:dyDescent="0.25">
      <c r="A34" s="7" t="s">
        <v>16</v>
      </c>
      <c r="B34" s="22" t="s">
        <v>234</v>
      </c>
      <c r="C34" s="12">
        <v>210120</v>
      </c>
      <c r="D34" s="47" t="s">
        <v>16</v>
      </c>
      <c r="E34" s="52">
        <v>37220</v>
      </c>
      <c r="F34" s="61">
        <f t="shared" si="9"/>
        <v>223320</v>
      </c>
      <c r="G34" s="68">
        <v>35913</v>
      </c>
      <c r="H34" s="69">
        <f t="shared" si="5"/>
        <v>96.48844707146695</v>
      </c>
      <c r="I34" s="68">
        <v>38069</v>
      </c>
      <c r="J34" s="69">
        <f t="shared" si="6"/>
        <v>102.28103170338527</v>
      </c>
      <c r="K34" s="68">
        <v>37248</v>
      </c>
      <c r="L34" s="69">
        <f t="shared" si="7"/>
        <v>100.07522837184311</v>
      </c>
      <c r="M34" s="68">
        <v>35066</v>
      </c>
      <c r="N34" s="69">
        <f t="shared" si="10"/>
        <v>94.212788823213316</v>
      </c>
      <c r="O34" s="68">
        <v>37619</v>
      </c>
      <c r="P34" s="69">
        <f t="shared" si="11"/>
        <v>101.07200429876411</v>
      </c>
      <c r="Q34" s="68">
        <v>32957</v>
      </c>
      <c r="R34" s="28">
        <f t="shared" si="12"/>
        <v>88.546480386888774</v>
      </c>
      <c r="S34" s="42">
        <v>4</v>
      </c>
      <c r="T34" s="42">
        <f t="shared" si="13"/>
        <v>6</v>
      </c>
      <c r="V34" s="30"/>
      <c r="W34" s="25" t="str">
        <f t="shared" si="8"/>
        <v>Sim</v>
      </c>
    </row>
    <row r="35" spans="1:23" ht="15" x14ac:dyDescent="0.25">
      <c r="A35" s="7" t="s">
        <v>147</v>
      </c>
      <c r="B35" s="22" t="s">
        <v>234</v>
      </c>
      <c r="C35" s="29">
        <v>210125</v>
      </c>
      <c r="D35" s="48" t="s">
        <v>149</v>
      </c>
      <c r="E35" s="52">
        <v>8074</v>
      </c>
      <c r="F35" s="61">
        <f t="shared" si="9"/>
        <v>48444</v>
      </c>
      <c r="G35" s="68">
        <v>7100</v>
      </c>
      <c r="H35" s="69">
        <f t="shared" si="5"/>
        <v>87.936586574188752</v>
      </c>
      <c r="I35" s="68">
        <v>7681</v>
      </c>
      <c r="J35" s="69">
        <f t="shared" si="6"/>
        <v>95.132524151597721</v>
      </c>
      <c r="K35" s="68">
        <v>5468</v>
      </c>
      <c r="L35" s="69">
        <f t="shared" si="7"/>
        <v>67.723557096854108</v>
      </c>
      <c r="M35" s="68">
        <v>5558</v>
      </c>
      <c r="N35" s="69">
        <f t="shared" si="10"/>
        <v>68.838246222442407</v>
      </c>
      <c r="O35" s="68">
        <v>5435</v>
      </c>
      <c r="P35" s="69">
        <f t="shared" si="11"/>
        <v>67.314837750805054</v>
      </c>
      <c r="Q35" s="68">
        <v>5435</v>
      </c>
      <c r="R35" s="28">
        <f t="shared" si="12"/>
        <v>67.314837750805054</v>
      </c>
      <c r="S35" s="42">
        <v>4</v>
      </c>
      <c r="T35" s="42">
        <f t="shared" si="13"/>
        <v>2</v>
      </c>
      <c r="V35" s="30"/>
      <c r="W35" s="25" t="str">
        <f t="shared" si="8"/>
        <v>Não</v>
      </c>
    </row>
    <row r="36" spans="1:23" ht="15" x14ac:dyDescent="0.25">
      <c r="A36" s="7" t="s">
        <v>114</v>
      </c>
      <c r="B36" s="22" t="s">
        <v>234</v>
      </c>
      <c r="C36" s="29">
        <v>210130</v>
      </c>
      <c r="D36" s="48" t="s">
        <v>116</v>
      </c>
      <c r="E36" s="52">
        <v>5500</v>
      </c>
      <c r="F36" s="61">
        <f t="shared" si="9"/>
        <v>33000</v>
      </c>
      <c r="G36" s="68">
        <v>4501</v>
      </c>
      <c r="H36" s="69">
        <f t="shared" si="5"/>
        <v>81.836363636363643</v>
      </c>
      <c r="I36" s="68">
        <v>5489</v>
      </c>
      <c r="J36" s="69">
        <f t="shared" si="6"/>
        <v>99.8</v>
      </c>
      <c r="K36" s="68">
        <v>6271</v>
      </c>
      <c r="L36" s="69">
        <f t="shared" si="7"/>
        <v>114.01818181818182</v>
      </c>
      <c r="M36" s="68">
        <v>5609</v>
      </c>
      <c r="N36" s="69">
        <f t="shared" si="10"/>
        <v>101.98181818181817</v>
      </c>
      <c r="O36" s="68">
        <v>4738</v>
      </c>
      <c r="P36" s="69">
        <f t="shared" si="11"/>
        <v>86.145454545454541</v>
      </c>
      <c r="Q36" s="68">
        <v>4976</v>
      </c>
      <c r="R36" s="28">
        <f t="shared" si="12"/>
        <v>90.472727272727269</v>
      </c>
      <c r="S36" s="42">
        <v>4</v>
      </c>
      <c r="T36" s="42">
        <f t="shared" si="13"/>
        <v>6</v>
      </c>
      <c r="V36" s="30"/>
      <c r="W36" s="25" t="str">
        <f t="shared" si="8"/>
        <v>Sim</v>
      </c>
    </row>
    <row r="37" spans="1:23" ht="15" x14ac:dyDescent="0.25">
      <c r="A37" s="11" t="s">
        <v>196</v>
      </c>
      <c r="B37" s="23" t="s">
        <v>234</v>
      </c>
      <c r="C37" s="12">
        <v>210135</v>
      </c>
      <c r="D37" s="47" t="s">
        <v>237</v>
      </c>
      <c r="E37" s="52">
        <v>918</v>
      </c>
      <c r="F37" s="61">
        <f t="shared" si="9"/>
        <v>5508</v>
      </c>
      <c r="G37" s="68">
        <v>869</v>
      </c>
      <c r="H37" s="69">
        <f t="shared" si="5"/>
        <v>94.662309368191728</v>
      </c>
      <c r="I37" s="68">
        <v>1008</v>
      </c>
      <c r="J37" s="69">
        <f t="shared" si="6"/>
        <v>109.80392156862746</v>
      </c>
      <c r="K37" s="68">
        <v>970</v>
      </c>
      <c r="L37" s="69">
        <f t="shared" si="7"/>
        <v>105.66448801742921</v>
      </c>
      <c r="M37" s="68">
        <v>853</v>
      </c>
      <c r="N37" s="69">
        <f t="shared" si="10"/>
        <v>92.919389978213502</v>
      </c>
      <c r="O37" s="68">
        <v>1009</v>
      </c>
      <c r="P37" s="69">
        <f t="shared" si="11"/>
        <v>109.91285403050108</v>
      </c>
      <c r="Q37" s="68">
        <v>569</v>
      </c>
      <c r="R37" s="28">
        <f t="shared" si="12"/>
        <v>61.98257080610022</v>
      </c>
      <c r="S37" s="42">
        <v>4</v>
      </c>
      <c r="T37" s="42">
        <f t="shared" si="13"/>
        <v>5</v>
      </c>
      <c r="V37" s="30"/>
      <c r="W37" s="25" t="str">
        <f t="shared" si="8"/>
        <v>Sim</v>
      </c>
    </row>
    <row r="38" spans="1:23" ht="15" x14ac:dyDescent="0.25">
      <c r="A38" s="7" t="s">
        <v>27</v>
      </c>
      <c r="B38" s="22" t="s">
        <v>234</v>
      </c>
      <c r="C38" s="29">
        <v>210140</v>
      </c>
      <c r="D38" s="48" t="s">
        <v>27</v>
      </c>
      <c r="E38" s="52">
        <v>37636</v>
      </c>
      <c r="F38" s="61">
        <f t="shared" si="9"/>
        <v>225816</v>
      </c>
      <c r="G38" s="68">
        <v>38210</v>
      </c>
      <c r="H38" s="69">
        <f t="shared" si="5"/>
        <v>101.52513550855564</v>
      </c>
      <c r="I38" s="68">
        <v>35939</v>
      </c>
      <c r="J38" s="69">
        <f t="shared" si="6"/>
        <v>95.49101923690084</v>
      </c>
      <c r="K38" s="68">
        <v>39202</v>
      </c>
      <c r="L38" s="69">
        <f t="shared" si="7"/>
        <v>104.16090976724412</v>
      </c>
      <c r="M38" s="68">
        <v>37498</v>
      </c>
      <c r="N38" s="69">
        <f t="shared" si="10"/>
        <v>99.633329790626007</v>
      </c>
      <c r="O38" s="68">
        <v>35749</v>
      </c>
      <c r="P38" s="69">
        <f t="shared" si="11"/>
        <v>94.986183441385904</v>
      </c>
      <c r="Q38" s="68">
        <v>33446</v>
      </c>
      <c r="R38" s="28">
        <f t="shared" si="12"/>
        <v>88.86704219364438</v>
      </c>
      <c r="S38" s="42">
        <v>4</v>
      </c>
      <c r="T38" s="42">
        <f t="shared" si="13"/>
        <v>6</v>
      </c>
      <c r="V38" s="30"/>
      <c r="W38" s="25" t="str">
        <f t="shared" si="8"/>
        <v>Sim</v>
      </c>
    </row>
    <row r="39" spans="1:23" ht="15" x14ac:dyDescent="0.25">
      <c r="A39" s="8" t="s">
        <v>172</v>
      </c>
      <c r="B39" s="21" t="s">
        <v>234</v>
      </c>
      <c r="C39" s="12">
        <v>210150</v>
      </c>
      <c r="D39" s="47" t="s">
        <v>173</v>
      </c>
      <c r="E39" s="52">
        <v>5873</v>
      </c>
      <c r="F39" s="61">
        <f t="shared" si="9"/>
        <v>35238</v>
      </c>
      <c r="G39" s="68">
        <v>2796</v>
      </c>
      <c r="H39" s="69">
        <f t="shared" si="5"/>
        <v>47.607696237016853</v>
      </c>
      <c r="I39" s="68">
        <v>5878</v>
      </c>
      <c r="J39" s="69">
        <f t="shared" si="6"/>
        <v>100.08513536523071</v>
      </c>
      <c r="K39" s="68">
        <v>5369</v>
      </c>
      <c r="L39" s="69">
        <f t="shared" si="7"/>
        <v>91.418355184743731</v>
      </c>
      <c r="M39" s="68">
        <v>5915</v>
      </c>
      <c r="N39" s="69">
        <f t="shared" si="10"/>
        <v>100.71513706793802</v>
      </c>
      <c r="O39" s="68">
        <v>5198</v>
      </c>
      <c r="P39" s="69">
        <f t="shared" si="11"/>
        <v>88.506725693853227</v>
      </c>
      <c r="Q39" s="68">
        <v>4351</v>
      </c>
      <c r="R39" s="28">
        <f t="shared" si="12"/>
        <v>74.084794823769798</v>
      </c>
      <c r="S39" s="42">
        <v>4</v>
      </c>
      <c r="T39" s="42">
        <f t="shared" si="13"/>
        <v>4</v>
      </c>
      <c r="V39" s="30"/>
      <c r="W39" s="25" t="str">
        <f t="shared" si="8"/>
        <v>Sim</v>
      </c>
    </row>
    <row r="40" spans="1:23" ht="15" x14ac:dyDescent="0.25">
      <c r="A40" s="8" t="s">
        <v>41</v>
      </c>
      <c r="B40" s="21" t="s">
        <v>234</v>
      </c>
      <c r="C40" s="12">
        <v>210160</v>
      </c>
      <c r="D40" s="47" t="s">
        <v>41</v>
      </c>
      <c r="E40" s="52">
        <v>31684</v>
      </c>
      <c r="F40" s="61">
        <f t="shared" si="9"/>
        <v>190104</v>
      </c>
      <c r="G40" s="68">
        <v>23888</v>
      </c>
      <c r="H40" s="69">
        <f t="shared" si="5"/>
        <v>75.394520893826538</v>
      </c>
      <c r="I40" s="68">
        <v>27182</v>
      </c>
      <c r="J40" s="69">
        <f t="shared" si="6"/>
        <v>85.790935487943443</v>
      </c>
      <c r="K40" s="68">
        <v>26687</v>
      </c>
      <c r="L40" s="69">
        <f t="shared" si="7"/>
        <v>84.228632748390353</v>
      </c>
      <c r="M40" s="68">
        <v>28571</v>
      </c>
      <c r="N40" s="69">
        <f t="shared" si="10"/>
        <v>90.174851660143915</v>
      </c>
      <c r="O40" s="68">
        <v>29611</v>
      </c>
      <c r="P40" s="69">
        <f t="shared" si="11"/>
        <v>93.457265496780707</v>
      </c>
      <c r="Q40" s="68">
        <v>27748</v>
      </c>
      <c r="R40" s="28">
        <f t="shared" si="12"/>
        <v>87.577326095190003</v>
      </c>
      <c r="S40" s="42">
        <v>4</v>
      </c>
      <c r="T40" s="42">
        <f t="shared" si="13"/>
        <v>5</v>
      </c>
      <c r="V40" s="30"/>
      <c r="W40" s="25" t="str">
        <f t="shared" si="8"/>
        <v>Sim</v>
      </c>
    </row>
    <row r="41" spans="1:23" ht="15" x14ac:dyDescent="0.25">
      <c r="A41" s="8" t="s">
        <v>147</v>
      </c>
      <c r="B41" s="21" t="s">
        <v>234</v>
      </c>
      <c r="C41" s="12">
        <v>210170</v>
      </c>
      <c r="D41" s="47" t="s">
        <v>150</v>
      </c>
      <c r="E41" s="52">
        <v>18491</v>
      </c>
      <c r="F41" s="61">
        <f t="shared" si="9"/>
        <v>110946</v>
      </c>
      <c r="G41" s="68">
        <v>14731</v>
      </c>
      <c r="H41" s="69">
        <f t="shared" si="5"/>
        <v>79.665783354064132</v>
      </c>
      <c r="I41" s="68">
        <v>19744</v>
      </c>
      <c r="J41" s="69">
        <f t="shared" si="6"/>
        <v>106.77626953653127</v>
      </c>
      <c r="K41" s="68">
        <v>19279</v>
      </c>
      <c r="L41" s="69">
        <f t="shared" si="7"/>
        <v>104.26153263749933</v>
      </c>
      <c r="M41" s="68">
        <v>19551</v>
      </c>
      <c r="N41" s="69">
        <f t="shared" si="10"/>
        <v>105.73251852252447</v>
      </c>
      <c r="O41" s="68">
        <v>19853</v>
      </c>
      <c r="P41" s="69">
        <f t="shared" si="11"/>
        <v>107.36574549780975</v>
      </c>
      <c r="Q41" s="68">
        <v>19851</v>
      </c>
      <c r="R41" s="28">
        <f t="shared" si="12"/>
        <v>107.35492942512575</v>
      </c>
      <c r="S41" s="42">
        <v>4</v>
      </c>
      <c r="T41" s="42">
        <f t="shared" si="13"/>
        <v>5</v>
      </c>
      <c r="V41" s="30"/>
      <c r="W41" s="25" t="str">
        <f t="shared" si="8"/>
        <v>Sim</v>
      </c>
    </row>
    <row r="42" spans="1:23" ht="15" x14ac:dyDescent="0.25">
      <c r="A42" s="8" t="s">
        <v>159</v>
      </c>
      <c r="B42" s="21" t="s">
        <v>234</v>
      </c>
      <c r="C42" s="12">
        <v>210177</v>
      </c>
      <c r="D42" s="47" t="s">
        <v>161</v>
      </c>
      <c r="E42" s="52">
        <v>4433</v>
      </c>
      <c r="F42" s="61">
        <f t="shared" si="9"/>
        <v>26598</v>
      </c>
      <c r="G42" s="68">
        <v>2199</v>
      </c>
      <c r="H42" s="69">
        <f t="shared" si="5"/>
        <v>49.605233476201214</v>
      </c>
      <c r="I42" s="68">
        <v>2214</v>
      </c>
      <c r="J42" s="69">
        <f t="shared" si="6"/>
        <v>49.943604782314459</v>
      </c>
      <c r="K42" s="68">
        <v>2201</v>
      </c>
      <c r="L42" s="69">
        <f t="shared" si="7"/>
        <v>49.650349650349654</v>
      </c>
      <c r="M42" s="68">
        <v>2206</v>
      </c>
      <c r="N42" s="69">
        <f t="shared" si="10"/>
        <v>49.763140085720728</v>
      </c>
      <c r="O42" s="68">
        <v>2201</v>
      </c>
      <c r="P42" s="69">
        <f t="shared" si="11"/>
        <v>49.650349650349654</v>
      </c>
      <c r="Q42" s="68">
        <v>2137</v>
      </c>
      <c r="R42" s="28">
        <f t="shared" si="12"/>
        <v>48.206632077599821</v>
      </c>
      <c r="S42" s="42">
        <v>4</v>
      </c>
      <c r="T42" s="42">
        <f t="shared" si="13"/>
        <v>0</v>
      </c>
      <c r="V42" s="30"/>
      <c r="W42" s="25" t="str">
        <f t="shared" si="8"/>
        <v>Não</v>
      </c>
    </row>
    <row r="43" spans="1:23" ht="15" x14ac:dyDescent="0.25">
      <c r="A43" s="11" t="s">
        <v>87</v>
      </c>
      <c r="B43" s="23" t="s">
        <v>235</v>
      </c>
      <c r="C43" s="12">
        <v>210173</v>
      </c>
      <c r="D43" s="47" t="s">
        <v>238</v>
      </c>
      <c r="E43" s="52">
        <v>2194</v>
      </c>
      <c r="F43" s="61">
        <f t="shared" si="9"/>
        <v>13164</v>
      </c>
      <c r="G43" s="68">
        <v>3908</v>
      </c>
      <c r="H43" s="69">
        <f t="shared" si="5"/>
        <v>178.12215132178667</v>
      </c>
      <c r="I43" s="68">
        <v>4370</v>
      </c>
      <c r="J43" s="69">
        <f t="shared" si="6"/>
        <v>199.17958067456701</v>
      </c>
      <c r="K43" s="68">
        <v>4161</v>
      </c>
      <c r="L43" s="69">
        <f t="shared" si="7"/>
        <v>189.65360072926163</v>
      </c>
      <c r="M43" s="68">
        <v>4246</v>
      </c>
      <c r="N43" s="69">
        <f t="shared" si="10"/>
        <v>193.5278030993619</v>
      </c>
      <c r="O43" s="68">
        <v>4134</v>
      </c>
      <c r="P43" s="69">
        <f t="shared" si="11"/>
        <v>188.42297174111212</v>
      </c>
      <c r="Q43" s="68">
        <v>3958</v>
      </c>
      <c r="R43" s="28">
        <f t="shared" si="12"/>
        <v>180.40109389243389</v>
      </c>
      <c r="S43" s="42">
        <v>4</v>
      </c>
      <c r="T43" s="42">
        <f t="shared" si="13"/>
        <v>6</v>
      </c>
      <c r="V43" s="30"/>
      <c r="W43" s="25" t="str">
        <f t="shared" si="8"/>
        <v>Sim</v>
      </c>
    </row>
    <row r="44" spans="1:23" ht="15" x14ac:dyDescent="0.25">
      <c r="A44" s="8" t="s">
        <v>172</v>
      </c>
      <c r="B44" s="21" t="s">
        <v>234</v>
      </c>
      <c r="C44" s="12">
        <v>210180</v>
      </c>
      <c r="D44" s="47" t="s">
        <v>174</v>
      </c>
      <c r="E44" s="52">
        <v>2364</v>
      </c>
      <c r="F44" s="61">
        <f t="shared" si="9"/>
        <v>14184</v>
      </c>
      <c r="G44" s="68">
        <v>1701</v>
      </c>
      <c r="H44" s="69">
        <f t="shared" si="5"/>
        <v>71.954314720812178</v>
      </c>
      <c r="I44" s="68">
        <v>2402</v>
      </c>
      <c r="J44" s="69">
        <f t="shared" si="6"/>
        <v>101.60744500846025</v>
      </c>
      <c r="K44" s="68">
        <v>2507</v>
      </c>
      <c r="L44" s="69">
        <f t="shared" si="7"/>
        <v>106.04906937394247</v>
      </c>
      <c r="M44" s="68">
        <v>2698</v>
      </c>
      <c r="N44" s="69">
        <f t="shared" si="10"/>
        <v>114.12859560067683</v>
      </c>
      <c r="O44" s="68">
        <v>2384</v>
      </c>
      <c r="P44" s="69">
        <f t="shared" si="11"/>
        <v>100.84602368866329</v>
      </c>
      <c r="Q44" s="68">
        <v>1482</v>
      </c>
      <c r="R44" s="28">
        <f t="shared" si="12"/>
        <v>62.690355329949242</v>
      </c>
      <c r="S44" s="42">
        <v>4</v>
      </c>
      <c r="T44" s="42">
        <f t="shared" si="13"/>
        <v>4</v>
      </c>
      <c r="V44" s="30"/>
      <c r="W44" s="25" t="str">
        <f t="shared" si="8"/>
        <v>Sim</v>
      </c>
    </row>
    <row r="45" spans="1:23" ht="15" x14ac:dyDescent="0.25">
      <c r="A45" s="7" t="s">
        <v>114</v>
      </c>
      <c r="B45" s="22" t="s">
        <v>234</v>
      </c>
      <c r="C45" s="29">
        <v>210190</v>
      </c>
      <c r="D45" s="48" t="s">
        <v>117</v>
      </c>
      <c r="E45" s="52">
        <v>2204</v>
      </c>
      <c r="F45" s="61">
        <f t="shared" si="9"/>
        <v>13224</v>
      </c>
      <c r="G45" s="68"/>
      <c r="H45" s="69">
        <f t="shared" si="5"/>
        <v>0</v>
      </c>
      <c r="I45" s="68"/>
      <c r="J45" s="69">
        <f t="shared" si="6"/>
        <v>0</v>
      </c>
      <c r="K45" s="68"/>
      <c r="L45" s="69">
        <f t="shared" si="7"/>
        <v>0</v>
      </c>
      <c r="M45" s="68"/>
      <c r="N45" s="69">
        <f t="shared" si="10"/>
        <v>0</v>
      </c>
      <c r="O45" s="68"/>
      <c r="P45" s="69">
        <f t="shared" si="11"/>
        <v>0</v>
      </c>
      <c r="Q45" s="68"/>
      <c r="R45" s="28">
        <f t="shared" si="12"/>
        <v>0</v>
      </c>
      <c r="S45" s="42">
        <v>4</v>
      </c>
      <c r="T45" s="42">
        <f t="shared" si="13"/>
        <v>0</v>
      </c>
      <c r="V45" s="30"/>
      <c r="W45" s="25" t="str">
        <f t="shared" si="8"/>
        <v>Não</v>
      </c>
    </row>
    <row r="46" spans="1:23" ht="15" x14ac:dyDescent="0.25">
      <c r="A46" s="7" t="s">
        <v>101</v>
      </c>
      <c r="B46" s="22" t="s">
        <v>234</v>
      </c>
      <c r="C46" s="29">
        <v>210193</v>
      </c>
      <c r="D46" s="48" t="s">
        <v>102</v>
      </c>
      <c r="E46" s="52">
        <v>2056</v>
      </c>
      <c r="F46" s="61">
        <f t="shared" si="9"/>
        <v>12336</v>
      </c>
      <c r="G46" s="68">
        <v>1266</v>
      </c>
      <c r="H46" s="69">
        <f t="shared" si="5"/>
        <v>61.575875486381328</v>
      </c>
      <c r="I46" s="68">
        <v>1269</v>
      </c>
      <c r="J46" s="69">
        <f t="shared" si="6"/>
        <v>61.721789883268485</v>
      </c>
      <c r="K46" s="68">
        <v>1230</v>
      </c>
      <c r="L46" s="69">
        <f t="shared" si="7"/>
        <v>59.824902723735406</v>
      </c>
      <c r="M46" s="68">
        <v>1262</v>
      </c>
      <c r="N46" s="69">
        <f t="shared" si="10"/>
        <v>61.381322957198449</v>
      </c>
      <c r="O46" s="68">
        <v>813</v>
      </c>
      <c r="P46" s="69">
        <f t="shared" si="11"/>
        <v>39.54280155642023</v>
      </c>
      <c r="Q46" s="68">
        <v>1122</v>
      </c>
      <c r="R46" s="28">
        <f t="shared" si="12"/>
        <v>54.57198443579766</v>
      </c>
      <c r="S46" s="42">
        <v>4</v>
      </c>
      <c r="T46" s="42">
        <f t="shared" si="13"/>
        <v>0</v>
      </c>
      <c r="V46" s="30"/>
      <c r="W46" s="25" t="str">
        <f t="shared" si="8"/>
        <v>Não</v>
      </c>
    </row>
    <row r="47" spans="1:23" ht="15" x14ac:dyDescent="0.25">
      <c r="A47" s="7" t="s">
        <v>203</v>
      </c>
      <c r="B47" s="22" t="s">
        <v>234</v>
      </c>
      <c r="C47" s="29">
        <v>210197</v>
      </c>
      <c r="D47" s="48" t="s">
        <v>206</v>
      </c>
      <c r="E47" s="52">
        <v>3849</v>
      </c>
      <c r="F47" s="61">
        <f t="shared" si="9"/>
        <v>23094</v>
      </c>
      <c r="G47" s="68">
        <v>3981</v>
      </c>
      <c r="H47" s="69">
        <f t="shared" si="5"/>
        <v>103.42946219797351</v>
      </c>
      <c r="I47" s="68">
        <v>3879</v>
      </c>
      <c r="J47" s="69">
        <f t="shared" si="6"/>
        <v>100.77942322681214</v>
      </c>
      <c r="K47" s="68">
        <v>2492</v>
      </c>
      <c r="L47" s="69">
        <f t="shared" si="7"/>
        <v>64.744089373863346</v>
      </c>
      <c r="M47" s="68"/>
      <c r="N47" s="69">
        <f t="shared" si="10"/>
        <v>0</v>
      </c>
      <c r="O47" s="68"/>
      <c r="P47" s="69">
        <f t="shared" si="11"/>
        <v>0</v>
      </c>
      <c r="Q47" s="68"/>
      <c r="R47" s="28">
        <f t="shared" si="12"/>
        <v>0</v>
      </c>
      <c r="S47" s="42">
        <v>4</v>
      </c>
      <c r="T47" s="42">
        <f t="shared" si="13"/>
        <v>2</v>
      </c>
      <c r="V47" s="30"/>
      <c r="W47" s="25" t="str">
        <f t="shared" si="8"/>
        <v>Não</v>
      </c>
    </row>
    <row r="48" spans="1:23" ht="15" x14ac:dyDescent="0.25">
      <c r="A48" s="7" t="s">
        <v>159</v>
      </c>
      <c r="B48" s="22" t="s">
        <v>234</v>
      </c>
      <c r="C48" s="29">
        <v>210200</v>
      </c>
      <c r="D48" s="48" t="s">
        <v>162</v>
      </c>
      <c r="E48" s="52">
        <v>8703</v>
      </c>
      <c r="F48" s="61">
        <f t="shared" si="9"/>
        <v>52218</v>
      </c>
      <c r="G48" s="68">
        <v>948</v>
      </c>
      <c r="H48" s="69">
        <f t="shared" si="5"/>
        <v>10.89279558772837</v>
      </c>
      <c r="I48" s="68">
        <v>7174</v>
      </c>
      <c r="J48" s="69">
        <f t="shared" si="6"/>
        <v>82.431345513041478</v>
      </c>
      <c r="K48" s="68">
        <v>7600</v>
      </c>
      <c r="L48" s="69">
        <f t="shared" si="7"/>
        <v>87.32620935309663</v>
      </c>
      <c r="M48" s="68">
        <v>8476</v>
      </c>
      <c r="N48" s="69">
        <f t="shared" si="10"/>
        <v>97.391704010111454</v>
      </c>
      <c r="O48" s="68">
        <v>8415</v>
      </c>
      <c r="P48" s="69">
        <f t="shared" si="11"/>
        <v>96.690796277145807</v>
      </c>
      <c r="Q48" s="68">
        <v>6687</v>
      </c>
      <c r="R48" s="28">
        <f t="shared" si="12"/>
        <v>76.83557394002068</v>
      </c>
      <c r="S48" s="42">
        <v>4</v>
      </c>
      <c r="T48" s="42">
        <f t="shared" si="13"/>
        <v>4</v>
      </c>
      <c r="V48" s="30"/>
      <c r="W48" s="25" t="str">
        <f t="shared" si="8"/>
        <v>Sim</v>
      </c>
    </row>
    <row r="49" spans="1:23" ht="15" x14ac:dyDescent="0.25">
      <c r="A49" s="7" t="s">
        <v>8</v>
      </c>
      <c r="B49" s="22" t="s">
        <v>234</v>
      </c>
      <c r="C49" s="29">
        <v>210203</v>
      </c>
      <c r="D49" s="48" t="s">
        <v>9</v>
      </c>
      <c r="E49" s="52">
        <v>12445</v>
      </c>
      <c r="F49" s="61">
        <f t="shared" si="9"/>
        <v>74670</v>
      </c>
      <c r="G49" s="68">
        <v>12524</v>
      </c>
      <c r="H49" s="69">
        <f t="shared" si="5"/>
        <v>100.63479308959423</v>
      </c>
      <c r="I49" s="68">
        <v>15124</v>
      </c>
      <c r="J49" s="69">
        <f t="shared" si="6"/>
        <v>121.52671755725191</v>
      </c>
      <c r="K49" s="68">
        <v>15702</v>
      </c>
      <c r="L49" s="69">
        <f t="shared" si="7"/>
        <v>126.17115307352351</v>
      </c>
      <c r="M49" s="68">
        <v>15243</v>
      </c>
      <c r="N49" s="69">
        <f t="shared" si="10"/>
        <v>122.48292486942547</v>
      </c>
      <c r="O49" s="68">
        <v>14879</v>
      </c>
      <c r="P49" s="69">
        <f t="shared" si="11"/>
        <v>119.55805544395339</v>
      </c>
      <c r="Q49" s="68">
        <v>13501</v>
      </c>
      <c r="R49" s="28">
        <f t="shared" si="12"/>
        <v>108.48533547609482</v>
      </c>
      <c r="S49" s="42">
        <v>4</v>
      </c>
      <c r="T49" s="42">
        <f t="shared" si="13"/>
        <v>6</v>
      </c>
      <c r="V49" s="30"/>
      <c r="W49" s="25" t="str">
        <f t="shared" si="8"/>
        <v>Sim</v>
      </c>
    </row>
    <row r="50" spans="1:23" ht="15" x14ac:dyDescent="0.25">
      <c r="A50" s="7" t="s">
        <v>16</v>
      </c>
      <c r="B50" s="22" t="s">
        <v>234</v>
      </c>
      <c r="C50" s="29">
        <v>210207</v>
      </c>
      <c r="D50" s="48" t="s">
        <v>18</v>
      </c>
      <c r="E50" s="52">
        <v>2464</v>
      </c>
      <c r="F50" s="61">
        <f t="shared" si="9"/>
        <v>14784</v>
      </c>
      <c r="G50" s="68">
        <v>2275</v>
      </c>
      <c r="H50" s="69">
        <f t="shared" si="5"/>
        <v>92.329545454545453</v>
      </c>
      <c r="I50" s="68">
        <v>2341</v>
      </c>
      <c r="J50" s="69">
        <f t="shared" si="6"/>
        <v>95.008116883116884</v>
      </c>
      <c r="K50" s="68">
        <v>2170</v>
      </c>
      <c r="L50" s="69">
        <f t="shared" si="7"/>
        <v>88.068181818181827</v>
      </c>
      <c r="M50" s="68">
        <v>2588</v>
      </c>
      <c r="N50" s="69">
        <f t="shared" si="10"/>
        <v>105.03246753246754</v>
      </c>
      <c r="O50" s="68">
        <v>2472</v>
      </c>
      <c r="P50" s="69">
        <f t="shared" si="11"/>
        <v>100.32467532467533</v>
      </c>
      <c r="Q50" s="68">
        <v>2678</v>
      </c>
      <c r="R50" s="28">
        <f t="shared" si="12"/>
        <v>108.68506493506493</v>
      </c>
      <c r="S50" s="42">
        <v>4</v>
      </c>
      <c r="T50" s="42">
        <f t="shared" si="13"/>
        <v>6</v>
      </c>
      <c r="V50" s="30"/>
      <c r="W50" s="25" t="str">
        <f t="shared" si="8"/>
        <v>Sim</v>
      </c>
    </row>
    <row r="51" spans="1:23" ht="15" x14ac:dyDescent="0.25">
      <c r="A51" s="8" t="s">
        <v>53</v>
      </c>
      <c r="B51" s="21" t="s">
        <v>234</v>
      </c>
      <c r="C51" s="12">
        <v>210210</v>
      </c>
      <c r="D51" s="47" t="s">
        <v>57</v>
      </c>
      <c r="E51" s="52">
        <v>8355</v>
      </c>
      <c r="F51" s="61">
        <f t="shared" si="9"/>
        <v>50130</v>
      </c>
      <c r="G51" s="68">
        <v>8532</v>
      </c>
      <c r="H51" s="69">
        <f t="shared" si="5"/>
        <v>102.1184919210054</v>
      </c>
      <c r="I51" s="68">
        <v>8501</v>
      </c>
      <c r="J51" s="69">
        <f t="shared" si="6"/>
        <v>101.7474566128067</v>
      </c>
      <c r="K51" s="68">
        <v>7630</v>
      </c>
      <c r="L51" s="69">
        <f t="shared" si="7"/>
        <v>91.322561340514667</v>
      </c>
      <c r="M51" s="68">
        <v>8496</v>
      </c>
      <c r="N51" s="69">
        <f t="shared" si="10"/>
        <v>101.68761220825853</v>
      </c>
      <c r="O51" s="68">
        <v>9379</v>
      </c>
      <c r="P51" s="69">
        <f t="shared" si="11"/>
        <v>112.25613405146619</v>
      </c>
      <c r="Q51" s="68">
        <v>7942</v>
      </c>
      <c r="R51" s="28">
        <f t="shared" si="12"/>
        <v>95.056852184320761</v>
      </c>
      <c r="S51" s="42">
        <v>4</v>
      </c>
      <c r="T51" s="42">
        <f t="shared" si="13"/>
        <v>6</v>
      </c>
      <c r="V51" s="30"/>
      <c r="W51" s="25" t="str">
        <f t="shared" si="8"/>
        <v>Sim</v>
      </c>
    </row>
    <row r="52" spans="1:23" ht="15" x14ac:dyDescent="0.25">
      <c r="A52" s="8" t="s">
        <v>16</v>
      </c>
      <c r="B52" s="21" t="s">
        <v>235</v>
      </c>
      <c r="C52" s="12">
        <v>210215</v>
      </c>
      <c r="D52" s="47" t="s">
        <v>19</v>
      </c>
      <c r="E52" s="52">
        <v>1331</v>
      </c>
      <c r="F52" s="61">
        <f t="shared" si="9"/>
        <v>7986</v>
      </c>
      <c r="G52" s="68">
        <v>1308</v>
      </c>
      <c r="H52" s="69">
        <f t="shared" si="5"/>
        <v>98.271975957926372</v>
      </c>
      <c r="I52" s="68">
        <v>1325</v>
      </c>
      <c r="J52" s="69">
        <f t="shared" si="6"/>
        <v>99.549211119459059</v>
      </c>
      <c r="K52" s="68">
        <v>1300</v>
      </c>
      <c r="L52" s="69">
        <f t="shared" si="7"/>
        <v>97.670924117205104</v>
      </c>
      <c r="M52" s="68">
        <v>1286</v>
      </c>
      <c r="N52" s="69">
        <f t="shared" si="10"/>
        <v>96.619083395942894</v>
      </c>
      <c r="O52" s="68">
        <v>1216</v>
      </c>
      <c r="P52" s="69">
        <f t="shared" si="11"/>
        <v>91.359879789631862</v>
      </c>
      <c r="Q52" s="68">
        <v>1290</v>
      </c>
      <c r="R52" s="28">
        <f t="shared" si="12"/>
        <v>96.919609316303536</v>
      </c>
      <c r="S52" s="42">
        <v>4</v>
      </c>
      <c r="T52" s="42">
        <f t="shared" si="13"/>
        <v>6</v>
      </c>
      <c r="V52" s="30"/>
      <c r="W52" s="25" t="str">
        <f t="shared" si="8"/>
        <v>Sim</v>
      </c>
    </row>
    <row r="53" spans="1:23" ht="15" x14ac:dyDescent="0.25">
      <c r="A53" s="8" t="s">
        <v>46</v>
      </c>
      <c r="B53" s="21" t="s">
        <v>234</v>
      </c>
      <c r="C53" s="12">
        <v>210220</v>
      </c>
      <c r="D53" s="47" t="s">
        <v>49</v>
      </c>
      <c r="E53" s="52">
        <v>4658</v>
      </c>
      <c r="F53" s="61">
        <f t="shared" si="9"/>
        <v>27948</v>
      </c>
      <c r="G53" s="68"/>
      <c r="H53" s="69">
        <f t="shared" si="5"/>
        <v>0</v>
      </c>
      <c r="I53" s="68">
        <v>4383</v>
      </c>
      <c r="J53" s="69">
        <f t="shared" si="6"/>
        <v>94.096178617432372</v>
      </c>
      <c r="K53" s="68">
        <v>3867</v>
      </c>
      <c r="L53" s="69">
        <f t="shared" si="7"/>
        <v>83.018462859596397</v>
      </c>
      <c r="M53" s="68">
        <v>4064</v>
      </c>
      <c r="N53" s="69">
        <f t="shared" si="10"/>
        <v>87.247745813653935</v>
      </c>
      <c r="O53" s="68">
        <v>4484</v>
      </c>
      <c r="P53" s="69">
        <f t="shared" si="11"/>
        <v>96.264491197939023</v>
      </c>
      <c r="Q53" s="68">
        <v>3810</v>
      </c>
      <c r="R53" s="28">
        <f t="shared" si="12"/>
        <v>81.794761700300555</v>
      </c>
      <c r="S53" s="42">
        <v>4</v>
      </c>
      <c r="T53" s="42">
        <f t="shared" si="13"/>
        <v>5</v>
      </c>
      <c r="V53" s="30"/>
      <c r="W53" s="25" t="str">
        <f t="shared" si="8"/>
        <v>Sim</v>
      </c>
    </row>
    <row r="54" spans="1:23" ht="15" x14ac:dyDescent="0.25">
      <c r="A54" s="8" t="s">
        <v>172</v>
      </c>
      <c r="B54" s="21" t="s">
        <v>234</v>
      </c>
      <c r="C54" s="12">
        <v>210230</v>
      </c>
      <c r="D54" s="47" t="s">
        <v>175</v>
      </c>
      <c r="E54" s="52">
        <v>8053</v>
      </c>
      <c r="F54" s="61">
        <f t="shared" si="9"/>
        <v>48318</v>
      </c>
      <c r="G54" s="68"/>
      <c r="H54" s="69">
        <f t="shared" si="5"/>
        <v>0</v>
      </c>
      <c r="I54" s="68">
        <v>7511</v>
      </c>
      <c r="J54" s="69">
        <f t="shared" si="6"/>
        <v>93.269588973053516</v>
      </c>
      <c r="K54" s="68">
        <v>8512</v>
      </c>
      <c r="L54" s="69">
        <f t="shared" si="7"/>
        <v>105.69973922761704</v>
      </c>
      <c r="M54" s="68">
        <v>7896</v>
      </c>
      <c r="N54" s="69">
        <f t="shared" si="10"/>
        <v>98.050415994039483</v>
      </c>
      <c r="O54" s="68">
        <v>5138</v>
      </c>
      <c r="P54" s="69">
        <f t="shared" si="11"/>
        <v>63.802309698249104</v>
      </c>
      <c r="Q54" s="68">
        <v>8323</v>
      </c>
      <c r="R54" s="28">
        <f t="shared" si="12"/>
        <v>103.3527877809512</v>
      </c>
      <c r="S54" s="42">
        <v>4</v>
      </c>
      <c r="T54" s="42">
        <f t="shared" si="13"/>
        <v>4</v>
      </c>
      <c r="V54" s="30"/>
      <c r="W54" s="25" t="str">
        <f t="shared" si="8"/>
        <v>Sim</v>
      </c>
    </row>
    <row r="55" spans="1:23" ht="15" x14ac:dyDescent="0.25">
      <c r="A55" s="8" t="s">
        <v>8</v>
      </c>
      <c r="B55" s="21" t="s">
        <v>234</v>
      </c>
      <c r="C55" s="12">
        <v>210232</v>
      </c>
      <c r="D55" s="47" t="s">
        <v>10</v>
      </c>
      <c r="E55" s="52">
        <v>21196</v>
      </c>
      <c r="F55" s="61">
        <f t="shared" si="9"/>
        <v>127176</v>
      </c>
      <c r="G55" s="68">
        <v>3335</v>
      </c>
      <c r="H55" s="69">
        <f t="shared" si="5"/>
        <v>15.734100773730891</v>
      </c>
      <c r="I55" s="68">
        <v>9869</v>
      </c>
      <c r="J55" s="69">
        <f t="shared" si="6"/>
        <v>46.560671824872621</v>
      </c>
      <c r="K55" s="68">
        <v>11031</v>
      </c>
      <c r="L55" s="69">
        <f t="shared" si="7"/>
        <v>52.042838271371963</v>
      </c>
      <c r="M55" s="68">
        <v>13403</v>
      </c>
      <c r="N55" s="69">
        <f t="shared" si="10"/>
        <v>63.233628986601239</v>
      </c>
      <c r="O55" s="68">
        <v>11967</v>
      </c>
      <c r="P55" s="69">
        <f t="shared" si="11"/>
        <v>56.45876580486884</v>
      </c>
      <c r="Q55" s="68">
        <v>12307</v>
      </c>
      <c r="R55" s="28">
        <f t="shared" si="12"/>
        <v>58.062842045668994</v>
      </c>
      <c r="S55" s="42">
        <v>4</v>
      </c>
      <c r="T55" s="42">
        <f t="shared" si="13"/>
        <v>0</v>
      </c>
      <c r="V55" s="30"/>
      <c r="W55" s="25" t="str">
        <f t="shared" si="8"/>
        <v>Não</v>
      </c>
    </row>
    <row r="56" spans="1:23" ht="15" x14ac:dyDescent="0.25">
      <c r="A56" s="8" t="s">
        <v>72</v>
      </c>
      <c r="B56" s="21" t="s">
        <v>234</v>
      </c>
      <c r="C56" s="12">
        <v>210235</v>
      </c>
      <c r="D56" s="47" t="s">
        <v>74</v>
      </c>
      <c r="E56" s="52">
        <v>5742</v>
      </c>
      <c r="F56" s="61">
        <f t="shared" si="9"/>
        <v>34452</v>
      </c>
      <c r="G56" s="68">
        <v>5364</v>
      </c>
      <c r="H56" s="69">
        <f t="shared" si="5"/>
        <v>93.416927899686513</v>
      </c>
      <c r="I56" s="68">
        <v>5772</v>
      </c>
      <c r="J56" s="69">
        <f t="shared" si="6"/>
        <v>100.52246603970742</v>
      </c>
      <c r="K56" s="68">
        <v>6014</v>
      </c>
      <c r="L56" s="69">
        <f t="shared" si="7"/>
        <v>104.7370254266806</v>
      </c>
      <c r="M56" s="68">
        <v>5989</v>
      </c>
      <c r="N56" s="69">
        <f t="shared" si="10"/>
        <v>104.30163706025775</v>
      </c>
      <c r="O56" s="68">
        <v>4026</v>
      </c>
      <c r="P56" s="69">
        <f t="shared" si="11"/>
        <v>70.114942528735639</v>
      </c>
      <c r="Q56" s="68">
        <v>5011</v>
      </c>
      <c r="R56" s="28">
        <f t="shared" si="12"/>
        <v>87.269244165795897</v>
      </c>
      <c r="S56" s="42">
        <v>4</v>
      </c>
      <c r="T56" s="42">
        <f t="shared" si="13"/>
        <v>5</v>
      </c>
      <c r="V56" s="30"/>
      <c r="W56" s="25" t="str">
        <f t="shared" si="8"/>
        <v>Sim</v>
      </c>
    </row>
    <row r="57" spans="1:23" ht="15" x14ac:dyDescent="0.25">
      <c r="A57" s="8" t="s">
        <v>147</v>
      </c>
      <c r="B57" s="21" t="s">
        <v>234</v>
      </c>
      <c r="C57" s="12">
        <v>210237</v>
      </c>
      <c r="D57" s="47" t="s">
        <v>151</v>
      </c>
      <c r="E57" s="52">
        <v>2263</v>
      </c>
      <c r="F57" s="61">
        <f t="shared" si="9"/>
        <v>13578</v>
      </c>
      <c r="G57" s="68">
        <v>2456</v>
      </c>
      <c r="H57" s="69">
        <f t="shared" si="5"/>
        <v>108.52850198851083</v>
      </c>
      <c r="I57" s="68">
        <v>2568</v>
      </c>
      <c r="J57" s="69">
        <f t="shared" si="6"/>
        <v>113.47768448961556</v>
      </c>
      <c r="K57" s="68">
        <v>2878</v>
      </c>
      <c r="L57" s="69">
        <f t="shared" si="7"/>
        <v>127.17631462660187</v>
      </c>
      <c r="M57" s="68">
        <v>3211</v>
      </c>
      <c r="N57" s="69">
        <f t="shared" si="10"/>
        <v>141.8912947414936</v>
      </c>
      <c r="O57" s="68">
        <v>4795</v>
      </c>
      <c r="P57" s="69">
        <f t="shared" si="11"/>
        <v>211.88687582854618</v>
      </c>
      <c r="Q57" s="68">
        <v>4040</v>
      </c>
      <c r="R57" s="28">
        <f t="shared" si="12"/>
        <v>178.52408307556342</v>
      </c>
      <c r="S57" s="42">
        <v>4</v>
      </c>
      <c r="T57" s="42">
        <f t="shared" si="13"/>
        <v>6</v>
      </c>
      <c r="V57" s="30"/>
      <c r="W57" s="25" t="str">
        <f t="shared" si="8"/>
        <v>Sim</v>
      </c>
    </row>
    <row r="58" spans="1:23" ht="15" x14ac:dyDescent="0.25">
      <c r="A58" s="8" t="s">
        <v>196</v>
      </c>
      <c r="B58" s="21" t="s">
        <v>234</v>
      </c>
      <c r="C58" s="12">
        <v>210240</v>
      </c>
      <c r="D58" s="47" t="s">
        <v>197</v>
      </c>
      <c r="E58" s="52">
        <v>1886</v>
      </c>
      <c r="F58" s="61">
        <f t="shared" si="9"/>
        <v>11316</v>
      </c>
      <c r="G58" s="68"/>
      <c r="H58" s="69">
        <f t="shared" si="5"/>
        <v>0</v>
      </c>
      <c r="I58" s="68">
        <v>1614</v>
      </c>
      <c r="J58" s="69">
        <f t="shared" si="6"/>
        <v>85.577942735949094</v>
      </c>
      <c r="K58" s="68">
        <v>1854</v>
      </c>
      <c r="L58" s="69">
        <f t="shared" si="7"/>
        <v>98.303287380699885</v>
      </c>
      <c r="M58" s="68">
        <v>2150</v>
      </c>
      <c r="N58" s="69">
        <f t="shared" si="10"/>
        <v>113.99787910922588</v>
      </c>
      <c r="O58" s="68">
        <v>2071</v>
      </c>
      <c r="P58" s="69">
        <f t="shared" si="11"/>
        <v>109.80911983032873</v>
      </c>
      <c r="Q58" s="68">
        <v>1686</v>
      </c>
      <c r="R58" s="28">
        <f t="shared" si="12"/>
        <v>89.395546129374338</v>
      </c>
      <c r="S58" s="42">
        <v>4</v>
      </c>
      <c r="T58" s="42">
        <f t="shared" si="13"/>
        <v>5</v>
      </c>
      <c r="V58" s="30"/>
      <c r="W58" s="25" t="str">
        <f t="shared" si="8"/>
        <v>Sim</v>
      </c>
    </row>
    <row r="59" spans="1:23" ht="15" x14ac:dyDescent="0.25">
      <c r="A59" s="8" t="s">
        <v>196</v>
      </c>
      <c r="B59" s="21" t="s">
        <v>235</v>
      </c>
      <c r="C59" s="12">
        <v>210250</v>
      </c>
      <c r="D59" s="47" t="s">
        <v>198</v>
      </c>
      <c r="E59" s="52">
        <v>2951</v>
      </c>
      <c r="F59" s="61">
        <f t="shared" si="9"/>
        <v>17706</v>
      </c>
      <c r="G59" s="68">
        <v>3608</v>
      </c>
      <c r="H59" s="69">
        <f t="shared" si="5"/>
        <v>122.26363944425617</v>
      </c>
      <c r="I59" s="68">
        <v>2221</v>
      </c>
      <c r="J59" s="69">
        <f t="shared" si="6"/>
        <v>75.262622839715348</v>
      </c>
      <c r="K59" s="68">
        <v>2279</v>
      </c>
      <c r="L59" s="69">
        <f t="shared" si="7"/>
        <v>77.228058285327009</v>
      </c>
      <c r="M59" s="68">
        <v>2680</v>
      </c>
      <c r="N59" s="69">
        <f t="shared" si="10"/>
        <v>90.81667231446967</v>
      </c>
      <c r="O59" s="68">
        <v>1230</v>
      </c>
      <c r="P59" s="69">
        <f t="shared" si="11"/>
        <v>41.680786174178245</v>
      </c>
      <c r="Q59" s="68">
        <v>1896</v>
      </c>
      <c r="R59" s="28">
        <f t="shared" si="12"/>
        <v>64.249406980684512</v>
      </c>
      <c r="S59" s="42">
        <v>4</v>
      </c>
      <c r="T59" s="42">
        <f t="shared" si="13"/>
        <v>2</v>
      </c>
      <c r="V59" s="30"/>
      <c r="W59" s="25" t="str">
        <f t="shared" si="8"/>
        <v>Não</v>
      </c>
    </row>
    <row r="60" spans="1:23" ht="15" x14ac:dyDescent="0.25">
      <c r="A60" s="8" t="s">
        <v>72</v>
      </c>
      <c r="B60" s="21" t="s">
        <v>234</v>
      </c>
      <c r="C60" s="12">
        <v>210255</v>
      </c>
      <c r="D60" s="47" t="s">
        <v>75</v>
      </c>
      <c r="E60" s="52">
        <v>5618</v>
      </c>
      <c r="F60" s="61">
        <f t="shared" si="9"/>
        <v>33708</v>
      </c>
      <c r="G60" s="68">
        <v>5240</v>
      </c>
      <c r="H60" s="69">
        <f t="shared" si="5"/>
        <v>93.271626913492341</v>
      </c>
      <c r="I60" s="68">
        <v>5374</v>
      </c>
      <c r="J60" s="69">
        <f t="shared" si="6"/>
        <v>95.656817372730501</v>
      </c>
      <c r="K60" s="68">
        <v>5651</v>
      </c>
      <c r="L60" s="69">
        <f t="shared" si="7"/>
        <v>100.5873976504094</v>
      </c>
      <c r="M60" s="68">
        <v>5171</v>
      </c>
      <c r="N60" s="69">
        <f t="shared" si="10"/>
        <v>92.043431826272695</v>
      </c>
      <c r="O60" s="68">
        <v>5540</v>
      </c>
      <c r="P60" s="69">
        <f t="shared" si="11"/>
        <v>98.611605553577789</v>
      </c>
      <c r="Q60" s="68">
        <v>5097</v>
      </c>
      <c r="R60" s="28">
        <f t="shared" si="12"/>
        <v>90.726237095051616</v>
      </c>
      <c r="S60" s="42">
        <v>4</v>
      </c>
      <c r="T60" s="42">
        <f t="shared" si="13"/>
        <v>6</v>
      </c>
      <c r="V60" s="30"/>
      <c r="W60" s="25" t="str">
        <f t="shared" si="8"/>
        <v>Sim</v>
      </c>
    </row>
    <row r="61" spans="1:23" ht="15" x14ac:dyDescent="0.25">
      <c r="A61" s="7" t="s">
        <v>203</v>
      </c>
      <c r="B61" s="22" t="s">
        <v>234</v>
      </c>
      <c r="C61" s="29">
        <v>210260</v>
      </c>
      <c r="D61" s="48" t="s">
        <v>207</v>
      </c>
      <c r="E61" s="52">
        <v>5107</v>
      </c>
      <c r="F61" s="61">
        <f t="shared" si="9"/>
        <v>30642</v>
      </c>
      <c r="G61" s="68">
        <v>4608</v>
      </c>
      <c r="H61" s="69">
        <f t="shared" si="5"/>
        <v>90.229097317407479</v>
      </c>
      <c r="I61" s="68">
        <v>5228</v>
      </c>
      <c r="J61" s="69">
        <f t="shared" si="6"/>
        <v>102.36929704327393</v>
      </c>
      <c r="K61" s="68">
        <v>5213</v>
      </c>
      <c r="L61" s="69">
        <f t="shared" si="7"/>
        <v>102.07558253377718</v>
      </c>
      <c r="M61" s="68">
        <v>5218</v>
      </c>
      <c r="N61" s="69">
        <f t="shared" si="10"/>
        <v>102.17348737027609</v>
      </c>
      <c r="O61" s="68">
        <v>5676</v>
      </c>
      <c r="P61" s="69">
        <f t="shared" si="11"/>
        <v>111.14157039357744</v>
      </c>
      <c r="Q61" s="68">
        <v>4754</v>
      </c>
      <c r="R61" s="28">
        <f t="shared" si="12"/>
        <v>93.087918543176031</v>
      </c>
      <c r="S61" s="42">
        <v>4</v>
      </c>
      <c r="T61" s="42">
        <f t="shared" si="13"/>
        <v>6</v>
      </c>
      <c r="V61" s="30"/>
      <c r="W61" s="25" t="str">
        <f t="shared" si="8"/>
        <v>Sim</v>
      </c>
    </row>
    <row r="62" spans="1:23" ht="15" x14ac:dyDescent="0.25">
      <c r="A62" s="8" t="s">
        <v>87</v>
      </c>
      <c r="B62" s="21" t="s">
        <v>234</v>
      </c>
      <c r="C62" s="12">
        <v>210270</v>
      </c>
      <c r="D62" s="47" t="s">
        <v>90</v>
      </c>
      <c r="E62" s="52">
        <v>6305</v>
      </c>
      <c r="F62" s="61">
        <f t="shared" si="9"/>
        <v>37830</v>
      </c>
      <c r="G62" s="68">
        <v>6567</v>
      </c>
      <c r="H62" s="69">
        <f t="shared" si="5"/>
        <v>104.15543219666932</v>
      </c>
      <c r="I62" s="68">
        <v>4447</v>
      </c>
      <c r="J62" s="69">
        <f t="shared" si="6"/>
        <v>70.531324345757341</v>
      </c>
      <c r="K62" s="68">
        <v>6446</v>
      </c>
      <c r="L62" s="69">
        <f t="shared" si="7"/>
        <v>102.23632038065027</v>
      </c>
      <c r="M62" s="68">
        <v>6059</v>
      </c>
      <c r="N62" s="69">
        <f t="shared" si="10"/>
        <v>96.098334655035686</v>
      </c>
      <c r="O62" s="68">
        <v>6494</v>
      </c>
      <c r="P62" s="69">
        <f t="shared" si="11"/>
        <v>102.99762093576526</v>
      </c>
      <c r="Q62" s="68">
        <v>6240</v>
      </c>
      <c r="R62" s="28">
        <f t="shared" si="12"/>
        <v>98.969072164948457</v>
      </c>
      <c r="S62" s="42">
        <v>4</v>
      </c>
      <c r="T62" s="42">
        <f t="shared" si="13"/>
        <v>5</v>
      </c>
      <c r="V62" s="30"/>
      <c r="W62" s="25" t="str">
        <f t="shared" si="8"/>
        <v>Sim</v>
      </c>
    </row>
    <row r="63" spans="1:23" ht="15" x14ac:dyDescent="0.25">
      <c r="A63" s="8" t="s">
        <v>131</v>
      </c>
      <c r="B63" s="21" t="s">
        <v>234</v>
      </c>
      <c r="C63" s="12">
        <v>210275</v>
      </c>
      <c r="D63" s="47" t="s">
        <v>132</v>
      </c>
      <c r="E63" s="52">
        <v>4423</v>
      </c>
      <c r="F63" s="61">
        <f t="shared" si="9"/>
        <v>26538</v>
      </c>
      <c r="G63" s="68">
        <v>4467</v>
      </c>
      <c r="H63" s="69">
        <f t="shared" si="5"/>
        <v>100.99479990956364</v>
      </c>
      <c r="I63" s="68">
        <v>4493</v>
      </c>
      <c r="J63" s="69">
        <f t="shared" si="6"/>
        <v>101.58263621976033</v>
      </c>
      <c r="K63" s="68">
        <v>4511</v>
      </c>
      <c r="L63" s="69">
        <f t="shared" si="7"/>
        <v>101.98959981912729</v>
      </c>
      <c r="M63" s="68">
        <v>4405</v>
      </c>
      <c r="N63" s="69">
        <f t="shared" si="10"/>
        <v>99.593036400633054</v>
      </c>
      <c r="O63" s="68">
        <v>4020</v>
      </c>
      <c r="P63" s="69">
        <f t="shared" si="11"/>
        <v>90.888537191951173</v>
      </c>
      <c r="Q63" s="68">
        <v>3572</v>
      </c>
      <c r="R63" s="28">
        <f t="shared" si="12"/>
        <v>80.759665385484965</v>
      </c>
      <c r="S63" s="42">
        <v>4</v>
      </c>
      <c r="T63" s="42">
        <f t="shared" si="13"/>
        <v>6</v>
      </c>
      <c r="V63" s="30"/>
      <c r="W63" s="25" t="str">
        <f t="shared" si="8"/>
        <v>Sim</v>
      </c>
    </row>
    <row r="64" spans="1:23" ht="15" x14ac:dyDescent="0.25">
      <c r="A64" s="8" t="s">
        <v>72</v>
      </c>
      <c r="B64" s="22" t="s">
        <v>234</v>
      </c>
      <c r="C64" s="12">
        <v>210280</v>
      </c>
      <c r="D64" s="47" t="s">
        <v>29</v>
      </c>
      <c r="E64" s="52">
        <v>8914</v>
      </c>
      <c r="F64" s="61">
        <f t="shared" si="9"/>
        <v>53484</v>
      </c>
      <c r="G64" s="68">
        <v>7917</v>
      </c>
      <c r="H64" s="69">
        <f t="shared" si="5"/>
        <v>88.815346645725825</v>
      </c>
      <c r="I64" s="68">
        <v>8080</v>
      </c>
      <c r="J64" s="69">
        <f t="shared" si="6"/>
        <v>90.643930895221004</v>
      </c>
      <c r="K64" s="68">
        <v>7572</v>
      </c>
      <c r="L64" s="69">
        <f t="shared" si="7"/>
        <v>84.945030289432353</v>
      </c>
      <c r="M64" s="68">
        <v>7779</v>
      </c>
      <c r="N64" s="69">
        <f t="shared" si="10"/>
        <v>87.26722010320843</v>
      </c>
      <c r="O64" s="68">
        <v>7848</v>
      </c>
      <c r="P64" s="69">
        <f t="shared" si="11"/>
        <v>88.041283374467127</v>
      </c>
      <c r="Q64" s="68">
        <v>7329</v>
      </c>
      <c r="R64" s="28">
        <f t="shared" si="12"/>
        <v>82.218981377608259</v>
      </c>
      <c r="S64" s="42">
        <v>4</v>
      </c>
      <c r="T64" s="42">
        <f t="shared" si="13"/>
        <v>6</v>
      </c>
      <c r="V64" s="30"/>
      <c r="W64" s="25" t="str">
        <f t="shared" si="8"/>
        <v>Sim</v>
      </c>
    </row>
    <row r="65" spans="1:23" ht="15" x14ac:dyDescent="0.25">
      <c r="A65" s="7" t="s">
        <v>203</v>
      </c>
      <c r="B65" s="22" t="s">
        <v>234</v>
      </c>
      <c r="C65" s="29">
        <v>210290</v>
      </c>
      <c r="D65" s="48" t="s">
        <v>208</v>
      </c>
      <c r="E65" s="52">
        <v>8102</v>
      </c>
      <c r="F65" s="61">
        <f t="shared" ref="F65:F85" si="14">E65*6</f>
        <v>48612</v>
      </c>
      <c r="G65" s="68">
        <v>6474</v>
      </c>
      <c r="H65" s="69">
        <f t="shared" si="5"/>
        <v>79.906196000987407</v>
      </c>
      <c r="I65" s="68">
        <v>7047</v>
      </c>
      <c r="J65" s="69">
        <f t="shared" si="6"/>
        <v>86.978523821278699</v>
      </c>
      <c r="K65" s="68">
        <v>7426</v>
      </c>
      <c r="L65" s="69">
        <f t="shared" si="7"/>
        <v>91.656381140459146</v>
      </c>
      <c r="M65" s="68">
        <v>7324</v>
      </c>
      <c r="N65" s="69">
        <f t="shared" ref="N65:N85" si="15">M65/E65*100</f>
        <v>90.397432732658601</v>
      </c>
      <c r="O65" s="68">
        <v>7405</v>
      </c>
      <c r="P65" s="69">
        <f t="shared" ref="P65:P85" si="16">O65/E65*100</f>
        <v>91.397185880029625</v>
      </c>
      <c r="Q65" s="68"/>
      <c r="R65" s="28">
        <f t="shared" ref="R65:R85" si="17">Q65/E65*100</f>
        <v>0</v>
      </c>
      <c r="S65" s="42">
        <v>4</v>
      </c>
      <c r="T65" s="42">
        <f t="shared" ref="T65:T85" si="18">COUNTIF(H65,"&gt;=80")+COUNTIF(J65,"&gt;=80")+COUNTIF(L65,"&gt;=80")+COUNTIF(N65,"&gt;=80")+COUNTIF(P65,"&gt;=80")+COUNTIF(R65,"&gt;=80")</f>
        <v>4</v>
      </c>
      <c r="V65" s="30"/>
      <c r="W65" s="25" t="str">
        <f t="shared" si="8"/>
        <v>Sim</v>
      </c>
    </row>
    <row r="66" spans="1:23" ht="15" x14ac:dyDescent="0.25">
      <c r="A66" s="7" t="s">
        <v>46</v>
      </c>
      <c r="B66" s="22" t="s">
        <v>234</v>
      </c>
      <c r="C66" s="29">
        <v>210300</v>
      </c>
      <c r="D66" s="48" t="s">
        <v>46</v>
      </c>
      <c r="E66" s="52">
        <v>59595</v>
      </c>
      <c r="F66" s="61">
        <f t="shared" si="14"/>
        <v>357570</v>
      </c>
      <c r="G66" s="68">
        <v>57811</v>
      </c>
      <c r="H66" s="69">
        <f t="shared" si="5"/>
        <v>97.006460273512872</v>
      </c>
      <c r="I66" s="68">
        <v>57816</v>
      </c>
      <c r="J66" s="69">
        <f t="shared" si="6"/>
        <v>97.014850239114011</v>
      </c>
      <c r="K66" s="68">
        <v>56369</v>
      </c>
      <c r="L66" s="69">
        <f t="shared" si="7"/>
        <v>94.586794194143806</v>
      </c>
      <c r="M66" s="68">
        <v>49499</v>
      </c>
      <c r="N66" s="69">
        <f t="shared" si="15"/>
        <v>83.058981458176021</v>
      </c>
      <c r="O66" s="68">
        <v>30431</v>
      </c>
      <c r="P66" s="69">
        <f t="shared" si="16"/>
        <v>51.063008641664567</v>
      </c>
      <c r="Q66" s="68">
        <v>53828</v>
      </c>
      <c r="R66" s="28">
        <f t="shared" si="17"/>
        <v>90.323013675643921</v>
      </c>
      <c r="S66" s="42">
        <v>4</v>
      </c>
      <c r="T66" s="42">
        <f t="shared" si="18"/>
        <v>5</v>
      </c>
      <c r="V66" s="30"/>
      <c r="W66" s="25" t="str">
        <f t="shared" si="8"/>
        <v>Sim</v>
      </c>
    </row>
    <row r="67" spans="1:23" ht="15" x14ac:dyDescent="0.25">
      <c r="A67" s="7" t="s">
        <v>114</v>
      </c>
      <c r="B67" s="22" t="s">
        <v>234</v>
      </c>
      <c r="C67" s="29">
        <v>210310</v>
      </c>
      <c r="D67" s="47" t="s">
        <v>118</v>
      </c>
      <c r="E67" s="52">
        <v>3515</v>
      </c>
      <c r="F67" s="61">
        <f t="shared" si="14"/>
        <v>21090</v>
      </c>
      <c r="G67" s="68">
        <v>2419</v>
      </c>
      <c r="H67" s="69">
        <f t="shared" si="5"/>
        <v>68.819345661450924</v>
      </c>
      <c r="I67" s="68">
        <v>3052</v>
      </c>
      <c r="J67" s="69">
        <f t="shared" si="6"/>
        <v>86.827880512091042</v>
      </c>
      <c r="K67" s="68">
        <v>2929</v>
      </c>
      <c r="L67" s="69">
        <f t="shared" si="7"/>
        <v>83.328591749644374</v>
      </c>
      <c r="M67" s="68">
        <v>3242</v>
      </c>
      <c r="N67" s="69">
        <f t="shared" si="15"/>
        <v>92.233285917496445</v>
      </c>
      <c r="O67" s="68">
        <v>3605</v>
      </c>
      <c r="P67" s="69">
        <f t="shared" si="16"/>
        <v>102.56045519203414</v>
      </c>
      <c r="Q67" s="68">
        <v>2108</v>
      </c>
      <c r="R67" s="28">
        <f t="shared" si="17"/>
        <v>59.971550497866289</v>
      </c>
      <c r="S67" s="42">
        <v>4</v>
      </c>
      <c r="T67" s="42">
        <f t="shared" si="18"/>
        <v>4</v>
      </c>
      <c r="V67" s="30"/>
      <c r="W67" s="25" t="str">
        <f t="shared" si="8"/>
        <v>Sim</v>
      </c>
    </row>
    <row r="68" spans="1:23" ht="15" x14ac:dyDescent="0.25">
      <c r="A68" s="7" t="s">
        <v>114</v>
      </c>
      <c r="B68" s="22" t="s">
        <v>234</v>
      </c>
      <c r="C68" s="29">
        <v>210312</v>
      </c>
      <c r="D68" s="48" t="s">
        <v>119</v>
      </c>
      <c r="E68" s="52">
        <v>2720</v>
      </c>
      <c r="F68" s="61">
        <f t="shared" si="14"/>
        <v>16320</v>
      </c>
      <c r="G68" s="68">
        <v>256</v>
      </c>
      <c r="H68" s="69">
        <f t="shared" si="5"/>
        <v>9.4117647058823533</v>
      </c>
      <c r="I68" s="68">
        <v>2648</v>
      </c>
      <c r="J68" s="69">
        <f t="shared" si="6"/>
        <v>97.35294117647058</v>
      </c>
      <c r="K68" s="68">
        <v>1826</v>
      </c>
      <c r="L68" s="69">
        <f t="shared" si="7"/>
        <v>67.132352941176464</v>
      </c>
      <c r="M68" s="68">
        <v>1156</v>
      </c>
      <c r="N68" s="69">
        <f t="shared" si="15"/>
        <v>42.5</v>
      </c>
      <c r="O68" s="68">
        <v>2246</v>
      </c>
      <c r="P68" s="69">
        <f t="shared" si="16"/>
        <v>82.573529411764696</v>
      </c>
      <c r="Q68" s="68">
        <v>1599</v>
      </c>
      <c r="R68" s="28">
        <f t="shared" si="17"/>
        <v>58.786764705882355</v>
      </c>
      <c r="S68" s="42">
        <v>4</v>
      </c>
      <c r="T68" s="42">
        <f t="shared" si="18"/>
        <v>2</v>
      </c>
      <c r="V68" s="30"/>
      <c r="W68" s="25" t="str">
        <f t="shared" si="8"/>
        <v>Não</v>
      </c>
    </row>
    <row r="69" spans="1:23" ht="15" x14ac:dyDescent="0.25">
      <c r="A69" s="7" t="s">
        <v>203</v>
      </c>
      <c r="B69" s="22" t="s">
        <v>234</v>
      </c>
      <c r="C69" s="29">
        <v>210315</v>
      </c>
      <c r="D69" s="48" t="s">
        <v>209</v>
      </c>
      <c r="E69" s="52">
        <v>2782</v>
      </c>
      <c r="F69" s="61">
        <f t="shared" si="14"/>
        <v>16692</v>
      </c>
      <c r="G69" s="68">
        <v>1984</v>
      </c>
      <c r="H69" s="69">
        <f t="shared" si="5"/>
        <v>71.315600287562901</v>
      </c>
      <c r="I69" s="68">
        <v>2490</v>
      </c>
      <c r="J69" s="69">
        <f t="shared" si="6"/>
        <v>89.503953989935297</v>
      </c>
      <c r="K69" s="68">
        <v>2548</v>
      </c>
      <c r="L69" s="69">
        <f t="shared" si="7"/>
        <v>91.588785046728972</v>
      </c>
      <c r="M69" s="68">
        <v>2696</v>
      </c>
      <c r="N69" s="69">
        <f t="shared" si="15"/>
        <v>96.908698777857666</v>
      </c>
      <c r="O69" s="68">
        <v>2679</v>
      </c>
      <c r="P69" s="69">
        <f t="shared" si="16"/>
        <v>96.297627606038816</v>
      </c>
      <c r="Q69" s="68">
        <v>2998</v>
      </c>
      <c r="R69" s="28">
        <f t="shared" si="17"/>
        <v>107.76419841840404</v>
      </c>
      <c r="S69" s="42">
        <v>4</v>
      </c>
      <c r="T69" s="42">
        <f t="shared" si="18"/>
        <v>5</v>
      </c>
      <c r="V69" s="30"/>
      <c r="W69" s="25" t="str">
        <f t="shared" si="8"/>
        <v>Sim</v>
      </c>
    </row>
    <row r="70" spans="1:23" ht="15" x14ac:dyDescent="0.25">
      <c r="A70" s="7" t="s">
        <v>203</v>
      </c>
      <c r="B70" s="22" t="s">
        <v>235</v>
      </c>
      <c r="C70" s="29">
        <v>210317</v>
      </c>
      <c r="D70" s="48" t="s">
        <v>210</v>
      </c>
      <c r="E70" s="52">
        <v>8630</v>
      </c>
      <c r="F70" s="61">
        <f t="shared" si="14"/>
        <v>51780</v>
      </c>
      <c r="G70" s="68">
        <v>8816</v>
      </c>
      <c r="H70" s="69">
        <f t="shared" si="5"/>
        <v>102.15527230590962</v>
      </c>
      <c r="I70" s="68">
        <v>8921</v>
      </c>
      <c r="J70" s="69">
        <f t="shared" si="6"/>
        <v>103.37195828505214</v>
      </c>
      <c r="K70" s="68">
        <v>9071</v>
      </c>
      <c r="L70" s="69">
        <f t="shared" si="7"/>
        <v>105.11008111239862</v>
      </c>
      <c r="M70" s="68">
        <v>8702</v>
      </c>
      <c r="N70" s="69">
        <f t="shared" si="15"/>
        <v>100.83429895712629</v>
      </c>
      <c r="O70" s="68">
        <v>8984</v>
      </c>
      <c r="P70" s="69">
        <f t="shared" si="16"/>
        <v>104.10196987253767</v>
      </c>
      <c r="Q70" s="68">
        <v>9129</v>
      </c>
      <c r="R70" s="28">
        <f t="shared" si="17"/>
        <v>105.7821552723059</v>
      </c>
      <c r="S70" s="42">
        <v>4</v>
      </c>
      <c r="T70" s="42">
        <f t="shared" si="18"/>
        <v>6</v>
      </c>
      <c r="V70" s="30"/>
      <c r="W70" s="25" t="str">
        <f t="shared" si="8"/>
        <v>Sim</v>
      </c>
    </row>
    <row r="71" spans="1:23" ht="15" x14ac:dyDescent="0.25">
      <c r="A71" s="8" t="s">
        <v>53</v>
      </c>
      <c r="B71" s="21" t="s">
        <v>234</v>
      </c>
      <c r="C71" s="12">
        <v>210320</v>
      </c>
      <c r="D71" s="47" t="s">
        <v>53</v>
      </c>
      <c r="E71" s="52">
        <v>26298</v>
      </c>
      <c r="F71" s="61">
        <f t="shared" si="14"/>
        <v>157788</v>
      </c>
      <c r="G71" s="68">
        <v>3499</v>
      </c>
      <c r="H71" s="69">
        <f t="shared" si="5"/>
        <v>13.305194311354477</v>
      </c>
      <c r="I71" s="68">
        <v>16734</v>
      </c>
      <c r="J71" s="69">
        <f t="shared" si="6"/>
        <v>63.632215377595259</v>
      </c>
      <c r="K71" s="68">
        <v>16459</v>
      </c>
      <c r="L71" s="69">
        <f t="shared" si="7"/>
        <v>62.586508479732295</v>
      </c>
      <c r="M71" s="68">
        <v>16056</v>
      </c>
      <c r="N71" s="69">
        <f t="shared" si="15"/>
        <v>61.054072553045856</v>
      </c>
      <c r="O71" s="68">
        <v>22533</v>
      </c>
      <c r="P71" s="69">
        <f t="shared" si="16"/>
        <v>85.683321925621726</v>
      </c>
      <c r="Q71" s="68">
        <v>23117</v>
      </c>
      <c r="R71" s="28">
        <f t="shared" si="17"/>
        <v>87.904023119628874</v>
      </c>
      <c r="S71" s="42">
        <v>4</v>
      </c>
      <c r="T71" s="42">
        <f t="shared" si="18"/>
        <v>2</v>
      </c>
      <c r="V71" s="30"/>
      <c r="W71" s="25" t="str">
        <f t="shared" si="8"/>
        <v>Não</v>
      </c>
    </row>
    <row r="72" spans="1:23" ht="15" x14ac:dyDescent="0.25">
      <c r="A72" s="8" t="s">
        <v>8</v>
      </c>
      <c r="B72" s="21" t="s">
        <v>234</v>
      </c>
      <c r="C72" s="12">
        <v>210325</v>
      </c>
      <c r="D72" s="47" t="s">
        <v>11</v>
      </c>
      <c r="E72" s="52">
        <v>5639</v>
      </c>
      <c r="F72" s="61">
        <f t="shared" si="14"/>
        <v>33834</v>
      </c>
      <c r="G72" s="68">
        <v>3760</v>
      </c>
      <c r="H72" s="69">
        <f t="shared" si="5"/>
        <v>66.678489093810953</v>
      </c>
      <c r="I72" s="68">
        <v>3703</v>
      </c>
      <c r="J72" s="69">
        <f t="shared" si="6"/>
        <v>65.66767157297393</v>
      </c>
      <c r="K72" s="68">
        <v>4134</v>
      </c>
      <c r="L72" s="69">
        <f t="shared" si="7"/>
        <v>73.310870721759187</v>
      </c>
      <c r="M72" s="68">
        <v>3773</v>
      </c>
      <c r="N72" s="69">
        <f t="shared" si="15"/>
        <v>66.909026423124658</v>
      </c>
      <c r="O72" s="68">
        <v>5917</v>
      </c>
      <c r="P72" s="69">
        <f t="shared" si="16"/>
        <v>104.92995211917007</v>
      </c>
      <c r="Q72" s="68">
        <v>4121</v>
      </c>
      <c r="R72" s="28">
        <f t="shared" si="17"/>
        <v>73.080333392445468</v>
      </c>
      <c r="S72" s="42">
        <v>4</v>
      </c>
      <c r="T72" s="42">
        <f t="shared" si="18"/>
        <v>1</v>
      </c>
      <c r="V72" s="30"/>
      <c r="W72" s="25" t="str">
        <f t="shared" si="8"/>
        <v>Não</v>
      </c>
    </row>
    <row r="73" spans="1:23" ht="15" x14ac:dyDescent="0.25">
      <c r="A73" s="8" t="s">
        <v>66</v>
      </c>
      <c r="B73" s="21" t="s">
        <v>234</v>
      </c>
      <c r="C73" s="12">
        <v>210330</v>
      </c>
      <c r="D73" s="47" t="s">
        <v>66</v>
      </c>
      <c r="E73" s="52">
        <v>39554</v>
      </c>
      <c r="F73" s="61">
        <f t="shared" si="14"/>
        <v>237324</v>
      </c>
      <c r="G73" s="68">
        <v>36460</v>
      </c>
      <c r="H73" s="69">
        <f t="shared" si="5"/>
        <v>92.177782272336543</v>
      </c>
      <c r="I73" s="68">
        <v>39679</v>
      </c>
      <c r="J73" s="69">
        <f t="shared" si="6"/>
        <v>100.31602366385195</v>
      </c>
      <c r="K73" s="68">
        <v>39491</v>
      </c>
      <c r="L73" s="69">
        <f t="shared" si="7"/>
        <v>99.840724073418613</v>
      </c>
      <c r="M73" s="68">
        <v>39091</v>
      </c>
      <c r="N73" s="69">
        <f t="shared" si="15"/>
        <v>98.829448349092374</v>
      </c>
      <c r="O73" s="68">
        <v>36402</v>
      </c>
      <c r="P73" s="69">
        <f t="shared" si="16"/>
        <v>92.031147292309242</v>
      </c>
      <c r="Q73" s="68">
        <v>32184</v>
      </c>
      <c r="R73" s="28">
        <f t="shared" si="17"/>
        <v>81.367244779289067</v>
      </c>
      <c r="S73" s="42">
        <v>4</v>
      </c>
      <c r="T73" s="42">
        <f t="shared" si="18"/>
        <v>6</v>
      </c>
      <c r="V73" s="30"/>
      <c r="W73" s="25" t="str">
        <f t="shared" si="8"/>
        <v>Sim</v>
      </c>
    </row>
    <row r="74" spans="1:23" ht="15" x14ac:dyDescent="0.25">
      <c r="A74" s="8" t="s">
        <v>46</v>
      </c>
      <c r="B74" s="21" t="s">
        <v>234</v>
      </c>
      <c r="C74" s="12">
        <v>210340</v>
      </c>
      <c r="D74" s="47" t="s">
        <v>50</v>
      </c>
      <c r="E74" s="52">
        <v>16568</v>
      </c>
      <c r="F74" s="61">
        <f t="shared" si="14"/>
        <v>99408</v>
      </c>
      <c r="G74" s="68">
        <v>12148</v>
      </c>
      <c r="H74" s="69">
        <f t="shared" si="5"/>
        <v>73.322066634476101</v>
      </c>
      <c r="I74" s="68">
        <v>14467</v>
      </c>
      <c r="J74" s="69">
        <f t="shared" si="6"/>
        <v>87.31892805408016</v>
      </c>
      <c r="K74" s="68">
        <v>16550</v>
      </c>
      <c r="L74" s="69">
        <f t="shared" si="7"/>
        <v>99.891356832448096</v>
      </c>
      <c r="M74" s="68">
        <v>15948</v>
      </c>
      <c r="N74" s="69">
        <f t="shared" si="15"/>
        <v>96.257846450989859</v>
      </c>
      <c r="O74" s="68">
        <v>14811</v>
      </c>
      <c r="P74" s="69">
        <f t="shared" si="16"/>
        <v>89.39521970062772</v>
      </c>
      <c r="Q74" s="68">
        <v>14236</v>
      </c>
      <c r="R74" s="28">
        <f t="shared" si="17"/>
        <v>85.924674070497346</v>
      </c>
      <c r="S74" s="42">
        <v>4</v>
      </c>
      <c r="T74" s="42">
        <f t="shared" si="18"/>
        <v>5</v>
      </c>
      <c r="V74" s="30"/>
      <c r="W74" s="25" t="str">
        <f t="shared" si="8"/>
        <v>Sim</v>
      </c>
    </row>
    <row r="75" spans="1:23" ht="15" x14ac:dyDescent="0.25">
      <c r="A75" s="8" t="s">
        <v>172</v>
      </c>
      <c r="B75" s="21" t="s">
        <v>234</v>
      </c>
      <c r="C75" s="12">
        <v>210350</v>
      </c>
      <c r="D75" s="47" t="s">
        <v>176</v>
      </c>
      <c r="E75" s="52">
        <v>14155</v>
      </c>
      <c r="F75" s="61">
        <f t="shared" si="14"/>
        <v>84930</v>
      </c>
      <c r="G75" s="68">
        <v>14169</v>
      </c>
      <c r="H75" s="69">
        <f t="shared" si="5"/>
        <v>100.09890498057223</v>
      </c>
      <c r="I75" s="68">
        <v>14762</v>
      </c>
      <c r="J75" s="69">
        <f t="shared" si="6"/>
        <v>104.28823737195336</v>
      </c>
      <c r="K75" s="68">
        <v>14621</v>
      </c>
      <c r="L75" s="69">
        <f t="shared" si="7"/>
        <v>103.29212292476157</v>
      </c>
      <c r="M75" s="68">
        <v>14694</v>
      </c>
      <c r="N75" s="69">
        <f t="shared" si="15"/>
        <v>103.80784175203108</v>
      </c>
      <c r="O75" s="68">
        <v>14738</v>
      </c>
      <c r="P75" s="69">
        <f t="shared" si="16"/>
        <v>104.11868597668668</v>
      </c>
      <c r="Q75" s="68">
        <v>14865</v>
      </c>
      <c r="R75" s="28">
        <f t="shared" si="17"/>
        <v>105.01589544330625</v>
      </c>
      <c r="S75" s="42">
        <v>4</v>
      </c>
      <c r="T75" s="42">
        <f t="shared" si="18"/>
        <v>6</v>
      </c>
      <c r="V75" s="30"/>
      <c r="W75" s="25" t="str">
        <f t="shared" si="8"/>
        <v>Sim</v>
      </c>
    </row>
    <row r="76" spans="1:23" ht="15" x14ac:dyDescent="0.25">
      <c r="A76" s="8" t="s">
        <v>16</v>
      </c>
      <c r="B76" s="21" t="s">
        <v>235</v>
      </c>
      <c r="C76" s="12">
        <v>210355</v>
      </c>
      <c r="D76" s="47" t="s">
        <v>20</v>
      </c>
      <c r="E76" s="52">
        <v>2721</v>
      </c>
      <c r="F76" s="61">
        <f t="shared" si="14"/>
        <v>16326</v>
      </c>
      <c r="G76" s="68">
        <v>2765</v>
      </c>
      <c r="H76" s="69">
        <f t="shared" si="5"/>
        <v>101.61705255420802</v>
      </c>
      <c r="I76" s="68">
        <v>2766</v>
      </c>
      <c r="J76" s="69">
        <f t="shared" si="6"/>
        <v>101.65380374862183</v>
      </c>
      <c r="K76" s="68">
        <v>2769</v>
      </c>
      <c r="L76" s="69">
        <f t="shared" si="7"/>
        <v>101.76405733186328</v>
      </c>
      <c r="M76" s="68">
        <v>2696</v>
      </c>
      <c r="N76" s="69">
        <f t="shared" si="15"/>
        <v>99.081220139654533</v>
      </c>
      <c r="O76" s="68">
        <v>2251</v>
      </c>
      <c r="P76" s="69">
        <f t="shared" si="16"/>
        <v>82.726938625505326</v>
      </c>
      <c r="Q76" s="68">
        <v>2571</v>
      </c>
      <c r="R76" s="28">
        <f t="shared" si="17"/>
        <v>94.487320837927228</v>
      </c>
      <c r="S76" s="42">
        <v>4</v>
      </c>
      <c r="T76" s="42">
        <f t="shared" si="18"/>
        <v>6</v>
      </c>
      <c r="V76" s="30"/>
      <c r="W76" s="25" t="str">
        <f t="shared" si="8"/>
        <v>Sim</v>
      </c>
    </row>
    <row r="77" spans="1:23" ht="15" x14ac:dyDescent="0.25">
      <c r="A77" s="8" t="s">
        <v>66</v>
      </c>
      <c r="B77" s="21" t="s">
        <v>234</v>
      </c>
      <c r="C77" s="12">
        <v>210360</v>
      </c>
      <c r="D77" s="47" t="s">
        <v>68</v>
      </c>
      <c r="E77" s="52">
        <v>22961</v>
      </c>
      <c r="F77" s="61">
        <f t="shared" si="14"/>
        <v>137766</v>
      </c>
      <c r="G77" s="68"/>
      <c r="H77" s="69">
        <f t="shared" si="5"/>
        <v>0</v>
      </c>
      <c r="I77" s="68"/>
      <c r="J77" s="69">
        <f t="shared" si="6"/>
        <v>0</v>
      </c>
      <c r="K77" s="68"/>
      <c r="L77" s="69">
        <f t="shared" si="7"/>
        <v>0</v>
      </c>
      <c r="M77" s="68"/>
      <c r="N77" s="69">
        <f t="shared" si="15"/>
        <v>0</v>
      </c>
      <c r="O77" s="68"/>
      <c r="P77" s="69">
        <f t="shared" si="16"/>
        <v>0</v>
      </c>
      <c r="Q77" s="68"/>
      <c r="R77" s="28">
        <f t="shared" si="17"/>
        <v>0</v>
      </c>
      <c r="S77" s="42">
        <v>4</v>
      </c>
      <c r="T77" s="42">
        <f t="shared" si="18"/>
        <v>0</v>
      </c>
      <c r="V77" s="30"/>
      <c r="W77" s="25" t="str">
        <f t="shared" si="8"/>
        <v>Não</v>
      </c>
    </row>
    <row r="78" spans="1:23" ht="15" x14ac:dyDescent="0.25">
      <c r="A78" s="8" t="s">
        <v>114</v>
      </c>
      <c r="B78" s="21" t="s">
        <v>234</v>
      </c>
      <c r="C78" s="12">
        <v>210370</v>
      </c>
      <c r="D78" s="47" t="s">
        <v>120</v>
      </c>
      <c r="E78" s="52">
        <v>11086</v>
      </c>
      <c r="F78" s="61">
        <f t="shared" si="14"/>
        <v>66516</v>
      </c>
      <c r="G78" s="68">
        <v>2821</v>
      </c>
      <c r="H78" s="69">
        <f t="shared" si="5"/>
        <v>25.446509110589933</v>
      </c>
      <c r="I78" s="68">
        <v>11188</v>
      </c>
      <c r="J78" s="69">
        <f t="shared" si="6"/>
        <v>100.92007937939744</v>
      </c>
      <c r="K78" s="68">
        <v>10959</v>
      </c>
      <c r="L78" s="69">
        <f t="shared" si="7"/>
        <v>98.854410968789466</v>
      </c>
      <c r="M78" s="68">
        <v>11129</v>
      </c>
      <c r="N78" s="69">
        <f t="shared" si="15"/>
        <v>100.38787660111852</v>
      </c>
      <c r="O78" s="68">
        <v>10442</v>
      </c>
      <c r="P78" s="69">
        <f t="shared" si="16"/>
        <v>94.190871369294598</v>
      </c>
      <c r="Q78" s="68">
        <v>9717</v>
      </c>
      <c r="R78" s="28">
        <f t="shared" si="17"/>
        <v>87.651091466714774</v>
      </c>
      <c r="S78" s="42">
        <v>4</v>
      </c>
      <c r="T78" s="42">
        <f t="shared" si="18"/>
        <v>5</v>
      </c>
      <c r="V78" s="30"/>
      <c r="W78" s="25" t="str">
        <f t="shared" si="8"/>
        <v>Sim</v>
      </c>
    </row>
    <row r="79" spans="1:23" ht="15" x14ac:dyDescent="0.25">
      <c r="A79" s="8" t="s">
        <v>72</v>
      </c>
      <c r="B79" s="21" t="s">
        <v>234</v>
      </c>
      <c r="C79" s="12">
        <v>210375</v>
      </c>
      <c r="D79" s="47" t="s">
        <v>76</v>
      </c>
      <c r="E79" s="52">
        <v>6503</v>
      </c>
      <c r="F79" s="61">
        <f t="shared" si="14"/>
        <v>39018</v>
      </c>
      <c r="G79" s="68">
        <v>6015</v>
      </c>
      <c r="H79" s="69">
        <f t="shared" si="5"/>
        <v>92.495771182531143</v>
      </c>
      <c r="I79" s="68">
        <v>5957</v>
      </c>
      <c r="J79" s="69">
        <f t="shared" si="6"/>
        <v>91.603875134553277</v>
      </c>
      <c r="K79" s="68">
        <v>5872</v>
      </c>
      <c r="L79" s="69">
        <f t="shared" si="7"/>
        <v>90.296786098723672</v>
      </c>
      <c r="M79" s="68">
        <v>5848</v>
      </c>
      <c r="N79" s="69">
        <f t="shared" si="15"/>
        <v>89.927725665077645</v>
      </c>
      <c r="O79" s="68">
        <v>5913</v>
      </c>
      <c r="P79" s="69">
        <f t="shared" si="16"/>
        <v>90.927264339535597</v>
      </c>
      <c r="Q79" s="68">
        <v>4955</v>
      </c>
      <c r="R79" s="28">
        <f t="shared" si="17"/>
        <v>76.195602029832386</v>
      </c>
      <c r="S79" s="42">
        <v>4</v>
      </c>
      <c r="T79" s="42">
        <f t="shared" si="18"/>
        <v>5</v>
      </c>
      <c r="V79" s="30"/>
      <c r="W79" s="25" t="str">
        <f t="shared" si="8"/>
        <v>Sim</v>
      </c>
    </row>
    <row r="80" spans="1:23" ht="15" x14ac:dyDescent="0.25">
      <c r="A80" s="8" t="s">
        <v>131</v>
      </c>
      <c r="B80" s="21" t="s">
        <v>234</v>
      </c>
      <c r="C80" s="12">
        <v>210380</v>
      </c>
      <c r="D80" s="47" t="s">
        <v>133</v>
      </c>
      <c r="E80" s="52">
        <v>10207</v>
      </c>
      <c r="F80" s="61">
        <f t="shared" si="14"/>
        <v>61242</v>
      </c>
      <c r="G80" s="68">
        <v>8375</v>
      </c>
      <c r="H80" s="69">
        <f t="shared" ref="H80:H143" si="19">G80/E80*100</f>
        <v>82.051533261487222</v>
      </c>
      <c r="I80" s="68">
        <v>10361</v>
      </c>
      <c r="J80" s="69">
        <f t="shared" ref="J80:J143" si="20">I80/E80*100</f>
        <v>101.50876849221122</v>
      </c>
      <c r="K80" s="68">
        <v>10919</v>
      </c>
      <c r="L80" s="69">
        <f t="shared" ref="L80:L143" si="21">K80/E80*100</f>
        <v>106.97560497697658</v>
      </c>
      <c r="M80" s="68">
        <v>9151</v>
      </c>
      <c r="N80" s="69">
        <f t="shared" si="15"/>
        <v>89.654158910551587</v>
      </c>
      <c r="O80" s="68">
        <v>5070</v>
      </c>
      <c r="P80" s="69">
        <f t="shared" si="16"/>
        <v>49.671793866954047</v>
      </c>
      <c r="Q80" s="68">
        <v>5442</v>
      </c>
      <c r="R80" s="28">
        <f t="shared" si="17"/>
        <v>53.316351523464292</v>
      </c>
      <c r="S80" s="42">
        <v>4</v>
      </c>
      <c r="T80" s="42">
        <f t="shared" si="18"/>
        <v>4</v>
      </c>
      <c r="V80" s="30"/>
      <c r="W80" s="25" t="str">
        <f t="shared" ref="W80:W143" si="22">IF(T80&gt;=4,"Sim","Não")</f>
        <v>Sim</v>
      </c>
    </row>
    <row r="81" spans="1:23" ht="15" x14ac:dyDescent="0.25">
      <c r="A81" s="8" t="s">
        <v>46</v>
      </c>
      <c r="B81" s="21" t="s">
        <v>234</v>
      </c>
      <c r="C81" s="12">
        <v>210390</v>
      </c>
      <c r="D81" s="47" t="s">
        <v>51</v>
      </c>
      <c r="E81" s="52">
        <v>3059</v>
      </c>
      <c r="F81" s="61">
        <f t="shared" si="14"/>
        <v>18354</v>
      </c>
      <c r="G81" s="68">
        <v>3107</v>
      </c>
      <c r="H81" s="69">
        <f t="shared" si="19"/>
        <v>101.56914024190912</v>
      </c>
      <c r="I81" s="68">
        <v>3147</v>
      </c>
      <c r="J81" s="69">
        <f t="shared" si="20"/>
        <v>102.87675711016672</v>
      </c>
      <c r="K81" s="68">
        <v>3166</v>
      </c>
      <c r="L81" s="69">
        <f t="shared" si="21"/>
        <v>103.49787512258908</v>
      </c>
      <c r="M81" s="68">
        <v>3275</v>
      </c>
      <c r="N81" s="69">
        <f t="shared" si="15"/>
        <v>107.06113108859103</v>
      </c>
      <c r="O81" s="68">
        <v>3474</v>
      </c>
      <c r="P81" s="69">
        <f t="shared" si="16"/>
        <v>113.56652500817262</v>
      </c>
      <c r="Q81" s="68">
        <v>2611</v>
      </c>
      <c r="R81" s="28">
        <f t="shared" si="17"/>
        <v>85.354691075514879</v>
      </c>
      <c r="S81" s="42">
        <v>4</v>
      </c>
      <c r="T81" s="42">
        <f t="shared" si="18"/>
        <v>6</v>
      </c>
      <c r="V81" s="30"/>
      <c r="W81" s="25" t="str">
        <f t="shared" si="22"/>
        <v>Sim</v>
      </c>
    </row>
    <row r="82" spans="1:23" ht="15" x14ac:dyDescent="0.25">
      <c r="A82" s="8" t="s">
        <v>101</v>
      </c>
      <c r="B82" s="21" t="s">
        <v>234</v>
      </c>
      <c r="C82" s="12">
        <v>210400</v>
      </c>
      <c r="D82" s="47" t="s">
        <v>103</v>
      </c>
      <c r="E82" s="52">
        <v>5334</v>
      </c>
      <c r="F82" s="61">
        <f t="shared" si="14"/>
        <v>32004</v>
      </c>
      <c r="G82" s="68">
        <v>4903</v>
      </c>
      <c r="H82" s="69">
        <f t="shared" si="19"/>
        <v>91.919760029996255</v>
      </c>
      <c r="I82" s="68">
        <v>5430</v>
      </c>
      <c r="J82" s="69">
        <f t="shared" si="20"/>
        <v>101.79977502812147</v>
      </c>
      <c r="K82" s="68">
        <v>5396</v>
      </c>
      <c r="L82" s="69">
        <f t="shared" si="21"/>
        <v>101.1623547056618</v>
      </c>
      <c r="M82" s="68">
        <v>4818</v>
      </c>
      <c r="N82" s="69">
        <f t="shared" si="15"/>
        <v>90.326209223847016</v>
      </c>
      <c r="O82" s="68">
        <v>3892</v>
      </c>
      <c r="P82" s="69">
        <f t="shared" si="16"/>
        <v>72.965879265091857</v>
      </c>
      <c r="Q82" s="68">
        <v>5231</v>
      </c>
      <c r="R82" s="28">
        <f t="shared" si="17"/>
        <v>98.068991376077989</v>
      </c>
      <c r="S82" s="42">
        <v>4</v>
      </c>
      <c r="T82" s="42">
        <f t="shared" si="18"/>
        <v>5</v>
      </c>
      <c r="V82" s="30"/>
      <c r="W82" s="25" t="str">
        <f t="shared" si="22"/>
        <v>Sim</v>
      </c>
    </row>
    <row r="83" spans="1:23" ht="15" x14ac:dyDescent="0.25">
      <c r="A83" s="8" t="s">
        <v>72</v>
      </c>
      <c r="B83" s="21" t="s">
        <v>234</v>
      </c>
      <c r="C83" s="12">
        <v>210405</v>
      </c>
      <c r="D83" s="47" t="s">
        <v>77</v>
      </c>
      <c r="E83" s="52">
        <v>14198</v>
      </c>
      <c r="F83" s="61">
        <f t="shared" si="14"/>
        <v>85188</v>
      </c>
      <c r="G83" s="68">
        <v>13099</v>
      </c>
      <c r="H83" s="69">
        <f t="shared" si="19"/>
        <v>92.259473165234539</v>
      </c>
      <c r="I83" s="68">
        <v>15088</v>
      </c>
      <c r="J83" s="69">
        <f t="shared" si="20"/>
        <v>106.26848851950979</v>
      </c>
      <c r="K83" s="68">
        <v>14831</v>
      </c>
      <c r="L83" s="69">
        <f t="shared" si="21"/>
        <v>104.45837441893224</v>
      </c>
      <c r="M83" s="68">
        <v>15095</v>
      </c>
      <c r="N83" s="69">
        <f t="shared" si="15"/>
        <v>106.31779123820257</v>
      </c>
      <c r="O83" s="68">
        <v>15071</v>
      </c>
      <c r="P83" s="69">
        <f t="shared" si="16"/>
        <v>106.14875334554164</v>
      </c>
      <c r="Q83" s="68">
        <v>11940</v>
      </c>
      <c r="R83" s="28">
        <f t="shared" si="17"/>
        <v>84.096351598816739</v>
      </c>
      <c r="S83" s="42">
        <v>4</v>
      </c>
      <c r="T83" s="42">
        <f t="shared" si="18"/>
        <v>6</v>
      </c>
      <c r="V83" s="30"/>
      <c r="W83" s="25" t="str">
        <f t="shared" si="22"/>
        <v>Sim</v>
      </c>
    </row>
    <row r="84" spans="1:23" ht="15" x14ac:dyDescent="0.25">
      <c r="A84" s="7" t="s">
        <v>27</v>
      </c>
      <c r="B84" s="22" t="s">
        <v>234</v>
      </c>
      <c r="C84" s="12">
        <v>210407</v>
      </c>
      <c r="D84" s="47" t="s">
        <v>30</v>
      </c>
      <c r="E84" s="52">
        <v>1943</v>
      </c>
      <c r="F84" s="61">
        <f t="shared" si="14"/>
        <v>11658</v>
      </c>
      <c r="G84" s="68">
        <v>1612</v>
      </c>
      <c r="H84" s="69">
        <f t="shared" si="19"/>
        <v>82.96448790530107</v>
      </c>
      <c r="I84" s="68">
        <v>1900</v>
      </c>
      <c r="J84" s="69">
        <f t="shared" si="20"/>
        <v>97.786927431806475</v>
      </c>
      <c r="K84" s="68">
        <v>1926</v>
      </c>
      <c r="L84" s="69">
        <f t="shared" si="21"/>
        <v>99.125064333504881</v>
      </c>
      <c r="M84" s="68">
        <v>1894</v>
      </c>
      <c r="N84" s="69">
        <f t="shared" si="15"/>
        <v>97.478126608337618</v>
      </c>
      <c r="O84" s="68">
        <v>1799</v>
      </c>
      <c r="P84" s="69">
        <f t="shared" si="16"/>
        <v>92.588780236747297</v>
      </c>
      <c r="Q84" s="68">
        <v>1955</v>
      </c>
      <c r="R84" s="28">
        <f t="shared" si="17"/>
        <v>100.61760164693771</v>
      </c>
      <c r="S84" s="42">
        <v>4</v>
      </c>
      <c r="T84" s="42">
        <f t="shared" si="18"/>
        <v>6</v>
      </c>
      <c r="V84" s="30"/>
      <c r="W84" s="25" t="str">
        <f t="shared" si="22"/>
        <v>Sim</v>
      </c>
    </row>
    <row r="85" spans="1:23" ht="15" x14ac:dyDescent="0.25">
      <c r="A85" s="8" t="s">
        <v>41</v>
      </c>
      <c r="B85" s="21" t="s">
        <v>235</v>
      </c>
      <c r="C85" s="12">
        <v>210408</v>
      </c>
      <c r="D85" s="47" t="s">
        <v>239</v>
      </c>
      <c r="E85" s="52">
        <v>2000</v>
      </c>
      <c r="F85" s="61">
        <f t="shared" si="14"/>
        <v>12000</v>
      </c>
      <c r="G85" s="68">
        <v>1228</v>
      </c>
      <c r="H85" s="69">
        <f t="shared" si="19"/>
        <v>61.4</v>
      </c>
      <c r="I85" s="68">
        <v>2152</v>
      </c>
      <c r="J85" s="69">
        <f t="shared" si="20"/>
        <v>107.60000000000001</v>
      </c>
      <c r="K85" s="68">
        <v>2099</v>
      </c>
      <c r="L85" s="69">
        <f t="shared" si="21"/>
        <v>104.95000000000002</v>
      </c>
      <c r="M85" s="68">
        <v>2061</v>
      </c>
      <c r="N85" s="69">
        <f t="shared" si="15"/>
        <v>103.05</v>
      </c>
      <c r="O85" s="68">
        <v>2227</v>
      </c>
      <c r="P85" s="69">
        <f t="shared" si="16"/>
        <v>111.35</v>
      </c>
      <c r="Q85" s="68">
        <v>2035</v>
      </c>
      <c r="R85" s="28">
        <f t="shared" si="17"/>
        <v>101.75</v>
      </c>
      <c r="S85" s="42">
        <v>4</v>
      </c>
      <c r="T85" s="42">
        <f t="shared" si="18"/>
        <v>5</v>
      </c>
      <c r="V85" s="30"/>
      <c r="W85" s="25" t="str">
        <f t="shared" si="22"/>
        <v>Sim</v>
      </c>
    </row>
    <row r="86" spans="1:23" ht="15" x14ac:dyDescent="0.25">
      <c r="A86" s="8" t="s">
        <v>27</v>
      </c>
      <c r="B86" s="21" t="s">
        <v>234</v>
      </c>
      <c r="C86" s="12">
        <v>210409</v>
      </c>
      <c r="D86" s="47" t="s">
        <v>31</v>
      </c>
      <c r="E86" s="52">
        <v>5410</v>
      </c>
      <c r="F86" s="61">
        <f t="shared" ref="F86:F117" si="23">E86*6</f>
        <v>32460</v>
      </c>
      <c r="G86" s="68">
        <v>4976</v>
      </c>
      <c r="H86" s="69">
        <f t="shared" si="19"/>
        <v>91.977818853974128</v>
      </c>
      <c r="I86" s="68">
        <v>5575</v>
      </c>
      <c r="J86" s="69">
        <f t="shared" si="20"/>
        <v>103.04990757855823</v>
      </c>
      <c r="K86" s="68">
        <v>5636</v>
      </c>
      <c r="L86" s="69">
        <f t="shared" si="21"/>
        <v>104.17744916820702</v>
      </c>
      <c r="M86" s="68">
        <v>5634</v>
      </c>
      <c r="N86" s="69">
        <f t="shared" ref="N86:N117" si="24">M86/E86*100</f>
        <v>104.14048059149724</v>
      </c>
      <c r="O86" s="68">
        <v>5405</v>
      </c>
      <c r="P86" s="69">
        <f t="shared" ref="P86:P117" si="25">O86/E86*100</f>
        <v>99.907578558225509</v>
      </c>
      <c r="Q86" s="68">
        <v>1265</v>
      </c>
      <c r="R86" s="28">
        <f t="shared" ref="R86:R117" si="26">Q86/E86*100</f>
        <v>23.382624768946396</v>
      </c>
      <c r="S86" s="42">
        <v>4</v>
      </c>
      <c r="T86" s="42">
        <f t="shared" ref="T86:T117" si="27">COUNTIF(H86,"&gt;=80")+COUNTIF(J86,"&gt;=80")+COUNTIF(L86,"&gt;=80")+COUNTIF(N86,"&gt;=80")+COUNTIF(P86,"&gt;=80")+COUNTIF(R86,"&gt;=80")</f>
        <v>5</v>
      </c>
      <c r="V86" s="30"/>
      <c r="W86" s="25" t="str">
        <f t="shared" si="22"/>
        <v>Sim</v>
      </c>
    </row>
    <row r="87" spans="1:23" ht="15" x14ac:dyDescent="0.25">
      <c r="A87" s="8" t="s">
        <v>27</v>
      </c>
      <c r="B87" s="21" t="s">
        <v>234</v>
      </c>
      <c r="C87" s="12">
        <v>210410</v>
      </c>
      <c r="D87" s="47" t="s">
        <v>32</v>
      </c>
      <c r="E87" s="52">
        <v>4440</v>
      </c>
      <c r="F87" s="61">
        <f t="shared" si="23"/>
        <v>26640</v>
      </c>
      <c r="G87" s="68">
        <v>4159</v>
      </c>
      <c r="H87" s="69">
        <f t="shared" si="19"/>
        <v>93.671171171171181</v>
      </c>
      <c r="I87" s="68">
        <v>3980</v>
      </c>
      <c r="J87" s="69">
        <f t="shared" si="20"/>
        <v>89.63963963963964</v>
      </c>
      <c r="K87" s="68">
        <v>4664</v>
      </c>
      <c r="L87" s="69">
        <f t="shared" si="21"/>
        <v>105.04504504504504</v>
      </c>
      <c r="M87" s="68">
        <v>3948</v>
      </c>
      <c r="N87" s="69">
        <f t="shared" si="24"/>
        <v>88.918918918918919</v>
      </c>
      <c r="O87" s="68">
        <v>4560</v>
      </c>
      <c r="P87" s="69">
        <f t="shared" si="25"/>
        <v>102.70270270270269</v>
      </c>
      <c r="Q87" s="68">
        <v>4259</v>
      </c>
      <c r="R87" s="28">
        <f t="shared" si="26"/>
        <v>95.923423423423429</v>
      </c>
      <c r="S87" s="42">
        <v>4</v>
      </c>
      <c r="T87" s="42">
        <f t="shared" si="27"/>
        <v>6</v>
      </c>
      <c r="V87" s="30"/>
      <c r="W87" s="25" t="str">
        <f t="shared" si="22"/>
        <v>Sim</v>
      </c>
    </row>
    <row r="88" spans="1:23" ht="15" x14ac:dyDescent="0.25">
      <c r="A88" s="8" t="s">
        <v>131</v>
      </c>
      <c r="B88" s="21" t="s">
        <v>234</v>
      </c>
      <c r="C88" s="12">
        <v>210420</v>
      </c>
      <c r="D88" s="47" t="s">
        <v>134</v>
      </c>
      <c r="E88" s="52">
        <v>5527</v>
      </c>
      <c r="F88" s="61">
        <f t="shared" si="23"/>
        <v>33162</v>
      </c>
      <c r="G88" s="68">
        <v>4003</v>
      </c>
      <c r="H88" s="69">
        <f t="shared" si="19"/>
        <v>72.426271033110197</v>
      </c>
      <c r="I88" s="68">
        <v>5577</v>
      </c>
      <c r="J88" s="69">
        <f t="shared" si="20"/>
        <v>100.90464990048851</v>
      </c>
      <c r="K88" s="68">
        <v>5732</v>
      </c>
      <c r="L88" s="69">
        <f t="shared" si="21"/>
        <v>103.70906459200289</v>
      </c>
      <c r="M88" s="68">
        <v>5302</v>
      </c>
      <c r="N88" s="69">
        <f t="shared" si="24"/>
        <v>95.929075447801708</v>
      </c>
      <c r="O88" s="68">
        <v>5638</v>
      </c>
      <c r="P88" s="69">
        <f t="shared" si="25"/>
        <v>102.00832277908449</v>
      </c>
      <c r="Q88" s="68">
        <v>5532</v>
      </c>
      <c r="R88" s="28">
        <f t="shared" si="26"/>
        <v>100.09046499004886</v>
      </c>
      <c r="S88" s="42">
        <v>4</v>
      </c>
      <c r="T88" s="42">
        <f t="shared" si="27"/>
        <v>5</v>
      </c>
      <c r="V88" s="30"/>
      <c r="W88" s="25" t="str">
        <f t="shared" si="22"/>
        <v>Sim</v>
      </c>
    </row>
    <row r="89" spans="1:23" ht="15" x14ac:dyDescent="0.25">
      <c r="A89" s="8" t="s">
        <v>203</v>
      </c>
      <c r="B89" s="21" t="s">
        <v>234</v>
      </c>
      <c r="C89" s="12">
        <v>210430</v>
      </c>
      <c r="D89" s="47" t="s">
        <v>211</v>
      </c>
      <c r="E89" s="52">
        <v>4331</v>
      </c>
      <c r="F89" s="61">
        <f t="shared" si="23"/>
        <v>25986</v>
      </c>
      <c r="G89" s="68">
        <v>4281</v>
      </c>
      <c r="H89" s="69">
        <f t="shared" si="19"/>
        <v>98.845532209651353</v>
      </c>
      <c r="I89" s="68">
        <v>4281</v>
      </c>
      <c r="J89" s="69">
        <f t="shared" si="20"/>
        <v>98.845532209651353</v>
      </c>
      <c r="K89" s="68">
        <v>4281</v>
      </c>
      <c r="L89" s="69">
        <f t="shared" si="21"/>
        <v>98.845532209651353</v>
      </c>
      <c r="M89" s="68">
        <v>4281</v>
      </c>
      <c r="N89" s="69">
        <f t="shared" si="24"/>
        <v>98.845532209651353</v>
      </c>
      <c r="O89" s="68">
        <v>4281</v>
      </c>
      <c r="P89" s="69">
        <f t="shared" si="25"/>
        <v>98.845532209651353</v>
      </c>
      <c r="Q89" s="68">
        <v>4281</v>
      </c>
      <c r="R89" s="28">
        <f t="shared" si="26"/>
        <v>98.845532209651353</v>
      </c>
      <c r="S89" s="42">
        <v>4</v>
      </c>
      <c r="T89" s="42">
        <f t="shared" si="27"/>
        <v>6</v>
      </c>
      <c r="V89" s="30"/>
      <c r="W89" s="25" t="str">
        <f t="shared" si="22"/>
        <v>Sim</v>
      </c>
    </row>
    <row r="90" spans="1:23" ht="15" x14ac:dyDescent="0.25">
      <c r="A90" s="8" t="s">
        <v>131</v>
      </c>
      <c r="B90" s="21" t="s">
        <v>234</v>
      </c>
      <c r="C90" s="12">
        <v>210440</v>
      </c>
      <c r="D90" s="47" t="s">
        <v>135</v>
      </c>
      <c r="E90" s="52">
        <v>5590</v>
      </c>
      <c r="F90" s="61">
        <f t="shared" si="23"/>
        <v>33540</v>
      </c>
      <c r="G90" s="68">
        <v>6122</v>
      </c>
      <c r="H90" s="69">
        <f t="shared" si="19"/>
        <v>109.51699463327371</v>
      </c>
      <c r="I90" s="68">
        <v>6528</v>
      </c>
      <c r="J90" s="69">
        <f t="shared" si="20"/>
        <v>116.77996422182468</v>
      </c>
      <c r="K90" s="68">
        <v>5872</v>
      </c>
      <c r="L90" s="69">
        <f t="shared" si="21"/>
        <v>105.04472271914132</v>
      </c>
      <c r="M90" s="68">
        <v>4115</v>
      </c>
      <c r="N90" s="69">
        <f t="shared" si="24"/>
        <v>73.613595706618966</v>
      </c>
      <c r="O90" s="68">
        <v>5376</v>
      </c>
      <c r="P90" s="69">
        <f t="shared" si="25"/>
        <v>96.171735241502688</v>
      </c>
      <c r="Q90" s="68">
        <v>2944</v>
      </c>
      <c r="R90" s="28">
        <f t="shared" si="26"/>
        <v>52.665474060822902</v>
      </c>
      <c r="S90" s="42">
        <v>4</v>
      </c>
      <c r="T90" s="42">
        <f t="shared" si="27"/>
        <v>4</v>
      </c>
      <c r="V90" s="30"/>
      <c r="W90" s="25" t="str">
        <f t="shared" si="22"/>
        <v>Sim</v>
      </c>
    </row>
    <row r="91" spans="1:23" ht="15" x14ac:dyDescent="0.25">
      <c r="A91" s="8" t="s">
        <v>131</v>
      </c>
      <c r="B91" s="21" t="s">
        <v>234</v>
      </c>
      <c r="C91" s="12">
        <v>210450</v>
      </c>
      <c r="D91" s="47" t="s">
        <v>136</v>
      </c>
      <c r="E91" s="52">
        <v>4021</v>
      </c>
      <c r="F91" s="61">
        <f t="shared" si="23"/>
        <v>24126</v>
      </c>
      <c r="G91" s="68">
        <v>3433</v>
      </c>
      <c r="H91" s="69">
        <f t="shared" si="19"/>
        <v>85.376771947276794</v>
      </c>
      <c r="I91" s="68">
        <v>4657</v>
      </c>
      <c r="J91" s="69">
        <f t="shared" si="20"/>
        <v>115.81696095498633</v>
      </c>
      <c r="K91" s="68">
        <v>3362</v>
      </c>
      <c r="L91" s="69">
        <f t="shared" si="21"/>
        <v>83.611042029345938</v>
      </c>
      <c r="M91" s="68">
        <v>4347</v>
      </c>
      <c r="N91" s="69">
        <f t="shared" si="24"/>
        <v>108.10743596120369</v>
      </c>
      <c r="O91" s="68">
        <v>4019</v>
      </c>
      <c r="P91" s="69">
        <f t="shared" si="25"/>
        <v>99.950261129072373</v>
      </c>
      <c r="Q91" s="68">
        <v>2873</v>
      </c>
      <c r="R91" s="28">
        <f t="shared" si="26"/>
        <v>71.449888087540415</v>
      </c>
      <c r="S91" s="42">
        <v>4</v>
      </c>
      <c r="T91" s="42">
        <f t="shared" si="27"/>
        <v>5</v>
      </c>
      <c r="V91" s="30"/>
      <c r="W91" s="25" t="str">
        <f t="shared" si="22"/>
        <v>Sim</v>
      </c>
    </row>
    <row r="92" spans="1:23" ht="15" x14ac:dyDescent="0.25">
      <c r="A92" s="8" t="s">
        <v>72</v>
      </c>
      <c r="B92" s="21" t="s">
        <v>234</v>
      </c>
      <c r="C92" s="12">
        <v>210455</v>
      </c>
      <c r="D92" s="47" t="s">
        <v>78</v>
      </c>
      <c r="E92" s="52">
        <v>10381</v>
      </c>
      <c r="F92" s="61">
        <f t="shared" si="23"/>
        <v>62286</v>
      </c>
      <c r="G92" s="68">
        <v>9792</v>
      </c>
      <c r="H92" s="69">
        <f t="shared" si="19"/>
        <v>94.326172815721037</v>
      </c>
      <c r="I92" s="68">
        <v>10098</v>
      </c>
      <c r="J92" s="69">
        <f t="shared" si="20"/>
        <v>97.273865716212313</v>
      </c>
      <c r="K92" s="68">
        <v>10252</v>
      </c>
      <c r="L92" s="69">
        <f t="shared" si="21"/>
        <v>98.757345149792883</v>
      </c>
      <c r="M92" s="68">
        <v>10192</v>
      </c>
      <c r="N92" s="69">
        <f t="shared" si="24"/>
        <v>98.179366149696563</v>
      </c>
      <c r="O92" s="68">
        <v>9802</v>
      </c>
      <c r="P92" s="69">
        <f t="shared" si="25"/>
        <v>94.422502649070424</v>
      </c>
      <c r="Q92" s="68">
        <v>10041</v>
      </c>
      <c r="R92" s="28">
        <f t="shared" si="26"/>
        <v>96.724785666120795</v>
      </c>
      <c r="S92" s="42">
        <v>4</v>
      </c>
      <c r="T92" s="42">
        <f t="shared" si="27"/>
        <v>6</v>
      </c>
      <c r="V92" s="30"/>
      <c r="W92" s="25" t="str">
        <f t="shared" si="22"/>
        <v>Sim</v>
      </c>
    </row>
    <row r="93" spans="1:23" ht="15" x14ac:dyDescent="0.25">
      <c r="A93" s="8" t="s">
        <v>131</v>
      </c>
      <c r="B93" s="21" t="s">
        <v>234</v>
      </c>
      <c r="C93" s="12">
        <v>210460</v>
      </c>
      <c r="D93" s="47" t="s">
        <v>137</v>
      </c>
      <c r="E93" s="52">
        <v>6340</v>
      </c>
      <c r="F93" s="61">
        <f t="shared" si="23"/>
        <v>38040</v>
      </c>
      <c r="G93" s="68">
        <v>5938</v>
      </c>
      <c r="H93" s="69">
        <f t="shared" si="19"/>
        <v>93.65930599369085</v>
      </c>
      <c r="I93" s="68">
        <v>5850</v>
      </c>
      <c r="J93" s="69">
        <f t="shared" si="20"/>
        <v>92.271293375394322</v>
      </c>
      <c r="K93" s="68">
        <v>6864</v>
      </c>
      <c r="L93" s="69">
        <f t="shared" si="21"/>
        <v>108.26498422712933</v>
      </c>
      <c r="M93" s="68">
        <v>6735</v>
      </c>
      <c r="N93" s="69">
        <f t="shared" si="24"/>
        <v>106.23028391167193</v>
      </c>
      <c r="O93" s="68">
        <v>6847</v>
      </c>
      <c r="P93" s="69">
        <f t="shared" si="25"/>
        <v>107.99684542586752</v>
      </c>
      <c r="Q93" s="68">
        <v>6605</v>
      </c>
      <c r="R93" s="28">
        <f t="shared" si="26"/>
        <v>104.17981072555204</v>
      </c>
      <c r="S93" s="42">
        <v>4</v>
      </c>
      <c r="T93" s="42">
        <f t="shared" si="27"/>
        <v>6</v>
      </c>
      <c r="V93" s="30"/>
      <c r="W93" s="25" t="str">
        <f t="shared" si="22"/>
        <v>Sim</v>
      </c>
    </row>
    <row r="94" spans="1:23" ht="15" x14ac:dyDescent="0.25">
      <c r="A94" s="8" t="s">
        <v>131</v>
      </c>
      <c r="B94" s="21" t="s">
        <v>234</v>
      </c>
      <c r="C94" s="12">
        <v>210462</v>
      </c>
      <c r="D94" s="47" t="s">
        <v>138</v>
      </c>
      <c r="E94" s="52">
        <v>5799</v>
      </c>
      <c r="F94" s="61">
        <f t="shared" si="23"/>
        <v>34794</v>
      </c>
      <c r="G94" s="68">
        <v>4201</v>
      </c>
      <c r="H94" s="69">
        <f t="shared" si="19"/>
        <v>72.443524745645803</v>
      </c>
      <c r="I94" s="68">
        <v>4868</v>
      </c>
      <c r="J94" s="69">
        <f t="shared" si="20"/>
        <v>83.945507846180377</v>
      </c>
      <c r="K94" s="68">
        <v>4872</v>
      </c>
      <c r="L94" s="69">
        <f t="shared" si="21"/>
        <v>84.014485256078629</v>
      </c>
      <c r="M94" s="68">
        <v>3957</v>
      </c>
      <c r="N94" s="69">
        <f t="shared" si="24"/>
        <v>68.235902741852044</v>
      </c>
      <c r="O94" s="68">
        <v>6982</v>
      </c>
      <c r="P94" s="69">
        <f t="shared" si="25"/>
        <v>120.40006897740989</v>
      </c>
      <c r="Q94" s="68">
        <v>5001</v>
      </c>
      <c r="R94" s="28">
        <f t="shared" si="26"/>
        <v>86.239006725297457</v>
      </c>
      <c r="S94" s="42">
        <v>4</v>
      </c>
      <c r="T94" s="42">
        <f t="shared" si="27"/>
        <v>4</v>
      </c>
      <c r="V94" s="30"/>
      <c r="W94" s="25" t="str">
        <f t="shared" si="22"/>
        <v>Sim</v>
      </c>
    </row>
    <row r="95" spans="1:23" ht="15" x14ac:dyDescent="0.25">
      <c r="A95" s="7" t="s">
        <v>159</v>
      </c>
      <c r="B95" s="22" t="s">
        <v>235</v>
      </c>
      <c r="C95" s="29">
        <v>210465</v>
      </c>
      <c r="D95" s="48" t="s">
        <v>163</v>
      </c>
      <c r="E95" s="52">
        <v>2830</v>
      </c>
      <c r="F95" s="61">
        <f t="shared" si="23"/>
        <v>16980</v>
      </c>
      <c r="G95" s="68">
        <v>2554</v>
      </c>
      <c r="H95" s="69">
        <f t="shared" si="19"/>
        <v>90.247349823321557</v>
      </c>
      <c r="I95" s="68">
        <v>2746</v>
      </c>
      <c r="J95" s="69">
        <f t="shared" si="20"/>
        <v>97.031802120141336</v>
      </c>
      <c r="K95" s="68">
        <v>2432</v>
      </c>
      <c r="L95" s="69">
        <f t="shared" si="21"/>
        <v>85.936395759717314</v>
      </c>
      <c r="M95" s="68">
        <v>2628</v>
      </c>
      <c r="N95" s="69">
        <f t="shared" si="24"/>
        <v>92.86219081272084</v>
      </c>
      <c r="O95" s="68">
        <v>2635</v>
      </c>
      <c r="P95" s="69">
        <f t="shared" si="25"/>
        <v>93.109540636042396</v>
      </c>
      <c r="Q95" s="68">
        <v>2185</v>
      </c>
      <c r="R95" s="28">
        <f t="shared" si="26"/>
        <v>77.208480565371033</v>
      </c>
      <c r="S95" s="42">
        <v>4</v>
      </c>
      <c r="T95" s="42">
        <f t="shared" si="27"/>
        <v>5</v>
      </c>
      <c r="V95" s="30"/>
      <c r="W95" s="25" t="str">
        <f t="shared" si="22"/>
        <v>Sim</v>
      </c>
    </row>
    <row r="96" spans="1:23" ht="15" x14ac:dyDescent="0.25">
      <c r="A96" s="7" t="s">
        <v>203</v>
      </c>
      <c r="B96" s="22" t="s">
        <v>234</v>
      </c>
      <c r="C96" s="29">
        <v>210467</v>
      </c>
      <c r="D96" s="48" t="s">
        <v>212</v>
      </c>
      <c r="E96" s="52">
        <v>8332</v>
      </c>
      <c r="F96" s="61">
        <f t="shared" si="23"/>
        <v>49992</v>
      </c>
      <c r="G96" s="68">
        <v>8766</v>
      </c>
      <c r="H96" s="69">
        <f t="shared" si="19"/>
        <v>105.20883341334613</v>
      </c>
      <c r="I96" s="68">
        <v>4918</v>
      </c>
      <c r="J96" s="69">
        <f t="shared" si="20"/>
        <v>59.025444071051368</v>
      </c>
      <c r="K96" s="68">
        <v>8605</v>
      </c>
      <c r="L96" s="69">
        <f t="shared" si="21"/>
        <v>103.27652424387904</v>
      </c>
      <c r="M96" s="68"/>
      <c r="N96" s="69">
        <f t="shared" si="24"/>
        <v>0</v>
      </c>
      <c r="O96" s="68">
        <v>6991</v>
      </c>
      <c r="P96" s="69">
        <f t="shared" si="25"/>
        <v>83.905424867978866</v>
      </c>
      <c r="Q96" s="68">
        <v>6495</v>
      </c>
      <c r="R96" s="28">
        <f t="shared" si="26"/>
        <v>77.9524723955833</v>
      </c>
      <c r="S96" s="42">
        <v>4</v>
      </c>
      <c r="T96" s="42">
        <f t="shared" si="27"/>
        <v>3</v>
      </c>
      <c r="V96" s="30"/>
      <c r="W96" s="25" t="str">
        <f t="shared" si="22"/>
        <v>Não</v>
      </c>
    </row>
    <row r="97" spans="1:23" ht="15" x14ac:dyDescent="0.25">
      <c r="A97" s="7" t="s">
        <v>131</v>
      </c>
      <c r="B97" s="22" t="s">
        <v>234</v>
      </c>
      <c r="C97" s="29">
        <v>210470</v>
      </c>
      <c r="D97" s="48" t="s">
        <v>139</v>
      </c>
      <c r="E97" s="52">
        <v>3127</v>
      </c>
      <c r="F97" s="61">
        <f t="shared" si="23"/>
        <v>18762</v>
      </c>
      <c r="G97" s="68">
        <v>2743</v>
      </c>
      <c r="H97" s="69">
        <f t="shared" si="19"/>
        <v>87.719859290054373</v>
      </c>
      <c r="I97" s="68">
        <v>1978</v>
      </c>
      <c r="J97" s="69">
        <f t="shared" si="20"/>
        <v>63.25551646945955</v>
      </c>
      <c r="K97" s="68">
        <v>2737</v>
      </c>
      <c r="L97" s="69">
        <f t="shared" si="21"/>
        <v>87.527982091461467</v>
      </c>
      <c r="M97" s="68">
        <v>1498</v>
      </c>
      <c r="N97" s="69">
        <f t="shared" si="24"/>
        <v>47.905340582027499</v>
      </c>
      <c r="O97" s="68">
        <v>1656</v>
      </c>
      <c r="P97" s="69">
        <f t="shared" si="25"/>
        <v>52.958106811640548</v>
      </c>
      <c r="Q97" s="68">
        <v>963</v>
      </c>
      <c r="R97" s="28">
        <f t="shared" si="26"/>
        <v>30.796290374160542</v>
      </c>
      <c r="S97" s="42">
        <v>4</v>
      </c>
      <c r="T97" s="42">
        <f t="shared" si="27"/>
        <v>2</v>
      </c>
      <c r="V97" s="30"/>
      <c r="W97" s="25" t="str">
        <f t="shared" si="22"/>
        <v>Não</v>
      </c>
    </row>
    <row r="98" spans="1:23" ht="15" x14ac:dyDescent="0.25">
      <c r="A98" s="7" t="s">
        <v>41</v>
      </c>
      <c r="B98" s="22" t="s">
        <v>234</v>
      </c>
      <c r="C98" s="29">
        <v>210480</v>
      </c>
      <c r="D98" s="48" t="s">
        <v>43</v>
      </c>
      <c r="E98" s="52">
        <v>31278</v>
      </c>
      <c r="F98" s="61">
        <f t="shared" si="23"/>
        <v>187668</v>
      </c>
      <c r="G98" s="68">
        <v>31208</v>
      </c>
      <c r="H98" s="69">
        <f t="shared" si="19"/>
        <v>99.776200524330207</v>
      </c>
      <c r="I98" s="68">
        <v>29716</v>
      </c>
      <c r="J98" s="69">
        <f t="shared" si="20"/>
        <v>95.006074557196754</v>
      </c>
      <c r="K98" s="68">
        <v>31718</v>
      </c>
      <c r="L98" s="69">
        <f t="shared" si="21"/>
        <v>101.40673956135302</v>
      </c>
      <c r="M98" s="68">
        <v>30967</v>
      </c>
      <c r="N98" s="69">
        <f t="shared" si="24"/>
        <v>99.005690900952743</v>
      </c>
      <c r="O98" s="68">
        <v>29745</v>
      </c>
      <c r="P98" s="69">
        <f t="shared" si="25"/>
        <v>95.098791482831373</v>
      </c>
      <c r="Q98" s="68">
        <v>30675</v>
      </c>
      <c r="R98" s="28">
        <f t="shared" si="26"/>
        <v>98.072127373873002</v>
      </c>
      <c r="S98" s="42">
        <v>4</v>
      </c>
      <c r="T98" s="42">
        <f t="shared" si="27"/>
        <v>6</v>
      </c>
      <c r="V98" s="30"/>
      <c r="W98" s="25" t="str">
        <f t="shared" si="22"/>
        <v>Sim</v>
      </c>
    </row>
    <row r="99" spans="1:23" ht="15" x14ac:dyDescent="0.25">
      <c r="A99" s="7" t="s">
        <v>114</v>
      </c>
      <c r="B99" s="22" t="s">
        <v>234</v>
      </c>
      <c r="C99" s="29">
        <v>210490</v>
      </c>
      <c r="D99" s="48" t="s">
        <v>121</v>
      </c>
      <c r="E99" s="52">
        <v>4002</v>
      </c>
      <c r="F99" s="61">
        <f t="shared" si="23"/>
        <v>24012</v>
      </c>
      <c r="G99" s="68">
        <v>1762</v>
      </c>
      <c r="H99" s="69">
        <f t="shared" si="19"/>
        <v>44.0279860069965</v>
      </c>
      <c r="I99" s="68">
        <v>4246</v>
      </c>
      <c r="J99" s="69">
        <f t="shared" si="20"/>
        <v>106.09695152423788</v>
      </c>
      <c r="K99" s="68">
        <v>4498</v>
      </c>
      <c r="L99" s="69">
        <f t="shared" si="21"/>
        <v>112.39380309845077</v>
      </c>
      <c r="M99" s="68">
        <v>4632</v>
      </c>
      <c r="N99" s="69">
        <f t="shared" si="24"/>
        <v>115.74212893553224</v>
      </c>
      <c r="O99" s="68">
        <v>4473</v>
      </c>
      <c r="P99" s="69">
        <f t="shared" si="25"/>
        <v>111.76911544227886</v>
      </c>
      <c r="Q99" s="68">
        <v>3680</v>
      </c>
      <c r="R99" s="28">
        <f t="shared" si="26"/>
        <v>91.954022988505741</v>
      </c>
      <c r="S99" s="42">
        <v>4</v>
      </c>
      <c r="T99" s="42">
        <f t="shared" si="27"/>
        <v>5</v>
      </c>
      <c r="V99" s="30"/>
      <c r="W99" s="25" t="str">
        <f t="shared" si="22"/>
        <v>Sim</v>
      </c>
    </row>
    <row r="100" spans="1:23" ht="15" x14ac:dyDescent="0.25">
      <c r="A100" s="7" t="s">
        <v>147</v>
      </c>
      <c r="B100" s="22" t="s">
        <v>234</v>
      </c>
      <c r="C100" s="29">
        <v>210500</v>
      </c>
      <c r="D100" s="47" t="s">
        <v>152</v>
      </c>
      <c r="E100" s="52">
        <v>7367</v>
      </c>
      <c r="F100" s="61">
        <f t="shared" si="23"/>
        <v>44202</v>
      </c>
      <c r="G100" s="68">
        <v>6832</v>
      </c>
      <c r="H100" s="69">
        <f t="shared" si="19"/>
        <v>92.737885163567256</v>
      </c>
      <c r="I100" s="68">
        <v>7690</v>
      </c>
      <c r="J100" s="69">
        <f t="shared" si="20"/>
        <v>104.38441699470613</v>
      </c>
      <c r="K100" s="68">
        <v>7692</v>
      </c>
      <c r="L100" s="69">
        <f t="shared" si="21"/>
        <v>104.4115650875526</v>
      </c>
      <c r="M100" s="68">
        <v>8428</v>
      </c>
      <c r="N100" s="69">
        <f t="shared" si="24"/>
        <v>114.40206325505633</v>
      </c>
      <c r="O100" s="68">
        <v>7128</v>
      </c>
      <c r="P100" s="69">
        <f t="shared" si="25"/>
        <v>96.755802904845936</v>
      </c>
      <c r="Q100" s="68">
        <v>7026</v>
      </c>
      <c r="R100" s="28">
        <f t="shared" si="26"/>
        <v>95.371250169675577</v>
      </c>
      <c r="S100" s="42">
        <v>4</v>
      </c>
      <c r="T100" s="42">
        <f t="shared" si="27"/>
        <v>6</v>
      </c>
      <c r="V100" s="30"/>
      <c r="W100" s="25" t="str">
        <f t="shared" si="22"/>
        <v>Sim</v>
      </c>
    </row>
    <row r="101" spans="1:23" ht="15" x14ac:dyDescent="0.25">
      <c r="A101" s="7" t="s">
        <v>147</v>
      </c>
      <c r="B101" s="22" t="s">
        <v>234</v>
      </c>
      <c r="C101" s="29">
        <v>210510</v>
      </c>
      <c r="D101" s="48" t="s">
        <v>153</v>
      </c>
      <c r="E101" s="52">
        <v>4209</v>
      </c>
      <c r="F101" s="61">
        <f t="shared" si="23"/>
        <v>25254</v>
      </c>
      <c r="G101" s="68">
        <v>3950</v>
      </c>
      <c r="H101" s="69">
        <f t="shared" si="19"/>
        <v>93.846519363269181</v>
      </c>
      <c r="I101" s="68">
        <v>4200</v>
      </c>
      <c r="J101" s="69">
        <f t="shared" si="20"/>
        <v>99.786172487526727</v>
      </c>
      <c r="K101" s="68">
        <v>4200</v>
      </c>
      <c r="L101" s="69">
        <f t="shared" si="21"/>
        <v>99.786172487526727</v>
      </c>
      <c r="M101" s="68">
        <v>4972</v>
      </c>
      <c r="N101" s="69">
        <f t="shared" si="24"/>
        <v>118.12782133523403</v>
      </c>
      <c r="O101" s="68">
        <v>4486</v>
      </c>
      <c r="P101" s="69">
        <f t="shared" si="25"/>
        <v>106.58113566167735</v>
      </c>
      <c r="Q101" s="68">
        <v>4007</v>
      </c>
      <c r="R101" s="28">
        <f t="shared" si="26"/>
        <v>95.200760275599905</v>
      </c>
      <c r="S101" s="42">
        <v>4</v>
      </c>
      <c r="T101" s="42">
        <f t="shared" si="27"/>
        <v>6</v>
      </c>
      <c r="V101" s="30"/>
      <c r="W101" s="25" t="str">
        <f t="shared" si="22"/>
        <v>Sim</v>
      </c>
    </row>
    <row r="102" spans="1:23" ht="15" x14ac:dyDescent="0.25">
      <c r="A102" s="7" t="s">
        <v>159</v>
      </c>
      <c r="B102" s="22" t="s">
        <v>234</v>
      </c>
      <c r="C102" s="29">
        <v>210515</v>
      </c>
      <c r="D102" s="48" t="s">
        <v>164</v>
      </c>
      <c r="E102" s="52">
        <v>6049</v>
      </c>
      <c r="F102" s="61">
        <f t="shared" si="23"/>
        <v>36294</v>
      </c>
      <c r="G102" s="68">
        <v>5180</v>
      </c>
      <c r="H102" s="69">
        <f t="shared" si="19"/>
        <v>85.63398908910564</v>
      </c>
      <c r="I102" s="68">
        <v>5926</v>
      </c>
      <c r="J102" s="69">
        <f t="shared" si="20"/>
        <v>97.966606050586876</v>
      </c>
      <c r="K102" s="68">
        <v>6264</v>
      </c>
      <c r="L102" s="69">
        <f t="shared" si="21"/>
        <v>103.55430649694163</v>
      </c>
      <c r="M102" s="68">
        <v>5533</v>
      </c>
      <c r="N102" s="69">
        <f t="shared" si="24"/>
        <v>91.469664407340062</v>
      </c>
      <c r="O102" s="68">
        <v>6972</v>
      </c>
      <c r="P102" s="69">
        <f t="shared" si="25"/>
        <v>115.2587204496611</v>
      </c>
      <c r="Q102" s="68">
        <v>5283</v>
      </c>
      <c r="R102" s="28">
        <f t="shared" si="26"/>
        <v>87.336749876012561</v>
      </c>
      <c r="S102" s="42">
        <v>4</v>
      </c>
      <c r="T102" s="42">
        <f t="shared" si="27"/>
        <v>6</v>
      </c>
      <c r="V102" s="30"/>
      <c r="W102" s="25" t="str">
        <f t="shared" si="22"/>
        <v>Sim</v>
      </c>
    </row>
    <row r="103" spans="1:23" ht="15" x14ac:dyDescent="0.25">
      <c r="A103" s="7" t="s">
        <v>101</v>
      </c>
      <c r="B103" s="22" t="s">
        <v>234</v>
      </c>
      <c r="C103" s="29">
        <v>210520</v>
      </c>
      <c r="D103" s="48" t="s">
        <v>104</v>
      </c>
      <c r="E103" s="52">
        <v>4129</v>
      </c>
      <c r="F103" s="61">
        <f t="shared" si="23"/>
        <v>24774</v>
      </c>
      <c r="G103" s="68">
        <v>4091</v>
      </c>
      <c r="H103" s="69">
        <f t="shared" si="19"/>
        <v>99.079680310002431</v>
      </c>
      <c r="I103" s="68">
        <v>4262</v>
      </c>
      <c r="J103" s="69">
        <f t="shared" si="20"/>
        <v>103.22111891499152</v>
      </c>
      <c r="K103" s="68">
        <v>4274</v>
      </c>
      <c r="L103" s="69">
        <f t="shared" si="21"/>
        <v>103.51174618551708</v>
      </c>
      <c r="M103" s="68">
        <v>4136</v>
      </c>
      <c r="N103" s="69">
        <f t="shared" si="24"/>
        <v>100.16953257447324</v>
      </c>
      <c r="O103" s="68">
        <v>2991</v>
      </c>
      <c r="P103" s="69">
        <f t="shared" si="25"/>
        <v>72.438847178493575</v>
      </c>
      <c r="Q103" s="68">
        <v>4132</v>
      </c>
      <c r="R103" s="28">
        <f t="shared" si="26"/>
        <v>100.07265681763138</v>
      </c>
      <c r="S103" s="42">
        <v>4</v>
      </c>
      <c r="T103" s="42">
        <f t="shared" si="27"/>
        <v>5</v>
      </c>
      <c r="V103" s="30"/>
      <c r="W103" s="25" t="str">
        <f t="shared" si="22"/>
        <v>Sim</v>
      </c>
    </row>
    <row r="104" spans="1:23" ht="15" x14ac:dyDescent="0.25">
      <c r="A104" s="7" t="s">
        <v>72</v>
      </c>
      <c r="B104" s="22" t="s">
        <v>234</v>
      </c>
      <c r="C104" s="29">
        <v>210530</v>
      </c>
      <c r="D104" s="48" t="s">
        <v>72</v>
      </c>
      <c r="E104" s="52">
        <v>141444</v>
      </c>
      <c r="F104" s="61">
        <f t="shared" si="23"/>
        <v>848664</v>
      </c>
      <c r="G104" s="68">
        <v>131139</v>
      </c>
      <c r="H104" s="69">
        <f t="shared" si="19"/>
        <v>92.714431152965133</v>
      </c>
      <c r="I104" s="68">
        <v>142456</v>
      </c>
      <c r="J104" s="69">
        <f t="shared" si="20"/>
        <v>100.71547750346429</v>
      </c>
      <c r="K104" s="68">
        <v>150438</v>
      </c>
      <c r="L104" s="69">
        <f t="shared" si="21"/>
        <v>106.35870026300161</v>
      </c>
      <c r="M104" s="68">
        <v>132776</v>
      </c>
      <c r="N104" s="69">
        <f t="shared" si="24"/>
        <v>93.871779644240831</v>
      </c>
      <c r="O104" s="68">
        <v>124384</v>
      </c>
      <c r="P104" s="69">
        <f t="shared" si="25"/>
        <v>87.938689516699185</v>
      </c>
      <c r="Q104" s="68">
        <v>81093</v>
      </c>
      <c r="R104" s="28">
        <f t="shared" si="26"/>
        <v>57.332230423347752</v>
      </c>
      <c r="S104" s="42">
        <v>4</v>
      </c>
      <c r="T104" s="42">
        <f t="shared" si="27"/>
        <v>5</v>
      </c>
      <c r="V104" s="30"/>
      <c r="W104" s="25" t="str">
        <f t="shared" si="22"/>
        <v>Sim</v>
      </c>
    </row>
    <row r="105" spans="1:23" ht="15" x14ac:dyDescent="0.25">
      <c r="A105" s="7" t="s">
        <v>41</v>
      </c>
      <c r="B105" s="22" t="s">
        <v>235</v>
      </c>
      <c r="C105" s="29">
        <v>210535</v>
      </c>
      <c r="D105" s="48" t="s">
        <v>44</v>
      </c>
      <c r="E105" s="52">
        <v>4249</v>
      </c>
      <c r="F105" s="61">
        <f t="shared" si="23"/>
        <v>25494</v>
      </c>
      <c r="G105" s="68">
        <v>3605</v>
      </c>
      <c r="H105" s="69">
        <f t="shared" si="19"/>
        <v>84.843492586490939</v>
      </c>
      <c r="I105" s="68">
        <v>3500</v>
      </c>
      <c r="J105" s="69">
        <f t="shared" si="20"/>
        <v>82.372322899505761</v>
      </c>
      <c r="K105" s="68">
        <v>4069</v>
      </c>
      <c r="L105" s="69">
        <f t="shared" si="21"/>
        <v>95.763709108025424</v>
      </c>
      <c r="M105" s="68">
        <v>3751</v>
      </c>
      <c r="N105" s="69">
        <f t="shared" si="24"/>
        <v>88.279595198870325</v>
      </c>
      <c r="O105" s="68">
        <v>4000</v>
      </c>
      <c r="P105" s="69">
        <f t="shared" si="25"/>
        <v>94.139797599435155</v>
      </c>
      <c r="Q105" s="68">
        <v>3581</v>
      </c>
      <c r="R105" s="28">
        <f t="shared" si="26"/>
        <v>84.278653800894332</v>
      </c>
      <c r="S105" s="42">
        <v>4</v>
      </c>
      <c r="T105" s="42">
        <f t="shared" si="27"/>
        <v>6</v>
      </c>
      <c r="V105" s="30"/>
      <c r="W105" s="25" t="str">
        <f t="shared" si="22"/>
        <v>Sim</v>
      </c>
    </row>
    <row r="106" spans="1:23" ht="15" x14ac:dyDescent="0.25">
      <c r="A106" s="8" t="s">
        <v>87</v>
      </c>
      <c r="B106" s="21" t="s">
        <v>234</v>
      </c>
      <c r="C106" s="12">
        <v>210540</v>
      </c>
      <c r="D106" s="47" t="s">
        <v>91</v>
      </c>
      <c r="E106" s="52">
        <v>18262</v>
      </c>
      <c r="F106" s="61">
        <f t="shared" si="23"/>
        <v>109572</v>
      </c>
      <c r="G106" s="68">
        <v>16317</v>
      </c>
      <c r="H106" s="69">
        <f t="shared" si="19"/>
        <v>89.349468842404988</v>
      </c>
      <c r="I106" s="68">
        <v>16249</v>
      </c>
      <c r="J106" s="69">
        <f t="shared" si="20"/>
        <v>88.977110940751288</v>
      </c>
      <c r="K106" s="68">
        <v>17374</v>
      </c>
      <c r="L106" s="69">
        <f t="shared" si="21"/>
        <v>95.137443872522169</v>
      </c>
      <c r="M106" s="68">
        <v>17546</v>
      </c>
      <c r="N106" s="69">
        <f t="shared" si="24"/>
        <v>96.079290329646255</v>
      </c>
      <c r="O106" s="68">
        <v>17471</v>
      </c>
      <c r="P106" s="69">
        <f t="shared" si="25"/>
        <v>95.668601467528205</v>
      </c>
      <c r="Q106" s="68">
        <v>14228</v>
      </c>
      <c r="R106" s="28">
        <f t="shared" si="26"/>
        <v>77.910415069543319</v>
      </c>
      <c r="S106" s="42">
        <v>4</v>
      </c>
      <c r="T106" s="42">
        <f t="shared" si="27"/>
        <v>5</v>
      </c>
      <c r="V106" s="30"/>
      <c r="W106" s="25" t="str">
        <f t="shared" si="22"/>
        <v>Sim</v>
      </c>
    </row>
    <row r="107" spans="1:23" ht="15" x14ac:dyDescent="0.25">
      <c r="A107" s="8" t="s">
        <v>8</v>
      </c>
      <c r="B107" s="21" t="s">
        <v>234</v>
      </c>
      <c r="C107" s="12">
        <v>210542</v>
      </c>
      <c r="D107" s="47" t="s">
        <v>12</v>
      </c>
      <c r="E107" s="52">
        <v>10171</v>
      </c>
      <c r="F107" s="61">
        <f t="shared" si="23"/>
        <v>61026</v>
      </c>
      <c r="G107" s="68">
        <v>9784</v>
      </c>
      <c r="H107" s="69">
        <f t="shared" si="19"/>
        <v>96.195064398780843</v>
      </c>
      <c r="I107" s="68">
        <v>12110</v>
      </c>
      <c r="J107" s="69">
        <f t="shared" si="20"/>
        <v>119.06400550584996</v>
      </c>
      <c r="K107" s="68">
        <v>10951</v>
      </c>
      <c r="L107" s="69">
        <f t="shared" si="21"/>
        <v>107.66886245206962</v>
      </c>
      <c r="M107" s="68">
        <v>10586</v>
      </c>
      <c r="N107" s="69">
        <f t="shared" si="24"/>
        <v>104.08022809949857</v>
      </c>
      <c r="O107" s="68">
        <v>8594</v>
      </c>
      <c r="P107" s="69">
        <f t="shared" si="25"/>
        <v>84.495133221905419</v>
      </c>
      <c r="Q107" s="68">
        <v>8970</v>
      </c>
      <c r="R107" s="28">
        <f t="shared" si="26"/>
        <v>88.191918198800508</v>
      </c>
      <c r="S107" s="42">
        <v>4</v>
      </c>
      <c r="T107" s="42">
        <f t="shared" si="27"/>
        <v>6</v>
      </c>
      <c r="V107" s="30"/>
      <c r="W107" s="25" t="str">
        <f t="shared" si="22"/>
        <v>Sim</v>
      </c>
    </row>
    <row r="108" spans="1:23" ht="15" x14ac:dyDescent="0.25">
      <c r="A108" s="8" t="s">
        <v>172</v>
      </c>
      <c r="B108" s="21" t="s">
        <v>234</v>
      </c>
      <c r="C108" s="12">
        <v>210545</v>
      </c>
      <c r="D108" s="47" t="s">
        <v>177</v>
      </c>
      <c r="E108" s="52">
        <v>3598</v>
      </c>
      <c r="F108" s="61">
        <f t="shared" si="23"/>
        <v>21588</v>
      </c>
      <c r="G108" s="68">
        <v>2139</v>
      </c>
      <c r="H108" s="69">
        <f t="shared" si="19"/>
        <v>59.449694274597</v>
      </c>
      <c r="I108" s="68">
        <v>2365</v>
      </c>
      <c r="J108" s="69">
        <f t="shared" si="20"/>
        <v>65.730961645358533</v>
      </c>
      <c r="K108" s="68">
        <v>4153</v>
      </c>
      <c r="L108" s="69">
        <f t="shared" si="21"/>
        <v>115.42523624235686</v>
      </c>
      <c r="M108" s="68">
        <v>4271</v>
      </c>
      <c r="N108" s="69">
        <f t="shared" si="24"/>
        <v>118.70483602001111</v>
      </c>
      <c r="O108" s="68">
        <v>4063</v>
      </c>
      <c r="P108" s="69">
        <f t="shared" si="25"/>
        <v>112.92384658143413</v>
      </c>
      <c r="Q108" s="68">
        <v>4110</v>
      </c>
      <c r="R108" s="28">
        <f t="shared" si="26"/>
        <v>114.23012784880488</v>
      </c>
      <c r="S108" s="42">
        <v>4</v>
      </c>
      <c r="T108" s="42">
        <f t="shared" si="27"/>
        <v>4</v>
      </c>
      <c r="V108" s="30"/>
      <c r="W108" s="25" t="str">
        <f t="shared" si="22"/>
        <v>Sim</v>
      </c>
    </row>
    <row r="109" spans="1:23" ht="15" x14ac:dyDescent="0.25">
      <c r="A109" s="8" t="s">
        <v>41</v>
      </c>
      <c r="B109" s="21" t="s">
        <v>235</v>
      </c>
      <c r="C109" s="12">
        <v>210547</v>
      </c>
      <c r="D109" s="47" t="s">
        <v>45</v>
      </c>
      <c r="E109" s="52">
        <v>1742</v>
      </c>
      <c r="F109" s="61">
        <f t="shared" si="23"/>
        <v>10452</v>
      </c>
      <c r="G109" s="68">
        <v>1639</v>
      </c>
      <c r="H109" s="69">
        <f t="shared" si="19"/>
        <v>94.087256027554531</v>
      </c>
      <c r="I109" s="68">
        <v>1531</v>
      </c>
      <c r="J109" s="69">
        <f t="shared" si="20"/>
        <v>87.887485648679672</v>
      </c>
      <c r="K109" s="68">
        <v>1475</v>
      </c>
      <c r="L109" s="69">
        <f t="shared" si="21"/>
        <v>84.672789896670494</v>
      </c>
      <c r="M109" s="68">
        <v>1696</v>
      </c>
      <c r="N109" s="69">
        <f t="shared" si="24"/>
        <v>97.35935706084959</v>
      </c>
      <c r="O109" s="68">
        <v>1543</v>
      </c>
      <c r="P109" s="69">
        <f t="shared" si="25"/>
        <v>88.576349024110229</v>
      </c>
      <c r="Q109" s="68">
        <v>1734</v>
      </c>
      <c r="R109" s="28">
        <f t="shared" si="26"/>
        <v>99.540757749712967</v>
      </c>
      <c r="S109" s="42">
        <v>4</v>
      </c>
      <c r="T109" s="42">
        <f t="shared" si="27"/>
        <v>6</v>
      </c>
      <c r="V109" s="30"/>
      <c r="W109" s="25" t="str">
        <f t="shared" si="22"/>
        <v>Sim</v>
      </c>
    </row>
    <row r="110" spans="1:23" ht="15" x14ac:dyDescent="0.25">
      <c r="A110" s="8" t="s">
        <v>72</v>
      </c>
      <c r="B110" s="21" t="s">
        <v>234</v>
      </c>
      <c r="C110" s="12">
        <v>210550</v>
      </c>
      <c r="D110" s="47" t="s">
        <v>79</v>
      </c>
      <c r="E110" s="52">
        <v>11790</v>
      </c>
      <c r="F110" s="61">
        <f t="shared" si="23"/>
        <v>70740</v>
      </c>
      <c r="G110" s="68">
        <v>7426</v>
      </c>
      <c r="H110" s="69">
        <f t="shared" si="19"/>
        <v>62.985581000848178</v>
      </c>
      <c r="I110" s="68">
        <v>8972</v>
      </c>
      <c r="J110" s="69">
        <f t="shared" si="20"/>
        <v>76.098388464800678</v>
      </c>
      <c r="K110" s="68">
        <v>10379</v>
      </c>
      <c r="L110" s="69">
        <f t="shared" si="21"/>
        <v>88.032230703986428</v>
      </c>
      <c r="M110" s="68">
        <v>10076</v>
      </c>
      <c r="N110" s="69">
        <f t="shared" si="24"/>
        <v>85.462256149279042</v>
      </c>
      <c r="O110" s="68">
        <v>11407</v>
      </c>
      <c r="P110" s="69">
        <f t="shared" si="25"/>
        <v>96.75148430873621</v>
      </c>
      <c r="Q110" s="68">
        <v>11282</v>
      </c>
      <c r="R110" s="28">
        <f t="shared" si="26"/>
        <v>95.691263782866827</v>
      </c>
      <c r="S110" s="42">
        <v>4</v>
      </c>
      <c r="T110" s="42">
        <f t="shared" si="27"/>
        <v>4</v>
      </c>
      <c r="V110" s="30"/>
      <c r="W110" s="25" t="str">
        <f t="shared" si="22"/>
        <v>Sim</v>
      </c>
    </row>
    <row r="111" spans="1:23" ht="15" x14ac:dyDescent="0.25">
      <c r="A111" s="8" t="s">
        <v>131</v>
      </c>
      <c r="B111" s="21" t="s">
        <v>234</v>
      </c>
      <c r="C111" s="12">
        <v>210560</v>
      </c>
      <c r="D111" s="47" t="s">
        <v>140</v>
      </c>
      <c r="E111" s="52">
        <v>3756</v>
      </c>
      <c r="F111" s="61">
        <f t="shared" si="23"/>
        <v>22536</v>
      </c>
      <c r="G111" s="68">
        <v>3733</v>
      </c>
      <c r="H111" s="69">
        <f t="shared" si="19"/>
        <v>99.387646432374865</v>
      </c>
      <c r="I111" s="68">
        <v>3878</v>
      </c>
      <c r="J111" s="69">
        <f t="shared" si="20"/>
        <v>103.24813631522898</v>
      </c>
      <c r="K111" s="68">
        <v>3827</v>
      </c>
      <c r="L111" s="69">
        <f t="shared" si="21"/>
        <v>101.89030883919064</v>
      </c>
      <c r="M111" s="68">
        <v>3620</v>
      </c>
      <c r="N111" s="69">
        <f t="shared" si="24"/>
        <v>96.379126730564437</v>
      </c>
      <c r="O111" s="68">
        <v>3349</v>
      </c>
      <c r="P111" s="69">
        <f t="shared" si="25"/>
        <v>89.164004259850898</v>
      </c>
      <c r="Q111" s="68">
        <v>3675</v>
      </c>
      <c r="R111" s="28">
        <f t="shared" si="26"/>
        <v>97.843450479233226</v>
      </c>
      <c r="S111" s="42">
        <v>4</v>
      </c>
      <c r="T111" s="42">
        <f t="shared" si="27"/>
        <v>6</v>
      </c>
      <c r="V111" s="30"/>
      <c r="W111" s="25" t="str">
        <f t="shared" si="22"/>
        <v>Sim</v>
      </c>
    </row>
    <row r="112" spans="1:23" ht="15" x14ac:dyDescent="0.25">
      <c r="A112" s="8" t="s">
        <v>203</v>
      </c>
      <c r="B112" s="21" t="s">
        <v>234</v>
      </c>
      <c r="C112" s="12">
        <v>210565</v>
      </c>
      <c r="D112" s="47" t="s">
        <v>213</v>
      </c>
      <c r="E112" s="52">
        <v>2510</v>
      </c>
      <c r="F112" s="61">
        <f t="shared" si="23"/>
        <v>15060</v>
      </c>
      <c r="G112" s="68">
        <v>2565</v>
      </c>
      <c r="H112" s="69">
        <f t="shared" si="19"/>
        <v>102.19123505976096</v>
      </c>
      <c r="I112" s="68">
        <v>2564</v>
      </c>
      <c r="J112" s="69">
        <f t="shared" si="20"/>
        <v>102.15139442231076</v>
      </c>
      <c r="K112" s="68">
        <v>2565</v>
      </c>
      <c r="L112" s="69">
        <f t="shared" si="21"/>
        <v>102.19123505976096</v>
      </c>
      <c r="M112" s="68">
        <v>2565</v>
      </c>
      <c r="N112" s="69">
        <f t="shared" si="24"/>
        <v>102.19123505976096</v>
      </c>
      <c r="O112" s="68">
        <v>1863</v>
      </c>
      <c r="P112" s="69">
        <f t="shared" si="25"/>
        <v>74.223107569721108</v>
      </c>
      <c r="Q112" s="68">
        <v>2564</v>
      </c>
      <c r="R112" s="28">
        <f t="shared" si="26"/>
        <v>102.15139442231076</v>
      </c>
      <c r="S112" s="42">
        <v>4</v>
      </c>
      <c r="T112" s="42">
        <f t="shared" si="27"/>
        <v>5</v>
      </c>
      <c r="V112" s="30"/>
      <c r="W112" s="25" t="str">
        <f t="shared" si="22"/>
        <v>Sim</v>
      </c>
    </row>
    <row r="113" spans="1:23" ht="15" x14ac:dyDescent="0.25">
      <c r="A113" s="8" t="s">
        <v>101</v>
      </c>
      <c r="B113" s="21" t="s">
        <v>234</v>
      </c>
      <c r="C113" s="12">
        <v>210570</v>
      </c>
      <c r="D113" s="47" t="s">
        <v>105</v>
      </c>
      <c r="E113" s="52">
        <v>14363</v>
      </c>
      <c r="F113" s="61">
        <f t="shared" si="23"/>
        <v>86178</v>
      </c>
      <c r="G113" s="68">
        <v>7085</v>
      </c>
      <c r="H113" s="69">
        <f t="shared" si="19"/>
        <v>49.328134790781867</v>
      </c>
      <c r="I113" s="68">
        <v>7896</v>
      </c>
      <c r="J113" s="69">
        <f t="shared" si="20"/>
        <v>54.974587481723866</v>
      </c>
      <c r="K113" s="68">
        <v>12528</v>
      </c>
      <c r="L113" s="69">
        <f t="shared" si="21"/>
        <v>87.224117524194114</v>
      </c>
      <c r="M113" s="68">
        <v>12960</v>
      </c>
      <c r="N113" s="69">
        <f t="shared" si="24"/>
        <v>90.231845714683573</v>
      </c>
      <c r="O113" s="68">
        <v>12312</v>
      </c>
      <c r="P113" s="69">
        <f t="shared" si="25"/>
        <v>85.720253428949391</v>
      </c>
      <c r="Q113" s="68">
        <v>12296</v>
      </c>
      <c r="R113" s="28">
        <f t="shared" si="26"/>
        <v>85.608856088560884</v>
      </c>
      <c r="S113" s="42">
        <v>4</v>
      </c>
      <c r="T113" s="42">
        <f t="shared" si="27"/>
        <v>4</v>
      </c>
      <c r="V113" s="30"/>
      <c r="W113" s="25" t="str">
        <f t="shared" si="22"/>
        <v>Sim</v>
      </c>
    </row>
    <row r="114" spans="1:23" ht="15" x14ac:dyDescent="0.25">
      <c r="A114" s="7" t="s">
        <v>101</v>
      </c>
      <c r="B114" s="22" t="s">
        <v>234</v>
      </c>
      <c r="C114" s="29">
        <v>210580</v>
      </c>
      <c r="D114" s="48" t="s">
        <v>106</v>
      </c>
      <c r="E114" s="52">
        <v>2735</v>
      </c>
      <c r="F114" s="61">
        <f t="shared" si="23"/>
        <v>16410</v>
      </c>
      <c r="G114" s="68">
        <v>2290</v>
      </c>
      <c r="H114" s="69">
        <f t="shared" si="19"/>
        <v>83.729433272394886</v>
      </c>
      <c r="I114" s="68">
        <v>2745</v>
      </c>
      <c r="J114" s="69">
        <f t="shared" si="20"/>
        <v>100.36563071297988</v>
      </c>
      <c r="K114" s="68">
        <v>2589</v>
      </c>
      <c r="L114" s="69">
        <f t="shared" si="21"/>
        <v>94.661791590493607</v>
      </c>
      <c r="M114" s="68">
        <v>2713</v>
      </c>
      <c r="N114" s="69">
        <f t="shared" si="24"/>
        <v>99.195612431444246</v>
      </c>
      <c r="O114" s="68">
        <v>2380</v>
      </c>
      <c r="P114" s="69">
        <f t="shared" si="25"/>
        <v>87.020109689213896</v>
      </c>
      <c r="Q114" s="68">
        <v>2460</v>
      </c>
      <c r="R114" s="28">
        <f t="shared" si="26"/>
        <v>89.945155393053014</v>
      </c>
      <c r="S114" s="42">
        <v>4</v>
      </c>
      <c r="T114" s="42">
        <f t="shared" si="27"/>
        <v>6</v>
      </c>
      <c r="V114" s="30"/>
      <c r="W114" s="25" t="str">
        <f t="shared" si="22"/>
        <v>Sim</v>
      </c>
    </row>
    <row r="115" spans="1:23" ht="15" x14ac:dyDescent="0.25">
      <c r="A115" s="7" t="s">
        <v>101</v>
      </c>
      <c r="B115" s="22" t="s">
        <v>234</v>
      </c>
      <c r="C115" s="29">
        <v>210594</v>
      </c>
      <c r="D115" s="48" t="s">
        <v>107</v>
      </c>
      <c r="E115" s="52">
        <v>2661</v>
      </c>
      <c r="F115" s="61">
        <f t="shared" si="23"/>
        <v>15966</v>
      </c>
      <c r="G115" s="68">
        <v>3633</v>
      </c>
      <c r="H115" s="69">
        <f t="shared" si="19"/>
        <v>136.52762119503944</v>
      </c>
      <c r="I115" s="68">
        <v>2910</v>
      </c>
      <c r="J115" s="69">
        <f t="shared" si="20"/>
        <v>109.35738444193912</v>
      </c>
      <c r="K115" s="68">
        <v>3991</v>
      </c>
      <c r="L115" s="69">
        <f t="shared" si="21"/>
        <v>149.98121007140173</v>
      </c>
      <c r="M115" s="68">
        <v>3984</v>
      </c>
      <c r="N115" s="69">
        <f t="shared" si="24"/>
        <v>149.71815107102594</v>
      </c>
      <c r="O115" s="68">
        <v>4386</v>
      </c>
      <c r="P115" s="69">
        <f t="shared" si="25"/>
        <v>164.8252536640361</v>
      </c>
      <c r="Q115" s="68">
        <v>3529</v>
      </c>
      <c r="R115" s="28">
        <f t="shared" si="26"/>
        <v>132.61931604659901</v>
      </c>
      <c r="S115" s="42">
        <v>4</v>
      </c>
      <c r="T115" s="42">
        <f t="shared" si="27"/>
        <v>6</v>
      </c>
      <c r="V115" s="30"/>
      <c r="W115" s="25" t="str">
        <f t="shared" si="22"/>
        <v>Sim</v>
      </c>
    </row>
    <row r="116" spans="1:23" ht="15" x14ac:dyDescent="0.25">
      <c r="A116" s="7" t="s">
        <v>16</v>
      </c>
      <c r="B116" s="22" t="s">
        <v>234</v>
      </c>
      <c r="C116" s="29">
        <v>210590</v>
      </c>
      <c r="D116" s="48" t="s">
        <v>21</v>
      </c>
      <c r="E116" s="52">
        <v>3844</v>
      </c>
      <c r="F116" s="61">
        <f t="shared" si="23"/>
        <v>23064</v>
      </c>
      <c r="G116" s="68">
        <v>2254</v>
      </c>
      <c r="H116" s="69">
        <f t="shared" si="19"/>
        <v>58.636836628511965</v>
      </c>
      <c r="I116" s="68">
        <v>2340</v>
      </c>
      <c r="J116" s="69">
        <f t="shared" si="20"/>
        <v>60.874089490114471</v>
      </c>
      <c r="K116" s="68">
        <v>2294</v>
      </c>
      <c r="L116" s="69">
        <f t="shared" si="21"/>
        <v>59.677419354838712</v>
      </c>
      <c r="M116" s="68">
        <v>2110</v>
      </c>
      <c r="N116" s="69">
        <f t="shared" si="24"/>
        <v>54.890738813735695</v>
      </c>
      <c r="O116" s="68">
        <v>2163</v>
      </c>
      <c r="P116" s="69">
        <f t="shared" si="25"/>
        <v>56.269510926118627</v>
      </c>
      <c r="Q116" s="68">
        <v>2144</v>
      </c>
      <c r="R116" s="28">
        <f t="shared" si="26"/>
        <v>55.775234131113429</v>
      </c>
      <c r="S116" s="42">
        <v>4</v>
      </c>
      <c r="T116" s="42">
        <f t="shared" si="27"/>
        <v>0</v>
      </c>
      <c r="V116" s="30"/>
      <c r="W116" s="25" t="str">
        <f t="shared" si="22"/>
        <v>Não</v>
      </c>
    </row>
    <row r="117" spans="1:23" ht="15" x14ac:dyDescent="0.25">
      <c r="A117" s="8" t="s">
        <v>172</v>
      </c>
      <c r="B117" s="21" t="s">
        <v>234</v>
      </c>
      <c r="C117" s="12">
        <v>210592</v>
      </c>
      <c r="D117" s="47" t="s">
        <v>178</v>
      </c>
      <c r="E117" s="52">
        <v>2417</v>
      </c>
      <c r="F117" s="61">
        <f t="shared" si="23"/>
        <v>14502</v>
      </c>
      <c r="G117" s="68">
        <v>2623</v>
      </c>
      <c r="H117" s="69">
        <f t="shared" si="19"/>
        <v>108.52296235002068</v>
      </c>
      <c r="I117" s="68">
        <v>2879</v>
      </c>
      <c r="J117" s="69">
        <f t="shared" si="20"/>
        <v>119.11460488208523</v>
      </c>
      <c r="K117" s="68">
        <v>2873</v>
      </c>
      <c r="L117" s="69">
        <f t="shared" si="21"/>
        <v>118.86636326023996</v>
      </c>
      <c r="M117" s="68">
        <v>2952</v>
      </c>
      <c r="N117" s="69">
        <f t="shared" si="24"/>
        <v>122.13487794786926</v>
      </c>
      <c r="O117" s="68">
        <v>2814</v>
      </c>
      <c r="P117" s="69">
        <f t="shared" si="25"/>
        <v>116.42532064542822</v>
      </c>
      <c r="Q117" s="68">
        <v>2741</v>
      </c>
      <c r="R117" s="28">
        <f t="shared" si="26"/>
        <v>113.40504757964418</v>
      </c>
      <c r="S117" s="42">
        <v>4</v>
      </c>
      <c r="T117" s="42">
        <f t="shared" si="27"/>
        <v>6</v>
      </c>
      <c r="V117" s="30"/>
      <c r="W117" s="25" t="str">
        <f t="shared" si="22"/>
        <v>Sim</v>
      </c>
    </row>
    <row r="118" spans="1:23" ht="15" x14ac:dyDescent="0.25">
      <c r="A118" s="8" t="s">
        <v>101</v>
      </c>
      <c r="B118" s="21" t="s">
        <v>235</v>
      </c>
      <c r="C118" s="12">
        <v>210596</v>
      </c>
      <c r="D118" s="47" t="s">
        <v>108</v>
      </c>
      <c r="E118" s="52">
        <v>5657</v>
      </c>
      <c r="F118" s="61">
        <f t="shared" ref="F118:F149" si="28">E118*6</f>
        <v>33942</v>
      </c>
      <c r="G118" s="68">
        <v>3482</v>
      </c>
      <c r="H118" s="69">
        <f t="shared" si="19"/>
        <v>61.552059395439272</v>
      </c>
      <c r="I118" s="68">
        <v>4589</v>
      </c>
      <c r="J118" s="69">
        <f t="shared" si="20"/>
        <v>81.120735372105358</v>
      </c>
      <c r="K118" s="68">
        <v>4481</v>
      </c>
      <c r="L118" s="69">
        <f t="shared" si="21"/>
        <v>79.21159625243061</v>
      </c>
      <c r="M118" s="68">
        <v>6002</v>
      </c>
      <c r="N118" s="69">
        <f t="shared" ref="N118:N149" si="29">M118/E118*100</f>
        <v>106.09863885451654</v>
      </c>
      <c r="O118" s="68">
        <v>4583</v>
      </c>
      <c r="P118" s="69">
        <f t="shared" ref="P118:P149" si="30">O118/E118*100</f>
        <v>81.014672087678989</v>
      </c>
      <c r="Q118" s="68">
        <v>5316</v>
      </c>
      <c r="R118" s="28">
        <f t="shared" ref="R118:R149" si="31">Q118/E118*100</f>
        <v>93.972070001767733</v>
      </c>
      <c r="S118" s="42">
        <v>4</v>
      </c>
      <c r="T118" s="42">
        <f t="shared" ref="T118:T149" si="32">COUNTIF(H118,"&gt;=80")+COUNTIF(J118,"&gt;=80")+COUNTIF(L118,"&gt;=80")+COUNTIF(N118,"&gt;=80")+COUNTIF(P118,"&gt;=80")+COUNTIF(R118,"&gt;=80")</f>
        <v>4</v>
      </c>
      <c r="V118" s="30"/>
      <c r="W118" s="25" t="str">
        <f t="shared" si="22"/>
        <v>Sim</v>
      </c>
    </row>
    <row r="119" spans="1:23" ht="15" x14ac:dyDescent="0.25">
      <c r="A119" s="8" t="s">
        <v>72</v>
      </c>
      <c r="B119" s="21" t="s">
        <v>234</v>
      </c>
      <c r="C119" s="12">
        <v>210598</v>
      </c>
      <c r="D119" s="47" t="s">
        <v>80</v>
      </c>
      <c r="E119" s="52">
        <v>2873</v>
      </c>
      <c r="F119" s="61">
        <f t="shared" si="28"/>
        <v>17238</v>
      </c>
      <c r="G119" s="68">
        <v>2861</v>
      </c>
      <c r="H119" s="69">
        <f t="shared" si="19"/>
        <v>99.582318134354324</v>
      </c>
      <c r="I119" s="68">
        <v>3640</v>
      </c>
      <c r="J119" s="69">
        <f t="shared" si="20"/>
        <v>126.69683257918551</v>
      </c>
      <c r="K119" s="68">
        <v>3665</v>
      </c>
      <c r="L119" s="69">
        <f t="shared" si="21"/>
        <v>127.567003132614</v>
      </c>
      <c r="M119" s="68">
        <v>3615</v>
      </c>
      <c r="N119" s="69">
        <f t="shared" si="29"/>
        <v>125.82666202575706</v>
      </c>
      <c r="O119" s="68">
        <v>3460</v>
      </c>
      <c r="P119" s="69">
        <f t="shared" si="30"/>
        <v>120.43160459450053</v>
      </c>
      <c r="Q119" s="68">
        <v>3497</v>
      </c>
      <c r="R119" s="28">
        <f t="shared" si="31"/>
        <v>121.71945701357465</v>
      </c>
      <c r="S119" s="42">
        <v>4</v>
      </c>
      <c r="T119" s="42">
        <f t="shared" si="32"/>
        <v>6</v>
      </c>
      <c r="V119" s="30"/>
      <c r="W119" s="25" t="str">
        <f t="shared" si="22"/>
        <v>Sim</v>
      </c>
    </row>
    <row r="120" spans="1:23" ht="15" x14ac:dyDescent="0.25">
      <c r="A120" s="8" t="s">
        <v>101</v>
      </c>
      <c r="B120" s="21" t="s">
        <v>234</v>
      </c>
      <c r="C120" s="12">
        <v>210600</v>
      </c>
      <c r="D120" s="47" t="s">
        <v>109</v>
      </c>
      <c r="E120" s="52">
        <v>3955</v>
      </c>
      <c r="F120" s="61">
        <f t="shared" si="28"/>
        <v>23730</v>
      </c>
      <c r="G120" s="68">
        <v>3322</v>
      </c>
      <c r="H120" s="69">
        <f t="shared" si="19"/>
        <v>83.994943109987346</v>
      </c>
      <c r="I120" s="68">
        <v>3857</v>
      </c>
      <c r="J120" s="69">
        <f t="shared" si="20"/>
        <v>97.522123893805315</v>
      </c>
      <c r="K120" s="68">
        <v>3960</v>
      </c>
      <c r="L120" s="69">
        <f t="shared" si="21"/>
        <v>100.12642225031605</v>
      </c>
      <c r="M120" s="68">
        <v>3986</v>
      </c>
      <c r="N120" s="69">
        <f t="shared" si="29"/>
        <v>100.78381795195955</v>
      </c>
      <c r="O120" s="68">
        <v>3812</v>
      </c>
      <c r="P120" s="69">
        <f t="shared" si="30"/>
        <v>96.384323640960815</v>
      </c>
      <c r="Q120" s="68">
        <v>3371</v>
      </c>
      <c r="R120" s="28">
        <f t="shared" si="31"/>
        <v>85.233881163084703</v>
      </c>
      <c r="S120" s="42">
        <v>4</v>
      </c>
      <c r="T120" s="42">
        <f t="shared" si="32"/>
        <v>6</v>
      </c>
      <c r="V120" s="30"/>
      <c r="W120" s="25" t="str">
        <f t="shared" si="22"/>
        <v>Sim</v>
      </c>
    </row>
    <row r="121" spans="1:23" ht="15" x14ac:dyDescent="0.25">
      <c r="A121" s="8" t="s">
        <v>27</v>
      </c>
      <c r="B121" s="21" t="s">
        <v>234</v>
      </c>
      <c r="C121" s="12">
        <v>210610</v>
      </c>
      <c r="D121" s="47" t="s">
        <v>33</v>
      </c>
      <c r="E121" s="52">
        <v>4061</v>
      </c>
      <c r="F121" s="61">
        <f t="shared" si="28"/>
        <v>24366</v>
      </c>
      <c r="G121" s="68">
        <v>3808</v>
      </c>
      <c r="H121" s="69">
        <f t="shared" si="19"/>
        <v>93.770007387343028</v>
      </c>
      <c r="I121" s="68">
        <v>3484</v>
      </c>
      <c r="J121" s="69">
        <f t="shared" si="20"/>
        <v>85.791676926865307</v>
      </c>
      <c r="K121" s="68">
        <v>3844</v>
      </c>
      <c r="L121" s="69">
        <f t="shared" si="21"/>
        <v>94.656488549618317</v>
      </c>
      <c r="M121" s="68">
        <v>4008</v>
      </c>
      <c r="N121" s="69">
        <f t="shared" si="29"/>
        <v>98.694902733316908</v>
      </c>
      <c r="O121" s="68">
        <v>4023</v>
      </c>
      <c r="P121" s="69">
        <f t="shared" si="30"/>
        <v>99.064269884264959</v>
      </c>
      <c r="Q121" s="68">
        <v>3441</v>
      </c>
      <c r="R121" s="28">
        <f t="shared" si="31"/>
        <v>84.732824427480907</v>
      </c>
      <c r="S121" s="42">
        <v>4</v>
      </c>
      <c r="T121" s="42">
        <f t="shared" si="32"/>
        <v>6</v>
      </c>
      <c r="V121" s="30"/>
      <c r="W121" s="25" t="str">
        <f t="shared" si="22"/>
        <v>Sim</v>
      </c>
    </row>
    <row r="122" spans="1:23" ht="15" x14ac:dyDescent="0.25">
      <c r="A122" s="8" t="s">
        <v>203</v>
      </c>
      <c r="B122" s="21" t="s">
        <v>234</v>
      </c>
      <c r="C122" s="12">
        <v>210620</v>
      </c>
      <c r="D122" s="47" t="s">
        <v>214</v>
      </c>
      <c r="E122" s="52">
        <v>3080</v>
      </c>
      <c r="F122" s="61">
        <f t="shared" si="28"/>
        <v>18480</v>
      </c>
      <c r="G122" s="68">
        <v>2911</v>
      </c>
      <c r="H122" s="69">
        <f t="shared" si="19"/>
        <v>94.512987012987011</v>
      </c>
      <c r="I122" s="68">
        <v>3216</v>
      </c>
      <c r="J122" s="69">
        <f t="shared" si="20"/>
        <v>104.41558441558441</v>
      </c>
      <c r="K122" s="68">
        <v>3029</v>
      </c>
      <c r="L122" s="69">
        <f t="shared" si="21"/>
        <v>98.34415584415585</v>
      </c>
      <c r="M122" s="68">
        <v>3244</v>
      </c>
      <c r="N122" s="69">
        <f t="shared" si="29"/>
        <v>105.32467532467533</v>
      </c>
      <c r="O122" s="68">
        <v>2517</v>
      </c>
      <c r="P122" s="69">
        <f t="shared" si="30"/>
        <v>81.720779220779221</v>
      </c>
      <c r="Q122" s="68">
        <v>3135</v>
      </c>
      <c r="R122" s="28">
        <f t="shared" si="31"/>
        <v>101.78571428571428</v>
      </c>
      <c r="S122" s="42">
        <v>4</v>
      </c>
      <c r="T122" s="42">
        <f t="shared" si="32"/>
        <v>6</v>
      </c>
      <c r="V122" s="30"/>
      <c r="W122" s="25" t="str">
        <f t="shared" si="22"/>
        <v>Sim</v>
      </c>
    </row>
    <row r="123" spans="1:23" ht="15" x14ac:dyDescent="0.25">
      <c r="A123" s="8" t="s">
        <v>53</v>
      </c>
      <c r="B123" s="21" t="s">
        <v>234</v>
      </c>
      <c r="C123" s="12">
        <v>210630</v>
      </c>
      <c r="D123" s="47" t="s">
        <v>58</v>
      </c>
      <c r="E123" s="52">
        <v>3571</v>
      </c>
      <c r="F123" s="61">
        <f t="shared" si="28"/>
        <v>21426</v>
      </c>
      <c r="G123" s="68">
        <v>3340</v>
      </c>
      <c r="H123" s="69">
        <f t="shared" si="19"/>
        <v>93.531223746849619</v>
      </c>
      <c r="I123" s="68">
        <v>3622</v>
      </c>
      <c r="J123" s="69">
        <f t="shared" si="20"/>
        <v>101.42817138056566</v>
      </c>
      <c r="K123" s="68">
        <v>3546</v>
      </c>
      <c r="L123" s="69">
        <f t="shared" si="21"/>
        <v>99.299915989918787</v>
      </c>
      <c r="M123" s="68">
        <v>3904</v>
      </c>
      <c r="N123" s="69">
        <f t="shared" si="29"/>
        <v>109.32511901428173</v>
      </c>
      <c r="O123" s="68">
        <v>3637</v>
      </c>
      <c r="P123" s="69">
        <f t="shared" si="30"/>
        <v>101.84822178661439</v>
      </c>
      <c r="Q123" s="68">
        <v>3101</v>
      </c>
      <c r="R123" s="28">
        <f t="shared" si="31"/>
        <v>86.83842061047325</v>
      </c>
      <c r="S123" s="42">
        <v>4</v>
      </c>
      <c r="T123" s="42">
        <f t="shared" si="32"/>
        <v>6</v>
      </c>
      <c r="V123" s="30"/>
      <c r="W123" s="25" t="str">
        <f t="shared" si="22"/>
        <v>Sim</v>
      </c>
    </row>
    <row r="124" spans="1:23" ht="15" x14ac:dyDescent="0.25">
      <c r="A124" s="8" t="s">
        <v>203</v>
      </c>
      <c r="B124" s="21" t="s">
        <v>234</v>
      </c>
      <c r="C124" s="12">
        <v>210632</v>
      </c>
      <c r="D124" s="47" t="s">
        <v>215</v>
      </c>
      <c r="E124" s="52">
        <v>9520</v>
      </c>
      <c r="F124" s="61">
        <f t="shared" si="28"/>
        <v>57120</v>
      </c>
      <c r="G124" s="68">
        <v>6659</v>
      </c>
      <c r="H124" s="69">
        <f t="shared" si="19"/>
        <v>69.94747899159664</v>
      </c>
      <c r="I124" s="68">
        <v>10030</v>
      </c>
      <c r="J124" s="69">
        <f t="shared" si="20"/>
        <v>105.35714285714286</v>
      </c>
      <c r="K124" s="68">
        <v>9477</v>
      </c>
      <c r="L124" s="69">
        <f t="shared" si="21"/>
        <v>99.548319327731093</v>
      </c>
      <c r="M124" s="68">
        <v>9764</v>
      </c>
      <c r="N124" s="69">
        <f t="shared" si="29"/>
        <v>102.56302521008402</v>
      </c>
      <c r="O124" s="68">
        <v>10022</v>
      </c>
      <c r="P124" s="69">
        <f t="shared" si="30"/>
        <v>105.27310924369748</v>
      </c>
      <c r="Q124" s="68">
        <v>10081</v>
      </c>
      <c r="R124" s="28">
        <f t="shared" si="31"/>
        <v>105.89285714285714</v>
      </c>
      <c r="S124" s="42">
        <v>4</v>
      </c>
      <c r="T124" s="42">
        <f t="shared" si="32"/>
        <v>5</v>
      </c>
      <c r="V124" s="30"/>
      <c r="W124" s="25" t="str">
        <f t="shared" si="22"/>
        <v>Sim</v>
      </c>
    </row>
    <row r="125" spans="1:23" ht="15" x14ac:dyDescent="0.25">
      <c r="A125" s="8" t="s">
        <v>16</v>
      </c>
      <c r="B125" s="21" t="s">
        <v>235</v>
      </c>
      <c r="C125" s="12">
        <v>210635</v>
      </c>
      <c r="D125" s="47" t="s">
        <v>22</v>
      </c>
      <c r="E125" s="52">
        <v>1097</v>
      </c>
      <c r="F125" s="61">
        <f t="shared" si="28"/>
        <v>6582</v>
      </c>
      <c r="G125" s="68">
        <v>1097</v>
      </c>
      <c r="H125" s="69">
        <f t="shared" si="19"/>
        <v>100</v>
      </c>
      <c r="I125" s="68">
        <v>1097</v>
      </c>
      <c r="J125" s="69">
        <f t="shared" si="20"/>
        <v>100</v>
      </c>
      <c r="K125" s="68">
        <v>1137</v>
      </c>
      <c r="L125" s="69">
        <f t="shared" si="21"/>
        <v>103.64630811303554</v>
      </c>
      <c r="M125" s="68">
        <v>1057</v>
      </c>
      <c r="N125" s="69">
        <f t="shared" si="29"/>
        <v>96.353691886964441</v>
      </c>
      <c r="O125" s="68">
        <v>1097</v>
      </c>
      <c r="P125" s="69">
        <f t="shared" si="30"/>
        <v>100</v>
      </c>
      <c r="Q125" s="68">
        <v>1054</v>
      </c>
      <c r="R125" s="28">
        <f t="shared" si="31"/>
        <v>96.080218778486781</v>
      </c>
      <c r="S125" s="42">
        <v>4</v>
      </c>
      <c r="T125" s="42">
        <f t="shared" si="32"/>
        <v>6</v>
      </c>
      <c r="V125" s="30"/>
      <c r="W125" s="25" t="str">
        <f t="shared" si="22"/>
        <v>Sim</v>
      </c>
    </row>
    <row r="126" spans="1:23" ht="15" x14ac:dyDescent="0.25">
      <c r="A126" s="8" t="s">
        <v>203</v>
      </c>
      <c r="B126" s="21" t="s">
        <v>234</v>
      </c>
      <c r="C126" s="12">
        <v>210637</v>
      </c>
      <c r="D126" s="47" t="s">
        <v>216</v>
      </c>
      <c r="E126" s="52">
        <v>3195</v>
      </c>
      <c r="F126" s="61">
        <f t="shared" si="28"/>
        <v>19170</v>
      </c>
      <c r="G126" s="68">
        <v>1116</v>
      </c>
      <c r="H126" s="69">
        <f t="shared" si="19"/>
        <v>34.929577464788728</v>
      </c>
      <c r="I126" s="68">
        <v>2009</v>
      </c>
      <c r="J126" s="69">
        <f t="shared" si="20"/>
        <v>62.879499217527389</v>
      </c>
      <c r="K126" s="68">
        <v>1924</v>
      </c>
      <c r="L126" s="69">
        <f t="shared" si="21"/>
        <v>60.219092331768387</v>
      </c>
      <c r="M126" s="68">
        <v>2107</v>
      </c>
      <c r="N126" s="69">
        <f t="shared" si="29"/>
        <v>65.946791862284812</v>
      </c>
      <c r="O126" s="68">
        <v>3217</v>
      </c>
      <c r="P126" s="69">
        <f t="shared" si="30"/>
        <v>100.6885758998435</v>
      </c>
      <c r="Q126" s="68">
        <v>2888</v>
      </c>
      <c r="R126" s="28">
        <f t="shared" si="31"/>
        <v>90.391236306729255</v>
      </c>
      <c r="S126" s="42">
        <v>4</v>
      </c>
      <c r="T126" s="42">
        <f t="shared" si="32"/>
        <v>2</v>
      </c>
      <c r="V126" s="30"/>
      <c r="W126" s="25" t="str">
        <f t="shared" si="22"/>
        <v>Não</v>
      </c>
    </row>
    <row r="127" spans="1:23" ht="15" x14ac:dyDescent="0.25">
      <c r="A127" s="8" t="s">
        <v>53</v>
      </c>
      <c r="B127" s="21" t="s">
        <v>234</v>
      </c>
      <c r="C127" s="12">
        <v>210640</v>
      </c>
      <c r="D127" s="47" t="s">
        <v>59</v>
      </c>
      <c r="E127" s="52">
        <v>4422</v>
      </c>
      <c r="F127" s="61">
        <f t="shared" si="28"/>
        <v>26532</v>
      </c>
      <c r="G127" s="68">
        <v>2849</v>
      </c>
      <c r="H127" s="69">
        <f t="shared" si="19"/>
        <v>64.427860696517413</v>
      </c>
      <c r="I127" s="68">
        <v>4627</v>
      </c>
      <c r="J127" s="69">
        <f t="shared" si="20"/>
        <v>104.63591135232926</v>
      </c>
      <c r="K127" s="68">
        <v>4678</v>
      </c>
      <c r="L127" s="69">
        <f t="shared" si="21"/>
        <v>105.78923563998191</v>
      </c>
      <c r="M127" s="68">
        <v>4656</v>
      </c>
      <c r="N127" s="69">
        <f t="shared" si="29"/>
        <v>105.29172320217097</v>
      </c>
      <c r="O127" s="68">
        <v>4643</v>
      </c>
      <c r="P127" s="69">
        <f t="shared" si="30"/>
        <v>104.99773857982812</v>
      </c>
      <c r="Q127" s="68">
        <v>4732</v>
      </c>
      <c r="R127" s="28">
        <f t="shared" si="31"/>
        <v>107.01040253279059</v>
      </c>
      <c r="S127" s="42">
        <v>4</v>
      </c>
      <c r="T127" s="42">
        <f t="shared" si="32"/>
        <v>5</v>
      </c>
      <c r="V127" s="30"/>
      <c r="W127" s="25" t="str">
        <f t="shared" si="22"/>
        <v>Sim</v>
      </c>
    </row>
    <row r="128" spans="1:23" ht="15" x14ac:dyDescent="0.25">
      <c r="A128" s="8" t="s">
        <v>196</v>
      </c>
      <c r="B128" s="21" t="s">
        <v>234</v>
      </c>
      <c r="C128" s="12">
        <v>210650</v>
      </c>
      <c r="D128" s="47" t="s">
        <v>199</v>
      </c>
      <c r="E128" s="52">
        <v>3940</v>
      </c>
      <c r="F128" s="61">
        <f t="shared" si="28"/>
        <v>23640</v>
      </c>
      <c r="G128" s="68">
        <v>2508</v>
      </c>
      <c r="H128" s="69">
        <f t="shared" si="19"/>
        <v>63.654822335025386</v>
      </c>
      <c r="I128" s="68">
        <v>4007</v>
      </c>
      <c r="J128" s="69">
        <f t="shared" si="20"/>
        <v>101.70050761421319</v>
      </c>
      <c r="K128" s="68">
        <v>3904</v>
      </c>
      <c r="L128" s="69">
        <f t="shared" si="21"/>
        <v>99.086294416243661</v>
      </c>
      <c r="M128" s="68">
        <v>3041</v>
      </c>
      <c r="N128" s="69">
        <f t="shared" si="29"/>
        <v>77.182741116751274</v>
      </c>
      <c r="O128" s="68">
        <v>795</v>
      </c>
      <c r="P128" s="69">
        <f t="shared" si="30"/>
        <v>20.17766497461929</v>
      </c>
      <c r="Q128" s="68">
        <v>3361</v>
      </c>
      <c r="R128" s="28">
        <f t="shared" si="31"/>
        <v>85.304568527918775</v>
      </c>
      <c r="S128" s="42">
        <v>4</v>
      </c>
      <c r="T128" s="42">
        <f t="shared" si="32"/>
        <v>3</v>
      </c>
      <c r="V128" s="30"/>
      <c r="W128" s="25" t="str">
        <f t="shared" si="22"/>
        <v>Não</v>
      </c>
    </row>
    <row r="129" spans="1:23" ht="15" x14ac:dyDescent="0.25">
      <c r="A129" s="8" t="s">
        <v>192</v>
      </c>
      <c r="B129" s="21" t="s">
        <v>234</v>
      </c>
      <c r="C129" s="12">
        <v>210660</v>
      </c>
      <c r="D129" s="47" t="s">
        <v>193</v>
      </c>
      <c r="E129" s="52">
        <v>9231</v>
      </c>
      <c r="F129" s="61">
        <f t="shared" si="28"/>
        <v>55386</v>
      </c>
      <c r="G129" s="68"/>
      <c r="H129" s="69">
        <f t="shared" si="19"/>
        <v>0</v>
      </c>
      <c r="I129" s="68">
        <v>4815</v>
      </c>
      <c r="J129" s="69">
        <f t="shared" si="20"/>
        <v>52.161195970100749</v>
      </c>
      <c r="K129" s="68">
        <v>8167</v>
      </c>
      <c r="L129" s="69">
        <f t="shared" si="21"/>
        <v>88.473621492796013</v>
      </c>
      <c r="M129" s="68">
        <v>8117</v>
      </c>
      <c r="N129" s="69">
        <f t="shared" si="29"/>
        <v>87.931968367457486</v>
      </c>
      <c r="O129" s="68">
        <v>8523</v>
      </c>
      <c r="P129" s="69">
        <f t="shared" si="30"/>
        <v>92.330191745206363</v>
      </c>
      <c r="Q129" s="68">
        <v>5120</v>
      </c>
      <c r="R129" s="28">
        <f t="shared" si="31"/>
        <v>55.465280034665795</v>
      </c>
      <c r="S129" s="42">
        <v>4</v>
      </c>
      <c r="T129" s="42">
        <f t="shared" si="32"/>
        <v>3</v>
      </c>
      <c r="V129" s="30"/>
      <c r="W129" s="25" t="str">
        <f t="shared" si="22"/>
        <v>Não</v>
      </c>
    </row>
    <row r="130" spans="1:23" ht="15" x14ac:dyDescent="0.25">
      <c r="A130" s="8" t="s">
        <v>87</v>
      </c>
      <c r="B130" s="21" t="s">
        <v>234</v>
      </c>
      <c r="C130" s="12">
        <v>210663</v>
      </c>
      <c r="D130" s="47" t="s">
        <v>92</v>
      </c>
      <c r="E130" s="52">
        <v>1755</v>
      </c>
      <c r="F130" s="61">
        <f t="shared" si="28"/>
        <v>10530</v>
      </c>
      <c r="G130" s="68"/>
      <c r="H130" s="69">
        <f t="shared" si="19"/>
        <v>0</v>
      </c>
      <c r="I130" s="68">
        <v>1721</v>
      </c>
      <c r="J130" s="69">
        <f t="shared" si="20"/>
        <v>98.06267806267806</v>
      </c>
      <c r="K130" s="68">
        <v>1734</v>
      </c>
      <c r="L130" s="69">
        <f t="shared" si="21"/>
        <v>98.803418803418808</v>
      </c>
      <c r="M130" s="68">
        <v>1753</v>
      </c>
      <c r="N130" s="69">
        <f t="shared" si="29"/>
        <v>99.886039886039896</v>
      </c>
      <c r="O130" s="68">
        <v>1727</v>
      </c>
      <c r="P130" s="69">
        <f t="shared" si="30"/>
        <v>98.404558404558401</v>
      </c>
      <c r="Q130" s="68">
        <v>1816</v>
      </c>
      <c r="R130" s="28">
        <f t="shared" si="31"/>
        <v>103.47578347578347</v>
      </c>
      <c r="S130" s="42">
        <v>4</v>
      </c>
      <c r="T130" s="42">
        <f t="shared" si="32"/>
        <v>5</v>
      </c>
      <c r="V130" s="30"/>
      <c r="W130" s="25" t="str">
        <f t="shared" si="22"/>
        <v>Sim</v>
      </c>
    </row>
    <row r="131" spans="1:23" ht="15" x14ac:dyDescent="0.25">
      <c r="A131" s="8" t="s">
        <v>53</v>
      </c>
      <c r="B131" s="21" t="s">
        <v>235</v>
      </c>
      <c r="C131" s="12">
        <v>210667</v>
      </c>
      <c r="D131" s="47" t="s">
        <v>60</v>
      </c>
      <c r="E131" s="52">
        <v>1029</v>
      </c>
      <c r="F131" s="61">
        <f t="shared" si="28"/>
        <v>6174</v>
      </c>
      <c r="G131" s="68">
        <v>843</v>
      </c>
      <c r="H131" s="69">
        <f t="shared" si="19"/>
        <v>81.924198250728864</v>
      </c>
      <c r="I131" s="68">
        <v>1035</v>
      </c>
      <c r="J131" s="69">
        <f t="shared" si="20"/>
        <v>100.58309037900874</v>
      </c>
      <c r="K131" s="68">
        <v>1035</v>
      </c>
      <c r="L131" s="69">
        <f t="shared" si="21"/>
        <v>100.58309037900874</v>
      </c>
      <c r="M131" s="68">
        <v>1095</v>
      </c>
      <c r="N131" s="69">
        <f t="shared" si="29"/>
        <v>106.4139941690962</v>
      </c>
      <c r="O131" s="68">
        <v>973</v>
      </c>
      <c r="P131" s="69">
        <f t="shared" si="30"/>
        <v>94.557823129251702</v>
      </c>
      <c r="Q131" s="68">
        <v>807</v>
      </c>
      <c r="R131" s="28">
        <f t="shared" si="31"/>
        <v>78.425655976676396</v>
      </c>
      <c r="S131" s="42">
        <v>4</v>
      </c>
      <c r="T131" s="42">
        <f t="shared" si="32"/>
        <v>5</v>
      </c>
      <c r="V131" s="30"/>
      <c r="W131" s="25" t="str">
        <f t="shared" si="22"/>
        <v>Sim</v>
      </c>
    </row>
    <row r="132" spans="1:23" ht="15" x14ac:dyDescent="0.25">
      <c r="A132" s="8" t="s">
        <v>172</v>
      </c>
      <c r="B132" s="21" t="s">
        <v>234</v>
      </c>
      <c r="C132" s="12">
        <v>210670</v>
      </c>
      <c r="D132" s="47" t="s">
        <v>179</v>
      </c>
      <c r="E132" s="52">
        <v>5799</v>
      </c>
      <c r="F132" s="61">
        <f t="shared" si="28"/>
        <v>34794</v>
      </c>
      <c r="G132" s="68">
        <v>4183</v>
      </c>
      <c r="H132" s="69">
        <f t="shared" si="19"/>
        <v>72.133126401103638</v>
      </c>
      <c r="I132" s="68">
        <v>6070</v>
      </c>
      <c r="J132" s="69">
        <f t="shared" si="20"/>
        <v>104.67321952060699</v>
      </c>
      <c r="K132" s="68">
        <v>5392</v>
      </c>
      <c r="L132" s="69">
        <f t="shared" si="21"/>
        <v>92.981548542852209</v>
      </c>
      <c r="M132" s="68">
        <v>5303</v>
      </c>
      <c r="N132" s="69">
        <f t="shared" si="29"/>
        <v>91.446801172615963</v>
      </c>
      <c r="O132" s="68">
        <v>5539</v>
      </c>
      <c r="P132" s="69">
        <f t="shared" si="30"/>
        <v>95.516468356613203</v>
      </c>
      <c r="Q132" s="68">
        <v>5538</v>
      </c>
      <c r="R132" s="28">
        <f t="shared" si="31"/>
        <v>95.499224004138654</v>
      </c>
      <c r="S132" s="42">
        <v>4</v>
      </c>
      <c r="T132" s="42">
        <f t="shared" si="32"/>
        <v>5</v>
      </c>
      <c r="V132" s="30"/>
      <c r="W132" s="25" t="str">
        <f t="shared" si="22"/>
        <v>Sim</v>
      </c>
    </row>
    <row r="133" spans="1:23" ht="15" x14ac:dyDescent="0.25">
      <c r="A133" s="8" t="s">
        <v>87</v>
      </c>
      <c r="B133" s="21" t="s">
        <v>234</v>
      </c>
      <c r="C133" s="12">
        <v>210675</v>
      </c>
      <c r="D133" s="47" t="s">
        <v>93</v>
      </c>
      <c r="E133" s="52">
        <v>7568</v>
      </c>
      <c r="F133" s="61">
        <f t="shared" si="28"/>
        <v>45408</v>
      </c>
      <c r="G133" s="68">
        <v>1716</v>
      </c>
      <c r="H133" s="69">
        <f t="shared" si="19"/>
        <v>22.674418604651162</v>
      </c>
      <c r="I133" s="68">
        <v>4343</v>
      </c>
      <c r="J133" s="69">
        <f t="shared" si="20"/>
        <v>57.386363636363633</v>
      </c>
      <c r="K133" s="68">
        <v>7697</v>
      </c>
      <c r="L133" s="69">
        <f t="shared" si="21"/>
        <v>101.70454545454545</v>
      </c>
      <c r="M133" s="68">
        <v>8090</v>
      </c>
      <c r="N133" s="69">
        <f t="shared" si="29"/>
        <v>106.89746300211415</v>
      </c>
      <c r="O133" s="68">
        <v>7685</v>
      </c>
      <c r="P133" s="69">
        <f t="shared" si="30"/>
        <v>101.54598308668076</v>
      </c>
      <c r="Q133" s="68">
        <v>8602</v>
      </c>
      <c r="R133" s="28">
        <f t="shared" si="31"/>
        <v>113.66279069767442</v>
      </c>
      <c r="S133" s="42">
        <v>4</v>
      </c>
      <c r="T133" s="42">
        <f t="shared" si="32"/>
        <v>4</v>
      </c>
      <c r="V133" s="30"/>
      <c r="W133" s="25" t="str">
        <f t="shared" si="22"/>
        <v>Sim</v>
      </c>
    </row>
    <row r="134" spans="1:23" ht="15" x14ac:dyDescent="0.25">
      <c r="A134" s="8" t="s">
        <v>114</v>
      </c>
      <c r="B134" s="21" t="s">
        <v>234</v>
      </c>
      <c r="C134" s="12">
        <v>210680</v>
      </c>
      <c r="D134" s="47" t="s">
        <v>122</v>
      </c>
      <c r="E134" s="52">
        <v>4439</v>
      </c>
      <c r="F134" s="61">
        <f t="shared" si="28"/>
        <v>26634</v>
      </c>
      <c r="G134" s="68">
        <v>2536</v>
      </c>
      <c r="H134" s="69">
        <f t="shared" si="19"/>
        <v>57.129984230682581</v>
      </c>
      <c r="I134" s="68">
        <v>4471</v>
      </c>
      <c r="J134" s="69">
        <f t="shared" si="20"/>
        <v>100.72088308177518</v>
      </c>
      <c r="K134" s="68">
        <v>3970</v>
      </c>
      <c r="L134" s="69">
        <f t="shared" si="21"/>
        <v>89.434557332732595</v>
      </c>
      <c r="M134" s="68">
        <v>3868</v>
      </c>
      <c r="N134" s="69">
        <f t="shared" si="29"/>
        <v>87.136742509574233</v>
      </c>
      <c r="O134" s="68">
        <v>3980</v>
      </c>
      <c r="P134" s="69">
        <f t="shared" si="30"/>
        <v>89.659833295787337</v>
      </c>
      <c r="Q134" s="68">
        <v>3615</v>
      </c>
      <c r="R134" s="28">
        <f t="shared" si="31"/>
        <v>81.437260644289253</v>
      </c>
      <c r="S134" s="42">
        <v>4</v>
      </c>
      <c r="T134" s="42">
        <f t="shared" si="32"/>
        <v>5</v>
      </c>
      <c r="V134" s="30"/>
      <c r="W134" s="25" t="str">
        <f t="shared" si="22"/>
        <v>Sim</v>
      </c>
    </row>
    <row r="135" spans="1:23" ht="15" x14ac:dyDescent="0.25">
      <c r="A135" s="8" t="s">
        <v>159</v>
      </c>
      <c r="B135" s="21" t="s">
        <v>234</v>
      </c>
      <c r="C135" s="12">
        <v>210690</v>
      </c>
      <c r="D135" s="47" t="s">
        <v>165</v>
      </c>
      <c r="E135" s="52">
        <v>5967</v>
      </c>
      <c r="F135" s="61">
        <f t="shared" si="28"/>
        <v>35802</v>
      </c>
      <c r="G135" s="68">
        <v>5571</v>
      </c>
      <c r="H135" s="69">
        <f t="shared" si="19"/>
        <v>93.363499245852182</v>
      </c>
      <c r="I135" s="68">
        <v>5953</v>
      </c>
      <c r="J135" s="69">
        <f t="shared" si="20"/>
        <v>99.765376235964482</v>
      </c>
      <c r="K135" s="68">
        <v>6052</v>
      </c>
      <c r="L135" s="69">
        <f t="shared" si="21"/>
        <v>101.42450142450143</v>
      </c>
      <c r="M135" s="68">
        <v>6345</v>
      </c>
      <c r="N135" s="69">
        <f t="shared" si="29"/>
        <v>106.33484162895928</v>
      </c>
      <c r="O135" s="68">
        <v>6293</v>
      </c>
      <c r="P135" s="69">
        <f t="shared" si="30"/>
        <v>105.46338193397018</v>
      </c>
      <c r="Q135" s="68">
        <v>4603</v>
      </c>
      <c r="R135" s="28">
        <f t="shared" si="31"/>
        <v>77.140941846824191</v>
      </c>
      <c r="S135" s="42">
        <v>4</v>
      </c>
      <c r="T135" s="42">
        <f t="shared" si="32"/>
        <v>5</v>
      </c>
      <c r="V135" s="30"/>
      <c r="W135" s="25" t="str">
        <f t="shared" si="22"/>
        <v>Sim</v>
      </c>
    </row>
    <row r="136" spans="1:23" ht="15" x14ac:dyDescent="0.25">
      <c r="A136" s="8" t="s">
        <v>72</v>
      </c>
      <c r="B136" s="21" t="s">
        <v>234</v>
      </c>
      <c r="C136" s="12">
        <v>210700</v>
      </c>
      <c r="D136" s="47" t="s">
        <v>81</v>
      </c>
      <c r="E136" s="52">
        <v>3533</v>
      </c>
      <c r="F136" s="61">
        <f t="shared" si="28"/>
        <v>21198</v>
      </c>
      <c r="G136" s="68">
        <v>3214</v>
      </c>
      <c r="H136" s="69">
        <f t="shared" si="19"/>
        <v>90.970846306255311</v>
      </c>
      <c r="I136" s="68">
        <v>3479</v>
      </c>
      <c r="J136" s="69">
        <f t="shared" si="20"/>
        <v>98.471553920181151</v>
      </c>
      <c r="K136" s="68">
        <v>3413</v>
      </c>
      <c r="L136" s="69">
        <f t="shared" si="21"/>
        <v>96.603453155958107</v>
      </c>
      <c r="M136" s="68">
        <v>3005</v>
      </c>
      <c r="N136" s="69">
        <f t="shared" si="29"/>
        <v>85.05519388621569</v>
      </c>
      <c r="O136" s="68">
        <v>2873</v>
      </c>
      <c r="P136" s="69">
        <f t="shared" si="30"/>
        <v>81.318992357769602</v>
      </c>
      <c r="Q136" s="68">
        <v>3064</v>
      </c>
      <c r="R136" s="28">
        <f t="shared" si="31"/>
        <v>86.725162751202944</v>
      </c>
      <c r="S136" s="42">
        <v>4</v>
      </c>
      <c r="T136" s="42">
        <f t="shared" si="32"/>
        <v>6</v>
      </c>
      <c r="V136" s="30"/>
      <c r="W136" s="25" t="str">
        <f t="shared" si="22"/>
        <v>Sim</v>
      </c>
    </row>
    <row r="137" spans="1:23" ht="15" x14ac:dyDescent="0.25">
      <c r="A137" s="8" t="s">
        <v>147</v>
      </c>
      <c r="B137" s="21" t="s">
        <v>234</v>
      </c>
      <c r="C137" s="12">
        <v>210710</v>
      </c>
      <c r="D137" s="47" t="s">
        <v>154</v>
      </c>
      <c r="E137" s="52">
        <v>5987</v>
      </c>
      <c r="F137" s="61">
        <f t="shared" si="28"/>
        <v>35922</v>
      </c>
      <c r="G137" s="68">
        <v>5484</v>
      </c>
      <c r="H137" s="69">
        <f t="shared" si="19"/>
        <v>91.598463337230669</v>
      </c>
      <c r="I137" s="68">
        <v>6157</v>
      </c>
      <c r="J137" s="69">
        <f t="shared" si="20"/>
        <v>102.8394855520294</v>
      </c>
      <c r="K137" s="68">
        <v>6236</v>
      </c>
      <c r="L137" s="69">
        <f t="shared" si="21"/>
        <v>104.15901119091365</v>
      </c>
      <c r="M137" s="68">
        <v>6504</v>
      </c>
      <c r="N137" s="69">
        <f t="shared" si="29"/>
        <v>108.63537664940705</v>
      </c>
      <c r="O137" s="68">
        <v>2791</v>
      </c>
      <c r="P137" s="69">
        <f t="shared" si="30"/>
        <v>46.617671621847336</v>
      </c>
      <c r="Q137" s="68">
        <v>5313</v>
      </c>
      <c r="R137" s="28">
        <f t="shared" si="31"/>
        <v>88.742274929012865</v>
      </c>
      <c r="S137" s="42">
        <v>4</v>
      </c>
      <c r="T137" s="42">
        <f t="shared" si="32"/>
        <v>5</v>
      </c>
      <c r="V137" s="30"/>
      <c r="W137" s="25" t="str">
        <f t="shared" si="22"/>
        <v>Sim</v>
      </c>
    </row>
    <row r="138" spans="1:23" ht="15" x14ac:dyDescent="0.25">
      <c r="A138" s="8" t="s">
        <v>87</v>
      </c>
      <c r="B138" s="21" t="s">
        <v>234</v>
      </c>
      <c r="C138" s="12">
        <v>210720</v>
      </c>
      <c r="D138" s="47" t="s">
        <v>94</v>
      </c>
      <c r="E138" s="52">
        <v>2735</v>
      </c>
      <c r="F138" s="61">
        <f t="shared" si="28"/>
        <v>16410</v>
      </c>
      <c r="G138" s="68">
        <v>2305</v>
      </c>
      <c r="H138" s="69">
        <f t="shared" si="19"/>
        <v>84.277879341864718</v>
      </c>
      <c r="I138" s="68">
        <v>2317</v>
      </c>
      <c r="J138" s="69">
        <f t="shared" si="20"/>
        <v>84.716636197440593</v>
      </c>
      <c r="K138" s="68">
        <v>2326</v>
      </c>
      <c r="L138" s="69">
        <f t="shared" si="21"/>
        <v>85.045703839122496</v>
      </c>
      <c r="M138" s="68">
        <v>2139</v>
      </c>
      <c r="N138" s="69">
        <f t="shared" si="29"/>
        <v>78.208409506398539</v>
      </c>
      <c r="O138" s="68">
        <v>2094</v>
      </c>
      <c r="P138" s="69">
        <f t="shared" si="30"/>
        <v>76.563071297989026</v>
      </c>
      <c r="Q138" s="68">
        <v>734</v>
      </c>
      <c r="R138" s="28">
        <f t="shared" si="31"/>
        <v>26.83729433272395</v>
      </c>
      <c r="S138" s="42">
        <v>4</v>
      </c>
      <c r="T138" s="42">
        <f t="shared" si="32"/>
        <v>3</v>
      </c>
      <c r="V138" s="30"/>
      <c r="W138" s="25" t="str">
        <f t="shared" si="22"/>
        <v>Não</v>
      </c>
    </row>
    <row r="139" spans="1:23" ht="15" x14ac:dyDescent="0.25">
      <c r="A139" s="8" t="s">
        <v>27</v>
      </c>
      <c r="B139" s="21" t="s">
        <v>234</v>
      </c>
      <c r="C139" s="12">
        <v>210725</v>
      </c>
      <c r="D139" s="47" t="s">
        <v>34</v>
      </c>
      <c r="E139" s="52">
        <v>1432</v>
      </c>
      <c r="F139" s="61">
        <f t="shared" si="28"/>
        <v>8592</v>
      </c>
      <c r="G139" s="68">
        <v>1499</v>
      </c>
      <c r="H139" s="69">
        <f t="shared" si="19"/>
        <v>104.67877094972067</v>
      </c>
      <c r="I139" s="68">
        <v>1528</v>
      </c>
      <c r="J139" s="69">
        <f t="shared" si="20"/>
        <v>106.70391061452513</v>
      </c>
      <c r="K139" s="68">
        <v>1481</v>
      </c>
      <c r="L139" s="69">
        <f t="shared" si="21"/>
        <v>103.42178770949721</v>
      </c>
      <c r="M139" s="68">
        <v>1482</v>
      </c>
      <c r="N139" s="69">
        <f t="shared" si="29"/>
        <v>103.49162011173185</v>
      </c>
      <c r="O139" s="68">
        <v>1630</v>
      </c>
      <c r="P139" s="69">
        <f t="shared" si="30"/>
        <v>113.82681564245809</v>
      </c>
      <c r="Q139" s="68">
        <v>1637</v>
      </c>
      <c r="R139" s="28">
        <f t="shared" si="31"/>
        <v>114.31564245810056</v>
      </c>
      <c r="S139" s="42">
        <v>4</v>
      </c>
      <c r="T139" s="42">
        <f t="shared" si="32"/>
        <v>6</v>
      </c>
      <c r="V139" s="30"/>
      <c r="W139" s="25" t="str">
        <f t="shared" si="22"/>
        <v>Sim</v>
      </c>
    </row>
    <row r="140" spans="1:23" ht="15" x14ac:dyDescent="0.25">
      <c r="A140" s="8" t="s">
        <v>172</v>
      </c>
      <c r="B140" s="21" t="s">
        <v>234</v>
      </c>
      <c r="C140" s="12">
        <v>210730</v>
      </c>
      <c r="D140" s="47" t="s">
        <v>180</v>
      </c>
      <c r="E140" s="52">
        <v>1565</v>
      </c>
      <c r="F140" s="61">
        <f t="shared" si="28"/>
        <v>9390</v>
      </c>
      <c r="G140" s="68">
        <v>1409</v>
      </c>
      <c r="H140" s="69">
        <f t="shared" si="19"/>
        <v>90.031948881789134</v>
      </c>
      <c r="I140" s="68">
        <v>1688</v>
      </c>
      <c r="J140" s="69">
        <f t="shared" si="20"/>
        <v>107.85942492012779</v>
      </c>
      <c r="K140" s="68">
        <v>1674</v>
      </c>
      <c r="L140" s="69">
        <f t="shared" si="21"/>
        <v>106.96485623003196</v>
      </c>
      <c r="M140" s="68">
        <v>2045</v>
      </c>
      <c r="N140" s="69">
        <f t="shared" si="29"/>
        <v>130.67092651757187</v>
      </c>
      <c r="O140" s="68">
        <v>1309</v>
      </c>
      <c r="P140" s="69">
        <f t="shared" si="30"/>
        <v>83.642172523961662</v>
      </c>
      <c r="Q140" s="68">
        <v>1440</v>
      </c>
      <c r="R140" s="28">
        <f t="shared" si="31"/>
        <v>92.012779552715656</v>
      </c>
      <c r="S140" s="42">
        <v>4</v>
      </c>
      <c r="T140" s="42">
        <f t="shared" si="32"/>
        <v>6</v>
      </c>
      <c r="V140" s="30"/>
      <c r="W140" s="25" t="str">
        <f t="shared" si="22"/>
        <v>Sim</v>
      </c>
    </row>
    <row r="141" spans="1:23" ht="15" x14ac:dyDescent="0.25">
      <c r="A141" s="8" t="s">
        <v>203</v>
      </c>
      <c r="B141" s="21" t="s">
        <v>234</v>
      </c>
      <c r="C141" s="12">
        <v>210735</v>
      </c>
      <c r="D141" s="47" t="s">
        <v>217</v>
      </c>
      <c r="E141" s="52">
        <v>5529</v>
      </c>
      <c r="F141" s="61">
        <f t="shared" si="28"/>
        <v>33174</v>
      </c>
      <c r="G141" s="68">
        <v>5626</v>
      </c>
      <c r="H141" s="69">
        <f t="shared" si="19"/>
        <v>101.75438596491229</v>
      </c>
      <c r="I141" s="68">
        <v>5188</v>
      </c>
      <c r="J141" s="69">
        <f t="shared" si="20"/>
        <v>93.83251944293724</v>
      </c>
      <c r="K141" s="68">
        <v>5448</v>
      </c>
      <c r="L141" s="69">
        <f t="shared" si="21"/>
        <v>98.534997287032013</v>
      </c>
      <c r="M141" s="68">
        <v>5618</v>
      </c>
      <c r="N141" s="69">
        <f t="shared" si="29"/>
        <v>101.60969433894013</v>
      </c>
      <c r="O141" s="68">
        <v>5587</v>
      </c>
      <c r="P141" s="69">
        <f t="shared" si="30"/>
        <v>101.04901428829807</v>
      </c>
      <c r="Q141" s="68">
        <v>4706</v>
      </c>
      <c r="R141" s="28">
        <f t="shared" si="31"/>
        <v>85.11484897811539</v>
      </c>
      <c r="S141" s="42">
        <v>4</v>
      </c>
      <c r="T141" s="42">
        <f t="shared" si="32"/>
        <v>6</v>
      </c>
      <c r="V141" s="30"/>
      <c r="W141" s="25" t="str">
        <f t="shared" si="22"/>
        <v>Sim</v>
      </c>
    </row>
    <row r="142" spans="1:23" ht="15" x14ac:dyDescent="0.25">
      <c r="A142" s="8" t="s">
        <v>16</v>
      </c>
      <c r="B142" s="21" t="s">
        <v>234</v>
      </c>
      <c r="C142" s="12">
        <v>210740</v>
      </c>
      <c r="D142" s="47" t="s">
        <v>23</v>
      </c>
      <c r="E142" s="52">
        <v>5896</v>
      </c>
      <c r="F142" s="61">
        <f t="shared" si="28"/>
        <v>35376</v>
      </c>
      <c r="G142" s="68">
        <v>5210</v>
      </c>
      <c r="H142" s="69">
        <f t="shared" si="19"/>
        <v>88.364993215739489</v>
      </c>
      <c r="I142" s="68">
        <v>5948</v>
      </c>
      <c r="J142" s="69">
        <f t="shared" si="20"/>
        <v>100.8819538670285</v>
      </c>
      <c r="K142" s="68">
        <v>5958</v>
      </c>
      <c r="L142" s="69">
        <f t="shared" si="21"/>
        <v>101.05156037991858</v>
      </c>
      <c r="M142" s="68">
        <v>5920</v>
      </c>
      <c r="N142" s="69">
        <f t="shared" si="29"/>
        <v>100.40705563093624</v>
      </c>
      <c r="O142" s="68">
        <v>6379</v>
      </c>
      <c r="P142" s="69">
        <f t="shared" si="30"/>
        <v>108.19199457259158</v>
      </c>
      <c r="Q142" s="68">
        <v>5299</v>
      </c>
      <c r="R142" s="28">
        <f t="shared" si="31"/>
        <v>89.87449118046132</v>
      </c>
      <c r="S142" s="42">
        <v>4</v>
      </c>
      <c r="T142" s="42">
        <f t="shared" si="32"/>
        <v>6</v>
      </c>
      <c r="V142" s="30"/>
      <c r="W142" s="25" t="str">
        <f t="shared" si="22"/>
        <v>Sim</v>
      </c>
    </row>
    <row r="143" spans="1:23" ht="15" x14ac:dyDescent="0.25">
      <c r="A143" s="8" t="s">
        <v>196</v>
      </c>
      <c r="B143" s="21" t="s">
        <v>234</v>
      </c>
      <c r="C143" s="12">
        <v>210745</v>
      </c>
      <c r="D143" s="47" t="s">
        <v>200</v>
      </c>
      <c r="E143" s="52">
        <v>3494</v>
      </c>
      <c r="F143" s="61">
        <f t="shared" si="28"/>
        <v>20964</v>
      </c>
      <c r="G143" s="68">
        <v>1821</v>
      </c>
      <c r="H143" s="69">
        <f t="shared" si="19"/>
        <v>52.117916428162573</v>
      </c>
      <c r="I143" s="68">
        <v>3880</v>
      </c>
      <c r="J143" s="69">
        <f t="shared" si="20"/>
        <v>111.0475100171723</v>
      </c>
      <c r="K143" s="68">
        <v>2862</v>
      </c>
      <c r="L143" s="69">
        <f t="shared" si="21"/>
        <v>81.911848883800801</v>
      </c>
      <c r="M143" s="68">
        <v>3201</v>
      </c>
      <c r="N143" s="69">
        <f t="shared" si="29"/>
        <v>91.614195764167135</v>
      </c>
      <c r="O143" s="68">
        <v>2988</v>
      </c>
      <c r="P143" s="69">
        <f t="shared" si="30"/>
        <v>85.518030910131657</v>
      </c>
      <c r="Q143" s="68">
        <v>3005</v>
      </c>
      <c r="R143" s="28">
        <f t="shared" si="31"/>
        <v>86.0045792787636</v>
      </c>
      <c r="S143" s="42">
        <v>4</v>
      </c>
      <c r="T143" s="42">
        <f t="shared" si="32"/>
        <v>5</v>
      </c>
      <c r="V143" s="30"/>
      <c r="W143" s="25" t="str">
        <f t="shared" si="22"/>
        <v>Sim</v>
      </c>
    </row>
    <row r="144" spans="1:23" ht="15" x14ac:dyDescent="0.25">
      <c r="A144" s="8" t="s">
        <v>187</v>
      </c>
      <c r="B144" s="21" t="s">
        <v>234</v>
      </c>
      <c r="C144" s="12">
        <v>210750</v>
      </c>
      <c r="D144" s="47" t="s">
        <v>189</v>
      </c>
      <c r="E144" s="52">
        <v>67607</v>
      </c>
      <c r="F144" s="61">
        <f t="shared" si="28"/>
        <v>405642</v>
      </c>
      <c r="G144" s="68"/>
      <c r="H144" s="69">
        <f t="shared" ref="H144:H207" si="33">G144/E144*100</f>
        <v>0</v>
      </c>
      <c r="I144" s="68"/>
      <c r="J144" s="69">
        <f t="shared" ref="J144:J207" si="34">I144/E144*100</f>
        <v>0</v>
      </c>
      <c r="K144" s="68"/>
      <c r="L144" s="69">
        <f t="shared" ref="L144:L207" si="35">K144/E144*100</f>
        <v>0</v>
      </c>
      <c r="M144" s="68"/>
      <c r="N144" s="69">
        <f t="shared" si="29"/>
        <v>0</v>
      </c>
      <c r="O144" s="68"/>
      <c r="P144" s="69">
        <f t="shared" si="30"/>
        <v>0</v>
      </c>
      <c r="Q144" s="68"/>
      <c r="R144" s="28">
        <f t="shared" si="31"/>
        <v>0</v>
      </c>
      <c r="S144" s="42">
        <v>4</v>
      </c>
      <c r="T144" s="42">
        <f t="shared" si="32"/>
        <v>0</v>
      </c>
      <c r="V144" s="30"/>
      <c r="W144" s="25" t="str">
        <f t="shared" ref="W144:W207" si="36">IF(T144&gt;=4,"Sim","Não")</f>
        <v>Não</v>
      </c>
    </row>
    <row r="145" spans="1:23" ht="15" x14ac:dyDescent="0.25">
      <c r="A145" s="8" t="s">
        <v>196</v>
      </c>
      <c r="B145" s="21" t="s">
        <v>234</v>
      </c>
      <c r="C145" s="12">
        <v>210760</v>
      </c>
      <c r="D145" s="47" t="s">
        <v>240</v>
      </c>
      <c r="E145" s="52">
        <v>2058</v>
      </c>
      <c r="F145" s="61">
        <f t="shared" si="28"/>
        <v>12348</v>
      </c>
      <c r="G145" s="68">
        <v>258</v>
      </c>
      <c r="H145" s="69">
        <f t="shared" si="33"/>
        <v>12.536443148688047</v>
      </c>
      <c r="I145" s="68">
        <v>2249</v>
      </c>
      <c r="J145" s="69">
        <f t="shared" si="34"/>
        <v>109.28085519922254</v>
      </c>
      <c r="K145" s="68">
        <v>1771</v>
      </c>
      <c r="L145" s="69">
        <f t="shared" si="35"/>
        <v>86.054421768707485</v>
      </c>
      <c r="M145" s="68">
        <v>1713</v>
      </c>
      <c r="N145" s="69">
        <f t="shared" si="29"/>
        <v>83.236151603498541</v>
      </c>
      <c r="O145" s="68">
        <v>1724</v>
      </c>
      <c r="P145" s="69">
        <f t="shared" si="30"/>
        <v>83.770651117589892</v>
      </c>
      <c r="Q145" s="68">
        <v>788</v>
      </c>
      <c r="R145" s="28">
        <f t="shared" si="31"/>
        <v>38.289601554907676</v>
      </c>
      <c r="S145" s="42">
        <v>4</v>
      </c>
      <c r="T145" s="42">
        <f t="shared" si="32"/>
        <v>4</v>
      </c>
      <c r="V145" s="30"/>
      <c r="W145" s="25" t="str">
        <f t="shared" si="36"/>
        <v>Sim</v>
      </c>
    </row>
    <row r="146" spans="1:23" ht="15" x14ac:dyDescent="0.25">
      <c r="A146" s="8" t="s">
        <v>172</v>
      </c>
      <c r="B146" s="21" t="s">
        <v>234</v>
      </c>
      <c r="C146" s="12">
        <v>210770</v>
      </c>
      <c r="D146" s="47" t="s">
        <v>181</v>
      </c>
      <c r="E146" s="52">
        <v>8890</v>
      </c>
      <c r="F146" s="61">
        <f t="shared" si="28"/>
        <v>53340</v>
      </c>
      <c r="G146" s="68">
        <v>7228</v>
      </c>
      <c r="H146" s="69">
        <f t="shared" si="33"/>
        <v>81.304836895388078</v>
      </c>
      <c r="I146" s="68">
        <v>8839</v>
      </c>
      <c r="J146" s="69">
        <f t="shared" si="34"/>
        <v>99.426321709786279</v>
      </c>
      <c r="K146" s="68">
        <v>10496</v>
      </c>
      <c r="L146" s="69">
        <f t="shared" si="35"/>
        <v>118.0652418447694</v>
      </c>
      <c r="M146" s="68">
        <v>9078</v>
      </c>
      <c r="N146" s="69">
        <f t="shared" si="29"/>
        <v>102.11473565804275</v>
      </c>
      <c r="O146" s="68">
        <v>7866</v>
      </c>
      <c r="P146" s="69">
        <f t="shared" si="30"/>
        <v>88.481439820022501</v>
      </c>
      <c r="Q146" s="68">
        <v>8674</v>
      </c>
      <c r="R146" s="28">
        <f t="shared" si="31"/>
        <v>97.570303712035994</v>
      </c>
      <c r="S146" s="42">
        <v>4</v>
      </c>
      <c r="T146" s="42">
        <f t="shared" si="32"/>
        <v>6</v>
      </c>
      <c r="V146" s="30"/>
      <c r="W146" s="25" t="str">
        <f t="shared" si="36"/>
        <v>Sim</v>
      </c>
    </row>
    <row r="147" spans="1:23" ht="15" x14ac:dyDescent="0.25">
      <c r="A147" s="8" t="s">
        <v>192</v>
      </c>
      <c r="B147" s="21" t="s">
        <v>234</v>
      </c>
      <c r="C147" s="12">
        <v>210780</v>
      </c>
      <c r="D147" s="47" t="s">
        <v>194</v>
      </c>
      <c r="E147" s="52">
        <v>7547</v>
      </c>
      <c r="F147" s="61">
        <f t="shared" si="28"/>
        <v>45282</v>
      </c>
      <c r="G147" s="68">
        <v>7717</v>
      </c>
      <c r="H147" s="69">
        <f t="shared" si="33"/>
        <v>102.25255068239036</v>
      </c>
      <c r="I147" s="68">
        <v>7731</v>
      </c>
      <c r="J147" s="69">
        <f t="shared" si="34"/>
        <v>102.43805485623427</v>
      </c>
      <c r="K147" s="68">
        <v>7787</v>
      </c>
      <c r="L147" s="69">
        <f t="shared" si="35"/>
        <v>103.18007155160991</v>
      </c>
      <c r="M147" s="68">
        <v>7897</v>
      </c>
      <c r="N147" s="69">
        <f t="shared" si="29"/>
        <v>104.63760434609779</v>
      </c>
      <c r="O147" s="68">
        <v>7926</v>
      </c>
      <c r="P147" s="69">
        <f t="shared" si="30"/>
        <v>105.02186299191732</v>
      </c>
      <c r="Q147" s="68">
        <v>7956</v>
      </c>
      <c r="R147" s="28">
        <f t="shared" si="31"/>
        <v>105.41937193586857</v>
      </c>
      <c r="S147" s="42">
        <v>4</v>
      </c>
      <c r="T147" s="42">
        <f t="shared" si="32"/>
        <v>6</v>
      </c>
      <c r="V147" s="30"/>
      <c r="W147" s="25" t="str">
        <f t="shared" si="36"/>
        <v>Sim</v>
      </c>
    </row>
    <row r="148" spans="1:23" ht="15" x14ac:dyDescent="0.25">
      <c r="A148" s="8" t="s">
        <v>172</v>
      </c>
      <c r="B148" s="21" t="s">
        <v>234</v>
      </c>
      <c r="C148" s="12">
        <v>210790</v>
      </c>
      <c r="D148" s="49" t="s">
        <v>182</v>
      </c>
      <c r="E148" s="52">
        <v>6675</v>
      </c>
      <c r="F148" s="61">
        <f t="shared" si="28"/>
        <v>40050</v>
      </c>
      <c r="G148" s="68">
        <v>4397</v>
      </c>
      <c r="H148" s="69">
        <f t="shared" si="33"/>
        <v>65.872659176029956</v>
      </c>
      <c r="I148" s="68">
        <v>6110</v>
      </c>
      <c r="J148" s="69">
        <f t="shared" si="34"/>
        <v>91.535580524344567</v>
      </c>
      <c r="K148" s="68">
        <v>6054</v>
      </c>
      <c r="L148" s="69">
        <f t="shared" si="35"/>
        <v>90.696629213483149</v>
      </c>
      <c r="M148" s="68">
        <v>5655</v>
      </c>
      <c r="N148" s="69">
        <f t="shared" si="29"/>
        <v>84.719101123595507</v>
      </c>
      <c r="O148" s="68">
        <v>4320</v>
      </c>
      <c r="P148" s="69">
        <f t="shared" si="30"/>
        <v>64.719101123595507</v>
      </c>
      <c r="Q148" s="68">
        <v>7310</v>
      </c>
      <c r="R148" s="28">
        <f t="shared" si="31"/>
        <v>109.51310861423221</v>
      </c>
      <c r="S148" s="42">
        <v>4</v>
      </c>
      <c r="T148" s="42">
        <f t="shared" si="32"/>
        <v>4</v>
      </c>
      <c r="V148" s="30"/>
      <c r="W148" s="25" t="str">
        <f t="shared" si="36"/>
        <v>Sim</v>
      </c>
    </row>
    <row r="149" spans="1:23" ht="15" x14ac:dyDescent="0.25">
      <c r="A149" s="8" t="s">
        <v>172</v>
      </c>
      <c r="B149" s="21" t="s">
        <v>234</v>
      </c>
      <c r="C149" s="12">
        <v>210800</v>
      </c>
      <c r="D149" s="47" t="s">
        <v>183</v>
      </c>
      <c r="E149" s="52">
        <v>7882</v>
      </c>
      <c r="F149" s="61">
        <f t="shared" si="28"/>
        <v>47292</v>
      </c>
      <c r="G149" s="68">
        <v>8353</v>
      </c>
      <c r="H149" s="69">
        <f t="shared" si="33"/>
        <v>105.97564070032988</v>
      </c>
      <c r="I149" s="68">
        <v>8717</v>
      </c>
      <c r="J149" s="69">
        <f t="shared" si="34"/>
        <v>110.59375792945954</v>
      </c>
      <c r="K149" s="68">
        <v>9216</v>
      </c>
      <c r="L149" s="69">
        <f t="shared" si="35"/>
        <v>116.92463841664554</v>
      </c>
      <c r="M149" s="68">
        <v>8002</v>
      </c>
      <c r="N149" s="69">
        <f t="shared" si="29"/>
        <v>101.52245622938341</v>
      </c>
      <c r="O149" s="68">
        <v>7335</v>
      </c>
      <c r="P149" s="69">
        <f t="shared" si="30"/>
        <v>93.06013702106064</v>
      </c>
      <c r="Q149" s="68">
        <v>5594</v>
      </c>
      <c r="R149" s="28">
        <f t="shared" si="31"/>
        <v>70.971834559756402</v>
      </c>
      <c r="S149" s="42">
        <v>4</v>
      </c>
      <c r="T149" s="42">
        <f t="shared" si="32"/>
        <v>5</v>
      </c>
      <c r="V149" s="30"/>
      <c r="W149" s="25" t="str">
        <f t="shared" si="36"/>
        <v>Sim</v>
      </c>
    </row>
    <row r="150" spans="1:23" ht="15" x14ac:dyDescent="0.25">
      <c r="A150" s="8" t="s">
        <v>53</v>
      </c>
      <c r="B150" s="21" t="s">
        <v>234</v>
      </c>
      <c r="C150" s="12">
        <v>210805</v>
      </c>
      <c r="D150" s="47" t="s">
        <v>61</v>
      </c>
      <c r="E150" s="52">
        <v>4305</v>
      </c>
      <c r="F150" s="61">
        <f t="shared" ref="F150:F181" si="37">E150*6</f>
        <v>25830</v>
      </c>
      <c r="G150" s="68">
        <v>1123</v>
      </c>
      <c r="H150" s="69">
        <f t="shared" si="33"/>
        <v>26.08594657375145</v>
      </c>
      <c r="I150" s="68">
        <v>1891</v>
      </c>
      <c r="J150" s="69">
        <f t="shared" si="34"/>
        <v>43.925667828106853</v>
      </c>
      <c r="K150" s="68">
        <v>2830</v>
      </c>
      <c r="L150" s="69">
        <f t="shared" si="35"/>
        <v>65.737514518002328</v>
      </c>
      <c r="M150" s="68">
        <v>4464</v>
      </c>
      <c r="N150" s="69">
        <f t="shared" ref="N150:N181" si="38">M150/E150*100</f>
        <v>103.69337979094078</v>
      </c>
      <c r="O150" s="68">
        <v>5090</v>
      </c>
      <c r="P150" s="69">
        <f t="shared" ref="P150:P181" si="39">O150/E150*100</f>
        <v>118.23461091753775</v>
      </c>
      <c r="Q150" s="68">
        <v>4278</v>
      </c>
      <c r="R150" s="28">
        <f t="shared" ref="R150:R181" si="40">Q150/E150*100</f>
        <v>99.37282229965156</v>
      </c>
      <c r="S150" s="42">
        <v>4</v>
      </c>
      <c r="T150" s="42">
        <f t="shared" ref="T150:T181" si="41">COUNTIF(H150,"&gt;=80")+COUNTIF(J150,"&gt;=80")+COUNTIF(L150,"&gt;=80")+COUNTIF(N150,"&gt;=80")+COUNTIF(P150,"&gt;=80")+COUNTIF(R150,"&gt;=80")</f>
        <v>3</v>
      </c>
      <c r="V150" s="30"/>
      <c r="W150" s="25" t="str">
        <f t="shared" si="36"/>
        <v>Não</v>
      </c>
    </row>
    <row r="151" spans="1:23" ht="15" x14ac:dyDescent="0.25">
      <c r="A151" s="8" t="s">
        <v>16</v>
      </c>
      <c r="B151" s="21" t="s">
        <v>234</v>
      </c>
      <c r="C151" s="12">
        <v>210810</v>
      </c>
      <c r="D151" s="47" t="s">
        <v>24</v>
      </c>
      <c r="E151" s="52">
        <v>6083</v>
      </c>
      <c r="F151" s="61">
        <f t="shared" si="37"/>
        <v>36498</v>
      </c>
      <c r="G151" s="68">
        <v>5121</v>
      </c>
      <c r="H151" s="69">
        <f t="shared" si="33"/>
        <v>84.185434818346209</v>
      </c>
      <c r="I151" s="68">
        <v>6526</v>
      </c>
      <c r="J151" s="69">
        <f t="shared" si="34"/>
        <v>107.28259082689462</v>
      </c>
      <c r="K151" s="68">
        <v>6223</v>
      </c>
      <c r="L151" s="69">
        <f t="shared" si="35"/>
        <v>102.30149597238206</v>
      </c>
      <c r="M151" s="68">
        <v>2422</v>
      </c>
      <c r="N151" s="69">
        <f t="shared" si="38"/>
        <v>39.815880322209438</v>
      </c>
      <c r="O151" s="68">
        <v>5337</v>
      </c>
      <c r="P151" s="69">
        <f t="shared" si="39"/>
        <v>87.736314318592804</v>
      </c>
      <c r="Q151" s="68">
        <v>5621</v>
      </c>
      <c r="R151" s="28">
        <f t="shared" si="40"/>
        <v>92.405063291139243</v>
      </c>
      <c r="S151" s="42">
        <v>4</v>
      </c>
      <c r="T151" s="42">
        <f t="shared" si="41"/>
        <v>5</v>
      </c>
      <c r="V151" s="30"/>
      <c r="W151" s="25" t="str">
        <f t="shared" si="36"/>
        <v>Sim</v>
      </c>
    </row>
    <row r="152" spans="1:23" ht="15" x14ac:dyDescent="0.25">
      <c r="A152" s="8" t="s">
        <v>101</v>
      </c>
      <c r="B152" s="21" t="s">
        <v>234</v>
      </c>
      <c r="C152" s="12">
        <v>210820</v>
      </c>
      <c r="D152" s="47" t="s">
        <v>101</v>
      </c>
      <c r="E152" s="52">
        <v>13916</v>
      </c>
      <c r="F152" s="61">
        <f t="shared" si="37"/>
        <v>83496</v>
      </c>
      <c r="G152" s="68">
        <v>14550</v>
      </c>
      <c r="H152" s="69">
        <f t="shared" si="33"/>
        <v>104.55590686979018</v>
      </c>
      <c r="I152" s="68">
        <v>13781</v>
      </c>
      <c r="J152" s="69">
        <f t="shared" si="34"/>
        <v>99.029893647599891</v>
      </c>
      <c r="K152" s="68">
        <v>14875</v>
      </c>
      <c r="L152" s="69">
        <f t="shared" si="35"/>
        <v>106.89134808853117</v>
      </c>
      <c r="M152" s="68">
        <v>14379</v>
      </c>
      <c r="N152" s="69">
        <f t="shared" si="38"/>
        <v>103.32710549008335</v>
      </c>
      <c r="O152" s="68">
        <v>10416</v>
      </c>
      <c r="P152" s="69">
        <f t="shared" si="39"/>
        <v>74.849094567404421</v>
      </c>
      <c r="Q152" s="68">
        <v>13436</v>
      </c>
      <c r="R152" s="28">
        <f t="shared" si="40"/>
        <v>96.550732969244038</v>
      </c>
      <c r="S152" s="42">
        <v>4</v>
      </c>
      <c r="T152" s="42">
        <f t="shared" si="41"/>
        <v>5</v>
      </c>
      <c r="V152" s="30"/>
      <c r="W152" s="25" t="str">
        <f t="shared" si="36"/>
        <v>Sim</v>
      </c>
    </row>
    <row r="153" spans="1:23" ht="15" x14ac:dyDescent="0.25">
      <c r="A153" s="8" t="s">
        <v>114</v>
      </c>
      <c r="B153" s="21" t="s">
        <v>235</v>
      </c>
      <c r="C153" s="12">
        <v>210825</v>
      </c>
      <c r="D153" s="47" t="s">
        <v>123</v>
      </c>
      <c r="E153" s="52">
        <v>3568</v>
      </c>
      <c r="F153" s="61">
        <f t="shared" si="37"/>
        <v>21408</v>
      </c>
      <c r="G153" s="68">
        <v>3956</v>
      </c>
      <c r="H153" s="69">
        <f t="shared" si="33"/>
        <v>110.8744394618834</v>
      </c>
      <c r="I153" s="68">
        <v>4383</v>
      </c>
      <c r="J153" s="69">
        <f t="shared" si="34"/>
        <v>122.84192825112108</v>
      </c>
      <c r="K153" s="68">
        <v>4602</v>
      </c>
      <c r="L153" s="69">
        <f t="shared" si="35"/>
        <v>128.9798206278027</v>
      </c>
      <c r="M153" s="68">
        <v>4185</v>
      </c>
      <c r="N153" s="69">
        <f t="shared" si="38"/>
        <v>117.29260089686098</v>
      </c>
      <c r="O153" s="68">
        <v>4786</v>
      </c>
      <c r="P153" s="69">
        <f t="shared" si="39"/>
        <v>134.13677130044843</v>
      </c>
      <c r="Q153" s="68">
        <v>3392</v>
      </c>
      <c r="R153" s="28">
        <f t="shared" si="40"/>
        <v>95.067264573991025</v>
      </c>
      <c r="S153" s="42">
        <v>4</v>
      </c>
      <c r="T153" s="42">
        <f t="shared" si="41"/>
        <v>6</v>
      </c>
      <c r="V153" s="30"/>
      <c r="W153" s="25" t="str">
        <f t="shared" si="36"/>
        <v>Sim</v>
      </c>
    </row>
    <row r="154" spans="1:23" ht="15" x14ac:dyDescent="0.25">
      <c r="A154" s="8" t="s">
        <v>196</v>
      </c>
      <c r="B154" s="21" t="s">
        <v>234</v>
      </c>
      <c r="C154" s="12">
        <v>210830</v>
      </c>
      <c r="D154" s="47" t="s">
        <v>201</v>
      </c>
      <c r="E154" s="52">
        <v>7432</v>
      </c>
      <c r="F154" s="61">
        <f t="shared" si="37"/>
        <v>44592</v>
      </c>
      <c r="G154" s="68">
        <v>5835</v>
      </c>
      <c r="H154" s="69">
        <f t="shared" si="33"/>
        <v>78.511840688912798</v>
      </c>
      <c r="I154" s="68">
        <v>7389</v>
      </c>
      <c r="J154" s="69">
        <f t="shared" si="34"/>
        <v>99.421420882669537</v>
      </c>
      <c r="K154" s="68">
        <v>7464</v>
      </c>
      <c r="L154" s="69">
        <f t="shared" si="35"/>
        <v>100.43057050592034</v>
      </c>
      <c r="M154" s="68">
        <v>7455</v>
      </c>
      <c r="N154" s="69">
        <f t="shared" si="38"/>
        <v>100.30947255113026</v>
      </c>
      <c r="O154" s="68">
        <v>5894</v>
      </c>
      <c r="P154" s="69">
        <f t="shared" si="39"/>
        <v>79.305705059203447</v>
      </c>
      <c r="Q154" s="68">
        <v>6852</v>
      </c>
      <c r="R154" s="28">
        <f t="shared" si="40"/>
        <v>92.195909580193756</v>
      </c>
      <c r="S154" s="42">
        <v>4</v>
      </c>
      <c r="T154" s="42">
        <f t="shared" si="41"/>
        <v>4</v>
      </c>
      <c r="V154" s="30"/>
      <c r="W154" s="25" t="str">
        <f t="shared" si="36"/>
        <v>Sim</v>
      </c>
    </row>
    <row r="155" spans="1:23" ht="15" x14ac:dyDescent="0.25">
      <c r="A155" s="8" t="s">
        <v>114</v>
      </c>
      <c r="B155" s="21" t="s">
        <v>234</v>
      </c>
      <c r="C155" s="12">
        <v>210840</v>
      </c>
      <c r="D155" s="47" t="s">
        <v>124</v>
      </c>
      <c r="E155" s="52">
        <v>2466</v>
      </c>
      <c r="F155" s="61">
        <f t="shared" si="37"/>
        <v>14796</v>
      </c>
      <c r="G155" s="68"/>
      <c r="H155" s="69">
        <f t="shared" si="33"/>
        <v>0</v>
      </c>
      <c r="I155" s="68">
        <v>2459</v>
      </c>
      <c r="J155" s="69">
        <f t="shared" si="34"/>
        <v>99.716139497161393</v>
      </c>
      <c r="K155" s="68">
        <v>2476</v>
      </c>
      <c r="L155" s="69">
        <f t="shared" si="35"/>
        <v>100.40551500405515</v>
      </c>
      <c r="M155" s="68">
        <v>2274</v>
      </c>
      <c r="N155" s="69">
        <f t="shared" si="38"/>
        <v>92.214111922141115</v>
      </c>
      <c r="O155" s="68">
        <v>2097</v>
      </c>
      <c r="P155" s="69">
        <f t="shared" si="39"/>
        <v>85.03649635036497</v>
      </c>
      <c r="Q155" s="68">
        <v>2852</v>
      </c>
      <c r="R155" s="28">
        <f t="shared" si="40"/>
        <v>115.6528791565288</v>
      </c>
      <c r="S155" s="42">
        <v>4</v>
      </c>
      <c r="T155" s="42">
        <f t="shared" si="41"/>
        <v>5</v>
      </c>
      <c r="V155" s="30"/>
      <c r="W155" s="25" t="str">
        <f t="shared" si="36"/>
        <v>Sim</v>
      </c>
    </row>
    <row r="156" spans="1:23" ht="15" x14ac:dyDescent="0.25">
      <c r="A156" s="7" t="s">
        <v>66</v>
      </c>
      <c r="B156" s="22" t="s">
        <v>234</v>
      </c>
      <c r="C156" s="29">
        <v>210845</v>
      </c>
      <c r="D156" s="58" t="s">
        <v>69</v>
      </c>
      <c r="E156" s="52">
        <v>6386</v>
      </c>
      <c r="F156" s="61">
        <f t="shared" si="37"/>
        <v>38316</v>
      </c>
      <c r="G156" s="70">
        <v>0</v>
      </c>
      <c r="H156" s="69">
        <f t="shared" si="33"/>
        <v>0</v>
      </c>
      <c r="I156" s="70">
        <v>0</v>
      </c>
      <c r="J156" s="69">
        <f t="shared" si="34"/>
        <v>0</v>
      </c>
      <c r="K156" s="70">
        <v>0</v>
      </c>
      <c r="L156" s="69">
        <f t="shared" si="35"/>
        <v>0</v>
      </c>
      <c r="M156" s="70">
        <v>0</v>
      </c>
      <c r="N156" s="69">
        <f t="shared" si="38"/>
        <v>0</v>
      </c>
      <c r="O156" s="70">
        <v>0</v>
      </c>
      <c r="P156" s="69">
        <f t="shared" si="39"/>
        <v>0</v>
      </c>
      <c r="Q156" s="70">
        <v>0</v>
      </c>
      <c r="R156" s="28">
        <f t="shared" si="40"/>
        <v>0</v>
      </c>
      <c r="S156" s="42">
        <v>4</v>
      </c>
      <c r="T156" s="42">
        <f t="shared" si="41"/>
        <v>0</v>
      </c>
      <c r="V156" s="30"/>
      <c r="W156" s="25" t="str">
        <f t="shared" si="36"/>
        <v>Não</v>
      </c>
    </row>
    <row r="157" spans="1:23" ht="15" x14ac:dyDescent="0.25">
      <c r="A157" s="7" t="s">
        <v>159</v>
      </c>
      <c r="B157" s="22" t="s">
        <v>234</v>
      </c>
      <c r="C157" s="29">
        <v>210850</v>
      </c>
      <c r="D157" s="48" t="s">
        <v>166</v>
      </c>
      <c r="E157" s="52">
        <v>9942</v>
      </c>
      <c r="F157" s="61">
        <f t="shared" si="37"/>
        <v>59652</v>
      </c>
      <c r="G157" s="68">
        <v>8481</v>
      </c>
      <c r="H157" s="69">
        <f t="shared" si="33"/>
        <v>85.304767652383831</v>
      </c>
      <c r="I157" s="68">
        <v>9062</v>
      </c>
      <c r="J157" s="69">
        <f t="shared" si="34"/>
        <v>91.148662240997794</v>
      </c>
      <c r="K157" s="68">
        <v>9744</v>
      </c>
      <c r="L157" s="69">
        <f t="shared" si="35"/>
        <v>98.008449004224502</v>
      </c>
      <c r="M157" s="68">
        <v>8435</v>
      </c>
      <c r="N157" s="69">
        <f t="shared" si="38"/>
        <v>84.842084087708713</v>
      </c>
      <c r="O157" s="68">
        <v>5171</v>
      </c>
      <c r="P157" s="69">
        <f t="shared" si="39"/>
        <v>52.011667672500508</v>
      </c>
      <c r="Q157" s="68">
        <v>5011</v>
      </c>
      <c r="R157" s="28">
        <f t="shared" si="40"/>
        <v>50.402333534500102</v>
      </c>
      <c r="S157" s="42">
        <v>4</v>
      </c>
      <c r="T157" s="42">
        <f t="shared" si="41"/>
        <v>4</v>
      </c>
      <c r="V157" s="30"/>
      <c r="W157" s="25" t="str">
        <f t="shared" si="36"/>
        <v>Sim</v>
      </c>
    </row>
    <row r="158" spans="1:23" ht="15" x14ac:dyDescent="0.25">
      <c r="A158" s="8" t="s">
        <v>114</v>
      </c>
      <c r="B158" s="21" t="s">
        <v>234</v>
      </c>
      <c r="C158" s="12">
        <v>210860</v>
      </c>
      <c r="D158" s="47" t="s">
        <v>114</v>
      </c>
      <c r="E158" s="52">
        <v>21273</v>
      </c>
      <c r="F158" s="61">
        <f t="shared" si="37"/>
        <v>127638</v>
      </c>
      <c r="G158" s="68">
        <v>18819</v>
      </c>
      <c r="H158" s="69">
        <f t="shared" si="33"/>
        <v>88.464250458327456</v>
      </c>
      <c r="I158" s="68">
        <v>18608</v>
      </c>
      <c r="J158" s="69">
        <f t="shared" si="34"/>
        <v>87.472382832698727</v>
      </c>
      <c r="K158" s="68">
        <v>21528</v>
      </c>
      <c r="L158" s="69">
        <f t="shared" si="35"/>
        <v>101.19870258073615</v>
      </c>
      <c r="M158" s="68">
        <v>20870</v>
      </c>
      <c r="N158" s="69">
        <f t="shared" si="38"/>
        <v>98.105579842993464</v>
      </c>
      <c r="O158" s="68">
        <v>17170</v>
      </c>
      <c r="P158" s="69">
        <f t="shared" si="39"/>
        <v>80.712640436233713</v>
      </c>
      <c r="Q158" s="68">
        <v>19550</v>
      </c>
      <c r="R158" s="28">
        <f t="shared" si="40"/>
        <v>91.900531189771073</v>
      </c>
      <c r="S158" s="42">
        <v>4</v>
      </c>
      <c r="T158" s="42">
        <f t="shared" si="41"/>
        <v>6</v>
      </c>
      <c r="V158" s="30"/>
      <c r="W158" s="25" t="str">
        <f t="shared" si="36"/>
        <v>Sim</v>
      </c>
    </row>
    <row r="159" spans="1:23" ht="15" x14ac:dyDescent="0.25">
      <c r="A159" s="8" t="s">
        <v>159</v>
      </c>
      <c r="B159" s="21" t="s">
        <v>234</v>
      </c>
      <c r="C159" s="12">
        <v>210870</v>
      </c>
      <c r="D159" s="47" t="s">
        <v>167</v>
      </c>
      <c r="E159" s="52">
        <v>6146</v>
      </c>
      <c r="F159" s="61">
        <f t="shared" si="37"/>
        <v>36876</v>
      </c>
      <c r="G159" s="68">
        <v>5022</v>
      </c>
      <c r="H159" s="69">
        <f t="shared" si="33"/>
        <v>81.7116823950537</v>
      </c>
      <c r="I159" s="68">
        <v>5161</v>
      </c>
      <c r="J159" s="69">
        <f t="shared" si="34"/>
        <v>83.973315977871792</v>
      </c>
      <c r="K159" s="68">
        <v>3624</v>
      </c>
      <c r="L159" s="69">
        <f t="shared" si="35"/>
        <v>58.965180605271719</v>
      </c>
      <c r="M159" s="68">
        <v>5590</v>
      </c>
      <c r="N159" s="69">
        <f t="shared" si="38"/>
        <v>90.953465668727631</v>
      </c>
      <c r="O159" s="68">
        <v>5484</v>
      </c>
      <c r="P159" s="69">
        <f t="shared" si="39"/>
        <v>89.228766677513832</v>
      </c>
      <c r="Q159" s="68">
        <v>4724</v>
      </c>
      <c r="R159" s="28">
        <f t="shared" si="40"/>
        <v>76.863000325414902</v>
      </c>
      <c r="S159" s="42">
        <v>4</v>
      </c>
      <c r="T159" s="42">
        <f t="shared" si="41"/>
        <v>4</v>
      </c>
      <c r="V159" s="30"/>
      <c r="W159" s="25" t="str">
        <f t="shared" si="36"/>
        <v>Sim</v>
      </c>
    </row>
    <row r="160" spans="1:23" ht="15" x14ac:dyDescent="0.25">
      <c r="A160" s="8" t="s">
        <v>87</v>
      </c>
      <c r="B160" s="21" t="s">
        <v>234</v>
      </c>
      <c r="C160" s="12">
        <v>210880</v>
      </c>
      <c r="D160" s="47" t="s">
        <v>95</v>
      </c>
      <c r="E160" s="52">
        <v>4970</v>
      </c>
      <c r="F160" s="61">
        <f t="shared" si="37"/>
        <v>29820</v>
      </c>
      <c r="G160" s="68">
        <v>5025</v>
      </c>
      <c r="H160" s="69">
        <f t="shared" si="33"/>
        <v>101.1066398390342</v>
      </c>
      <c r="I160" s="68">
        <v>5010</v>
      </c>
      <c r="J160" s="69">
        <f t="shared" si="34"/>
        <v>100.80482897384306</v>
      </c>
      <c r="K160" s="68">
        <v>4859</v>
      </c>
      <c r="L160" s="69">
        <f t="shared" si="35"/>
        <v>97.766599597585511</v>
      </c>
      <c r="M160" s="68">
        <v>4386</v>
      </c>
      <c r="N160" s="69">
        <f t="shared" si="38"/>
        <v>88.249496981891355</v>
      </c>
      <c r="O160" s="68">
        <v>5555</v>
      </c>
      <c r="P160" s="69">
        <f t="shared" si="39"/>
        <v>111.77062374245472</v>
      </c>
      <c r="Q160" s="68">
        <v>4640</v>
      </c>
      <c r="R160" s="28">
        <f t="shared" si="40"/>
        <v>93.360160965794776</v>
      </c>
      <c r="S160" s="42">
        <v>4</v>
      </c>
      <c r="T160" s="42">
        <f t="shared" si="41"/>
        <v>6</v>
      </c>
      <c r="V160" s="30"/>
      <c r="W160" s="25" t="str">
        <f t="shared" si="36"/>
        <v>Sim</v>
      </c>
    </row>
    <row r="161" spans="1:23" ht="15" x14ac:dyDescent="0.25">
      <c r="A161" s="8" t="s">
        <v>101</v>
      </c>
      <c r="B161" s="21" t="s">
        <v>234</v>
      </c>
      <c r="C161" s="12">
        <v>210890</v>
      </c>
      <c r="D161" s="47" t="s">
        <v>110</v>
      </c>
      <c r="E161" s="52">
        <v>4955</v>
      </c>
      <c r="F161" s="61">
        <f t="shared" si="37"/>
        <v>29730</v>
      </c>
      <c r="G161" s="68">
        <v>3687</v>
      </c>
      <c r="H161" s="69">
        <f t="shared" si="33"/>
        <v>74.409687184661948</v>
      </c>
      <c r="I161" s="68">
        <v>5329</v>
      </c>
      <c r="J161" s="69">
        <f t="shared" si="34"/>
        <v>107.54793138244199</v>
      </c>
      <c r="K161" s="68">
        <v>4609</v>
      </c>
      <c r="L161" s="69">
        <f t="shared" si="35"/>
        <v>93.017154389505549</v>
      </c>
      <c r="M161" s="68">
        <v>4580</v>
      </c>
      <c r="N161" s="69">
        <f t="shared" si="38"/>
        <v>92.431886982845612</v>
      </c>
      <c r="O161" s="68">
        <v>4796</v>
      </c>
      <c r="P161" s="69">
        <f t="shared" si="39"/>
        <v>96.791120080726529</v>
      </c>
      <c r="Q161" s="68">
        <v>6323</v>
      </c>
      <c r="R161" s="28">
        <f t="shared" si="40"/>
        <v>127.6084762865792</v>
      </c>
      <c r="S161" s="42">
        <v>4</v>
      </c>
      <c r="T161" s="42">
        <f t="shared" si="41"/>
        <v>5</v>
      </c>
      <c r="V161" s="30"/>
      <c r="W161" s="25" t="str">
        <f t="shared" si="36"/>
        <v>Sim</v>
      </c>
    </row>
    <row r="162" spans="1:23" ht="15" x14ac:dyDescent="0.25">
      <c r="A162" s="8" t="s">
        <v>72</v>
      </c>
      <c r="B162" s="21" t="s">
        <v>234</v>
      </c>
      <c r="C162" s="12">
        <v>210900</v>
      </c>
      <c r="D162" s="47" t="s">
        <v>82</v>
      </c>
      <c r="E162" s="52">
        <v>10118</v>
      </c>
      <c r="F162" s="61">
        <f t="shared" si="37"/>
        <v>60708</v>
      </c>
      <c r="G162" s="68">
        <v>1562</v>
      </c>
      <c r="H162" s="69">
        <f t="shared" si="33"/>
        <v>15.437833563945444</v>
      </c>
      <c r="I162" s="68">
        <v>2978</v>
      </c>
      <c r="J162" s="69">
        <f t="shared" si="34"/>
        <v>29.432694208341569</v>
      </c>
      <c r="K162" s="68">
        <v>10275</v>
      </c>
      <c r="L162" s="69">
        <f t="shared" si="35"/>
        <v>101.55169005732358</v>
      </c>
      <c r="M162" s="68">
        <v>9182</v>
      </c>
      <c r="N162" s="69">
        <f t="shared" si="38"/>
        <v>90.74915991302629</v>
      </c>
      <c r="O162" s="68">
        <v>8295</v>
      </c>
      <c r="P162" s="69">
        <f t="shared" si="39"/>
        <v>81.982605257956124</v>
      </c>
      <c r="Q162" s="68">
        <v>8621</v>
      </c>
      <c r="R162" s="28">
        <f t="shared" si="40"/>
        <v>85.204585886538837</v>
      </c>
      <c r="S162" s="42">
        <v>4</v>
      </c>
      <c r="T162" s="42">
        <f t="shared" si="41"/>
        <v>4</v>
      </c>
      <c r="V162" s="30"/>
      <c r="W162" s="25" t="str">
        <f t="shared" si="36"/>
        <v>Sim</v>
      </c>
    </row>
    <row r="163" spans="1:23" ht="15" x14ac:dyDescent="0.25">
      <c r="A163" s="8" t="s">
        <v>114</v>
      </c>
      <c r="B163" s="21" t="s">
        <v>234</v>
      </c>
      <c r="C163" s="12">
        <v>210905</v>
      </c>
      <c r="D163" s="47" t="s">
        <v>125</v>
      </c>
      <c r="E163" s="52">
        <v>2885</v>
      </c>
      <c r="F163" s="61">
        <f t="shared" si="37"/>
        <v>17310</v>
      </c>
      <c r="G163" s="68"/>
      <c r="H163" s="69">
        <f t="shared" si="33"/>
        <v>0</v>
      </c>
      <c r="I163" s="68">
        <v>2544</v>
      </c>
      <c r="J163" s="69">
        <f t="shared" si="34"/>
        <v>88.18024263431542</v>
      </c>
      <c r="K163" s="68">
        <v>2816</v>
      </c>
      <c r="L163" s="69">
        <f t="shared" si="35"/>
        <v>97.608318890814559</v>
      </c>
      <c r="M163" s="68">
        <v>1987</v>
      </c>
      <c r="N163" s="69">
        <f t="shared" si="38"/>
        <v>68.873483535528607</v>
      </c>
      <c r="O163" s="68">
        <v>2472</v>
      </c>
      <c r="P163" s="69">
        <f t="shared" si="39"/>
        <v>85.684575389948009</v>
      </c>
      <c r="Q163" s="68">
        <v>2680</v>
      </c>
      <c r="R163" s="28">
        <f t="shared" si="40"/>
        <v>92.894280762564989</v>
      </c>
      <c r="S163" s="42">
        <v>4</v>
      </c>
      <c r="T163" s="42">
        <f t="shared" si="41"/>
        <v>4</v>
      </c>
      <c r="V163" s="30"/>
      <c r="W163" s="25" t="str">
        <f t="shared" si="36"/>
        <v>Sim</v>
      </c>
    </row>
    <row r="164" spans="1:23" ht="15" x14ac:dyDescent="0.25">
      <c r="A164" s="8" t="s">
        <v>131</v>
      </c>
      <c r="B164" s="21" t="s">
        <v>234</v>
      </c>
      <c r="C164" s="12">
        <v>210910</v>
      </c>
      <c r="D164" s="47" t="s">
        <v>131</v>
      </c>
      <c r="E164" s="52">
        <v>19633</v>
      </c>
      <c r="F164" s="61">
        <f t="shared" si="37"/>
        <v>117798</v>
      </c>
      <c r="G164" s="68">
        <v>6230</v>
      </c>
      <c r="H164" s="69">
        <f t="shared" si="33"/>
        <v>31.732287475169358</v>
      </c>
      <c r="I164" s="68">
        <v>16389</v>
      </c>
      <c r="J164" s="69">
        <f t="shared" si="34"/>
        <v>83.476799266541022</v>
      </c>
      <c r="K164" s="68">
        <v>18408</v>
      </c>
      <c r="L164" s="69">
        <f t="shared" si="35"/>
        <v>93.760505271736363</v>
      </c>
      <c r="M164" s="68">
        <v>12870</v>
      </c>
      <c r="N164" s="69">
        <f t="shared" si="38"/>
        <v>65.552895634900423</v>
      </c>
      <c r="O164" s="68">
        <v>16214</v>
      </c>
      <c r="P164" s="69">
        <f t="shared" si="39"/>
        <v>82.585442876789088</v>
      </c>
      <c r="Q164" s="68">
        <v>17757</v>
      </c>
      <c r="R164" s="28">
        <f t="shared" si="40"/>
        <v>90.444659501859121</v>
      </c>
      <c r="S164" s="42">
        <v>4</v>
      </c>
      <c r="T164" s="42">
        <f t="shared" si="41"/>
        <v>4</v>
      </c>
      <c r="V164" s="30"/>
      <c r="W164" s="25" t="str">
        <f t="shared" si="36"/>
        <v>Sim</v>
      </c>
    </row>
    <row r="165" spans="1:23" ht="15" x14ac:dyDescent="0.25">
      <c r="A165" s="8" t="s">
        <v>147</v>
      </c>
      <c r="B165" s="21" t="s">
        <v>234</v>
      </c>
      <c r="C165" s="12">
        <v>210920</v>
      </c>
      <c r="D165" s="47" t="s">
        <v>155</v>
      </c>
      <c r="E165" s="52">
        <v>2275</v>
      </c>
      <c r="F165" s="61">
        <f t="shared" si="37"/>
        <v>13650</v>
      </c>
      <c r="G165" s="68"/>
      <c r="H165" s="69">
        <f t="shared" si="33"/>
        <v>0</v>
      </c>
      <c r="I165" s="68"/>
      <c r="J165" s="69">
        <f t="shared" si="34"/>
        <v>0</v>
      </c>
      <c r="K165" s="68"/>
      <c r="L165" s="69">
        <f t="shared" si="35"/>
        <v>0</v>
      </c>
      <c r="M165" s="68"/>
      <c r="N165" s="69">
        <f t="shared" si="38"/>
        <v>0</v>
      </c>
      <c r="O165" s="68"/>
      <c r="P165" s="69">
        <f t="shared" si="39"/>
        <v>0</v>
      </c>
      <c r="Q165" s="68"/>
      <c r="R165" s="28">
        <f t="shared" si="40"/>
        <v>0</v>
      </c>
      <c r="S165" s="42">
        <v>4</v>
      </c>
      <c r="T165" s="42">
        <f t="shared" si="41"/>
        <v>0</v>
      </c>
      <c r="V165" s="30"/>
      <c r="W165" s="25" t="str">
        <f t="shared" si="36"/>
        <v>Não</v>
      </c>
    </row>
    <row r="166" spans="1:23" ht="15" x14ac:dyDescent="0.25">
      <c r="A166" s="8" t="s">
        <v>203</v>
      </c>
      <c r="B166" s="21" t="s">
        <v>234</v>
      </c>
      <c r="C166" s="12">
        <v>210923</v>
      </c>
      <c r="D166" s="47" t="s">
        <v>218</v>
      </c>
      <c r="E166" s="52">
        <v>1623</v>
      </c>
      <c r="F166" s="61">
        <f t="shared" si="37"/>
        <v>9738</v>
      </c>
      <c r="G166" s="68">
        <v>1120</v>
      </c>
      <c r="H166" s="69">
        <f t="shared" si="33"/>
        <v>69.008009858287124</v>
      </c>
      <c r="I166" s="68">
        <v>1630</v>
      </c>
      <c r="J166" s="69">
        <f t="shared" si="34"/>
        <v>100.43130006161429</v>
      </c>
      <c r="K166" s="68">
        <v>1657</v>
      </c>
      <c r="L166" s="69">
        <f t="shared" si="35"/>
        <v>102.09488601355514</v>
      </c>
      <c r="M166" s="68">
        <v>1403</v>
      </c>
      <c r="N166" s="69">
        <f t="shared" si="38"/>
        <v>86.444855206407894</v>
      </c>
      <c r="O166" s="68">
        <v>1104</v>
      </c>
      <c r="P166" s="69">
        <f t="shared" si="39"/>
        <v>68.022181146025872</v>
      </c>
      <c r="Q166" s="68">
        <v>1556</v>
      </c>
      <c r="R166" s="28">
        <f t="shared" si="40"/>
        <v>95.871842267406038</v>
      </c>
      <c r="S166" s="42">
        <v>4</v>
      </c>
      <c r="T166" s="42">
        <f t="shared" si="41"/>
        <v>4</v>
      </c>
      <c r="V166" s="30"/>
      <c r="W166" s="25" t="str">
        <f t="shared" si="36"/>
        <v>Sim</v>
      </c>
    </row>
    <row r="167" spans="1:23" ht="15" x14ac:dyDescent="0.25">
      <c r="A167" s="8" t="s">
        <v>114</v>
      </c>
      <c r="B167" s="21" t="s">
        <v>234</v>
      </c>
      <c r="C167" s="12">
        <v>210927</v>
      </c>
      <c r="D167" s="47" t="s">
        <v>126</v>
      </c>
      <c r="E167" s="52">
        <v>5292</v>
      </c>
      <c r="F167" s="61">
        <f t="shared" si="37"/>
        <v>31752</v>
      </c>
      <c r="G167" s="68">
        <v>5493</v>
      </c>
      <c r="H167" s="69">
        <f t="shared" si="33"/>
        <v>103.79818594104309</v>
      </c>
      <c r="I167" s="68">
        <v>5529</v>
      </c>
      <c r="J167" s="69">
        <f t="shared" si="34"/>
        <v>104.47845804988663</v>
      </c>
      <c r="K167" s="68">
        <v>5441</v>
      </c>
      <c r="L167" s="69">
        <f t="shared" si="35"/>
        <v>102.81557067271352</v>
      </c>
      <c r="M167" s="68">
        <v>5641</v>
      </c>
      <c r="N167" s="69">
        <f t="shared" si="38"/>
        <v>106.59486016628874</v>
      </c>
      <c r="O167" s="68">
        <v>5441</v>
      </c>
      <c r="P167" s="69">
        <f t="shared" si="39"/>
        <v>102.81557067271352</v>
      </c>
      <c r="Q167" s="68">
        <v>5059</v>
      </c>
      <c r="R167" s="28">
        <f t="shared" si="40"/>
        <v>95.59712773998487</v>
      </c>
      <c r="S167" s="42">
        <v>4</v>
      </c>
      <c r="T167" s="42">
        <f t="shared" si="41"/>
        <v>6</v>
      </c>
      <c r="V167" s="30"/>
      <c r="W167" s="25" t="str">
        <f t="shared" si="36"/>
        <v>Sim</v>
      </c>
    </row>
    <row r="168" spans="1:23" ht="15" x14ac:dyDescent="0.25">
      <c r="A168" s="8" t="s">
        <v>87</v>
      </c>
      <c r="B168" s="21" t="s">
        <v>234</v>
      </c>
      <c r="C168" s="12">
        <v>210930</v>
      </c>
      <c r="D168" s="47" t="s">
        <v>96</v>
      </c>
      <c r="E168" s="52">
        <v>2062</v>
      </c>
      <c r="F168" s="61">
        <f t="shared" si="37"/>
        <v>12372</v>
      </c>
      <c r="G168" s="68">
        <v>1974</v>
      </c>
      <c r="H168" s="69">
        <f t="shared" si="33"/>
        <v>95.732298739088264</v>
      </c>
      <c r="I168" s="68">
        <v>4802</v>
      </c>
      <c r="J168" s="69">
        <f t="shared" si="34"/>
        <v>232.8806983511154</v>
      </c>
      <c r="K168" s="68">
        <v>3838</v>
      </c>
      <c r="L168" s="69">
        <f t="shared" si="35"/>
        <v>186.12997090203686</v>
      </c>
      <c r="M168" s="68">
        <v>2730</v>
      </c>
      <c r="N168" s="69">
        <f t="shared" si="38"/>
        <v>132.39573229873909</v>
      </c>
      <c r="O168" s="68">
        <v>1760</v>
      </c>
      <c r="P168" s="69">
        <f t="shared" si="39"/>
        <v>85.354025218234725</v>
      </c>
      <c r="Q168" s="68">
        <v>2671</v>
      </c>
      <c r="R168" s="28">
        <f t="shared" si="40"/>
        <v>129.53443258971873</v>
      </c>
      <c r="S168" s="42">
        <v>4</v>
      </c>
      <c r="T168" s="42">
        <f t="shared" si="41"/>
        <v>6</v>
      </c>
      <c r="V168" s="30"/>
      <c r="W168" s="25" t="str">
        <f t="shared" si="36"/>
        <v>Sim</v>
      </c>
    </row>
    <row r="169" spans="1:23" ht="15" x14ac:dyDescent="0.25">
      <c r="A169" s="8" t="s">
        <v>147</v>
      </c>
      <c r="B169" s="21" t="s">
        <v>235</v>
      </c>
      <c r="C169" s="12">
        <v>210940</v>
      </c>
      <c r="D169" s="47" t="s">
        <v>156</v>
      </c>
      <c r="E169" s="52">
        <v>2197</v>
      </c>
      <c r="F169" s="61">
        <f t="shared" si="37"/>
        <v>13182</v>
      </c>
      <c r="G169" s="68">
        <v>2487</v>
      </c>
      <c r="H169" s="69">
        <f t="shared" si="33"/>
        <v>113.19981793354575</v>
      </c>
      <c r="I169" s="68">
        <v>2637</v>
      </c>
      <c r="J169" s="69">
        <f t="shared" si="34"/>
        <v>120.02730996813837</v>
      </c>
      <c r="K169" s="68">
        <v>2851</v>
      </c>
      <c r="L169" s="69">
        <f t="shared" si="35"/>
        <v>129.76786527082385</v>
      </c>
      <c r="M169" s="68">
        <v>2478</v>
      </c>
      <c r="N169" s="69">
        <f t="shared" si="38"/>
        <v>112.79016841147018</v>
      </c>
      <c r="O169" s="68">
        <v>2165</v>
      </c>
      <c r="P169" s="69">
        <f t="shared" si="39"/>
        <v>98.543468365953572</v>
      </c>
      <c r="Q169" s="68">
        <v>2103</v>
      </c>
      <c r="R169" s="28">
        <f t="shared" si="40"/>
        <v>95.721438324988611</v>
      </c>
      <c r="S169" s="42">
        <v>4</v>
      </c>
      <c r="T169" s="42">
        <f t="shared" si="41"/>
        <v>6</v>
      </c>
      <c r="V169" s="30"/>
      <c r="W169" s="25" t="str">
        <f t="shared" si="36"/>
        <v>Sim</v>
      </c>
    </row>
    <row r="170" spans="1:23" ht="15" x14ac:dyDescent="0.25">
      <c r="A170" s="8" t="s">
        <v>187</v>
      </c>
      <c r="B170" s="21" t="s">
        <v>234</v>
      </c>
      <c r="C170" s="12">
        <v>210945</v>
      </c>
      <c r="D170" s="47" t="s">
        <v>190</v>
      </c>
      <c r="E170" s="52">
        <v>15709</v>
      </c>
      <c r="F170" s="61">
        <f t="shared" si="37"/>
        <v>94254</v>
      </c>
      <c r="G170" s="68">
        <v>14930</v>
      </c>
      <c r="H170" s="69">
        <f t="shared" si="33"/>
        <v>95.041059265389265</v>
      </c>
      <c r="I170" s="68">
        <v>10593</v>
      </c>
      <c r="J170" s="69">
        <f t="shared" si="34"/>
        <v>67.432681902094345</v>
      </c>
      <c r="K170" s="68">
        <v>13250</v>
      </c>
      <c r="L170" s="69">
        <f t="shared" si="35"/>
        <v>84.346552931440584</v>
      </c>
      <c r="M170" s="68">
        <v>12816</v>
      </c>
      <c r="N170" s="69">
        <f t="shared" si="38"/>
        <v>81.583805461837173</v>
      </c>
      <c r="O170" s="68">
        <v>10777</v>
      </c>
      <c r="P170" s="69">
        <f t="shared" si="39"/>
        <v>68.603984976764906</v>
      </c>
      <c r="Q170" s="68">
        <v>7666</v>
      </c>
      <c r="R170" s="28">
        <f t="shared" si="40"/>
        <v>48.800050926220642</v>
      </c>
      <c r="S170" s="42">
        <v>4</v>
      </c>
      <c r="T170" s="42">
        <f t="shared" si="41"/>
        <v>3</v>
      </c>
      <c r="V170" s="30"/>
      <c r="W170" s="25" t="str">
        <f t="shared" si="36"/>
        <v>Não</v>
      </c>
    </row>
    <row r="171" spans="1:23" ht="15" x14ac:dyDescent="0.25">
      <c r="A171" s="8" t="s">
        <v>27</v>
      </c>
      <c r="B171" s="21" t="s">
        <v>234</v>
      </c>
      <c r="C171" s="12">
        <v>210950</v>
      </c>
      <c r="D171" s="47" t="s">
        <v>35</v>
      </c>
      <c r="E171" s="52">
        <v>8511</v>
      </c>
      <c r="F171" s="61">
        <f t="shared" si="37"/>
        <v>51066</v>
      </c>
      <c r="G171" s="68">
        <v>7682</v>
      </c>
      <c r="H171" s="69">
        <f t="shared" si="33"/>
        <v>90.259663964281529</v>
      </c>
      <c r="I171" s="68">
        <v>8907</v>
      </c>
      <c r="J171" s="69">
        <f t="shared" si="34"/>
        <v>104.65280225590412</v>
      </c>
      <c r="K171" s="68">
        <v>6873</v>
      </c>
      <c r="L171" s="69">
        <f t="shared" si="35"/>
        <v>80.754317941487486</v>
      </c>
      <c r="M171" s="68">
        <v>7868</v>
      </c>
      <c r="N171" s="69">
        <f t="shared" si="38"/>
        <v>92.445071084478911</v>
      </c>
      <c r="O171" s="68">
        <v>8194</v>
      </c>
      <c r="P171" s="69">
        <f t="shared" si="39"/>
        <v>96.275408295147457</v>
      </c>
      <c r="Q171" s="68">
        <v>6475</v>
      </c>
      <c r="R171" s="28">
        <f t="shared" si="40"/>
        <v>76.078016684290915</v>
      </c>
      <c r="S171" s="42">
        <v>4</v>
      </c>
      <c r="T171" s="42">
        <f t="shared" si="41"/>
        <v>5</v>
      </c>
      <c r="V171" s="30"/>
      <c r="W171" s="25" t="str">
        <f t="shared" si="36"/>
        <v>Sim</v>
      </c>
    </row>
    <row r="172" spans="1:23" ht="15" x14ac:dyDescent="0.25">
      <c r="A172" s="8" t="s">
        <v>72</v>
      </c>
      <c r="B172" s="21" t="s">
        <v>234</v>
      </c>
      <c r="C172" s="12">
        <v>210955</v>
      </c>
      <c r="D172" s="47" t="s">
        <v>83</v>
      </c>
      <c r="E172" s="52">
        <v>3667</v>
      </c>
      <c r="F172" s="61">
        <f t="shared" si="37"/>
        <v>22002</v>
      </c>
      <c r="G172" s="68">
        <v>3711</v>
      </c>
      <c r="H172" s="69">
        <f t="shared" si="33"/>
        <v>101.19989091900736</v>
      </c>
      <c r="I172" s="68">
        <v>3740</v>
      </c>
      <c r="J172" s="69">
        <f t="shared" si="34"/>
        <v>101.99072811562586</v>
      </c>
      <c r="K172" s="68">
        <v>3785</v>
      </c>
      <c r="L172" s="69">
        <f t="shared" si="35"/>
        <v>103.21788928279247</v>
      </c>
      <c r="M172" s="68">
        <v>3782</v>
      </c>
      <c r="N172" s="69">
        <f t="shared" si="38"/>
        <v>103.13607853831471</v>
      </c>
      <c r="O172" s="68">
        <v>3563</v>
      </c>
      <c r="P172" s="69">
        <f t="shared" si="39"/>
        <v>97.163894191437137</v>
      </c>
      <c r="Q172" s="68">
        <v>3280</v>
      </c>
      <c r="R172" s="28">
        <f t="shared" si="40"/>
        <v>89.44641396236706</v>
      </c>
      <c r="S172" s="42">
        <v>4</v>
      </c>
      <c r="T172" s="42">
        <f t="shared" si="41"/>
        <v>6</v>
      </c>
      <c r="V172" s="30"/>
      <c r="W172" s="25" t="str">
        <f t="shared" si="36"/>
        <v>Sim</v>
      </c>
    </row>
    <row r="173" spans="1:23" ht="15" x14ac:dyDescent="0.25">
      <c r="A173" s="8" t="s">
        <v>147</v>
      </c>
      <c r="B173" s="21" t="s">
        <v>234</v>
      </c>
      <c r="C173" s="12">
        <v>210960</v>
      </c>
      <c r="D173" s="47" t="s">
        <v>147</v>
      </c>
      <c r="E173" s="52">
        <v>10968</v>
      </c>
      <c r="F173" s="61">
        <f t="shared" si="37"/>
        <v>65808</v>
      </c>
      <c r="G173" s="68">
        <v>9521</v>
      </c>
      <c r="H173" s="69">
        <f t="shared" si="33"/>
        <v>86.807075127644055</v>
      </c>
      <c r="I173" s="68">
        <v>10531</v>
      </c>
      <c r="J173" s="69">
        <f t="shared" si="34"/>
        <v>96.015681983953314</v>
      </c>
      <c r="K173" s="68">
        <v>10666</v>
      </c>
      <c r="L173" s="69">
        <f t="shared" si="35"/>
        <v>97.246535375638217</v>
      </c>
      <c r="M173" s="68">
        <v>11134</v>
      </c>
      <c r="N173" s="69">
        <f t="shared" si="38"/>
        <v>101.51349380014587</v>
      </c>
      <c r="O173" s="68">
        <v>9917</v>
      </c>
      <c r="P173" s="69">
        <f t="shared" si="39"/>
        <v>90.41757840991977</v>
      </c>
      <c r="Q173" s="68">
        <v>10136</v>
      </c>
      <c r="R173" s="28">
        <f t="shared" si="40"/>
        <v>92.414296134208612</v>
      </c>
      <c r="S173" s="42">
        <v>4</v>
      </c>
      <c r="T173" s="42">
        <f t="shared" si="41"/>
        <v>6</v>
      </c>
      <c r="V173" s="30"/>
      <c r="W173" s="25" t="str">
        <f t="shared" si="36"/>
        <v>Sim</v>
      </c>
    </row>
    <row r="174" spans="1:23" ht="15" x14ac:dyDescent="0.25">
      <c r="A174" s="8" t="s">
        <v>27</v>
      </c>
      <c r="B174" s="21" t="s">
        <v>234</v>
      </c>
      <c r="C174" s="12">
        <v>210970</v>
      </c>
      <c r="D174" s="47" t="s">
        <v>36</v>
      </c>
      <c r="E174" s="52">
        <v>1564</v>
      </c>
      <c r="F174" s="61">
        <f t="shared" si="37"/>
        <v>9384</v>
      </c>
      <c r="G174" s="68">
        <v>1192</v>
      </c>
      <c r="H174" s="69">
        <f t="shared" si="33"/>
        <v>76.214833759590789</v>
      </c>
      <c r="I174" s="68">
        <v>1726</v>
      </c>
      <c r="J174" s="69">
        <f t="shared" si="34"/>
        <v>110.35805626598464</v>
      </c>
      <c r="K174" s="68">
        <v>1454</v>
      </c>
      <c r="L174" s="69">
        <f t="shared" si="35"/>
        <v>92.966751918158565</v>
      </c>
      <c r="M174" s="68">
        <v>1456</v>
      </c>
      <c r="N174" s="69">
        <f t="shared" si="38"/>
        <v>93.094629156010228</v>
      </c>
      <c r="O174" s="68">
        <v>1887</v>
      </c>
      <c r="P174" s="69">
        <f t="shared" si="39"/>
        <v>120.65217391304348</v>
      </c>
      <c r="Q174" s="68">
        <v>1375</v>
      </c>
      <c r="R174" s="28">
        <f t="shared" si="40"/>
        <v>87.915601023017899</v>
      </c>
      <c r="S174" s="42">
        <v>4</v>
      </c>
      <c r="T174" s="42">
        <f t="shared" si="41"/>
        <v>5</v>
      </c>
      <c r="V174" s="30"/>
      <c r="W174" s="25" t="str">
        <f t="shared" si="36"/>
        <v>Sim</v>
      </c>
    </row>
    <row r="175" spans="1:23" ht="15" x14ac:dyDescent="0.25">
      <c r="A175" s="8" t="s">
        <v>131</v>
      </c>
      <c r="B175" s="21" t="s">
        <v>235</v>
      </c>
      <c r="C175" s="12">
        <v>210975</v>
      </c>
      <c r="D175" s="47" t="s">
        <v>141</v>
      </c>
      <c r="E175" s="52">
        <v>2034</v>
      </c>
      <c r="F175" s="61">
        <f t="shared" si="37"/>
        <v>12204</v>
      </c>
      <c r="G175" s="68">
        <v>1944</v>
      </c>
      <c r="H175" s="69">
        <f t="shared" si="33"/>
        <v>95.575221238938056</v>
      </c>
      <c r="I175" s="68">
        <v>1945</v>
      </c>
      <c r="J175" s="69">
        <f t="shared" si="34"/>
        <v>95.624385447394303</v>
      </c>
      <c r="K175" s="68">
        <v>1966</v>
      </c>
      <c r="L175" s="69">
        <f t="shared" si="35"/>
        <v>96.656833824975422</v>
      </c>
      <c r="M175" s="68">
        <v>2004</v>
      </c>
      <c r="N175" s="69">
        <f t="shared" si="38"/>
        <v>98.525073746312685</v>
      </c>
      <c r="O175" s="68">
        <v>1994</v>
      </c>
      <c r="P175" s="69">
        <f t="shared" si="39"/>
        <v>98.033431661750242</v>
      </c>
      <c r="Q175" s="68">
        <v>1637</v>
      </c>
      <c r="R175" s="28">
        <f t="shared" si="40"/>
        <v>80.481809242871194</v>
      </c>
      <c r="S175" s="42">
        <v>4</v>
      </c>
      <c r="T175" s="42">
        <f t="shared" si="41"/>
        <v>6</v>
      </c>
      <c r="V175" s="30"/>
      <c r="W175" s="25" t="str">
        <f t="shared" si="36"/>
        <v>Sim</v>
      </c>
    </row>
    <row r="176" spans="1:23" ht="15" x14ac:dyDescent="0.25">
      <c r="A176" s="7" t="s">
        <v>114</v>
      </c>
      <c r="B176" s="22" t="s">
        <v>234</v>
      </c>
      <c r="C176" s="29">
        <v>210980</v>
      </c>
      <c r="D176" s="48" t="s">
        <v>127</v>
      </c>
      <c r="E176" s="52">
        <v>8259</v>
      </c>
      <c r="F176" s="61">
        <f t="shared" si="37"/>
        <v>49554</v>
      </c>
      <c r="G176" s="68">
        <v>5816</v>
      </c>
      <c r="H176" s="69">
        <f t="shared" si="33"/>
        <v>70.420147717641356</v>
      </c>
      <c r="I176" s="68">
        <v>8567</v>
      </c>
      <c r="J176" s="69">
        <f t="shared" si="34"/>
        <v>103.72926504419422</v>
      </c>
      <c r="K176" s="68">
        <v>8813</v>
      </c>
      <c r="L176" s="69">
        <f t="shared" si="35"/>
        <v>106.7078338781935</v>
      </c>
      <c r="M176" s="68">
        <v>7681</v>
      </c>
      <c r="N176" s="69">
        <f t="shared" si="38"/>
        <v>93.00157404044073</v>
      </c>
      <c r="O176" s="68">
        <v>7101</v>
      </c>
      <c r="P176" s="69">
        <f t="shared" si="39"/>
        <v>85.978932074100982</v>
      </c>
      <c r="Q176" s="68">
        <v>7343</v>
      </c>
      <c r="R176" s="28">
        <f t="shared" si="40"/>
        <v>88.909068894539288</v>
      </c>
      <c r="S176" s="42">
        <v>4</v>
      </c>
      <c r="T176" s="42">
        <f t="shared" si="41"/>
        <v>5</v>
      </c>
      <c r="V176" s="30"/>
      <c r="W176" s="25" t="str">
        <f t="shared" si="36"/>
        <v>Sim</v>
      </c>
    </row>
    <row r="177" spans="1:23" ht="15" x14ac:dyDescent="0.25">
      <c r="A177" s="7" t="s">
        <v>159</v>
      </c>
      <c r="B177" s="22" t="s">
        <v>234</v>
      </c>
      <c r="C177" s="29">
        <v>210990</v>
      </c>
      <c r="D177" s="48" t="s">
        <v>159</v>
      </c>
      <c r="E177" s="52">
        <v>42323</v>
      </c>
      <c r="F177" s="61">
        <f t="shared" si="37"/>
        <v>253938</v>
      </c>
      <c r="G177" s="68">
        <v>9548</v>
      </c>
      <c r="H177" s="69">
        <f t="shared" si="33"/>
        <v>22.559837440635118</v>
      </c>
      <c r="I177" s="68">
        <v>22692</v>
      </c>
      <c r="J177" s="69">
        <f t="shared" si="34"/>
        <v>53.616237034236704</v>
      </c>
      <c r="K177" s="68">
        <v>36290</v>
      </c>
      <c r="L177" s="69">
        <f t="shared" si="35"/>
        <v>85.745339413557645</v>
      </c>
      <c r="M177" s="68">
        <v>49959</v>
      </c>
      <c r="N177" s="69">
        <f t="shared" si="38"/>
        <v>118.04219927698887</v>
      </c>
      <c r="O177" s="68">
        <v>41063</v>
      </c>
      <c r="P177" s="69">
        <f t="shared" si="39"/>
        <v>97.022895352408852</v>
      </c>
      <c r="Q177" s="68">
        <v>33859</v>
      </c>
      <c r="R177" s="28">
        <f t="shared" si="40"/>
        <v>80.00141766887981</v>
      </c>
      <c r="S177" s="42">
        <v>4</v>
      </c>
      <c r="T177" s="42">
        <f t="shared" si="41"/>
        <v>4</v>
      </c>
      <c r="V177" s="30"/>
      <c r="W177" s="25" t="str">
        <f t="shared" si="36"/>
        <v>Sim</v>
      </c>
    </row>
    <row r="178" spans="1:23" ht="15" x14ac:dyDescent="0.25">
      <c r="A178" s="7" t="s">
        <v>159</v>
      </c>
      <c r="B178" s="22" t="s">
        <v>234</v>
      </c>
      <c r="C178" s="29">
        <v>211000</v>
      </c>
      <c r="D178" s="48" t="s">
        <v>168</v>
      </c>
      <c r="E178" s="52">
        <v>24810</v>
      </c>
      <c r="F178" s="61">
        <f t="shared" si="37"/>
        <v>148860</v>
      </c>
      <c r="G178" s="68">
        <v>24608</v>
      </c>
      <c r="H178" s="69">
        <f t="shared" si="33"/>
        <v>99.185812172511092</v>
      </c>
      <c r="I178" s="68">
        <v>24357</v>
      </c>
      <c r="J178" s="69">
        <f t="shared" si="34"/>
        <v>98.174123337363966</v>
      </c>
      <c r="K178" s="68">
        <v>24586</v>
      </c>
      <c r="L178" s="69">
        <f t="shared" si="35"/>
        <v>99.09713825070537</v>
      </c>
      <c r="M178" s="68">
        <v>24579</v>
      </c>
      <c r="N178" s="69">
        <f t="shared" si="38"/>
        <v>99.068923821039903</v>
      </c>
      <c r="O178" s="68">
        <v>24683</v>
      </c>
      <c r="P178" s="69">
        <f t="shared" si="39"/>
        <v>99.488109633212417</v>
      </c>
      <c r="Q178" s="68">
        <v>10276</v>
      </c>
      <c r="R178" s="28">
        <f t="shared" si="40"/>
        <v>41.418782748891573</v>
      </c>
      <c r="S178" s="42">
        <v>4</v>
      </c>
      <c r="T178" s="42">
        <f t="shared" si="41"/>
        <v>5</v>
      </c>
      <c r="V178" s="30"/>
      <c r="W178" s="25" t="str">
        <f t="shared" si="36"/>
        <v>Sim</v>
      </c>
    </row>
    <row r="179" spans="1:23" ht="15" x14ac:dyDescent="0.25">
      <c r="A179" s="7" t="s">
        <v>203</v>
      </c>
      <c r="B179" s="22" t="s">
        <v>234</v>
      </c>
      <c r="C179" s="29">
        <v>211003</v>
      </c>
      <c r="D179" s="48" t="s">
        <v>219</v>
      </c>
      <c r="E179" s="52">
        <v>8826</v>
      </c>
      <c r="F179" s="61">
        <f t="shared" si="37"/>
        <v>52956</v>
      </c>
      <c r="G179" s="68">
        <v>8233</v>
      </c>
      <c r="H179" s="69">
        <f t="shared" si="33"/>
        <v>93.281214593247213</v>
      </c>
      <c r="I179" s="68">
        <v>8827</v>
      </c>
      <c r="J179" s="69">
        <f t="shared" si="34"/>
        <v>100.01133016088828</v>
      </c>
      <c r="K179" s="68">
        <v>8858</v>
      </c>
      <c r="L179" s="69">
        <f t="shared" si="35"/>
        <v>100.36256514842509</v>
      </c>
      <c r="M179" s="68">
        <v>8717</v>
      </c>
      <c r="N179" s="69">
        <f t="shared" si="38"/>
        <v>98.765012463176987</v>
      </c>
      <c r="O179" s="68">
        <v>9580</v>
      </c>
      <c r="P179" s="69">
        <f t="shared" si="39"/>
        <v>108.5429413097666</v>
      </c>
      <c r="Q179" s="68">
        <v>7966</v>
      </c>
      <c r="R179" s="28">
        <f t="shared" si="40"/>
        <v>90.256061636075231</v>
      </c>
      <c r="S179" s="42">
        <v>4</v>
      </c>
      <c r="T179" s="42">
        <f t="shared" si="41"/>
        <v>6</v>
      </c>
      <c r="V179" s="30"/>
      <c r="W179" s="25" t="str">
        <f t="shared" si="36"/>
        <v>Sim</v>
      </c>
    </row>
    <row r="180" spans="1:23" ht="15" x14ac:dyDescent="0.25">
      <c r="A180" s="8" t="s">
        <v>53</v>
      </c>
      <c r="B180" s="21" t="s">
        <v>234</v>
      </c>
      <c r="C180" s="12">
        <v>211010</v>
      </c>
      <c r="D180" s="47" t="s">
        <v>62</v>
      </c>
      <c r="E180" s="52">
        <v>6068</v>
      </c>
      <c r="F180" s="61">
        <f t="shared" si="37"/>
        <v>36408</v>
      </c>
      <c r="G180" s="68">
        <v>6130</v>
      </c>
      <c r="H180" s="69">
        <f t="shared" si="33"/>
        <v>101.02175346077784</v>
      </c>
      <c r="I180" s="68">
        <v>6216</v>
      </c>
      <c r="J180" s="69">
        <f t="shared" si="34"/>
        <v>102.4390243902439</v>
      </c>
      <c r="K180" s="68">
        <v>6227</v>
      </c>
      <c r="L180" s="69">
        <f t="shared" si="35"/>
        <v>102.62030323005933</v>
      </c>
      <c r="M180" s="68">
        <v>6227</v>
      </c>
      <c r="N180" s="69">
        <f t="shared" si="38"/>
        <v>102.62030323005933</v>
      </c>
      <c r="O180" s="68">
        <v>6277</v>
      </c>
      <c r="P180" s="69">
        <f t="shared" si="39"/>
        <v>103.44429795649307</v>
      </c>
      <c r="Q180" s="68">
        <v>6201</v>
      </c>
      <c r="R180" s="28">
        <f t="shared" si="40"/>
        <v>102.19182597231378</v>
      </c>
      <c r="S180" s="42">
        <v>4</v>
      </c>
      <c r="T180" s="42">
        <f t="shared" si="41"/>
        <v>6</v>
      </c>
      <c r="V180" s="30"/>
      <c r="W180" s="25" t="str">
        <f t="shared" si="36"/>
        <v>Sim</v>
      </c>
    </row>
    <row r="181" spans="1:23" ht="15" x14ac:dyDescent="0.25">
      <c r="A181" s="10" t="s">
        <v>147</v>
      </c>
      <c r="B181" s="24" t="s">
        <v>234</v>
      </c>
      <c r="C181" s="12">
        <v>211020</v>
      </c>
      <c r="D181" s="47" t="s">
        <v>157</v>
      </c>
      <c r="E181" s="52">
        <v>9983</v>
      </c>
      <c r="F181" s="61">
        <f t="shared" si="37"/>
        <v>59898</v>
      </c>
      <c r="G181" s="68">
        <v>9030</v>
      </c>
      <c r="H181" s="69">
        <f t="shared" si="33"/>
        <v>90.453771411399373</v>
      </c>
      <c r="I181" s="68">
        <v>9845</v>
      </c>
      <c r="J181" s="69">
        <f t="shared" si="34"/>
        <v>98.617650005008514</v>
      </c>
      <c r="K181" s="68">
        <v>9071</v>
      </c>
      <c r="L181" s="69">
        <f t="shared" si="35"/>
        <v>90.864469598317143</v>
      </c>
      <c r="M181" s="68">
        <v>9848</v>
      </c>
      <c r="N181" s="69">
        <f t="shared" si="38"/>
        <v>98.647701091856149</v>
      </c>
      <c r="O181" s="68">
        <v>9664</v>
      </c>
      <c r="P181" s="69">
        <f t="shared" si="39"/>
        <v>96.804567765200844</v>
      </c>
      <c r="Q181" s="68">
        <v>9473</v>
      </c>
      <c r="R181" s="28">
        <f t="shared" si="40"/>
        <v>94.891315235901033</v>
      </c>
      <c r="S181" s="42">
        <v>4</v>
      </c>
      <c r="T181" s="42">
        <f t="shared" si="41"/>
        <v>6</v>
      </c>
      <c r="V181" s="30"/>
      <c r="W181" s="25" t="str">
        <f t="shared" si="36"/>
        <v>Sim</v>
      </c>
    </row>
    <row r="182" spans="1:23" ht="15" x14ac:dyDescent="0.25">
      <c r="A182" s="8" t="s">
        <v>53</v>
      </c>
      <c r="B182" s="21" t="s">
        <v>235</v>
      </c>
      <c r="C182" s="12">
        <v>211023</v>
      </c>
      <c r="D182" s="47" t="s">
        <v>63</v>
      </c>
      <c r="E182" s="52">
        <v>1083</v>
      </c>
      <c r="F182" s="61">
        <f t="shared" ref="F182:F213" si="42">E182*6</f>
        <v>6498</v>
      </c>
      <c r="G182" s="68">
        <v>1052</v>
      </c>
      <c r="H182" s="69">
        <f t="shared" si="33"/>
        <v>97.137580794090496</v>
      </c>
      <c r="I182" s="68">
        <v>1023</v>
      </c>
      <c r="J182" s="69">
        <f t="shared" si="34"/>
        <v>94.45983379501385</v>
      </c>
      <c r="K182" s="68">
        <v>729</v>
      </c>
      <c r="L182" s="69">
        <f t="shared" si="35"/>
        <v>67.313019390581715</v>
      </c>
      <c r="M182" s="68">
        <v>1031</v>
      </c>
      <c r="N182" s="69">
        <f t="shared" ref="N182:N213" si="43">M182/E182*100</f>
        <v>95.198522622345337</v>
      </c>
      <c r="O182" s="68">
        <v>843</v>
      </c>
      <c r="P182" s="69">
        <f t="shared" ref="P182:P213" si="44">O182/E182*100</f>
        <v>77.8393351800554</v>
      </c>
      <c r="Q182" s="68">
        <v>1050</v>
      </c>
      <c r="R182" s="28">
        <f t="shared" ref="R182:R213" si="45">Q182/E182*100</f>
        <v>96.95290858725761</v>
      </c>
      <c r="S182" s="42">
        <v>4</v>
      </c>
      <c r="T182" s="42">
        <f t="shared" ref="T182:T213" si="46">COUNTIF(H182,"&gt;=80")+COUNTIF(J182,"&gt;=80")+COUNTIF(L182,"&gt;=80")+COUNTIF(N182,"&gt;=80")+COUNTIF(P182,"&gt;=80")+COUNTIF(R182,"&gt;=80")</f>
        <v>4</v>
      </c>
      <c r="V182" s="30"/>
      <c r="W182" s="25" t="str">
        <f t="shared" si="36"/>
        <v>Sim</v>
      </c>
    </row>
    <row r="183" spans="1:23" ht="15" x14ac:dyDescent="0.25">
      <c r="A183" s="8" t="s">
        <v>147</v>
      </c>
      <c r="B183" s="21" t="s">
        <v>235</v>
      </c>
      <c r="C183" s="12">
        <v>211027</v>
      </c>
      <c r="D183" s="47" t="s">
        <v>158</v>
      </c>
      <c r="E183" s="52">
        <v>1838</v>
      </c>
      <c r="F183" s="61">
        <f t="shared" si="42"/>
        <v>11028</v>
      </c>
      <c r="G183" s="68">
        <v>1859</v>
      </c>
      <c r="H183" s="69">
        <f t="shared" si="33"/>
        <v>101.14254624591948</v>
      </c>
      <c r="I183" s="68">
        <v>2045</v>
      </c>
      <c r="J183" s="69">
        <f t="shared" si="34"/>
        <v>111.26224156692058</v>
      </c>
      <c r="K183" s="68">
        <v>2342</v>
      </c>
      <c r="L183" s="69">
        <f t="shared" si="35"/>
        <v>127.42110990206747</v>
      </c>
      <c r="M183" s="68">
        <v>2216</v>
      </c>
      <c r="N183" s="69">
        <f t="shared" si="43"/>
        <v>120.56583242655059</v>
      </c>
      <c r="O183" s="68">
        <v>2228</v>
      </c>
      <c r="P183" s="69">
        <f t="shared" si="44"/>
        <v>121.21871599564744</v>
      </c>
      <c r="Q183" s="68">
        <v>2324</v>
      </c>
      <c r="R183" s="28">
        <f t="shared" si="45"/>
        <v>126.44178454842219</v>
      </c>
      <c r="S183" s="42">
        <v>4</v>
      </c>
      <c r="T183" s="42">
        <f t="shared" si="46"/>
        <v>6</v>
      </c>
      <c r="V183" s="30"/>
      <c r="W183" s="25" t="str">
        <f t="shared" si="36"/>
        <v>Sim</v>
      </c>
    </row>
    <row r="184" spans="1:23" ht="15" x14ac:dyDescent="0.25">
      <c r="A184" s="8" t="s">
        <v>131</v>
      </c>
      <c r="B184" s="21" t="s">
        <v>234</v>
      </c>
      <c r="C184" s="12">
        <v>211030</v>
      </c>
      <c r="D184" s="47" t="s">
        <v>142</v>
      </c>
      <c r="E184" s="52">
        <v>5611</v>
      </c>
      <c r="F184" s="61">
        <f t="shared" si="42"/>
        <v>33666</v>
      </c>
      <c r="G184" s="68">
        <v>3600</v>
      </c>
      <c r="H184" s="69">
        <f t="shared" si="33"/>
        <v>64.159686330422389</v>
      </c>
      <c r="I184" s="68">
        <v>3985</v>
      </c>
      <c r="J184" s="69">
        <f t="shared" si="34"/>
        <v>71.021208340759216</v>
      </c>
      <c r="K184" s="68">
        <v>5641</v>
      </c>
      <c r="L184" s="69">
        <f t="shared" si="35"/>
        <v>100.53466405275353</v>
      </c>
      <c r="M184" s="68">
        <v>5278</v>
      </c>
      <c r="N184" s="69">
        <f t="shared" si="43"/>
        <v>94.065229014435928</v>
      </c>
      <c r="O184" s="68">
        <v>5263</v>
      </c>
      <c r="P184" s="69">
        <f t="shared" si="44"/>
        <v>93.797896988059165</v>
      </c>
      <c r="Q184" s="68">
        <v>5893</v>
      </c>
      <c r="R184" s="28">
        <f t="shared" si="45"/>
        <v>105.02584209588308</v>
      </c>
      <c r="S184" s="42">
        <v>4</v>
      </c>
      <c r="T184" s="42">
        <f t="shared" si="46"/>
        <v>4</v>
      </c>
      <c r="V184" s="30"/>
      <c r="W184" s="25" t="str">
        <f t="shared" si="36"/>
        <v>Sim</v>
      </c>
    </row>
    <row r="185" spans="1:23" ht="15" x14ac:dyDescent="0.25">
      <c r="A185" s="8" t="s">
        <v>87</v>
      </c>
      <c r="B185" s="21" t="s">
        <v>234</v>
      </c>
      <c r="C185" s="12">
        <v>211040</v>
      </c>
      <c r="D185" s="47" t="s">
        <v>97</v>
      </c>
      <c r="E185" s="52">
        <v>4819</v>
      </c>
      <c r="F185" s="61">
        <f t="shared" si="42"/>
        <v>28914</v>
      </c>
      <c r="G185" s="68">
        <v>4488</v>
      </c>
      <c r="H185" s="69">
        <f t="shared" si="33"/>
        <v>93.131355052915538</v>
      </c>
      <c r="I185" s="68">
        <v>4174</v>
      </c>
      <c r="J185" s="69">
        <f t="shared" si="34"/>
        <v>86.615480390122428</v>
      </c>
      <c r="K185" s="68">
        <v>4376</v>
      </c>
      <c r="L185" s="69">
        <f t="shared" si="35"/>
        <v>90.807221415231382</v>
      </c>
      <c r="M185" s="68">
        <v>5130</v>
      </c>
      <c r="N185" s="69">
        <f t="shared" si="43"/>
        <v>106.45362108321228</v>
      </c>
      <c r="O185" s="68">
        <v>2984</v>
      </c>
      <c r="P185" s="69">
        <f t="shared" si="44"/>
        <v>61.921560489728158</v>
      </c>
      <c r="Q185" s="68"/>
      <c r="R185" s="28">
        <f t="shared" si="45"/>
        <v>0</v>
      </c>
      <c r="S185" s="42">
        <v>4</v>
      </c>
      <c r="T185" s="42">
        <f t="shared" si="46"/>
        <v>4</v>
      </c>
      <c r="V185" s="30"/>
      <c r="W185" s="25" t="str">
        <f t="shared" si="36"/>
        <v>Sim</v>
      </c>
    </row>
    <row r="186" spans="1:23" ht="15" x14ac:dyDescent="0.25">
      <c r="A186" s="8" t="s">
        <v>196</v>
      </c>
      <c r="B186" s="21" t="s">
        <v>234</v>
      </c>
      <c r="C186" s="12">
        <v>211050</v>
      </c>
      <c r="D186" s="47" t="s">
        <v>241</v>
      </c>
      <c r="E186" s="52">
        <v>4633</v>
      </c>
      <c r="F186" s="61">
        <f t="shared" si="42"/>
        <v>27798</v>
      </c>
      <c r="G186" s="68">
        <v>1193</v>
      </c>
      <c r="H186" s="69">
        <f t="shared" si="33"/>
        <v>25.750053960716595</v>
      </c>
      <c r="I186" s="68">
        <v>4408</v>
      </c>
      <c r="J186" s="69">
        <f t="shared" si="34"/>
        <v>95.143535506151522</v>
      </c>
      <c r="K186" s="68">
        <v>4455</v>
      </c>
      <c r="L186" s="69">
        <f t="shared" si="35"/>
        <v>96.157996978199861</v>
      </c>
      <c r="M186" s="68">
        <v>4095</v>
      </c>
      <c r="N186" s="69">
        <f t="shared" si="43"/>
        <v>88.387653788042314</v>
      </c>
      <c r="O186" s="68">
        <v>3823</v>
      </c>
      <c r="P186" s="69">
        <f t="shared" si="44"/>
        <v>82.516727822145469</v>
      </c>
      <c r="Q186" s="68">
        <v>1492</v>
      </c>
      <c r="R186" s="28">
        <f t="shared" si="45"/>
        <v>32.203755665875242</v>
      </c>
      <c r="S186" s="42">
        <v>4</v>
      </c>
      <c r="T186" s="42">
        <f t="shared" si="46"/>
        <v>4</v>
      </c>
      <c r="V186" s="30"/>
      <c r="W186" s="25" t="str">
        <f t="shared" si="36"/>
        <v>Sim</v>
      </c>
    </row>
    <row r="187" spans="1:23" ht="15" x14ac:dyDescent="0.25">
      <c r="A187" s="8" t="s">
        <v>53</v>
      </c>
      <c r="B187" s="21" t="s">
        <v>234</v>
      </c>
      <c r="C187" s="12">
        <v>211060</v>
      </c>
      <c r="D187" s="47" t="s">
        <v>64</v>
      </c>
      <c r="E187" s="52">
        <v>5291</v>
      </c>
      <c r="F187" s="61">
        <f t="shared" si="42"/>
        <v>31746</v>
      </c>
      <c r="G187" s="68">
        <v>4315</v>
      </c>
      <c r="H187" s="69">
        <f t="shared" si="33"/>
        <v>81.553581553581552</v>
      </c>
      <c r="I187" s="68">
        <v>5270</v>
      </c>
      <c r="J187" s="69">
        <f t="shared" si="34"/>
        <v>99.603099603099594</v>
      </c>
      <c r="K187" s="68">
        <v>5280</v>
      </c>
      <c r="L187" s="69">
        <f t="shared" si="35"/>
        <v>99.792099792099805</v>
      </c>
      <c r="M187" s="68">
        <v>5573</v>
      </c>
      <c r="N187" s="69">
        <f t="shared" si="43"/>
        <v>105.32980532980534</v>
      </c>
      <c r="O187" s="68">
        <v>4954</v>
      </c>
      <c r="P187" s="69">
        <f t="shared" si="44"/>
        <v>93.630693630693628</v>
      </c>
      <c r="Q187" s="68">
        <v>4413</v>
      </c>
      <c r="R187" s="28">
        <f t="shared" si="45"/>
        <v>83.40578340578341</v>
      </c>
      <c r="S187" s="42">
        <v>4</v>
      </c>
      <c r="T187" s="42">
        <f t="shared" si="46"/>
        <v>6</v>
      </c>
      <c r="V187" s="30"/>
      <c r="W187" s="25" t="str">
        <f t="shared" si="36"/>
        <v>Sim</v>
      </c>
    </row>
    <row r="188" spans="1:23" ht="15" x14ac:dyDescent="0.25">
      <c r="A188" s="8" t="s">
        <v>172</v>
      </c>
      <c r="B188" s="21" t="s">
        <v>234</v>
      </c>
      <c r="C188" s="12">
        <v>211065</v>
      </c>
      <c r="D188" s="47" t="s">
        <v>184</v>
      </c>
      <c r="E188" s="52">
        <v>3886</v>
      </c>
      <c r="F188" s="61">
        <f t="shared" si="42"/>
        <v>23316</v>
      </c>
      <c r="G188" s="68">
        <v>4053</v>
      </c>
      <c r="H188" s="69">
        <f t="shared" si="33"/>
        <v>104.29747812660834</v>
      </c>
      <c r="I188" s="68">
        <v>3776</v>
      </c>
      <c r="J188" s="69">
        <f t="shared" si="34"/>
        <v>97.169325784868761</v>
      </c>
      <c r="K188" s="68">
        <v>4143</v>
      </c>
      <c r="L188" s="69">
        <f t="shared" si="35"/>
        <v>106.61348430262481</v>
      </c>
      <c r="M188" s="68">
        <v>4369</v>
      </c>
      <c r="N188" s="69">
        <f t="shared" si="43"/>
        <v>112.42923314462172</v>
      </c>
      <c r="O188" s="68">
        <v>3404</v>
      </c>
      <c r="P188" s="69">
        <f t="shared" si="44"/>
        <v>87.596500257334014</v>
      </c>
      <c r="Q188" s="68">
        <v>3992</v>
      </c>
      <c r="R188" s="28">
        <f t="shared" si="45"/>
        <v>102.72774060730829</v>
      </c>
      <c r="S188" s="42">
        <v>4</v>
      </c>
      <c r="T188" s="42">
        <f t="shared" si="46"/>
        <v>6</v>
      </c>
      <c r="V188" s="30"/>
      <c r="W188" s="25" t="str">
        <f t="shared" si="36"/>
        <v>Sim</v>
      </c>
    </row>
    <row r="189" spans="1:23" ht="15" x14ac:dyDescent="0.25">
      <c r="A189" s="8" t="s">
        <v>131</v>
      </c>
      <c r="B189" s="21" t="s">
        <v>234</v>
      </c>
      <c r="C189" s="12">
        <v>211070</v>
      </c>
      <c r="D189" s="47" t="s">
        <v>143</v>
      </c>
      <c r="E189" s="52">
        <v>12110</v>
      </c>
      <c r="F189" s="61">
        <f t="shared" si="42"/>
        <v>72660</v>
      </c>
      <c r="G189" s="68">
        <v>7495</v>
      </c>
      <c r="H189" s="69">
        <f t="shared" si="33"/>
        <v>61.890999174236171</v>
      </c>
      <c r="I189" s="68">
        <v>8202</v>
      </c>
      <c r="J189" s="69">
        <f t="shared" si="34"/>
        <v>67.729149463253506</v>
      </c>
      <c r="K189" s="68">
        <v>7555</v>
      </c>
      <c r="L189" s="69">
        <f t="shared" si="35"/>
        <v>62.386457473162672</v>
      </c>
      <c r="M189" s="68">
        <v>7271</v>
      </c>
      <c r="N189" s="69">
        <f t="shared" si="43"/>
        <v>60.041288191577216</v>
      </c>
      <c r="O189" s="68">
        <v>8383</v>
      </c>
      <c r="P189" s="69">
        <f t="shared" si="44"/>
        <v>69.223781998348471</v>
      </c>
      <c r="Q189" s="68">
        <v>10704</v>
      </c>
      <c r="R189" s="28">
        <f t="shared" si="45"/>
        <v>88.38976052848885</v>
      </c>
      <c r="S189" s="42">
        <v>4</v>
      </c>
      <c r="T189" s="42">
        <f t="shared" si="46"/>
        <v>1</v>
      </c>
      <c r="V189" s="30"/>
      <c r="W189" s="25" t="str">
        <f t="shared" si="36"/>
        <v>Não</v>
      </c>
    </row>
    <row r="190" spans="1:23" ht="15" x14ac:dyDescent="0.25">
      <c r="A190" s="8" t="s">
        <v>27</v>
      </c>
      <c r="B190" s="21" t="s">
        <v>234</v>
      </c>
      <c r="C190" s="12">
        <v>211080</v>
      </c>
      <c r="D190" s="47" t="s">
        <v>37</v>
      </c>
      <c r="E190" s="52">
        <v>3057</v>
      </c>
      <c r="F190" s="61">
        <f t="shared" si="42"/>
        <v>18342</v>
      </c>
      <c r="G190" s="68">
        <v>2920</v>
      </c>
      <c r="H190" s="69">
        <f t="shared" si="33"/>
        <v>95.518482172064111</v>
      </c>
      <c r="I190" s="68">
        <v>2712</v>
      </c>
      <c r="J190" s="69">
        <f t="shared" si="34"/>
        <v>88.714425907752698</v>
      </c>
      <c r="K190" s="68">
        <v>2684</v>
      </c>
      <c r="L190" s="69">
        <f t="shared" si="35"/>
        <v>87.798495256787703</v>
      </c>
      <c r="M190" s="68">
        <v>2841</v>
      </c>
      <c r="N190" s="69">
        <f t="shared" si="43"/>
        <v>92.934249263984299</v>
      </c>
      <c r="O190" s="68">
        <v>2574</v>
      </c>
      <c r="P190" s="69">
        <f t="shared" si="44"/>
        <v>84.20019627085378</v>
      </c>
      <c r="Q190" s="68">
        <v>2344</v>
      </c>
      <c r="R190" s="28">
        <f t="shared" si="45"/>
        <v>76.676480209355574</v>
      </c>
      <c r="S190" s="42">
        <v>4</v>
      </c>
      <c r="T190" s="42">
        <f t="shared" si="46"/>
        <v>5</v>
      </c>
      <c r="V190" s="30"/>
      <c r="W190" s="25" t="str">
        <f t="shared" si="36"/>
        <v>Sim</v>
      </c>
    </row>
    <row r="191" spans="1:23" ht="15" x14ac:dyDescent="0.25">
      <c r="A191" s="8" t="s">
        <v>8</v>
      </c>
      <c r="B191" s="21" t="s">
        <v>234</v>
      </c>
      <c r="C191" s="12">
        <v>211085</v>
      </c>
      <c r="D191" s="47" t="s">
        <v>13</v>
      </c>
      <c r="E191" s="52">
        <v>4010</v>
      </c>
      <c r="F191" s="61">
        <f t="shared" si="42"/>
        <v>24060</v>
      </c>
      <c r="G191" s="68">
        <v>4214</v>
      </c>
      <c r="H191" s="69">
        <f t="shared" si="33"/>
        <v>105.08728179551122</v>
      </c>
      <c r="I191" s="68">
        <v>4305</v>
      </c>
      <c r="J191" s="69">
        <f t="shared" si="34"/>
        <v>107.356608478803</v>
      </c>
      <c r="K191" s="68">
        <v>4307</v>
      </c>
      <c r="L191" s="69">
        <f t="shared" si="35"/>
        <v>107.40648379052369</v>
      </c>
      <c r="M191" s="68">
        <v>4297</v>
      </c>
      <c r="N191" s="69">
        <f t="shared" si="43"/>
        <v>107.15710723192021</v>
      </c>
      <c r="O191" s="68">
        <v>4252</v>
      </c>
      <c r="P191" s="69">
        <f t="shared" si="44"/>
        <v>106.03491271820448</v>
      </c>
      <c r="Q191" s="68">
        <v>4246</v>
      </c>
      <c r="R191" s="28">
        <f t="shared" si="45"/>
        <v>105.88528678304239</v>
      </c>
      <c r="S191" s="42">
        <v>4</v>
      </c>
      <c r="T191" s="42">
        <f t="shared" si="46"/>
        <v>6</v>
      </c>
      <c r="V191" s="30"/>
      <c r="W191" s="25" t="str">
        <f t="shared" si="36"/>
        <v>Sim</v>
      </c>
    </row>
    <row r="192" spans="1:23" ht="15" x14ac:dyDescent="0.25">
      <c r="A192" s="8" t="s">
        <v>192</v>
      </c>
      <c r="B192" s="21" t="s">
        <v>235</v>
      </c>
      <c r="C192" s="12">
        <v>211090</v>
      </c>
      <c r="D192" s="47" t="s">
        <v>195</v>
      </c>
      <c r="E192" s="52">
        <v>2896</v>
      </c>
      <c r="F192" s="61">
        <f t="shared" si="42"/>
        <v>17376</v>
      </c>
      <c r="G192" s="68"/>
      <c r="H192" s="69">
        <f t="shared" si="33"/>
        <v>0</v>
      </c>
      <c r="I192" s="68"/>
      <c r="J192" s="69">
        <f t="shared" si="34"/>
        <v>0</v>
      </c>
      <c r="K192" s="68"/>
      <c r="L192" s="69">
        <f t="shared" si="35"/>
        <v>0</v>
      </c>
      <c r="M192" s="68"/>
      <c r="N192" s="69">
        <f t="shared" si="43"/>
        <v>0</v>
      </c>
      <c r="O192" s="68"/>
      <c r="P192" s="69">
        <f t="shared" si="44"/>
        <v>0</v>
      </c>
      <c r="Q192" s="68"/>
      <c r="R192" s="28">
        <f t="shared" si="45"/>
        <v>0</v>
      </c>
      <c r="S192" s="42">
        <v>4</v>
      </c>
      <c r="T192" s="42">
        <f t="shared" si="46"/>
        <v>0</v>
      </c>
      <c r="V192" s="30"/>
      <c r="W192" s="25" t="str">
        <f t="shared" si="36"/>
        <v>Não</v>
      </c>
    </row>
    <row r="193" spans="1:23" ht="15" x14ac:dyDescent="0.25">
      <c r="A193" s="8" t="s">
        <v>196</v>
      </c>
      <c r="B193" s="21" t="s">
        <v>234</v>
      </c>
      <c r="C193" s="12">
        <v>211100</v>
      </c>
      <c r="D193" s="47" t="s">
        <v>202</v>
      </c>
      <c r="E193" s="52">
        <v>2708</v>
      </c>
      <c r="F193" s="61">
        <f t="shared" si="42"/>
        <v>16248</v>
      </c>
      <c r="G193" s="68">
        <v>822</v>
      </c>
      <c r="H193" s="69">
        <f t="shared" si="33"/>
        <v>30.354505169867064</v>
      </c>
      <c r="I193" s="68">
        <v>2648</v>
      </c>
      <c r="J193" s="69">
        <f t="shared" si="34"/>
        <v>97.784342688330867</v>
      </c>
      <c r="K193" s="68">
        <v>2507</v>
      </c>
      <c r="L193" s="69">
        <f t="shared" si="35"/>
        <v>92.577548005908412</v>
      </c>
      <c r="M193" s="68">
        <v>2478</v>
      </c>
      <c r="N193" s="69">
        <f t="shared" si="43"/>
        <v>91.506646971935012</v>
      </c>
      <c r="O193" s="68">
        <v>1863</v>
      </c>
      <c r="P193" s="69">
        <f t="shared" si="44"/>
        <v>68.796159527326438</v>
      </c>
      <c r="Q193" s="68">
        <v>2367</v>
      </c>
      <c r="R193" s="28">
        <f t="shared" si="45"/>
        <v>87.407680945347124</v>
      </c>
      <c r="S193" s="42">
        <v>4</v>
      </c>
      <c r="T193" s="42">
        <f t="shared" si="46"/>
        <v>4</v>
      </c>
      <c r="V193" s="30"/>
      <c r="W193" s="25" t="str">
        <f t="shared" si="36"/>
        <v>Sim</v>
      </c>
    </row>
    <row r="194" spans="1:23" ht="15" x14ac:dyDescent="0.25">
      <c r="A194" s="8" t="s">
        <v>159</v>
      </c>
      <c r="B194" s="21" t="s">
        <v>235</v>
      </c>
      <c r="C194" s="12">
        <v>211102</v>
      </c>
      <c r="D194" s="47" t="s">
        <v>169</v>
      </c>
      <c r="E194" s="52">
        <v>5348</v>
      </c>
      <c r="F194" s="61">
        <f t="shared" si="42"/>
        <v>32088</v>
      </c>
      <c r="G194" s="68">
        <v>5089</v>
      </c>
      <c r="H194" s="69">
        <f t="shared" si="33"/>
        <v>95.157068062827221</v>
      </c>
      <c r="I194" s="68">
        <v>5527</v>
      </c>
      <c r="J194" s="69">
        <f t="shared" si="34"/>
        <v>103.34704562453254</v>
      </c>
      <c r="K194" s="68">
        <v>5584</v>
      </c>
      <c r="L194" s="69">
        <f t="shared" si="35"/>
        <v>104.41286462228871</v>
      </c>
      <c r="M194" s="68">
        <v>5838</v>
      </c>
      <c r="N194" s="69">
        <f t="shared" si="43"/>
        <v>109.16230366492145</v>
      </c>
      <c r="O194" s="68">
        <v>4819</v>
      </c>
      <c r="P194" s="69">
        <f t="shared" si="44"/>
        <v>90.108451757666415</v>
      </c>
      <c r="Q194" s="68">
        <v>4574</v>
      </c>
      <c r="R194" s="28">
        <f t="shared" si="45"/>
        <v>85.527299925205682</v>
      </c>
      <c r="S194" s="42">
        <v>4</v>
      </c>
      <c r="T194" s="42">
        <f t="shared" si="46"/>
        <v>6</v>
      </c>
      <c r="V194" s="30"/>
      <c r="W194" s="25" t="str">
        <f t="shared" si="36"/>
        <v>Sim</v>
      </c>
    </row>
    <row r="195" spans="1:23" ht="15" x14ac:dyDescent="0.25">
      <c r="A195" s="7" t="s">
        <v>72</v>
      </c>
      <c r="B195" s="22" t="s">
        <v>234</v>
      </c>
      <c r="C195" s="29">
        <v>211105</v>
      </c>
      <c r="D195" s="48" t="s">
        <v>84</v>
      </c>
      <c r="E195" s="52">
        <v>4666</v>
      </c>
      <c r="F195" s="61">
        <f t="shared" si="42"/>
        <v>27996</v>
      </c>
      <c r="G195" s="68">
        <v>4728</v>
      </c>
      <c r="H195" s="69">
        <f t="shared" si="33"/>
        <v>101.32876125160738</v>
      </c>
      <c r="I195" s="68">
        <v>4680</v>
      </c>
      <c r="J195" s="69">
        <f t="shared" si="34"/>
        <v>100.30004286326617</v>
      </c>
      <c r="K195" s="68">
        <v>4579</v>
      </c>
      <c r="L195" s="69">
        <f t="shared" si="35"/>
        <v>98.135447921131586</v>
      </c>
      <c r="M195" s="68">
        <v>4531</v>
      </c>
      <c r="N195" s="69">
        <f t="shared" si="43"/>
        <v>97.106729532790411</v>
      </c>
      <c r="O195" s="68">
        <v>4683</v>
      </c>
      <c r="P195" s="69">
        <f t="shared" si="44"/>
        <v>100.3643377625375</v>
      </c>
      <c r="Q195" s="68">
        <v>4519</v>
      </c>
      <c r="R195" s="28">
        <f t="shared" si="45"/>
        <v>96.849549935705099</v>
      </c>
      <c r="S195" s="42">
        <v>4</v>
      </c>
      <c r="T195" s="42">
        <f t="shared" si="46"/>
        <v>6</v>
      </c>
      <c r="V195" s="30"/>
      <c r="W195" s="25" t="str">
        <f t="shared" si="36"/>
        <v>Sim</v>
      </c>
    </row>
    <row r="196" spans="1:23" ht="15" x14ac:dyDescent="0.25">
      <c r="A196" s="7" t="s">
        <v>46</v>
      </c>
      <c r="B196" s="22" t="s">
        <v>235</v>
      </c>
      <c r="C196" s="29">
        <v>211107</v>
      </c>
      <c r="D196" s="48" t="s">
        <v>52</v>
      </c>
      <c r="E196" s="52">
        <v>4065</v>
      </c>
      <c r="F196" s="61">
        <f t="shared" si="42"/>
        <v>24390</v>
      </c>
      <c r="G196" s="68"/>
      <c r="H196" s="69">
        <f t="shared" si="33"/>
        <v>0</v>
      </c>
      <c r="I196" s="68"/>
      <c r="J196" s="69">
        <f t="shared" si="34"/>
        <v>0</v>
      </c>
      <c r="K196" s="68"/>
      <c r="L196" s="69">
        <f t="shared" si="35"/>
        <v>0</v>
      </c>
      <c r="M196" s="68">
        <v>463</v>
      </c>
      <c r="N196" s="69">
        <f t="shared" si="43"/>
        <v>11.389913899138991</v>
      </c>
      <c r="O196" s="68">
        <v>4287</v>
      </c>
      <c r="P196" s="69">
        <f t="shared" si="44"/>
        <v>105.46125461254611</v>
      </c>
      <c r="Q196" s="68">
        <v>4029</v>
      </c>
      <c r="R196" s="28">
        <f t="shared" si="45"/>
        <v>99.114391143911433</v>
      </c>
      <c r="S196" s="42">
        <v>4</v>
      </c>
      <c r="T196" s="42">
        <f t="shared" si="46"/>
        <v>2</v>
      </c>
      <c r="V196" s="30"/>
      <c r="W196" s="25" t="str">
        <f t="shared" si="36"/>
        <v>Não</v>
      </c>
    </row>
    <row r="197" spans="1:23" ht="15" x14ac:dyDescent="0.25">
      <c r="A197" s="8" t="s">
        <v>172</v>
      </c>
      <c r="B197" s="21" t="s">
        <v>234</v>
      </c>
      <c r="C197" s="12">
        <v>211110</v>
      </c>
      <c r="D197" s="47" t="s">
        <v>172</v>
      </c>
      <c r="E197" s="52">
        <v>13783</v>
      </c>
      <c r="F197" s="61">
        <f t="shared" si="42"/>
        <v>82698</v>
      </c>
      <c r="G197" s="68">
        <v>8147</v>
      </c>
      <c r="H197" s="69">
        <f t="shared" si="33"/>
        <v>59.109047377203808</v>
      </c>
      <c r="I197" s="68">
        <v>9458</v>
      </c>
      <c r="J197" s="69">
        <f t="shared" si="34"/>
        <v>68.620764710150183</v>
      </c>
      <c r="K197" s="68">
        <v>11501</v>
      </c>
      <c r="L197" s="69">
        <f t="shared" si="35"/>
        <v>83.443372270187908</v>
      </c>
      <c r="M197" s="68">
        <v>11637</v>
      </c>
      <c r="N197" s="69">
        <f t="shared" si="43"/>
        <v>84.430095044620174</v>
      </c>
      <c r="O197" s="68">
        <v>11151</v>
      </c>
      <c r="P197" s="69">
        <f t="shared" si="44"/>
        <v>80.904012188928391</v>
      </c>
      <c r="Q197" s="68">
        <v>11277</v>
      </c>
      <c r="R197" s="28">
        <f t="shared" si="45"/>
        <v>81.818181818181827</v>
      </c>
      <c r="S197" s="42">
        <v>4</v>
      </c>
      <c r="T197" s="42">
        <f t="shared" si="46"/>
        <v>4</v>
      </c>
      <c r="V197" s="30"/>
      <c r="W197" s="25" t="str">
        <f t="shared" si="36"/>
        <v>Sim</v>
      </c>
    </row>
    <row r="198" spans="1:23" ht="15" x14ac:dyDescent="0.25">
      <c r="A198" s="8" t="s">
        <v>187</v>
      </c>
      <c r="B198" s="21" t="s">
        <v>234</v>
      </c>
      <c r="C198" s="12">
        <v>211120</v>
      </c>
      <c r="D198" s="47" t="s">
        <v>191</v>
      </c>
      <c r="E198" s="52">
        <v>104698</v>
      </c>
      <c r="F198" s="61">
        <f t="shared" si="42"/>
        <v>628188</v>
      </c>
      <c r="G198" s="68">
        <v>14484</v>
      </c>
      <c r="H198" s="69">
        <f t="shared" si="33"/>
        <v>13.834075149477545</v>
      </c>
      <c r="I198" s="68">
        <v>16143</v>
      </c>
      <c r="J198" s="69">
        <f t="shared" si="34"/>
        <v>15.418632638636842</v>
      </c>
      <c r="K198" s="68">
        <v>10481</v>
      </c>
      <c r="L198" s="69">
        <f t="shared" si="35"/>
        <v>10.010697434525969</v>
      </c>
      <c r="M198" s="68">
        <v>1093</v>
      </c>
      <c r="N198" s="69">
        <f t="shared" si="43"/>
        <v>1.0439549943647441</v>
      </c>
      <c r="O198" s="68">
        <v>1776</v>
      </c>
      <c r="P198" s="69">
        <f t="shared" si="44"/>
        <v>1.6963074748323752</v>
      </c>
      <c r="Q198" s="68">
        <v>1376</v>
      </c>
      <c r="R198" s="28">
        <f t="shared" si="45"/>
        <v>1.3142562417620203</v>
      </c>
      <c r="S198" s="42">
        <v>4</v>
      </c>
      <c r="T198" s="42">
        <f t="shared" si="46"/>
        <v>0</v>
      </c>
      <c r="V198" s="30"/>
      <c r="W198" s="25" t="str">
        <f t="shared" si="36"/>
        <v>Não</v>
      </c>
    </row>
    <row r="199" spans="1:23" ht="15" x14ac:dyDescent="0.25">
      <c r="A199" s="8" t="s">
        <v>131</v>
      </c>
      <c r="B199" s="21" t="s">
        <v>234</v>
      </c>
      <c r="C199" s="12">
        <v>211125</v>
      </c>
      <c r="D199" s="47" t="s">
        <v>144</v>
      </c>
      <c r="E199" s="52">
        <v>3561</v>
      </c>
      <c r="F199" s="61">
        <f t="shared" si="42"/>
        <v>21366</v>
      </c>
      <c r="G199" s="68">
        <v>3098</v>
      </c>
      <c r="H199" s="69">
        <f t="shared" si="33"/>
        <v>86.998034260039319</v>
      </c>
      <c r="I199" s="68">
        <v>3798</v>
      </c>
      <c r="J199" s="69">
        <f t="shared" si="34"/>
        <v>106.65543386689131</v>
      </c>
      <c r="K199" s="68">
        <v>3275</v>
      </c>
      <c r="L199" s="69">
        <f t="shared" si="35"/>
        <v>91.968548160629041</v>
      </c>
      <c r="M199" s="68">
        <v>3464</v>
      </c>
      <c r="N199" s="69">
        <f t="shared" si="43"/>
        <v>97.276046054479082</v>
      </c>
      <c r="O199" s="68">
        <v>3791</v>
      </c>
      <c r="P199" s="69">
        <f t="shared" si="44"/>
        <v>106.45885987082279</v>
      </c>
      <c r="Q199" s="68">
        <v>2818</v>
      </c>
      <c r="R199" s="28">
        <f t="shared" si="45"/>
        <v>79.135074417298512</v>
      </c>
      <c r="S199" s="42">
        <v>4</v>
      </c>
      <c r="T199" s="42">
        <f t="shared" si="46"/>
        <v>5</v>
      </c>
      <c r="V199" s="30"/>
      <c r="W199" s="25" t="str">
        <f t="shared" si="36"/>
        <v>Sim</v>
      </c>
    </row>
    <row r="200" spans="1:23" ht="15" x14ac:dyDescent="0.25">
      <c r="A200" s="8" t="s">
        <v>187</v>
      </c>
      <c r="B200" s="21" t="s">
        <v>234</v>
      </c>
      <c r="C200" s="12">
        <v>211130</v>
      </c>
      <c r="D200" s="47" t="s">
        <v>187</v>
      </c>
      <c r="E200" s="52">
        <v>428931</v>
      </c>
      <c r="F200" s="61">
        <f t="shared" si="42"/>
        <v>2573586</v>
      </c>
      <c r="G200" s="68">
        <v>193088</v>
      </c>
      <c r="H200" s="69">
        <f t="shared" si="33"/>
        <v>45.016098160310165</v>
      </c>
      <c r="I200" s="68">
        <v>170290</v>
      </c>
      <c r="J200" s="69">
        <f t="shared" si="34"/>
        <v>39.701024174051305</v>
      </c>
      <c r="K200" s="68">
        <v>251649</v>
      </c>
      <c r="L200" s="69">
        <f t="shared" si="35"/>
        <v>58.668876812354434</v>
      </c>
      <c r="M200" s="68">
        <v>270170</v>
      </c>
      <c r="N200" s="69">
        <f t="shared" si="43"/>
        <v>62.986820724079159</v>
      </c>
      <c r="O200" s="68">
        <v>236372</v>
      </c>
      <c r="P200" s="69">
        <f t="shared" si="44"/>
        <v>55.107231699270976</v>
      </c>
      <c r="Q200" s="68">
        <v>65905</v>
      </c>
      <c r="R200" s="28">
        <f t="shared" si="45"/>
        <v>15.364942146872107</v>
      </c>
      <c r="S200" s="42">
        <v>4</v>
      </c>
      <c r="T200" s="42">
        <f t="shared" si="46"/>
        <v>0</v>
      </c>
      <c r="V200" s="30"/>
      <c r="W200" s="25" t="str">
        <f t="shared" si="36"/>
        <v>Não</v>
      </c>
    </row>
    <row r="201" spans="1:23" ht="15" x14ac:dyDescent="0.25">
      <c r="A201" s="8" t="s">
        <v>16</v>
      </c>
      <c r="B201" s="21" t="s">
        <v>234</v>
      </c>
      <c r="C201" s="12">
        <v>211140</v>
      </c>
      <c r="D201" s="47" t="s">
        <v>25</v>
      </c>
      <c r="E201" s="52">
        <v>4036</v>
      </c>
      <c r="F201" s="61">
        <f t="shared" si="42"/>
        <v>24216</v>
      </c>
      <c r="G201" s="68">
        <v>4084</v>
      </c>
      <c r="H201" s="69">
        <f t="shared" si="33"/>
        <v>101.18929633300297</v>
      </c>
      <c r="I201" s="68">
        <v>4029</v>
      </c>
      <c r="J201" s="69">
        <f t="shared" si="34"/>
        <v>99.826560951437074</v>
      </c>
      <c r="K201" s="68">
        <v>4100</v>
      </c>
      <c r="L201" s="69">
        <f t="shared" si="35"/>
        <v>101.58572844400398</v>
      </c>
      <c r="M201" s="68">
        <v>3906</v>
      </c>
      <c r="N201" s="69">
        <f t="shared" si="43"/>
        <v>96.778989098116952</v>
      </c>
      <c r="O201" s="68">
        <v>4396</v>
      </c>
      <c r="P201" s="69">
        <f t="shared" si="44"/>
        <v>108.91972249752232</v>
      </c>
      <c r="Q201" s="68">
        <v>4076</v>
      </c>
      <c r="R201" s="28">
        <f t="shared" si="45"/>
        <v>100.99108027750248</v>
      </c>
      <c r="S201" s="42">
        <v>4</v>
      </c>
      <c r="T201" s="42">
        <f t="shared" si="46"/>
        <v>6</v>
      </c>
      <c r="V201" s="30"/>
      <c r="W201" s="25" t="str">
        <f t="shared" si="36"/>
        <v>Sim</v>
      </c>
    </row>
    <row r="202" spans="1:23" ht="15" x14ac:dyDescent="0.25">
      <c r="A202" s="7" t="s">
        <v>66</v>
      </c>
      <c r="B202" s="22" t="s">
        <v>234</v>
      </c>
      <c r="C202" s="29">
        <v>211150</v>
      </c>
      <c r="D202" s="48" t="s">
        <v>70</v>
      </c>
      <c r="E202" s="52">
        <v>14917</v>
      </c>
      <c r="F202" s="61">
        <f t="shared" si="42"/>
        <v>89502</v>
      </c>
      <c r="G202" s="68">
        <v>13350</v>
      </c>
      <c r="H202" s="69">
        <f t="shared" si="33"/>
        <v>89.495206811020978</v>
      </c>
      <c r="I202" s="68">
        <v>58</v>
      </c>
      <c r="J202" s="69">
        <f t="shared" si="34"/>
        <v>0.38881812696922974</v>
      </c>
      <c r="K202" s="68">
        <v>7832</v>
      </c>
      <c r="L202" s="69">
        <f t="shared" si="35"/>
        <v>52.503854662465642</v>
      </c>
      <c r="M202" s="68">
        <v>17095</v>
      </c>
      <c r="N202" s="69">
        <f t="shared" si="43"/>
        <v>114.60079104377556</v>
      </c>
      <c r="O202" s="68">
        <v>14962</v>
      </c>
      <c r="P202" s="69">
        <f t="shared" si="44"/>
        <v>100.30166923644164</v>
      </c>
      <c r="Q202" s="68">
        <v>13175</v>
      </c>
      <c r="R202" s="28">
        <f t="shared" si="45"/>
        <v>88.32204866930347</v>
      </c>
      <c r="S202" s="42">
        <v>4</v>
      </c>
      <c r="T202" s="42">
        <f t="shared" si="46"/>
        <v>4</v>
      </c>
      <c r="V202" s="30"/>
      <c r="W202" s="25" t="str">
        <f t="shared" si="36"/>
        <v>Sim</v>
      </c>
    </row>
    <row r="203" spans="1:23" ht="15" x14ac:dyDescent="0.25">
      <c r="A203" s="7" t="s">
        <v>8</v>
      </c>
      <c r="B203" s="22" t="s">
        <v>234</v>
      </c>
      <c r="C203" s="29">
        <v>211153</v>
      </c>
      <c r="D203" s="48" t="s">
        <v>14</v>
      </c>
      <c r="E203" s="52">
        <v>5534</v>
      </c>
      <c r="F203" s="61">
        <f t="shared" si="42"/>
        <v>33204</v>
      </c>
      <c r="G203" s="68">
        <v>973</v>
      </c>
      <c r="H203" s="69">
        <f t="shared" si="33"/>
        <v>17.582219009757861</v>
      </c>
      <c r="I203" s="68">
        <v>3914</v>
      </c>
      <c r="J203" s="69">
        <f t="shared" si="34"/>
        <v>70.726418503794719</v>
      </c>
      <c r="K203" s="68">
        <v>4605</v>
      </c>
      <c r="L203" s="69">
        <f t="shared" si="35"/>
        <v>83.212865919768703</v>
      </c>
      <c r="M203" s="68">
        <v>4611</v>
      </c>
      <c r="N203" s="69">
        <f t="shared" si="43"/>
        <v>83.321286591976872</v>
      </c>
      <c r="O203" s="68">
        <v>4036</v>
      </c>
      <c r="P203" s="69">
        <f t="shared" si="44"/>
        <v>72.930972172027467</v>
      </c>
      <c r="Q203" s="68">
        <v>2855</v>
      </c>
      <c r="R203" s="28">
        <f t="shared" si="45"/>
        <v>51.590169859053127</v>
      </c>
      <c r="S203" s="42">
        <v>4</v>
      </c>
      <c r="T203" s="42">
        <f t="shared" si="46"/>
        <v>2</v>
      </c>
      <c r="V203" s="30"/>
      <c r="W203" s="25" t="str">
        <f t="shared" si="36"/>
        <v>Não</v>
      </c>
    </row>
    <row r="204" spans="1:23" ht="15" x14ac:dyDescent="0.25">
      <c r="A204" s="7" t="s">
        <v>27</v>
      </c>
      <c r="B204" s="22" t="s">
        <v>234</v>
      </c>
      <c r="C204" s="29">
        <v>211157</v>
      </c>
      <c r="D204" s="48" t="s">
        <v>38</v>
      </c>
      <c r="E204" s="52">
        <v>1461</v>
      </c>
      <c r="F204" s="61">
        <f t="shared" si="42"/>
        <v>8766</v>
      </c>
      <c r="G204" s="68">
        <v>1650</v>
      </c>
      <c r="H204" s="69">
        <f t="shared" si="33"/>
        <v>112.93634496919918</v>
      </c>
      <c r="I204" s="68">
        <v>2227</v>
      </c>
      <c r="J204" s="69">
        <f t="shared" si="34"/>
        <v>152.42984257357975</v>
      </c>
      <c r="K204" s="68">
        <v>1821</v>
      </c>
      <c r="L204" s="69">
        <f t="shared" si="35"/>
        <v>124.64065708418892</v>
      </c>
      <c r="M204" s="68">
        <v>1731</v>
      </c>
      <c r="N204" s="69">
        <f t="shared" si="43"/>
        <v>118.48049281314168</v>
      </c>
      <c r="O204" s="68">
        <v>1830</v>
      </c>
      <c r="P204" s="69">
        <f t="shared" si="44"/>
        <v>125.25667351129364</v>
      </c>
      <c r="Q204" s="68">
        <v>2011</v>
      </c>
      <c r="R204" s="28">
        <f t="shared" si="45"/>
        <v>137.6454483230664</v>
      </c>
      <c r="S204" s="42">
        <v>4</v>
      </c>
      <c r="T204" s="42">
        <f t="shared" si="46"/>
        <v>6</v>
      </c>
      <c r="V204" s="30"/>
      <c r="W204" s="25" t="str">
        <f t="shared" si="36"/>
        <v>Sim</v>
      </c>
    </row>
    <row r="205" spans="1:23" ht="15" x14ac:dyDescent="0.25">
      <c r="A205" s="7" t="s">
        <v>27</v>
      </c>
      <c r="B205" s="22" t="s">
        <v>234</v>
      </c>
      <c r="C205" s="29">
        <v>211160</v>
      </c>
      <c r="D205" s="48" t="s">
        <v>39</v>
      </c>
      <c r="E205" s="52">
        <v>8452</v>
      </c>
      <c r="F205" s="61">
        <f t="shared" si="42"/>
        <v>50712</v>
      </c>
      <c r="G205" s="68">
        <v>7671</v>
      </c>
      <c r="H205" s="69">
        <f t="shared" si="33"/>
        <v>90.759583530525319</v>
      </c>
      <c r="I205" s="68">
        <v>8915</v>
      </c>
      <c r="J205" s="69">
        <f t="shared" si="34"/>
        <v>105.47799337434927</v>
      </c>
      <c r="K205" s="68">
        <v>8698</v>
      </c>
      <c r="L205" s="69">
        <f t="shared" si="35"/>
        <v>102.91055371509701</v>
      </c>
      <c r="M205" s="68">
        <v>8025</v>
      </c>
      <c r="N205" s="69">
        <f t="shared" si="43"/>
        <v>94.947941315664934</v>
      </c>
      <c r="O205" s="68">
        <v>8568</v>
      </c>
      <c r="P205" s="69">
        <f t="shared" si="44"/>
        <v>101.37245622337909</v>
      </c>
      <c r="Q205" s="68">
        <v>7845</v>
      </c>
      <c r="R205" s="28">
        <f t="shared" si="45"/>
        <v>92.818267865593938</v>
      </c>
      <c r="S205" s="42">
        <v>4</v>
      </c>
      <c r="T205" s="42">
        <f t="shared" si="46"/>
        <v>6</v>
      </c>
      <c r="V205" s="30"/>
      <c r="W205" s="25" t="str">
        <f t="shared" si="36"/>
        <v>Sim</v>
      </c>
    </row>
    <row r="206" spans="1:23" ht="15" x14ac:dyDescent="0.25">
      <c r="A206" s="7" t="s">
        <v>101</v>
      </c>
      <c r="B206" s="22" t="s">
        <v>235</v>
      </c>
      <c r="C206" s="29">
        <v>211163</v>
      </c>
      <c r="D206" s="48" t="s">
        <v>111</v>
      </c>
      <c r="E206" s="52">
        <v>1740</v>
      </c>
      <c r="F206" s="61">
        <f t="shared" si="42"/>
        <v>10440</v>
      </c>
      <c r="G206" s="68">
        <v>742</v>
      </c>
      <c r="H206" s="69">
        <f t="shared" si="33"/>
        <v>42.643678160919542</v>
      </c>
      <c r="I206" s="68">
        <v>1394</v>
      </c>
      <c r="J206" s="69">
        <f t="shared" si="34"/>
        <v>80.114942528735639</v>
      </c>
      <c r="K206" s="68">
        <v>1602</v>
      </c>
      <c r="L206" s="69">
        <f t="shared" si="35"/>
        <v>92.068965517241381</v>
      </c>
      <c r="M206" s="68">
        <v>1668</v>
      </c>
      <c r="N206" s="69">
        <f t="shared" si="43"/>
        <v>95.862068965517238</v>
      </c>
      <c r="O206" s="68">
        <v>1751</v>
      </c>
      <c r="P206" s="69">
        <f t="shared" si="44"/>
        <v>100.63218390804597</v>
      </c>
      <c r="Q206" s="68">
        <v>1128</v>
      </c>
      <c r="R206" s="28">
        <f t="shared" si="45"/>
        <v>64.827586206896541</v>
      </c>
      <c r="S206" s="42">
        <v>4</v>
      </c>
      <c r="T206" s="42">
        <f t="shared" si="46"/>
        <v>4</v>
      </c>
      <c r="V206" s="30"/>
      <c r="W206" s="25" t="str">
        <f t="shared" si="36"/>
        <v>Sim</v>
      </c>
    </row>
    <row r="207" spans="1:23" ht="15" x14ac:dyDescent="0.25">
      <c r="A207" s="7" t="s">
        <v>101</v>
      </c>
      <c r="B207" s="22" t="s">
        <v>235</v>
      </c>
      <c r="C207" s="29">
        <v>211167</v>
      </c>
      <c r="D207" s="48" t="s">
        <v>112</v>
      </c>
      <c r="E207" s="52">
        <v>1913</v>
      </c>
      <c r="F207" s="61">
        <f t="shared" si="42"/>
        <v>11478</v>
      </c>
      <c r="G207" s="68">
        <v>1701</v>
      </c>
      <c r="H207" s="69">
        <f t="shared" si="33"/>
        <v>88.917929952953472</v>
      </c>
      <c r="I207" s="68">
        <v>1834</v>
      </c>
      <c r="J207" s="69">
        <f t="shared" si="34"/>
        <v>95.870360690015673</v>
      </c>
      <c r="K207" s="68">
        <v>1946</v>
      </c>
      <c r="L207" s="69">
        <f t="shared" si="35"/>
        <v>101.7250392054365</v>
      </c>
      <c r="M207" s="68">
        <v>1803</v>
      </c>
      <c r="N207" s="69">
        <f t="shared" si="43"/>
        <v>94.249869315211711</v>
      </c>
      <c r="O207" s="68">
        <v>1900</v>
      </c>
      <c r="P207" s="69">
        <f t="shared" si="44"/>
        <v>99.320439100888663</v>
      </c>
      <c r="Q207" s="68">
        <v>1549</v>
      </c>
      <c r="R207" s="28">
        <f t="shared" si="45"/>
        <v>80.972294824882383</v>
      </c>
      <c r="S207" s="42">
        <v>4</v>
      </c>
      <c r="T207" s="42">
        <f t="shared" si="46"/>
        <v>6</v>
      </c>
      <c r="V207" s="30"/>
      <c r="W207" s="25" t="str">
        <f t="shared" si="36"/>
        <v>Sim</v>
      </c>
    </row>
    <row r="208" spans="1:23" ht="15" x14ac:dyDescent="0.25">
      <c r="A208" s="8" t="s">
        <v>196</v>
      </c>
      <c r="B208" s="21" t="s">
        <v>234</v>
      </c>
      <c r="C208" s="12">
        <v>211170</v>
      </c>
      <c r="D208" s="47" t="s">
        <v>242</v>
      </c>
      <c r="E208" s="52">
        <v>860</v>
      </c>
      <c r="F208" s="61">
        <f t="shared" si="42"/>
        <v>5160</v>
      </c>
      <c r="G208" s="68">
        <v>888</v>
      </c>
      <c r="H208" s="69">
        <f t="shared" ref="H208:H232" si="47">G208/E208*100</f>
        <v>103.25581395348837</v>
      </c>
      <c r="I208" s="68">
        <v>905</v>
      </c>
      <c r="J208" s="69">
        <f t="shared" ref="J208:J232" si="48">I208/E208*100</f>
        <v>105.23255813953489</v>
      </c>
      <c r="K208" s="68">
        <v>853</v>
      </c>
      <c r="L208" s="69">
        <f t="shared" ref="L208:L232" si="49">K208/E208*100</f>
        <v>99.186046511627907</v>
      </c>
      <c r="M208" s="68">
        <v>910</v>
      </c>
      <c r="N208" s="69">
        <f t="shared" si="43"/>
        <v>105.81395348837211</v>
      </c>
      <c r="O208" s="68">
        <v>1028</v>
      </c>
      <c r="P208" s="69">
        <f t="shared" si="44"/>
        <v>119.53488372093024</v>
      </c>
      <c r="Q208" s="68">
        <v>885</v>
      </c>
      <c r="R208" s="28">
        <f t="shared" si="45"/>
        <v>102.90697674418605</v>
      </c>
      <c r="S208" s="42">
        <v>4</v>
      </c>
      <c r="T208" s="42">
        <f t="shared" si="46"/>
        <v>6</v>
      </c>
      <c r="V208" s="30"/>
      <c r="W208" s="25" t="str">
        <f t="shared" ref="W208:W231" si="50">IF(T208&gt;=4,"Sim","Não")</f>
        <v>Sim</v>
      </c>
    </row>
    <row r="209" spans="1:23" ht="15" x14ac:dyDescent="0.25">
      <c r="A209" s="8" t="s">
        <v>159</v>
      </c>
      <c r="B209" s="21" t="s">
        <v>235</v>
      </c>
      <c r="C209" s="12">
        <v>211172</v>
      </c>
      <c r="D209" s="47" t="s">
        <v>170</v>
      </c>
      <c r="E209" s="52">
        <v>2000</v>
      </c>
      <c r="F209" s="61">
        <f t="shared" si="42"/>
        <v>12000</v>
      </c>
      <c r="G209" s="68">
        <v>2122</v>
      </c>
      <c r="H209" s="69">
        <f t="shared" si="47"/>
        <v>106.1</v>
      </c>
      <c r="I209" s="68">
        <v>2242</v>
      </c>
      <c r="J209" s="69">
        <f t="shared" si="48"/>
        <v>112.1</v>
      </c>
      <c r="K209" s="68">
        <v>2018</v>
      </c>
      <c r="L209" s="69">
        <f t="shared" si="49"/>
        <v>100.89999999999999</v>
      </c>
      <c r="M209" s="68">
        <v>1779</v>
      </c>
      <c r="N209" s="69">
        <f t="shared" si="43"/>
        <v>88.949999999999989</v>
      </c>
      <c r="O209" s="68">
        <v>2144</v>
      </c>
      <c r="P209" s="69">
        <f t="shared" si="44"/>
        <v>107.2</v>
      </c>
      <c r="Q209" s="68">
        <v>1756</v>
      </c>
      <c r="R209" s="28">
        <f t="shared" si="45"/>
        <v>87.8</v>
      </c>
      <c r="S209" s="42">
        <v>4</v>
      </c>
      <c r="T209" s="42">
        <f t="shared" si="46"/>
        <v>6</v>
      </c>
      <c r="V209" s="30"/>
      <c r="W209" s="25" t="str">
        <f t="shared" si="50"/>
        <v>Sim</v>
      </c>
    </row>
    <row r="210" spans="1:23" ht="15" x14ac:dyDescent="0.25">
      <c r="A210" s="8" t="s">
        <v>131</v>
      </c>
      <c r="B210" s="21" t="s">
        <v>234</v>
      </c>
      <c r="C210" s="12">
        <v>211174</v>
      </c>
      <c r="D210" s="47" t="s">
        <v>145</v>
      </c>
      <c r="E210" s="52">
        <v>4362</v>
      </c>
      <c r="F210" s="61">
        <f t="shared" si="42"/>
        <v>26172</v>
      </c>
      <c r="G210" s="68">
        <v>2972</v>
      </c>
      <c r="H210" s="69">
        <f t="shared" si="47"/>
        <v>68.133883539660715</v>
      </c>
      <c r="I210" s="68">
        <v>3541</v>
      </c>
      <c r="J210" s="69">
        <f t="shared" si="48"/>
        <v>81.178358551123338</v>
      </c>
      <c r="K210" s="68"/>
      <c r="L210" s="69">
        <f t="shared" si="49"/>
        <v>0</v>
      </c>
      <c r="M210" s="68">
        <v>4042</v>
      </c>
      <c r="N210" s="69">
        <f t="shared" si="43"/>
        <v>92.663915635029809</v>
      </c>
      <c r="O210" s="68">
        <v>3781</v>
      </c>
      <c r="P210" s="69">
        <f t="shared" si="44"/>
        <v>86.680421824850981</v>
      </c>
      <c r="Q210" s="68">
        <v>2847</v>
      </c>
      <c r="R210" s="28">
        <f t="shared" si="45"/>
        <v>65.268225584594219</v>
      </c>
      <c r="S210" s="42">
        <v>4</v>
      </c>
      <c r="T210" s="42">
        <f t="shared" si="46"/>
        <v>3</v>
      </c>
      <c r="V210" s="30"/>
      <c r="W210" s="25" t="str">
        <f t="shared" si="50"/>
        <v>Não</v>
      </c>
    </row>
    <row r="211" spans="1:23" ht="15" x14ac:dyDescent="0.25">
      <c r="A211" s="8" t="s">
        <v>72</v>
      </c>
      <c r="B211" s="21" t="s">
        <v>234</v>
      </c>
      <c r="C211" s="12">
        <v>211176</v>
      </c>
      <c r="D211" s="47" t="s">
        <v>85</v>
      </c>
      <c r="E211" s="52">
        <v>7825</v>
      </c>
      <c r="F211" s="61">
        <f t="shared" si="42"/>
        <v>46950</v>
      </c>
      <c r="G211" s="68">
        <v>8227</v>
      </c>
      <c r="H211" s="69">
        <f t="shared" si="47"/>
        <v>105.1373801916933</v>
      </c>
      <c r="I211" s="68">
        <v>8118</v>
      </c>
      <c r="J211" s="69">
        <f t="shared" si="48"/>
        <v>103.7444089456869</v>
      </c>
      <c r="K211" s="68">
        <v>8618</v>
      </c>
      <c r="L211" s="69">
        <f t="shared" si="49"/>
        <v>110.13418530351437</v>
      </c>
      <c r="M211" s="68">
        <v>8125</v>
      </c>
      <c r="N211" s="69">
        <f t="shared" si="43"/>
        <v>103.83386581469649</v>
      </c>
      <c r="O211" s="68">
        <v>9185</v>
      </c>
      <c r="P211" s="69">
        <f t="shared" si="44"/>
        <v>117.38019169329073</v>
      </c>
      <c r="Q211" s="68">
        <v>7334</v>
      </c>
      <c r="R211" s="28">
        <f t="shared" si="45"/>
        <v>93.725239616613422</v>
      </c>
      <c r="S211" s="42">
        <v>4</v>
      </c>
      <c r="T211" s="42">
        <f t="shared" si="46"/>
        <v>6</v>
      </c>
      <c r="V211" s="30"/>
      <c r="W211" s="25" t="str">
        <f t="shared" si="50"/>
        <v>Sim</v>
      </c>
    </row>
    <row r="212" spans="1:23" ht="15" x14ac:dyDescent="0.25">
      <c r="A212" s="7" t="s">
        <v>114</v>
      </c>
      <c r="B212" s="22" t="s">
        <v>235</v>
      </c>
      <c r="C212" s="29">
        <v>211178</v>
      </c>
      <c r="D212" s="48" t="s">
        <v>128</v>
      </c>
      <c r="E212" s="52">
        <v>2257</v>
      </c>
      <c r="F212" s="61">
        <f t="shared" si="42"/>
        <v>13542</v>
      </c>
      <c r="G212" s="68"/>
      <c r="H212" s="69">
        <f t="shared" si="47"/>
        <v>0</v>
      </c>
      <c r="I212" s="68">
        <v>916</v>
      </c>
      <c r="J212" s="69">
        <f t="shared" si="48"/>
        <v>40.584847142224191</v>
      </c>
      <c r="K212" s="68"/>
      <c r="L212" s="69">
        <f t="shared" si="49"/>
        <v>0</v>
      </c>
      <c r="M212" s="68">
        <v>3760</v>
      </c>
      <c r="N212" s="69">
        <f t="shared" si="43"/>
        <v>166.59282233052727</v>
      </c>
      <c r="O212" s="68">
        <v>1369</v>
      </c>
      <c r="P212" s="69">
        <f t="shared" si="44"/>
        <v>60.655737704918032</v>
      </c>
      <c r="Q212" s="68">
        <v>1950</v>
      </c>
      <c r="R212" s="28">
        <f t="shared" si="45"/>
        <v>86.397873283119182</v>
      </c>
      <c r="S212" s="42">
        <v>4</v>
      </c>
      <c r="T212" s="42">
        <f t="shared" si="46"/>
        <v>2</v>
      </c>
      <c r="V212" s="30"/>
      <c r="W212" s="25" t="str">
        <f t="shared" si="50"/>
        <v>Não</v>
      </c>
    </row>
    <row r="213" spans="1:23" ht="15" x14ac:dyDescent="0.25">
      <c r="A213" s="7" t="s">
        <v>72</v>
      </c>
      <c r="B213" s="22" t="s">
        <v>234</v>
      </c>
      <c r="C213" s="29">
        <v>211180</v>
      </c>
      <c r="D213" s="48" t="s">
        <v>86</v>
      </c>
      <c r="E213" s="52">
        <v>4551</v>
      </c>
      <c r="F213" s="61">
        <f t="shared" si="42"/>
        <v>27306</v>
      </c>
      <c r="G213" s="68">
        <v>4901</v>
      </c>
      <c r="H213" s="69">
        <f t="shared" si="47"/>
        <v>107.690617446715</v>
      </c>
      <c r="I213" s="68">
        <v>4285</v>
      </c>
      <c r="J213" s="69">
        <f t="shared" si="48"/>
        <v>94.155130740496588</v>
      </c>
      <c r="K213" s="68">
        <v>4786</v>
      </c>
      <c r="L213" s="69">
        <f t="shared" si="49"/>
        <v>105.1637002856515</v>
      </c>
      <c r="M213" s="68">
        <v>4674</v>
      </c>
      <c r="N213" s="69">
        <f t="shared" si="43"/>
        <v>102.70270270270269</v>
      </c>
      <c r="O213" s="68">
        <v>4645</v>
      </c>
      <c r="P213" s="69">
        <f t="shared" si="44"/>
        <v>102.06548011426059</v>
      </c>
      <c r="Q213" s="68">
        <v>4557</v>
      </c>
      <c r="R213" s="28">
        <f t="shared" si="45"/>
        <v>100.1318391562294</v>
      </c>
      <c r="S213" s="42">
        <v>4</v>
      </c>
      <c r="T213" s="42">
        <f t="shared" si="46"/>
        <v>6</v>
      </c>
      <c r="V213" s="30"/>
      <c r="W213" s="25" t="str">
        <f t="shared" si="50"/>
        <v>Sim</v>
      </c>
    </row>
    <row r="214" spans="1:23" ht="15" x14ac:dyDescent="0.25">
      <c r="A214" s="8" t="s">
        <v>172</v>
      </c>
      <c r="B214" s="21" t="s">
        <v>234</v>
      </c>
      <c r="C214" s="12">
        <v>211190</v>
      </c>
      <c r="D214" s="47" t="s">
        <v>185</v>
      </c>
      <c r="E214" s="52">
        <v>4309</v>
      </c>
      <c r="F214" s="61">
        <f t="shared" ref="F214:F231" si="51">E214*6</f>
        <v>25854</v>
      </c>
      <c r="G214" s="68">
        <v>2865</v>
      </c>
      <c r="H214" s="69">
        <f t="shared" si="47"/>
        <v>66.488744488280332</v>
      </c>
      <c r="I214" s="68">
        <v>4200</v>
      </c>
      <c r="J214" s="69">
        <f t="shared" si="48"/>
        <v>97.470410768159667</v>
      </c>
      <c r="K214" s="68">
        <v>4427</v>
      </c>
      <c r="L214" s="69">
        <f t="shared" si="49"/>
        <v>102.73845439777209</v>
      </c>
      <c r="M214" s="68">
        <v>4087</v>
      </c>
      <c r="N214" s="69">
        <f t="shared" ref="N214:N231" si="52">M214/E214*100</f>
        <v>94.847992573682987</v>
      </c>
      <c r="O214" s="68">
        <v>2845</v>
      </c>
      <c r="P214" s="69">
        <f t="shared" ref="P214:P231" si="53">O214/E214*100</f>
        <v>66.024599675098628</v>
      </c>
      <c r="Q214" s="68">
        <v>1289</v>
      </c>
      <c r="R214" s="28">
        <f t="shared" ref="R214:R231" si="54">Q214/E214*100</f>
        <v>29.914133209561385</v>
      </c>
      <c r="S214" s="42">
        <v>4</v>
      </c>
      <c r="T214" s="42">
        <f t="shared" ref="T214:T232" si="55">COUNTIF(H214,"&gt;=80")+COUNTIF(J214,"&gt;=80")+COUNTIF(L214,"&gt;=80")+COUNTIF(N214,"&gt;=80")+COUNTIF(P214,"&gt;=80")+COUNTIF(R214,"&gt;=80")</f>
        <v>3</v>
      </c>
      <c r="V214" s="30"/>
      <c r="W214" s="25" t="str">
        <f t="shared" si="50"/>
        <v>Não</v>
      </c>
    </row>
    <row r="215" spans="1:23" ht="15" x14ac:dyDescent="0.25">
      <c r="A215" s="8" t="s">
        <v>172</v>
      </c>
      <c r="B215" s="21" t="s">
        <v>234</v>
      </c>
      <c r="C215" s="12">
        <v>211195</v>
      </c>
      <c r="D215" s="47" t="s">
        <v>186</v>
      </c>
      <c r="E215" s="52">
        <v>2183</v>
      </c>
      <c r="F215" s="61">
        <f t="shared" si="51"/>
        <v>13098</v>
      </c>
      <c r="G215" s="68">
        <v>2158</v>
      </c>
      <c r="H215" s="69">
        <f t="shared" si="47"/>
        <v>98.854786990380205</v>
      </c>
      <c r="I215" s="68">
        <v>2307</v>
      </c>
      <c r="J215" s="69">
        <f t="shared" si="48"/>
        <v>105.68025652771415</v>
      </c>
      <c r="K215" s="68">
        <v>2297</v>
      </c>
      <c r="L215" s="69">
        <f t="shared" si="49"/>
        <v>105.22217132386625</v>
      </c>
      <c r="M215" s="68">
        <v>2302</v>
      </c>
      <c r="N215" s="69">
        <f t="shared" si="52"/>
        <v>105.4512139257902</v>
      </c>
      <c r="O215" s="68">
        <v>2296</v>
      </c>
      <c r="P215" s="69">
        <f t="shared" si="53"/>
        <v>105.17636280348144</v>
      </c>
      <c r="Q215" s="68">
        <v>2298</v>
      </c>
      <c r="R215" s="28">
        <f t="shared" si="54"/>
        <v>105.26797984425103</v>
      </c>
      <c r="S215" s="42">
        <v>4</v>
      </c>
      <c r="T215" s="42">
        <f t="shared" si="55"/>
        <v>6</v>
      </c>
      <c r="V215" s="30"/>
      <c r="W215" s="25" t="str">
        <f t="shared" si="50"/>
        <v>Sim</v>
      </c>
    </row>
    <row r="216" spans="1:23" ht="15" x14ac:dyDescent="0.25">
      <c r="A216" s="8" t="s">
        <v>27</v>
      </c>
      <c r="B216" s="21" t="s">
        <v>234</v>
      </c>
      <c r="C216" s="12">
        <v>211200</v>
      </c>
      <c r="D216" s="47" t="s">
        <v>40</v>
      </c>
      <c r="E216" s="52">
        <v>3614</v>
      </c>
      <c r="F216" s="61">
        <f t="shared" si="51"/>
        <v>21684</v>
      </c>
      <c r="G216" s="68">
        <v>3530</v>
      </c>
      <c r="H216" s="69">
        <f t="shared" si="47"/>
        <v>97.675705589374644</v>
      </c>
      <c r="I216" s="68">
        <v>3843</v>
      </c>
      <c r="J216" s="69">
        <f t="shared" si="48"/>
        <v>106.33646928610958</v>
      </c>
      <c r="K216" s="68">
        <v>3621</v>
      </c>
      <c r="L216" s="69">
        <f t="shared" si="49"/>
        <v>100.19369120088544</v>
      </c>
      <c r="M216" s="68">
        <v>3785</v>
      </c>
      <c r="N216" s="69">
        <f t="shared" si="52"/>
        <v>104.73159933591589</v>
      </c>
      <c r="O216" s="68">
        <v>3700</v>
      </c>
      <c r="P216" s="69">
        <f t="shared" si="53"/>
        <v>102.37963475373549</v>
      </c>
      <c r="Q216" s="68">
        <v>3476</v>
      </c>
      <c r="R216" s="28">
        <f t="shared" si="54"/>
        <v>96.181516325401219</v>
      </c>
      <c r="S216" s="42">
        <v>4</v>
      </c>
      <c r="T216" s="42">
        <f t="shared" si="55"/>
        <v>6</v>
      </c>
      <c r="V216" s="30"/>
      <c r="W216" s="25" t="str">
        <f t="shared" si="50"/>
        <v>Sim</v>
      </c>
    </row>
    <row r="217" spans="1:23" ht="15" x14ac:dyDescent="0.25">
      <c r="A217" s="8" t="s">
        <v>66</v>
      </c>
      <c r="B217" s="21" t="s">
        <v>234</v>
      </c>
      <c r="C217" s="12">
        <v>211210</v>
      </c>
      <c r="D217" s="47" t="s">
        <v>71</v>
      </c>
      <c r="E217" s="52">
        <v>8490</v>
      </c>
      <c r="F217" s="61">
        <f t="shared" si="51"/>
        <v>50940</v>
      </c>
      <c r="G217" s="68"/>
      <c r="H217" s="69">
        <f t="shared" si="47"/>
        <v>0</v>
      </c>
      <c r="I217" s="68"/>
      <c r="J217" s="69">
        <f t="shared" si="48"/>
        <v>0</v>
      </c>
      <c r="K217" s="68"/>
      <c r="L217" s="69">
        <f t="shared" si="49"/>
        <v>0</v>
      </c>
      <c r="M217" s="68"/>
      <c r="N217" s="69">
        <f t="shared" si="52"/>
        <v>0</v>
      </c>
      <c r="O217" s="68"/>
      <c r="P217" s="69">
        <f t="shared" si="53"/>
        <v>0</v>
      </c>
      <c r="Q217" s="68"/>
      <c r="R217" s="28">
        <f t="shared" si="54"/>
        <v>0</v>
      </c>
      <c r="S217" s="42">
        <v>4</v>
      </c>
      <c r="T217" s="42">
        <f t="shared" si="55"/>
        <v>0</v>
      </c>
      <c r="V217" s="30"/>
      <c r="W217" s="25" t="str">
        <f t="shared" si="50"/>
        <v>Não</v>
      </c>
    </row>
    <row r="218" spans="1:23" ht="15" x14ac:dyDescent="0.25">
      <c r="A218" s="8" t="s">
        <v>192</v>
      </c>
      <c r="B218" s="21" t="s">
        <v>234</v>
      </c>
      <c r="C218" s="12">
        <v>211220</v>
      </c>
      <c r="D218" s="47" t="s">
        <v>192</v>
      </c>
      <c r="E218" s="52">
        <v>68493</v>
      </c>
      <c r="F218" s="61">
        <f t="shared" si="51"/>
        <v>410958</v>
      </c>
      <c r="G218" s="68">
        <v>61431</v>
      </c>
      <c r="H218" s="69">
        <f t="shared" si="47"/>
        <v>89.689457316806099</v>
      </c>
      <c r="I218" s="68">
        <v>61337</v>
      </c>
      <c r="J218" s="69">
        <f t="shared" si="48"/>
        <v>89.552217014877428</v>
      </c>
      <c r="K218" s="68">
        <v>66003</v>
      </c>
      <c r="L218" s="69">
        <f t="shared" si="49"/>
        <v>96.364592002102398</v>
      </c>
      <c r="M218" s="68">
        <v>70029</v>
      </c>
      <c r="N218" s="69">
        <f t="shared" si="52"/>
        <v>102.24256493364285</v>
      </c>
      <c r="O218" s="68">
        <v>63571</v>
      </c>
      <c r="P218" s="69">
        <f t="shared" si="53"/>
        <v>92.813864190501221</v>
      </c>
      <c r="Q218" s="68">
        <v>34355</v>
      </c>
      <c r="R218" s="28">
        <f t="shared" si="54"/>
        <v>50.15841034850277</v>
      </c>
      <c r="S218" s="42">
        <v>4</v>
      </c>
      <c r="T218" s="42">
        <f t="shared" si="55"/>
        <v>5</v>
      </c>
      <c r="V218" s="30"/>
      <c r="W218" s="25" t="str">
        <f t="shared" si="50"/>
        <v>Sim</v>
      </c>
    </row>
    <row r="219" spans="1:23" ht="15" x14ac:dyDescent="0.25">
      <c r="A219" s="8" t="s">
        <v>101</v>
      </c>
      <c r="B219" s="21" t="s">
        <v>234</v>
      </c>
      <c r="C219" s="12">
        <v>211223</v>
      </c>
      <c r="D219" s="47" t="s">
        <v>113</v>
      </c>
      <c r="E219" s="52">
        <v>10320</v>
      </c>
      <c r="F219" s="61">
        <f t="shared" si="51"/>
        <v>61920</v>
      </c>
      <c r="G219" s="68">
        <v>9403</v>
      </c>
      <c r="H219" s="69">
        <f t="shared" si="47"/>
        <v>91.11434108527132</v>
      </c>
      <c r="I219" s="68">
        <v>8410</v>
      </c>
      <c r="J219" s="69">
        <f t="shared" si="48"/>
        <v>81.492248062015506</v>
      </c>
      <c r="K219" s="68">
        <v>10270</v>
      </c>
      <c r="L219" s="69">
        <f t="shared" si="49"/>
        <v>99.515503875968989</v>
      </c>
      <c r="M219" s="68">
        <v>9567</v>
      </c>
      <c r="N219" s="69">
        <f t="shared" si="52"/>
        <v>92.70348837209302</v>
      </c>
      <c r="O219" s="68">
        <v>9568</v>
      </c>
      <c r="P219" s="69">
        <f t="shared" si="53"/>
        <v>92.713178294573638</v>
      </c>
      <c r="Q219" s="68">
        <v>8765</v>
      </c>
      <c r="R219" s="28">
        <f t="shared" si="54"/>
        <v>84.93217054263566</v>
      </c>
      <c r="S219" s="42">
        <v>4</v>
      </c>
      <c r="T219" s="42">
        <f t="shared" si="55"/>
        <v>6</v>
      </c>
      <c r="V219" s="30"/>
      <c r="W219" s="25" t="str">
        <f t="shared" si="50"/>
        <v>Sim</v>
      </c>
    </row>
    <row r="220" spans="1:23" ht="15" x14ac:dyDescent="0.25">
      <c r="A220" s="8" t="s">
        <v>159</v>
      </c>
      <c r="B220" s="21" t="s">
        <v>234</v>
      </c>
      <c r="C220" s="12">
        <v>211227</v>
      </c>
      <c r="D220" s="47" t="s">
        <v>171</v>
      </c>
      <c r="E220" s="52">
        <v>4012</v>
      </c>
      <c r="F220" s="61">
        <f t="shared" si="51"/>
        <v>24072</v>
      </c>
      <c r="G220" s="68">
        <v>3904</v>
      </c>
      <c r="H220" s="69">
        <f t="shared" si="47"/>
        <v>97.30807577268196</v>
      </c>
      <c r="I220" s="68">
        <v>3917</v>
      </c>
      <c r="J220" s="69">
        <f t="shared" si="48"/>
        <v>97.632103688933199</v>
      </c>
      <c r="K220" s="68">
        <v>3904</v>
      </c>
      <c r="L220" s="69">
        <f t="shared" si="49"/>
        <v>97.30807577268196</v>
      </c>
      <c r="M220" s="68">
        <v>3906</v>
      </c>
      <c r="N220" s="69">
        <f t="shared" si="52"/>
        <v>97.357926221335987</v>
      </c>
      <c r="O220" s="68">
        <v>3916</v>
      </c>
      <c r="P220" s="69">
        <f t="shared" si="53"/>
        <v>97.607178464606179</v>
      </c>
      <c r="Q220" s="68">
        <v>3660</v>
      </c>
      <c r="R220" s="28">
        <f t="shared" si="54"/>
        <v>91.226321036889331</v>
      </c>
      <c r="S220" s="42">
        <v>4</v>
      </c>
      <c r="T220" s="42">
        <f t="shared" si="55"/>
        <v>6</v>
      </c>
      <c r="V220" s="30"/>
      <c r="W220" s="25" t="str">
        <f t="shared" si="50"/>
        <v>Sim</v>
      </c>
    </row>
    <row r="221" spans="1:23" ht="15" x14ac:dyDescent="0.25">
      <c r="A221" s="8" t="s">
        <v>131</v>
      </c>
      <c r="B221" s="21" t="s">
        <v>234</v>
      </c>
      <c r="C221" s="12">
        <v>211230</v>
      </c>
      <c r="D221" s="47" t="s">
        <v>146</v>
      </c>
      <c r="E221" s="52">
        <v>12083</v>
      </c>
      <c r="F221" s="61">
        <f t="shared" si="51"/>
        <v>72498</v>
      </c>
      <c r="G221" s="68">
        <v>11392</v>
      </c>
      <c r="H221" s="69">
        <f t="shared" si="47"/>
        <v>94.281221550939335</v>
      </c>
      <c r="I221" s="68">
        <v>12951</v>
      </c>
      <c r="J221" s="69">
        <f t="shared" si="48"/>
        <v>107.18364644541919</v>
      </c>
      <c r="K221" s="68">
        <v>12941</v>
      </c>
      <c r="L221" s="69">
        <f t="shared" si="49"/>
        <v>107.10088554167012</v>
      </c>
      <c r="M221" s="68">
        <v>13557</v>
      </c>
      <c r="N221" s="69">
        <f t="shared" si="52"/>
        <v>112.19895721261277</v>
      </c>
      <c r="O221" s="68">
        <v>12076</v>
      </c>
      <c r="P221" s="69">
        <f t="shared" si="53"/>
        <v>99.942067367375657</v>
      </c>
      <c r="Q221" s="68">
        <v>11012</v>
      </c>
      <c r="R221" s="28">
        <f t="shared" si="54"/>
        <v>91.136307208474719</v>
      </c>
      <c r="S221" s="42">
        <v>4</v>
      </c>
      <c r="T221" s="42">
        <f t="shared" si="55"/>
        <v>6</v>
      </c>
      <c r="V221" s="30"/>
      <c r="W221" s="25" t="str">
        <f t="shared" si="50"/>
        <v>Sim</v>
      </c>
    </row>
    <row r="222" spans="1:23" ht="15" x14ac:dyDescent="0.25">
      <c r="A222" s="8" t="s">
        <v>114</v>
      </c>
      <c r="B222" s="21" t="s">
        <v>234</v>
      </c>
      <c r="C222" s="12">
        <v>211240</v>
      </c>
      <c r="D222" s="47" t="s">
        <v>129</v>
      </c>
      <c r="E222" s="52">
        <v>5312</v>
      </c>
      <c r="F222" s="61">
        <f t="shared" si="51"/>
        <v>31872</v>
      </c>
      <c r="G222" s="68">
        <v>481</v>
      </c>
      <c r="H222" s="69">
        <f t="shared" si="47"/>
        <v>9.0549698795180724</v>
      </c>
      <c r="I222" s="68">
        <v>2508</v>
      </c>
      <c r="J222" s="69">
        <f t="shared" si="48"/>
        <v>47.213855421686745</v>
      </c>
      <c r="K222" s="68">
        <v>3410</v>
      </c>
      <c r="L222" s="69">
        <f t="shared" si="49"/>
        <v>64.194277108433738</v>
      </c>
      <c r="M222" s="68">
        <v>5642</v>
      </c>
      <c r="N222" s="69">
        <f t="shared" si="52"/>
        <v>106.21234939759037</v>
      </c>
      <c r="O222" s="68">
        <v>4492</v>
      </c>
      <c r="P222" s="69">
        <f t="shared" si="53"/>
        <v>84.563253012048193</v>
      </c>
      <c r="Q222" s="68"/>
      <c r="R222" s="28">
        <f t="shared" si="54"/>
        <v>0</v>
      </c>
      <c r="S222" s="42">
        <v>4</v>
      </c>
      <c r="T222" s="42">
        <f t="shared" si="55"/>
        <v>2</v>
      </c>
      <c r="V222" s="30"/>
      <c r="W222" s="25" t="str">
        <f t="shared" si="50"/>
        <v>Não</v>
      </c>
    </row>
    <row r="223" spans="1:23" ht="15" x14ac:dyDescent="0.25">
      <c r="A223" s="8" t="s">
        <v>114</v>
      </c>
      <c r="B223" s="21" t="s">
        <v>234</v>
      </c>
      <c r="C223" s="12">
        <v>211245</v>
      </c>
      <c r="D223" s="47" t="s">
        <v>130</v>
      </c>
      <c r="E223" s="52">
        <v>5699</v>
      </c>
      <c r="F223" s="61">
        <f t="shared" si="51"/>
        <v>34194</v>
      </c>
      <c r="G223" s="68">
        <v>5976</v>
      </c>
      <c r="H223" s="69">
        <f t="shared" si="47"/>
        <v>104.8605018424285</v>
      </c>
      <c r="I223" s="68">
        <v>7621</v>
      </c>
      <c r="J223" s="69">
        <f t="shared" si="48"/>
        <v>133.72521494999123</v>
      </c>
      <c r="K223" s="68">
        <v>7422</v>
      </c>
      <c r="L223" s="69">
        <f t="shared" si="49"/>
        <v>130.23337427618878</v>
      </c>
      <c r="M223" s="68">
        <v>7451</v>
      </c>
      <c r="N223" s="69">
        <f t="shared" si="52"/>
        <v>130.74223547990874</v>
      </c>
      <c r="O223" s="68">
        <v>7448</v>
      </c>
      <c r="P223" s="69">
        <f t="shared" si="53"/>
        <v>130.68959466573082</v>
      </c>
      <c r="Q223" s="68">
        <v>7035</v>
      </c>
      <c r="R223" s="28">
        <f t="shared" si="54"/>
        <v>123.44270924723635</v>
      </c>
      <c r="S223" s="42">
        <v>4</v>
      </c>
      <c r="T223" s="42">
        <f t="shared" si="55"/>
        <v>6</v>
      </c>
      <c r="V223" s="30"/>
      <c r="W223" s="25" t="str">
        <f t="shared" si="50"/>
        <v>Sim</v>
      </c>
    </row>
    <row r="224" spans="1:23" ht="15" x14ac:dyDescent="0.25">
      <c r="A224" s="8" t="s">
        <v>53</v>
      </c>
      <c r="B224" s="21" t="s">
        <v>234</v>
      </c>
      <c r="C224" s="12">
        <v>211250</v>
      </c>
      <c r="D224" s="47" t="s">
        <v>65</v>
      </c>
      <c r="E224" s="52">
        <v>14114</v>
      </c>
      <c r="F224" s="61">
        <f t="shared" si="51"/>
        <v>84684</v>
      </c>
      <c r="G224" s="68">
        <v>11112</v>
      </c>
      <c r="H224" s="69">
        <f t="shared" si="47"/>
        <v>78.730338670823301</v>
      </c>
      <c r="I224" s="68">
        <v>12633</v>
      </c>
      <c r="J224" s="69">
        <f t="shared" si="48"/>
        <v>89.506872608757263</v>
      </c>
      <c r="K224" s="68">
        <v>12073</v>
      </c>
      <c r="L224" s="69">
        <f t="shared" si="49"/>
        <v>85.53918095508007</v>
      </c>
      <c r="M224" s="68">
        <v>10283</v>
      </c>
      <c r="N224" s="69">
        <f t="shared" si="52"/>
        <v>72.856737990647574</v>
      </c>
      <c r="O224" s="68">
        <v>11781</v>
      </c>
      <c r="P224" s="69">
        <f t="shared" si="53"/>
        <v>83.470313164234085</v>
      </c>
      <c r="Q224" s="68">
        <v>11977</v>
      </c>
      <c r="R224" s="28">
        <f t="shared" si="54"/>
        <v>84.859005243021116</v>
      </c>
      <c r="S224" s="42">
        <v>4</v>
      </c>
      <c r="T224" s="42">
        <f t="shared" si="55"/>
        <v>4</v>
      </c>
      <c r="V224" s="30"/>
      <c r="W224" s="25" t="str">
        <f t="shared" si="50"/>
        <v>Sim</v>
      </c>
    </row>
    <row r="225" spans="1:23" ht="15" x14ac:dyDescent="0.25">
      <c r="A225" s="8" t="s">
        <v>87</v>
      </c>
      <c r="B225" s="21" t="s">
        <v>234</v>
      </c>
      <c r="C225" s="12">
        <v>211260</v>
      </c>
      <c r="D225" s="47" t="s">
        <v>98</v>
      </c>
      <c r="E225" s="52">
        <v>6859</v>
      </c>
      <c r="F225" s="61">
        <f t="shared" si="51"/>
        <v>41154</v>
      </c>
      <c r="G225" s="68"/>
      <c r="H225" s="69">
        <f t="shared" si="47"/>
        <v>0</v>
      </c>
      <c r="I225" s="68">
        <v>9213</v>
      </c>
      <c r="J225" s="69">
        <f t="shared" si="48"/>
        <v>134.3198717014142</v>
      </c>
      <c r="K225" s="68">
        <v>6293</v>
      </c>
      <c r="L225" s="69">
        <f t="shared" si="49"/>
        <v>91.748068231520634</v>
      </c>
      <c r="M225" s="68">
        <v>6890</v>
      </c>
      <c r="N225" s="69">
        <f t="shared" si="52"/>
        <v>100.45196092724886</v>
      </c>
      <c r="O225" s="68">
        <v>8501</v>
      </c>
      <c r="P225" s="69">
        <f t="shared" si="53"/>
        <v>123.93934975944015</v>
      </c>
      <c r="Q225" s="68">
        <v>7717</v>
      </c>
      <c r="R225" s="28">
        <f t="shared" si="54"/>
        <v>112.50911211546872</v>
      </c>
      <c r="S225" s="42">
        <v>4</v>
      </c>
      <c r="T225" s="42">
        <f t="shared" si="55"/>
        <v>5</v>
      </c>
      <c r="V225" s="30"/>
      <c r="W225" s="25" t="str">
        <f t="shared" si="50"/>
        <v>Sim</v>
      </c>
    </row>
    <row r="226" spans="1:23" ht="15" x14ac:dyDescent="0.25">
      <c r="A226" s="8" t="s">
        <v>87</v>
      </c>
      <c r="B226" s="21" t="s">
        <v>234</v>
      </c>
      <c r="C226" s="12">
        <v>211270</v>
      </c>
      <c r="D226" s="47" t="s">
        <v>99</v>
      </c>
      <c r="E226" s="52">
        <v>13340</v>
      </c>
      <c r="F226" s="61">
        <f t="shared" si="51"/>
        <v>80040</v>
      </c>
      <c r="G226" s="68">
        <v>13735</v>
      </c>
      <c r="H226" s="69">
        <f t="shared" si="47"/>
        <v>102.96101949025487</v>
      </c>
      <c r="I226" s="68">
        <v>13681</v>
      </c>
      <c r="J226" s="69">
        <f t="shared" si="48"/>
        <v>102.55622188905546</v>
      </c>
      <c r="K226" s="68">
        <v>13644</v>
      </c>
      <c r="L226" s="69">
        <f t="shared" si="49"/>
        <v>102.27886056971514</v>
      </c>
      <c r="M226" s="68">
        <v>13313</v>
      </c>
      <c r="N226" s="69">
        <f t="shared" si="52"/>
        <v>99.797601199400304</v>
      </c>
      <c r="O226" s="68">
        <v>13349</v>
      </c>
      <c r="P226" s="69">
        <f t="shared" si="53"/>
        <v>100.06746626686656</v>
      </c>
      <c r="Q226" s="68">
        <v>12321</v>
      </c>
      <c r="R226" s="28">
        <f t="shared" si="54"/>
        <v>92.361319340329842</v>
      </c>
      <c r="S226" s="42">
        <v>4</v>
      </c>
      <c r="T226" s="42">
        <f t="shared" si="55"/>
        <v>6</v>
      </c>
      <c r="V226" s="30"/>
      <c r="W226" s="25" t="str">
        <f t="shared" si="50"/>
        <v>Sim</v>
      </c>
    </row>
    <row r="227" spans="1:23" ht="15" x14ac:dyDescent="0.25">
      <c r="A227" s="8" t="s">
        <v>196</v>
      </c>
      <c r="B227" s="21" t="s">
        <v>234</v>
      </c>
      <c r="C227" s="12">
        <v>211280</v>
      </c>
      <c r="D227" s="47" t="s">
        <v>196</v>
      </c>
      <c r="E227" s="52">
        <v>19950</v>
      </c>
      <c r="F227" s="61">
        <f t="shared" si="51"/>
        <v>119700</v>
      </c>
      <c r="G227" s="68">
        <v>12809</v>
      </c>
      <c r="H227" s="69">
        <f t="shared" si="47"/>
        <v>64.205513784461161</v>
      </c>
      <c r="I227" s="68">
        <v>16030</v>
      </c>
      <c r="J227" s="69">
        <f t="shared" si="48"/>
        <v>80.350877192982466</v>
      </c>
      <c r="K227" s="68">
        <v>16920</v>
      </c>
      <c r="L227" s="69">
        <f t="shared" si="49"/>
        <v>84.812030075187977</v>
      </c>
      <c r="M227" s="68">
        <v>16092</v>
      </c>
      <c r="N227" s="69">
        <f t="shared" si="52"/>
        <v>80.661654135338352</v>
      </c>
      <c r="O227" s="68">
        <v>17222</v>
      </c>
      <c r="P227" s="69">
        <f t="shared" si="53"/>
        <v>86.325814536340857</v>
      </c>
      <c r="Q227" s="68">
        <v>9756</v>
      </c>
      <c r="R227" s="28">
        <f t="shared" si="54"/>
        <v>48.902255639097746</v>
      </c>
      <c r="S227" s="42">
        <v>4</v>
      </c>
      <c r="T227" s="42">
        <f t="shared" si="55"/>
        <v>4</v>
      </c>
      <c r="V227" s="30"/>
      <c r="W227" s="25" t="str">
        <f t="shared" si="50"/>
        <v>Sim</v>
      </c>
    </row>
    <row r="228" spans="1:23" ht="15" x14ac:dyDescent="0.25">
      <c r="A228" s="8" t="s">
        <v>8</v>
      </c>
      <c r="B228" s="21" t="s">
        <v>234</v>
      </c>
      <c r="C228" s="12">
        <v>211285</v>
      </c>
      <c r="D228" s="47" t="s">
        <v>15</v>
      </c>
      <c r="E228" s="52">
        <v>4949</v>
      </c>
      <c r="F228" s="61">
        <f t="shared" si="51"/>
        <v>29694</v>
      </c>
      <c r="G228" s="68">
        <v>4729</v>
      </c>
      <c r="H228" s="69">
        <f t="shared" si="47"/>
        <v>95.554657506566983</v>
      </c>
      <c r="I228" s="68">
        <v>5028</v>
      </c>
      <c r="J228" s="69">
        <f t="shared" si="48"/>
        <v>101.59628207718731</v>
      </c>
      <c r="K228" s="68">
        <v>5008</v>
      </c>
      <c r="L228" s="69">
        <f t="shared" si="49"/>
        <v>101.19216003232975</v>
      </c>
      <c r="M228" s="68">
        <v>5014</v>
      </c>
      <c r="N228" s="69">
        <f t="shared" si="52"/>
        <v>101.31339664578702</v>
      </c>
      <c r="O228" s="68">
        <v>4526</v>
      </c>
      <c r="P228" s="69">
        <f t="shared" si="53"/>
        <v>91.452818751262882</v>
      </c>
      <c r="Q228" s="68">
        <v>4943</v>
      </c>
      <c r="R228" s="28">
        <f t="shared" si="54"/>
        <v>99.87876338654273</v>
      </c>
      <c r="S228" s="42">
        <v>4</v>
      </c>
      <c r="T228" s="42">
        <f t="shared" si="55"/>
        <v>6</v>
      </c>
      <c r="V228" s="30"/>
      <c r="W228" s="25" t="str">
        <f t="shared" si="50"/>
        <v>Sim</v>
      </c>
    </row>
    <row r="229" spans="1:23" ht="15" x14ac:dyDescent="0.25">
      <c r="A229" s="8" t="s">
        <v>87</v>
      </c>
      <c r="B229" s="21" t="s">
        <v>234</v>
      </c>
      <c r="C229" s="12">
        <v>211290</v>
      </c>
      <c r="D229" s="47" t="s">
        <v>100</v>
      </c>
      <c r="E229" s="52">
        <v>11970</v>
      </c>
      <c r="F229" s="61">
        <f t="shared" si="51"/>
        <v>71820</v>
      </c>
      <c r="G229" s="68">
        <v>11634</v>
      </c>
      <c r="H229" s="69">
        <f t="shared" si="47"/>
        <v>97.192982456140356</v>
      </c>
      <c r="I229" s="68">
        <v>11287</v>
      </c>
      <c r="J229" s="69">
        <f t="shared" si="48"/>
        <v>94.294068504594819</v>
      </c>
      <c r="K229" s="68">
        <v>11682</v>
      </c>
      <c r="L229" s="69">
        <f t="shared" si="49"/>
        <v>97.593984962406012</v>
      </c>
      <c r="M229" s="68">
        <v>11489</v>
      </c>
      <c r="N229" s="69">
        <f t="shared" si="52"/>
        <v>95.981620718462821</v>
      </c>
      <c r="O229" s="68">
        <v>12327</v>
      </c>
      <c r="P229" s="69">
        <f t="shared" si="53"/>
        <v>102.98245614035089</v>
      </c>
      <c r="Q229" s="68">
        <v>10545</v>
      </c>
      <c r="R229" s="28">
        <f t="shared" si="54"/>
        <v>88.095238095238088</v>
      </c>
      <c r="S229" s="43">
        <v>4</v>
      </c>
      <c r="T229" s="42">
        <f t="shared" si="55"/>
        <v>6</v>
      </c>
      <c r="V229" s="9"/>
      <c r="W229" s="25" t="str">
        <f t="shared" si="50"/>
        <v>Sim</v>
      </c>
    </row>
    <row r="230" spans="1:23" ht="15" x14ac:dyDescent="0.25">
      <c r="A230" s="8" t="s">
        <v>16</v>
      </c>
      <c r="B230" s="21" t="s">
        <v>234</v>
      </c>
      <c r="C230" s="12">
        <v>211300</v>
      </c>
      <c r="D230" s="47" t="s">
        <v>26</v>
      </c>
      <c r="E230" s="52">
        <v>8769</v>
      </c>
      <c r="F230" s="61">
        <f t="shared" si="51"/>
        <v>52614</v>
      </c>
      <c r="G230" s="68">
        <v>8846</v>
      </c>
      <c r="H230" s="69">
        <f t="shared" si="47"/>
        <v>100.87809328315657</v>
      </c>
      <c r="I230" s="68">
        <v>8977</v>
      </c>
      <c r="J230" s="69">
        <f t="shared" si="48"/>
        <v>102.37199224540996</v>
      </c>
      <c r="K230" s="68">
        <v>8764</v>
      </c>
      <c r="L230" s="69">
        <f t="shared" si="49"/>
        <v>99.942980955639186</v>
      </c>
      <c r="M230" s="68">
        <v>8853</v>
      </c>
      <c r="N230" s="69">
        <f t="shared" si="52"/>
        <v>100.95791994526171</v>
      </c>
      <c r="O230" s="68">
        <v>9662</v>
      </c>
      <c r="P230" s="69">
        <f t="shared" si="53"/>
        <v>110.18360132284184</v>
      </c>
      <c r="Q230" s="68">
        <v>8100</v>
      </c>
      <c r="R230" s="28">
        <f t="shared" si="54"/>
        <v>92.370851864522749</v>
      </c>
      <c r="S230" s="42">
        <v>4</v>
      </c>
      <c r="T230" s="42">
        <f t="shared" si="55"/>
        <v>6</v>
      </c>
      <c r="W230" s="25" t="str">
        <f t="shared" si="50"/>
        <v>Sim</v>
      </c>
    </row>
    <row r="231" spans="1:23" ht="15.75" thickBot="1" x14ac:dyDescent="0.3">
      <c r="A231" s="8" t="s">
        <v>203</v>
      </c>
      <c r="B231" s="21" t="s">
        <v>234</v>
      </c>
      <c r="C231" s="12">
        <v>211400</v>
      </c>
      <c r="D231" s="50" t="s">
        <v>203</v>
      </c>
      <c r="E231" s="53">
        <v>13069</v>
      </c>
      <c r="F231" s="62">
        <f t="shared" si="51"/>
        <v>78414</v>
      </c>
      <c r="G231" s="68">
        <v>10447</v>
      </c>
      <c r="H231" s="69">
        <f t="shared" si="47"/>
        <v>79.937256102226641</v>
      </c>
      <c r="I231" s="68">
        <v>11347</v>
      </c>
      <c r="J231" s="69">
        <f t="shared" si="48"/>
        <v>86.823781467595069</v>
      </c>
      <c r="K231" s="68">
        <v>12864</v>
      </c>
      <c r="L231" s="69">
        <f t="shared" si="49"/>
        <v>98.431402555666082</v>
      </c>
      <c r="M231" s="68">
        <v>12235</v>
      </c>
      <c r="N231" s="69">
        <f t="shared" si="52"/>
        <v>93.618486494758585</v>
      </c>
      <c r="O231" s="68">
        <v>9272</v>
      </c>
      <c r="P231" s="69">
        <f t="shared" si="53"/>
        <v>70.946514652995646</v>
      </c>
      <c r="Q231" s="68">
        <v>8704</v>
      </c>
      <c r="R231" s="44">
        <f t="shared" si="54"/>
        <v>66.600351977963129</v>
      </c>
      <c r="S231" s="45">
        <v>4</v>
      </c>
      <c r="T231" s="45">
        <f t="shared" si="55"/>
        <v>3</v>
      </c>
      <c r="W231" s="25" t="str">
        <f t="shared" si="50"/>
        <v>Não</v>
      </c>
    </row>
    <row r="232" spans="1:23" ht="15.75" thickBot="1" x14ac:dyDescent="0.3">
      <c r="A232" s="31"/>
      <c r="B232" s="31"/>
      <c r="C232" s="32"/>
      <c r="D232" s="54" t="s">
        <v>0</v>
      </c>
      <c r="E232" s="55">
        <f>SUM(E15:E231)</f>
        <v>2433388</v>
      </c>
      <c r="F232" s="55">
        <f>E232*6</f>
        <v>14600328</v>
      </c>
      <c r="G232" s="66">
        <f>SUM(G15:G231)</f>
        <v>1586522</v>
      </c>
      <c r="H232" s="67">
        <f t="shared" si="47"/>
        <v>65.198069522821683</v>
      </c>
      <c r="I232" s="66">
        <f>SUM(I15:I231)</f>
        <v>1795545</v>
      </c>
      <c r="J232" s="67">
        <f t="shared" si="48"/>
        <v>73.787862848012736</v>
      </c>
      <c r="K232" s="66">
        <f>SUM(K15:K231)</f>
        <v>1947441</v>
      </c>
      <c r="L232" s="67">
        <f t="shared" si="49"/>
        <v>80.030023983022843</v>
      </c>
      <c r="M232" s="66">
        <f>SUM(M15:M231)</f>
        <v>1928746</v>
      </c>
      <c r="N232" s="67">
        <f>M232/E232*100</f>
        <v>79.261753571563602</v>
      </c>
      <c r="O232" s="66">
        <f>SUM(O15:O231)</f>
        <v>1820378</v>
      </c>
      <c r="P232" s="67">
        <f>O232/E232*100</f>
        <v>74.808374168032387</v>
      </c>
      <c r="Q232" s="66">
        <f>SUM(Q15:Q231)</f>
        <v>1482833</v>
      </c>
      <c r="R232" s="56">
        <f>Q232/E232*100</f>
        <v>60.936973470732994</v>
      </c>
      <c r="S232" s="57"/>
      <c r="T232" s="55">
        <f t="shared" si="55"/>
        <v>1</v>
      </c>
      <c r="V232" s="30"/>
      <c r="W232" s="25"/>
    </row>
    <row r="233" spans="1:23" s="31" customFormat="1" ht="15" x14ac:dyDescent="0.25">
      <c r="V233" s="33"/>
      <c r="W233" s="34"/>
    </row>
    <row r="234" spans="1:23" s="31" customFormat="1" ht="15" x14ac:dyDescent="0.25">
      <c r="D234" s="32" t="s">
        <v>262</v>
      </c>
      <c r="V234" s="33"/>
      <c r="W234" s="34"/>
    </row>
    <row r="235" spans="1:23" x14ac:dyDescent="0.2">
      <c r="D235" s="32" t="s">
        <v>245</v>
      </c>
    </row>
    <row r="236" spans="1:23" ht="15" x14ac:dyDescent="0.25">
      <c r="D236" s="32"/>
      <c r="H236" s="37" t="s">
        <v>247</v>
      </c>
      <c r="J236" s="37" t="s">
        <v>248</v>
      </c>
      <c r="L236" s="37" t="s">
        <v>249</v>
      </c>
      <c r="N236" s="37" t="s">
        <v>250</v>
      </c>
      <c r="P236" s="37" t="s">
        <v>251</v>
      </c>
      <c r="R236" s="37" t="s">
        <v>252</v>
      </c>
      <c r="T236" s="35">
        <f>T237/217*100</f>
        <v>81.566820276497694</v>
      </c>
    </row>
    <row r="237" spans="1:23" x14ac:dyDescent="0.2">
      <c r="G237" s="36" t="s">
        <v>246</v>
      </c>
      <c r="H237" s="38">
        <f>COUNTIF(H15:H231,"&gt;=80")</f>
        <v>130</v>
      </c>
      <c r="J237" s="38">
        <f>COUNTIF(J15:J231,"&gt;=80")</f>
        <v>173</v>
      </c>
      <c r="L237" s="38">
        <f>COUNTIF(L15:L231,"&gt;=80")</f>
        <v>184</v>
      </c>
      <c r="N237" s="38">
        <f>COUNTIF(N15:N231,"&gt;=80")</f>
        <v>181</v>
      </c>
      <c r="P237" s="38">
        <f>COUNTIF(P15:P231,"&gt;=80")</f>
        <v>171</v>
      </c>
      <c r="R237" s="38">
        <f>COUNTIF(R15:R231,"&gt;=80")</f>
        <v>150</v>
      </c>
      <c r="S237" s="19"/>
      <c r="T237" s="19">
        <f>COUNTIF(T15:T231,"&gt;=4")</f>
        <v>177</v>
      </c>
    </row>
    <row r="238" spans="1:23" x14ac:dyDescent="0.2">
      <c r="G238" s="36" t="s">
        <v>253</v>
      </c>
      <c r="H238" s="38">
        <f>COUNTIF(G15:G231,"&lt;=0")</f>
        <v>1</v>
      </c>
      <c r="J238" s="38">
        <f>COUNTIF(I15:I231,"&lt;=0")</f>
        <v>1</v>
      </c>
      <c r="L238" s="38">
        <f>COUNTIF(K15:K231,"&lt;=0")</f>
        <v>1</v>
      </c>
      <c r="N238" s="38">
        <f>COUNTIF(M15:M231,"&lt;=0")</f>
        <v>1</v>
      </c>
      <c r="P238" s="38">
        <f>COUNTIF(O15:O231,"&lt;=0")</f>
        <v>1</v>
      </c>
      <c r="R238" s="38">
        <f>COUNTIF(Q15:Q231,"&lt;=0")</f>
        <v>1</v>
      </c>
    </row>
    <row r="239" spans="1:23" x14ac:dyDescent="0.2">
      <c r="G239" s="36" t="s">
        <v>254</v>
      </c>
      <c r="H239" s="38">
        <f>COUNTIFS(G15:G231,"&gt;0",H15:H231,"&lt;80")</f>
        <v>68</v>
      </c>
      <c r="J239" s="38">
        <f>COUNTIFS(I15:I231,"&gt;0",J15:J231,"&lt;80")</f>
        <v>36</v>
      </c>
      <c r="L239" s="38">
        <f>COUNTIFS(K15:K231,"&gt;0",L15:L231,"&lt;80")</f>
        <v>23</v>
      </c>
      <c r="N239" s="38">
        <f>COUNTIFS(M15:M231,"&gt;0",N15:N231,"&lt;80")</f>
        <v>27</v>
      </c>
      <c r="P239" s="38">
        <f>COUNTIFS(O15:O231,"&gt;0",P15:P231,"&lt;80")</f>
        <v>38</v>
      </c>
      <c r="R239" s="38">
        <f>COUNTIFS(Q15:Q231,"&gt;0",R15:R231,"&lt;80")</f>
        <v>56</v>
      </c>
    </row>
  </sheetData>
  <autoFilter ref="A14:T234"/>
  <mergeCells count="6">
    <mergeCell ref="Q13:R13"/>
    <mergeCell ref="G13:H13"/>
    <mergeCell ref="I13:J13"/>
    <mergeCell ref="K13:L13"/>
    <mergeCell ref="M13:N13"/>
    <mergeCell ref="O13:P13"/>
  </mergeCells>
  <conditionalFormatting sqref="N15:N228 N232:N233 P15:P228 P232:P233 R15:R228 R232:R233 L15:L233 J15:J233 H15:H233">
    <cfRule type="cellIs" dxfId="17" priority="47" operator="lessThan">
      <formula>80</formula>
    </cfRule>
    <cfRule type="cellIs" dxfId="16" priority="48" operator="greaterThanOrEqual">
      <formula>80</formula>
    </cfRule>
  </conditionalFormatting>
  <conditionalFormatting sqref="W15:W234">
    <cfRule type="containsText" dxfId="15" priority="43" operator="containsText" text="Não">
      <formula>NOT(ISERROR(SEARCH("Não",W15)))</formula>
    </cfRule>
    <cfRule type="containsText" dxfId="14" priority="44" operator="containsText" text="Sim">
      <formula>NOT(ISERROR(SEARCH("Sim",W15)))</formula>
    </cfRule>
  </conditionalFormatting>
  <conditionalFormatting sqref="N229 P229 R229">
    <cfRule type="cellIs" dxfId="13" priority="31" operator="lessThan">
      <formula>80</formula>
    </cfRule>
    <cfRule type="cellIs" dxfId="12" priority="32" operator="greaterThanOrEqual">
      <formula>80</formula>
    </cfRule>
  </conditionalFormatting>
  <conditionalFormatting sqref="V15:V228 V232:V234">
    <cfRule type="cellIs" dxfId="11" priority="27" operator="lessThan">
      <formula>4</formula>
    </cfRule>
    <cfRule type="cellIs" dxfId="10" priority="28" operator="greaterThanOrEqual">
      <formula>4</formula>
    </cfRule>
  </conditionalFormatting>
  <conditionalFormatting sqref="N230:N231">
    <cfRule type="cellIs" dxfId="9" priority="11" operator="lessThan">
      <formula>80</formula>
    </cfRule>
    <cfRule type="cellIs" dxfId="8" priority="12" operator="greaterThanOrEqual">
      <formula>80</formula>
    </cfRule>
  </conditionalFormatting>
  <conditionalFormatting sqref="P230:P231">
    <cfRule type="cellIs" dxfId="7" priority="9" operator="lessThan">
      <formula>80</formula>
    </cfRule>
    <cfRule type="cellIs" dxfId="6" priority="10" operator="greaterThanOrEqual">
      <formula>80</formula>
    </cfRule>
  </conditionalFormatting>
  <conditionalFormatting sqref="R230:R231">
    <cfRule type="cellIs" dxfId="5" priority="7" operator="lessThan">
      <formula>80</formula>
    </cfRule>
    <cfRule type="cellIs" dxfId="4" priority="8" operator="greaterThanOrEqual">
      <formula>80</formula>
    </cfRule>
  </conditionalFormatting>
  <conditionalFormatting sqref="T236">
    <cfRule type="cellIs" dxfId="3" priority="3" operator="lessThan">
      <formula>70</formula>
    </cfRule>
    <cfRule type="cellIs" dxfId="2" priority="4" operator="greaterThanOrEqual">
      <formula>70</formula>
    </cfRule>
  </conditionalFormatting>
  <conditionalFormatting sqref="T15:T232">
    <cfRule type="cellIs" dxfId="1" priority="1" operator="lessThan">
      <formula>4</formula>
    </cfRule>
    <cfRule type="cellIs" dxfId="0" priority="2" operator="greaterThanOrEqual">
      <formula>4</formula>
    </cfRule>
  </conditionalFormatting>
  <pageMargins left="0.511811024" right="0.511811024" top="0.78740157499999996" bottom="0.78740157499999996" header="0.31496062000000002" footer="0.31496062000000002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1" sqref="A11:J11"/>
    </sheetView>
  </sheetViews>
  <sheetFormatPr defaultRowHeight="15" x14ac:dyDescent="0.25"/>
  <sheetData>
    <row r="1" spans="1:10" x14ac:dyDescent="0.25">
      <c r="A1" s="1" t="s">
        <v>0</v>
      </c>
      <c r="B1" s="1"/>
    </row>
    <row r="2" spans="1:10" x14ac:dyDescent="0.25">
      <c r="A2" s="1" t="s">
        <v>1</v>
      </c>
      <c r="B2" s="1"/>
    </row>
    <row r="3" spans="1:10" x14ac:dyDescent="0.25">
      <c r="A3" s="1" t="s">
        <v>222</v>
      </c>
      <c r="B3" s="1"/>
    </row>
    <row r="4" spans="1:10" x14ac:dyDescent="0.25">
      <c r="A4" s="1" t="s">
        <v>2</v>
      </c>
      <c r="B4" s="1"/>
    </row>
    <row r="5" spans="1:10" x14ac:dyDescent="0.25">
      <c r="A5" s="1" t="s">
        <v>223</v>
      </c>
      <c r="B5" s="1"/>
    </row>
    <row r="6" spans="1:10" x14ac:dyDescent="0.25">
      <c r="A6" s="2"/>
      <c r="B6" s="2"/>
    </row>
    <row r="7" spans="1:10" x14ac:dyDescent="0.25">
      <c r="A7" s="1" t="s">
        <v>257</v>
      </c>
      <c r="B7" s="1"/>
    </row>
    <row r="9" spans="1:10" ht="30" customHeight="1" x14ac:dyDescent="0.25">
      <c r="A9" s="75" t="s">
        <v>260</v>
      </c>
      <c r="B9" s="76"/>
      <c r="C9" s="76"/>
      <c r="D9" s="76"/>
      <c r="E9" s="76"/>
      <c r="F9" s="76"/>
      <c r="G9" s="76"/>
      <c r="H9" s="76"/>
      <c r="I9" s="76"/>
      <c r="J9" s="77"/>
    </row>
    <row r="11" spans="1:10" ht="30" customHeight="1" x14ac:dyDescent="0.25">
      <c r="A11" s="75" t="s">
        <v>258</v>
      </c>
      <c r="B11" s="76"/>
      <c r="C11" s="76"/>
      <c r="D11" s="76"/>
      <c r="E11" s="76"/>
      <c r="F11" s="76"/>
      <c r="G11" s="76"/>
      <c r="H11" s="76"/>
      <c r="I11" s="76"/>
      <c r="J11" s="77"/>
    </row>
    <row r="13" spans="1:10" ht="30" customHeight="1" x14ac:dyDescent="0.25">
      <c r="A13" s="75" t="s">
        <v>259</v>
      </c>
      <c r="B13" s="76"/>
      <c r="C13" s="76"/>
      <c r="D13" s="76"/>
      <c r="E13" s="76"/>
      <c r="F13" s="76"/>
      <c r="G13" s="76"/>
      <c r="H13" s="76"/>
      <c r="I13" s="76"/>
      <c r="J13" s="77"/>
    </row>
  </sheetData>
  <mergeCells count="3">
    <mergeCell ref="A9:J9"/>
    <mergeCell ref="A11:J11"/>
    <mergeCell ref="A13:J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</vt:lpstr>
      <vt:lpstr>Sugestões o alcance da meta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Cesar Garces</cp:lastModifiedBy>
  <cp:lastPrinted>2022-07-17T02:26:45Z</cp:lastPrinted>
  <dcterms:created xsi:type="dcterms:W3CDTF">2015-05-15T17:43:22Z</dcterms:created>
  <dcterms:modified xsi:type="dcterms:W3CDTF">2022-07-17T02:27:07Z</dcterms:modified>
</cp:coreProperties>
</file>