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Documentos\Curso HTML-CSS\Arboviroses\pqavs\"/>
    </mc:Choice>
  </mc:AlternateContent>
  <bookViews>
    <workbookView xWindow="0" yWindow="0" windowWidth="20490" windowHeight="7755"/>
  </bookViews>
  <sheets>
    <sheet name="Indicador" sheetId="2" r:id="rId1"/>
    <sheet name="Sugestões o alcance da meta" sheetId="3" r:id="rId2"/>
  </sheets>
  <definedNames>
    <definedName name="_xlnm._FilterDatabase" localSheetId="0" hidden="1">Indicador!$A$14:$T$232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2" i="2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15" i="2"/>
  <c r="J15" i="2"/>
  <c r="H15" i="2"/>
  <c r="Q232" i="2" l="1"/>
  <c r="R238" i="2" s="1"/>
  <c r="O232" i="2"/>
  <c r="P238" i="2" s="1"/>
  <c r="M232" i="2"/>
  <c r="N238" i="2" s="1"/>
  <c r="K232" i="2"/>
  <c r="I232" i="2"/>
  <c r="J238" i="2" s="1"/>
  <c r="G232" i="2"/>
  <c r="H238" i="2" s="1"/>
  <c r="L239" i="2" l="1"/>
  <c r="L238" i="2"/>
  <c r="J232" i="2"/>
  <c r="L232" i="2" l="1"/>
  <c r="H232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R232" i="2" l="1"/>
  <c r="P232" i="2"/>
  <c r="F232" i="2"/>
  <c r="N232" i="2"/>
  <c r="T232" i="2" l="1"/>
  <c r="L237" i="2"/>
  <c r="P16" i="2"/>
  <c r="R16" i="2"/>
  <c r="P17" i="2"/>
  <c r="R17" i="2"/>
  <c r="P18" i="2"/>
  <c r="R18" i="2"/>
  <c r="P19" i="2"/>
  <c r="R19" i="2"/>
  <c r="P20" i="2"/>
  <c r="R20" i="2"/>
  <c r="P21" i="2"/>
  <c r="R21" i="2"/>
  <c r="P22" i="2"/>
  <c r="R22" i="2"/>
  <c r="P23" i="2"/>
  <c r="R23" i="2"/>
  <c r="P24" i="2"/>
  <c r="R24" i="2"/>
  <c r="P25" i="2"/>
  <c r="R25" i="2"/>
  <c r="P26" i="2"/>
  <c r="R26" i="2"/>
  <c r="P27" i="2"/>
  <c r="R27" i="2"/>
  <c r="P28" i="2"/>
  <c r="R28" i="2"/>
  <c r="P29" i="2"/>
  <c r="R29" i="2"/>
  <c r="P30" i="2"/>
  <c r="R30" i="2"/>
  <c r="P31" i="2"/>
  <c r="R31" i="2"/>
  <c r="P32" i="2"/>
  <c r="R32" i="2"/>
  <c r="P33" i="2"/>
  <c r="R33" i="2"/>
  <c r="P34" i="2"/>
  <c r="R34" i="2"/>
  <c r="P35" i="2"/>
  <c r="R35" i="2"/>
  <c r="P36" i="2"/>
  <c r="R36" i="2"/>
  <c r="P37" i="2"/>
  <c r="R37" i="2"/>
  <c r="P38" i="2"/>
  <c r="R38" i="2"/>
  <c r="P39" i="2"/>
  <c r="R39" i="2"/>
  <c r="P40" i="2"/>
  <c r="R40" i="2"/>
  <c r="P41" i="2"/>
  <c r="R41" i="2"/>
  <c r="P42" i="2"/>
  <c r="R42" i="2"/>
  <c r="P43" i="2"/>
  <c r="R43" i="2"/>
  <c r="P44" i="2"/>
  <c r="R44" i="2"/>
  <c r="P45" i="2"/>
  <c r="R45" i="2"/>
  <c r="P46" i="2"/>
  <c r="R46" i="2"/>
  <c r="P47" i="2"/>
  <c r="R47" i="2"/>
  <c r="P48" i="2"/>
  <c r="R48" i="2"/>
  <c r="P49" i="2"/>
  <c r="R49" i="2"/>
  <c r="P50" i="2"/>
  <c r="R50" i="2"/>
  <c r="P51" i="2"/>
  <c r="R51" i="2"/>
  <c r="P52" i="2"/>
  <c r="R52" i="2"/>
  <c r="P53" i="2"/>
  <c r="R53" i="2"/>
  <c r="P54" i="2"/>
  <c r="R54" i="2"/>
  <c r="P55" i="2"/>
  <c r="R55" i="2"/>
  <c r="P56" i="2"/>
  <c r="R56" i="2"/>
  <c r="P57" i="2"/>
  <c r="R57" i="2"/>
  <c r="P58" i="2"/>
  <c r="R58" i="2"/>
  <c r="P59" i="2"/>
  <c r="R59" i="2"/>
  <c r="P60" i="2"/>
  <c r="R60" i="2"/>
  <c r="P61" i="2"/>
  <c r="R61" i="2"/>
  <c r="P62" i="2"/>
  <c r="R62" i="2"/>
  <c r="P63" i="2"/>
  <c r="R63" i="2"/>
  <c r="P64" i="2"/>
  <c r="R64" i="2"/>
  <c r="P65" i="2"/>
  <c r="R65" i="2"/>
  <c r="P66" i="2"/>
  <c r="R66" i="2"/>
  <c r="P67" i="2"/>
  <c r="R67" i="2"/>
  <c r="P68" i="2"/>
  <c r="R68" i="2"/>
  <c r="P69" i="2"/>
  <c r="R69" i="2"/>
  <c r="P70" i="2"/>
  <c r="R70" i="2"/>
  <c r="P71" i="2"/>
  <c r="R71" i="2"/>
  <c r="P72" i="2"/>
  <c r="R72" i="2"/>
  <c r="P73" i="2"/>
  <c r="R73" i="2"/>
  <c r="P74" i="2"/>
  <c r="R74" i="2"/>
  <c r="P75" i="2"/>
  <c r="R75" i="2"/>
  <c r="P76" i="2"/>
  <c r="R76" i="2"/>
  <c r="P77" i="2"/>
  <c r="R77" i="2"/>
  <c r="P78" i="2"/>
  <c r="R78" i="2"/>
  <c r="P79" i="2"/>
  <c r="R79" i="2"/>
  <c r="P80" i="2"/>
  <c r="R80" i="2"/>
  <c r="P81" i="2"/>
  <c r="R81" i="2"/>
  <c r="P82" i="2"/>
  <c r="R82" i="2"/>
  <c r="P83" i="2"/>
  <c r="R83" i="2"/>
  <c r="P84" i="2"/>
  <c r="R84" i="2"/>
  <c r="P85" i="2"/>
  <c r="R85" i="2"/>
  <c r="P86" i="2"/>
  <c r="R86" i="2"/>
  <c r="P87" i="2"/>
  <c r="R87" i="2"/>
  <c r="P88" i="2"/>
  <c r="R88" i="2"/>
  <c r="P89" i="2"/>
  <c r="R89" i="2"/>
  <c r="P90" i="2"/>
  <c r="R90" i="2"/>
  <c r="P91" i="2"/>
  <c r="R91" i="2"/>
  <c r="P92" i="2"/>
  <c r="R92" i="2"/>
  <c r="P93" i="2"/>
  <c r="R93" i="2"/>
  <c r="P94" i="2"/>
  <c r="R94" i="2"/>
  <c r="P95" i="2"/>
  <c r="R95" i="2"/>
  <c r="P96" i="2"/>
  <c r="R96" i="2"/>
  <c r="P97" i="2"/>
  <c r="R97" i="2"/>
  <c r="P98" i="2"/>
  <c r="R98" i="2"/>
  <c r="P99" i="2"/>
  <c r="R99" i="2"/>
  <c r="P100" i="2"/>
  <c r="R100" i="2"/>
  <c r="P101" i="2"/>
  <c r="R101" i="2"/>
  <c r="P102" i="2"/>
  <c r="R102" i="2"/>
  <c r="P103" i="2"/>
  <c r="R103" i="2"/>
  <c r="P104" i="2"/>
  <c r="R104" i="2"/>
  <c r="P105" i="2"/>
  <c r="R105" i="2"/>
  <c r="P106" i="2"/>
  <c r="R106" i="2"/>
  <c r="P107" i="2"/>
  <c r="R107" i="2"/>
  <c r="P108" i="2"/>
  <c r="R108" i="2"/>
  <c r="P109" i="2"/>
  <c r="R109" i="2"/>
  <c r="P110" i="2"/>
  <c r="R110" i="2"/>
  <c r="P111" i="2"/>
  <c r="R111" i="2"/>
  <c r="P112" i="2"/>
  <c r="R112" i="2"/>
  <c r="P113" i="2"/>
  <c r="R113" i="2"/>
  <c r="P114" i="2"/>
  <c r="R114" i="2"/>
  <c r="P115" i="2"/>
  <c r="R115" i="2"/>
  <c r="P116" i="2"/>
  <c r="R116" i="2"/>
  <c r="P117" i="2"/>
  <c r="R117" i="2"/>
  <c r="P118" i="2"/>
  <c r="R118" i="2"/>
  <c r="P119" i="2"/>
  <c r="R119" i="2"/>
  <c r="P120" i="2"/>
  <c r="R120" i="2"/>
  <c r="P121" i="2"/>
  <c r="R121" i="2"/>
  <c r="P122" i="2"/>
  <c r="R122" i="2"/>
  <c r="P123" i="2"/>
  <c r="R123" i="2"/>
  <c r="P124" i="2"/>
  <c r="R124" i="2"/>
  <c r="P125" i="2"/>
  <c r="R125" i="2"/>
  <c r="P126" i="2"/>
  <c r="R126" i="2"/>
  <c r="P127" i="2"/>
  <c r="R127" i="2"/>
  <c r="P128" i="2"/>
  <c r="R128" i="2"/>
  <c r="P129" i="2"/>
  <c r="R129" i="2"/>
  <c r="P130" i="2"/>
  <c r="R130" i="2"/>
  <c r="P131" i="2"/>
  <c r="R131" i="2"/>
  <c r="P132" i="2"/>
  <c r="R132" i="2"/>
  <c r="P133" i="2"/>
  <c r="R133" i="2"/>
  <c r="P134" i="2"/>
  <c r="R134" i="2"/>
  <c r="P135" i="2"/>
  <c r="R135" i="2"/>
  <c r="P136" i="2"/>
  <c r="R136" i="2"/>
  <c r="P137" i="2"/>
  <c r="R137" i="2"/>
  <c r="P138" i="2"/>
  <c r="R138" i="2"/>
  <c r="P139" i="2"/>
  <c r="R139" i="2"/>
  <c r="P140" i="2"/>
  <c r="R140" i="2"/>
  <c r="P141" i="2"/>
  <c r="R141" i="2"/>
  <c r="P142" i="2"/>
  <c r="R142" i="2"/>
  <c r="P143" i="2"/>
  <c r="R143" i="2"/>
  <c r="P144" i="2"/>
  <c r="R144" i="2"/>
  <c r="P145" i="2"/>
  <c r="R145" i="2"/>
  <c r="P146" i="2"/>
  <c r="R146" i="2"/>
  <c r="P147" i="2"/>
  <c r="R147" i="2"/>
  <c r="P148" i="2"/>
  <c r="R148" i="2"/>
  <c r="P149" i="2"/>
  <c r="R149" i="2"/>
  <c r="P150" i="2"/>
  <c r="R150" i="2"/>
  <c r="P151" i="2"/>
  <c r="R151" i="2"/>
  <c r="P152" i="2"/>
  <c r="R152" i="2"/>
  <c r="P153" i="2"/>
  <c r="R153" i="2"/>
  <c r="P154" i="2"/>
  <c r="R154" i="2"/>
  <c r="P155" i="2"/>
  <c r="R155" i="2"/>
  <c r="P156" i="2"/>
  <c r="R156" i="2"/>
  <c r="P157" i="2"/>
  <c r="R157" i="2"/>
  <c r="P158" i="2"/>
  <c r="R158" i="2"/>
  <c r="P159" i="2"/>
  <c r="R159" i="2"/>
  <c r="P160" i="2"/>
  <c r="R160" i="2"/>
  <c r="P161" i="2"/>
  <c r="R161" i="2"/>
  <c r="P162" i="2"/>
  <c r="R162" i="2"/>
  <c r="P163" i="2"/>
  <c r="R163" i="2"/>
  <c r="P164" i="2"/>
  <c r="R164" i="2"/>
  <c r="P165" i="2"/>
  <c r="R165" i="2"/>
  <c r="P166" i="2"/>
  <c r="R166" i="2"/>
  <c r="P167" i="2"/>
  <c r="R167" i="2"/>
  <c r="P168" i="2"/>
  <c r="R168" i="2"/>
  <c r="P169" i="2"/>
  <c r="R169" i="2"/>
  <c r="P170" i="2"/>
  <c r="R170" i="2"/>
  <c r="P171" i="2"/>
  <c r="R171" i="2"/>
  <c r="P172" i="2"/>
  <c r="R172" i="2"/>
  <c r="P173" i="2"/>
  <c r="R173" i="2"/>
  <c r="P174" i="2"/>
  <c r="R174" i="2"/>
  <c r="P175" i="2"/>
  <c r="R175" i="2"/>
  <c r="P176" i="2"/>
  <c r="R176" i="2"/>
  <c r="P177" i="2"/>
  <c r="R177" i="2"/>
  <c r="P178" i="2"/>
  <c r="R178" i="2"/>
  <c r="P179" i="2"/>
  <c r="R179" i="2"/>
  <c r="P180" i="2"/>
  <c r="R180" i="2"/>
  <c r="P181" i="2"/>
  <c r="R181" i="2"/>
  <c r="P182" i="2"/>
  <c r="R182" i="2"/>
  <c r="P183" i="2"/>
  <c r="R183" i="2"/>
  <c r="P184" i="2"/>
  <c r="R184" i="2"/>
  <c r="P185" i="2"/>
  <c r="R185" i="2"/>
  <c r="P186" i="2"/>
  <c r="R186" i="2"/>
  <c r="P187" i="2"/>
  <c r="R187" i="2"/>
  <c r="P188" i="2"/>
  <c r="R188" i="2"/>
  <c r="P189" i="2"/>
  <c r="R189" i="2"/>
  <c r="P190" i="2"/>
  <c r="R190" i="2"/>
  <c r="P191" i="2"/>
  <c r="R191" i="2"/>
  <c r="P192" i="2"/>
  <c r="R192" i="2"/>
  <c r="P193" i="2"/>
  <c r="R193" i="2"/>
  <c r="P194" i="2"/>
  <c r="R194" i="2"/>
  <c r="P195" i="2"/>
  <c r="R195" i="2"/>
  <c r="P196" i="2"/>
  <c r="R196" i="2"/>
  <c r="P197" i="2"/>
  <c r="R197" i="2"/>
  <c r="P198" i="2"/>
  <c r="R198" i="2"/>
  <c r="P199" i="2"/>
  <c r="R199" i="2"/>
  <c r="P200" i="2"/>
  <c r="R200" i="2"/>
  <c r="P201" i="2"/>
  <c r="R201" i="2"/>
  <c r="P202" i="2"/>
  <c r="R202" i="2"/>
  <c r="P203" i="2"/>
  <c r="R203" i="2"/>
  <c r="P204" i="2"/>
  <c r="R204" i="2"/>
  <c r="P205" i="2"/>
  <c r="R205" i="2"/>
  <c r="P206" i="2"/>
  <c r="R206" i="2"/>
  <c r="P207" i="2"/>
  <c r="R207" i="2"/>
  <c r="P208" i="2"/>
  <c r="R208" i="2"/>
  <c r="P209" i="2"/>
  <c r="R209" i="2"/>
  <c r="P210" i="2"/>
  <c r="R210" i="2"/>
  <c r="P211" i="2"/>
  <c r="R211" i="2"/>
  <c r="P212" i="2"/>
  <c r="R212" i="2"/>
  <c r="P213" i="2"/>
  <c r="R213" i="2"/>
  <c r="P214" i="2"/>
  <c r="R214" i="2"/>
  <c r="P215" i="2"/>
  <c r="R215" i="2"/>
  <c r="P216" i="2"/>
  <c r="R216" i="2"/>
  <c r="P217" i="2"/>
  <c r="R217" i="2"/>
  <c r="P218" i="2"/>
  <c r="R218" i="2"/>
  <c r="P219" i="2"/>
  <c r="R219" i="2"/>
  <c r="P220" i="2"/>
  <c r="R220" i="2"/>
  <c r="P221" i="2"/>
  <c r="R221" i="2"/>
  <c r="P222" i="2"/>
  <c r="R222" i="2"/>
  <c r="P223" i="2"/>
  <c r="R223" i="2"/>
  <c r="P224" i="2"/>
  <c r="R224" i="2"/>
  <c r="P225" i="2"/>
  <c r="R225" i="2"/>
  <c r="P226" i="2"/>
  <c r="R226" i="2"/>
  <c r="P227" i="2"/>
  <c r="R227" i="2"/>
  <c r="P228" i="2"/>
  <c r="R228" i="2"/>
  <c r="P229" i="2"/>
  <c r="R229" i="2"/>
  <c r="P230" i="2"/>
  <c r="R230" i="2"/>
  <c r="P231" i="2"/>
  <c r="R231" i="2"/>
  <c r="R15" i="2"/>
  <c r="P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R239" i="2" l="1"/>
  <c r="P239" i="2"/>
  <c r="P237" i="2"/>
  <c r="R237" i="2"/>
  <c r="T221" i="2"/>
  <c r="T205" i="2"/>
  <c r="T193" i="2"/>
  <c r="T185" i="2"/>
  <c r="T173" i="2"/>
  <c r="T161" i="2"/>
  <c r="T228" i="2"/>
  <c r="T220" i="2"/>
  <c r="T208" i="2"/>
  <c r="T196" i="2"/>
  <c r="T184" i="2"/>
  <c r="T176" i="2"/>
  <c r="T164" i="2"/>
  <c r="T156" i="2"/>
  <c r="T148" i="2"/>
  <c r="T140" i="2"/>
  <c r="T124" i="2"/>
  <c r="T112" i="2"/>
  <c r="T92" i="2"/>
  <c r="T48" i="2"/>
  <c r="T231" i="2"/>
  <c r="T223" i="2"/>
  <c r="T215" i="2"/>
  <c r="T207" i="2"/>
  <c r="W207" i="2" s="1"/>
  <c r="T203" i="2"/>
  <c r="T195" i="2"/>
  <c r="W195" i="2" s="1"/>
  <c r="T187" i="2"/>
  <c r="W187" i="2" s="1"/>
  <c r="T183" i="2"/>
  <c r="T175" i="2"/>
  <c r="W175" i="2" s="1"/>
  <c r="T171" i="2"/>
  <c r="T163" i="2"/>
  <c r="T151" i="2"/>
  <c r="T230" i="2"/>
  <c r="W230" i="2" s="1"/>
  <c r="T226" i="2"/>
  <c r="T222" i="2"/>
  <c r="T218" i="2"/>
  <c r="T214" i="2"/>
  <c r="T210" i="2"/>
  <c r="W210" i="2" s="1"/>
  <c r="T206" i="2"/>
  <c r="T202" i="2"/>
  <c r="T198" i="2"/>
  <c r="W198" i="2" s="1"/>
  <c r="T194" i="2"/>
  <c r="T190" i="2"/>
  <c r="T186" i="2"/>
  <c r="T182" i="2"/>
  <c r="T178" i="2"/>
  <c r="W178" i="2" s="1"/>
  <c r="T174" i="2"/>
  <c r="T170" i="2"/>
  <c r="T166" i="2"/>
  <c r="T162" i="2"/>
  <c r="T158" i="2"/>
  <c r="T154" i="2"/>
  <c r="T150" i="2"/>
  <c r="W150" i="2" s="1"/>
  <c r="T146" i="2"/>
  <c r="T142" i="2"/>
  <c r="W142" i="2" s="1"/>
  <c r="T138" i="2"/>
  <c r="T134" i="2"/>
  <c r="T130" i="2"/>
  <c r="T126" i="2"/>
  <c r="T122" i="2"/>
  <c r="T118" i="2"/>
  <c r="T114" i="2"/>
  <c r="W114" i="2" s="1"/>
  <c r="T110" i="2"/>
  <c r="T106" i="2"/>
  <c r="T102" i="2"/>
  <c r="T98" i="2"/>
  <c r="T94" i="2"/>
  <c r="W94" i="2" s="1"/>
  <c r="T90" i="2"/>
  <c r="T86" i="2"/>
  <c r="T82" i="2"/>
  <c r="T78" i="2"/>
  <c r="T74" i="2"/>
  <c r="T70" i="2"/>
  <c r="T66" i="2"/>
  <c r="T62" i="2"/>
  <c r="T58" i="2"/>
  <c r="T54" i="2"/>
  <c r="T50" i="2"/>
  <c r="T46" i="2"/>
  <c r="T42" i="2"/>
  <c r="T38" i="2"/>
  <c r="T34" i="2"/>
  <c r="T30" i="2"/>
  <c r="W30" i="2" s="1"/>
  <c r="T26" i="2"/>
  <c r="W26" i="2" s="1"/>
  <c r="T22" i="2"/>
  <c r="W22" i="2" s="1"/>
  <c r="T225" i="2"/>
  <c r="T213" i="2"/>
  <c r="T197" i="2"/>
  <c r="W197" i="2" s="1"/>
  <c r="T181" i="2"/>
  <c r="T169" i="2"/>
  <c r="T165" i="2"/>
  <c r="W165" i="2" s="1"/>
  <c r="T153" i="2"/>
  <c r="T149" i="2"/>
  <c r="T145" i="2"/>
  <c r="T141" i="2"/>
  <c r="T137" i="2"/>
  <c r="T133" i="2"/>
  <c r="T129" i="2"/>
  <c r="T125" i="2"/>
  <c r="T121" i="2"/>
  <c r="T117" i="2"/>
  <c r="T113" i="2"/>
  <c r="T109" i="2"/>
  <c r="T105" i="2"/>
  <c r="T101" i="2"/>
  <c r="T97" i="2"/>
  <c r="T93" i="2"/>
  <c r="T89" i="2"/>
  <c r="T85" i="2"/>
  <c r="T81" i="2"/>
  <c r="T77" i="2"/>
  <c r="T73" i="2"/>
  <c r="T69" i="2"/>
  <c r="T65" i="2"/>
  <c r="T61" i="2"/>
  <c r="T57" i="2"/>
  <c r="T53" i="2"/>
  <c r="T49" i="2"/>
  <c r="W49" i="2" s="1"/>
  <c r="T45" i="2"/>
  <c r="T41" i="2"/>
  <c r="T37" i="2"/>
  <c r="T33" i="2"/>
  <c r="W33" i="2" s="1"/>
  <c r="T29" i="2"/>
  <c r="T25" i="2"/>
  <c r="W25" i="2" s="1"/>
  <c r="T21" i="2"/>
  <c r="W21" i="2" s="1"/>
  <c r="T217" i="2"/>
  <c r="W217" i="2" s="1"/>
  <c r="T201" i="2"/>
  <c r="T189" i="2"/>
  <c r="W189" i="2" s="1"/>
  <c r="T177" i="2"/>
  <c r="W177" i="2" s="1"/>
  <c r="T157" i="2"/>
  <c r="T224" i="2"/>
  <c r="W224" i="2" s="1"/>
  <c r="T212" i="2"/>
  <c r="T200" i="2"/>
  <c r="W200" i="2" s="1"/>
  <c r="T188" i="2"/>
  <c r="W188" i="2" s="1"/>
  <c r="T172" i="2"/>
  <c r="W172" i="2" s="1"/>
  <c r="T152" i="2"/>
  <c r="W152" i="2" s="1"/>
  <c r="T132" i="2"/>
  <c r="W132" i="2" s="1"/>
  <c r="T120" i="2"/>
  <c r="W120" i="2" s="1"/>
  <c r="T104" i="2"/>
  <c r="W104" i="2" s="1"/>
  <c r="T96" i="2"/>
  <c r="T84" i="2"/>
  <c r="W84" i="2" s="1"/>
  <c r="T76" i="2"/>
  <c r="T68" i="2"/>
  <c r="T64" i="2"/>
  <c r="T60" i="2"/>
  <c r="T52" i="2"/>
  <c r="T44" i="2"/>
  <c r="T40" i="2"/>
  <c r="T36" i="2"/>
  <c r="T32" i="2"/>
  <c r="W32" i="2" s="1"/>
  <c r="T28" i="2"/>
  <c r="T24" i="2"/>
  <c r="T229" i="2"/>
  <c r="T209" i="2"/>
  <c r="W209" i="2" s="1"/>
  <c r="T216" i="2"/>
  <c r="W216" i="2" s="1"/>
  <c r="T204" i="2"/>
  <c r="W204" i="2" s="1"/>
  <c r="T192" i="2"/>
  <c r="T180" i="2"/>
  <c r="W180" i="2" s="1"/>
  <c r="T168" i="2"/>
  <c r="T160" i="2"/>
  <c r="T144" i="2"/>
  <c r="W144" i="2" s="1"/>
  <c r="T136" i="2"/>
  <c r="W136" i="2" s="1"/>
  <c r="T128" i="2"/>
  <c r="T116" i="2"/>
  <c r="W116" i="2" s="1"/>
  <c r="T108" i="2"/>
  <c r="W108" i="2" s="1"/>
  <c r="T100" i="2"/>
  <c r="W100" i="2" s="1"/>
  <c r="T88" i="2"/>
  <c r="W88" i="2" s="1"/>
  <c r="T80" i="2"/>
  <c r="T72" i="2"/>
  <c r="T56" i="2"/>
  <c r="T227" i="2"/>
  <c r="T219" i="2"/>
  <c r="W219" i="2" s="1"/>
  <c r="T211" i="2"/>
  <c r="W211" i="2" s="1"/>
  <c r="T199" i="2"/>
  <c r="W199" i="2" s="1"/>
  <c r="T191" i="2"/>
  <c r="W191" i="2" s="1"/>
  <c r="T179" i="2"/>
  <c r="T167" i="2"/>
  <c r="W167" i="2" s="1"/>
  <c r="T159" i="2"/>
  <c r="W159" i="2" s="1"/>
  <c r="T155" i="2"/>
  <c r="T147" i="2"/>
  <c r="T143" i="2"/>
  <c r="T139" i="2"/>
  <c r="W139" i="2" s="1"/>
  <c r="T135" i="2"/>
  <c r="W135" i="2" s="1"/>
  <c r="T131" i="2"/>
  <c r="W131" i="2" s="1"/>
  <c r="T127" i="2"/>
  <c r="W127" i="2" s="1"/>
  <c r="T123" i="2"/>
  <c r="W123" i="2" s="1"/>
  <c r="T119" i="2"/>
  <c r="W119" i="2" s="1"/>
  <c r="T115" i="2"/>
  <c r="W115" i="2" s="1"/>
  <c r="T111" i="2"/>
  <c r="W111" i="2" s="1"/>
  <c r="T107" i="2"/>
  <c r="W107" i="2" s="1"/>
  <c r="T103" i="2"/>
  <c r="W103" i="2" s="1"/>
  <c r="T99" i="2"/>
  <c r="W99" i="2" s="1"/>
  <c r="T95" i="2"/>
  <c r="W95" i="2" s="1"/>
  <c r="T91" i="2"/>
  <c r="W91" i="2" s="1"/>
  <c r="T87" i="2"/>
  <c r="W87" i="2" s="1"/>
  <c r="T83" i="2"/>
  <c r="W83" i="2" s="1"/>
  <c r="T79" i="2"/>
  <c r="W79" i="2" s="1"/>
  <c r="T75" i="2"/>
  <c r="W75" i="2" s="1"/>
  <c r="T71" i="2"/>
  <c r="W71" i="2" s="1"/>
  <c r="T67" i="2"/>
  <c r="W67" i="2" s="1"/>
  <c r="T63" i="2"/>
  <c r="W63" i="2" s="1"/>
  <c r="T59" i="2"/>
  <c r="T55" i="2"/>
  <c r="W55" i="2" s="1"/>
  <c r="T51" i="2"/>
  <c r="W51" i="2" s="1"/>
  <c r="T47" i="2"/>
  <c r="T43" i="2"/>
  <c r="W43" i="2" s="1"/>
  <c r="T39" i="2"/>
  <c r="W39" i="2" s="1"/>
  <c r="T35" i="2"/>
  <c r="W35" i="2" s="1"/>
  <c r="T31" i="2"/>
  <c r="W31" i="2" s="1"/>
  <c r="T27" i="2"/>
  <c r="W27" i="2" s="1"/>
  <c r="T23" i="2"/>
  <c r="W23" i="2" s="1"/>
  <c r="F15" i="2"/>
  <c r="W160" i="2" l="1"/>
  <c r="W147" i="2"/>
  <c r="W24" i="2"/>
  <c r="W227" i="2"/>
  <c r="W179" i="2"/>
  <c r="W192" i="2"/>
  <c r="W225" i="2"/>
  <c r="W166" i="2"/>
  <c r="W80" i="2"/>
  <c r="W40" i="2"/>
  <c r="W64" i="2"/>
  <c r="W41" i="2"/>
  <c r="W57" i="2"/>
  <c r="W73" i="2"/>
  <c r="W89" i="2"/>
  <c r="W105" i="2"/>
  <c r="W121" i="2"/>
  <c r="W137" i="2"/>
  <c r="W42" i="2"/>
  <c r="W90" i="2"/>
  <c r="W170" i="2"/>
  <c r="W202" i="2"/>
  <c r="W218" i="2"/>
  <c r="W151" i="2"/>
  <c r="W183" i="2"/>
  <c r="W48" i="2"/>
  <c r="W140" i="2"/>
  <c r="W220" i="2"/>
  <c r="W44" i="2"/>
  <c r="W201" i="2"/>
  <c r="W45" i="2"/>
  <c r="W77" i="2"/>
  <c r="W93" i="2"/>
  <c r="W109" i="2"/>
  <c r="W125" i="2"/>
  <c r="W213" i="2"/>
  <c r="W46" i="2"/>
  <c r="W110" i="2"/>
  <c r="W174" i="2"/>
  <c r="W190" i="2"/>
  <c r="W206" i="2"/>
  <c r="W215" i="2"/>
  <c r="W92" i="2"/>
  <c r="W148" i="2"/>
  <c r="W184" i="2"/>
  <c r="W228" i="2"/>
  <c r="W56" i="2"/>
  <c r="W52" i="2"/>
  <c r="W76" i="2"/>
  <c r="W157" i="2"/>
  <c r="W97" i="2"/>
  <c r="W113" i="2"/>
  <c r="W169" i="2"/>
  <c r="W34" i="2"/>
  <c r="W50" i="2"/>
  <c r="W82" i="2"/>
  <c r="W98" i="2"/>
  <c r="W130" i="2"/>
  <c r="W146" i="2"/>
  <c r="W162" i="2"/>
  <c r="W194" i="2"/>
  <c r="W171" i="2"/>
  <c r="W156" i="2"/>
  <c r="W161" i="2"/>
  <c r="W205" i="2"/>
  <c r="W72" i="2"/>
  <c r="W60" i="2"/>
  <c r="W53" i="2"/>
  <c r="W85" i="2"/>
  <c r="W101" i="2"/>
  <c r="W117" i="2"/>
  <c r="W133" i="2"/>
  <c r="W149" i="2"/>
  <c r="W181" i="2"/>
  <c r="W38" i="2"/>
  <c r="W54" i="2"/>
  <c r="W86" i="2"/>
  <c r="W102" i="2"/>
  <c r="W118" i="2"/>
  <c r="W182" i="2"/>
  <c r="W214" i="2"/>
  <c r="W203" i="2"/>
  <c r="W231" i="2"/>
  <c r="W164" i="2"/>
  <c r="W173" i="2"/>
  <c r="W221" i="2"/>
  <c r="W128" i="2"/>
  <c r="W28" i="2"/>
  <c r="W59" i="2"/>
  <c r="W65" i="2"/>
  <c r="W47" i="2"/>
  <c r="W143" i="2"/>
  <c r="W36" i="2"/>
  <c r="W122" i="2"/>
  <c r="W145" i="2"/>
  <c r="W58" i="2"/>
  <c r="W223" i="2"/>
  <c r="W96" i="2"/>
  <c r="W212" i="2"/>
  <c r="W81" i="2"/>
  <c r="W129" i="2"/>
  <c r="W153" i="2"/>
  <c r="W66" i="2"/>
  <c r="W74" i="2"/>
  <c r="W106" i="2"/>
  <c r="W138" i="2"/>
  <c r="W154" i="2"/>
  <c r="W186" i="2"/>
  <c r="W226" i="2"/>
  <c r="W112" i="2"/>
  <c r="W176" i="2"/>
  <c r="W196" i="2"/>
  <c r="W185" i="2"/>
  <c r="W155" i="2"/>
  <c r="W168" i="2"/>
  <c r="W229" i="2"/>
  <c r="W68" i="2"/>
  <c r="W29" i="2"/>
  <c r="W37" i="2"/>
  <c r="W61" i="2"/>
  <c r="W69" i="2"/>
  <c r="W141" i="2"/>
  <c r="W62" i="2"/>
  <c r="W70" i="2"/>
  <c r="W78" i="2"/>
  <c r="W126" i="2"/>
  <c r="W134" i="2"/>
  <c r="W158" i="2"/>
  <c r="W222" i="2"/>
  <c r="W163" i="2"/>
  <c r="W124" i="2"/>
  <c r="W208" i="2"/>
  <c r="W193" i="2"/>
  <c r="N15" i="2"/>
  <c r="N237" i="2" l="1"/>
  <c r="N239" i="2"/>
  <c r="J237" i="2"/>
  <c r="J239" i="2"/>
  <c r="H239" i="2"/>
  <c r="H237" i="2"/>
  <c r="T20" i="2"/>
  <c r="W20" i="2" s="1"/>
  <c r="T19" i="2"/>
  <c r="W19" i="2" s="1"/>
  <c r="T18" i="2"/>
  <c r="W18" i="2" s="1"/>
  <c r="T16" i="2"/>
  <c r="W16" i="2" s="1"/>
  <c r="T17" i="2"/>
  <c r="W17" i="2" s="1"/>
  <c r="T15" i="2"/>
  <c r="T237" i="2" l="1"/>
  <c r="T236" i="2" s="1"/>
  <c r="W15" i="2"/>
  <c r="V9" i="2" s="1"/>
  <c r="W9" i="2" l="1"/>
</calcChain>
</file>

<file path=xl/sharedStrings.xml><?xml version="1.0" encoding="utf-8"?>
<sst xmlns="http://schemas.openxmlformats.org/spreadsheetml/2006/main" count="707" uniqueCount="261">
  <si>
    <t>ESTADO DO MARANHÃO</t>
  </si>
  <si>
    <t>SECRETARIA DE ESTADO DA SAÚDE</t>
  </si>
  <si>
    <t>SUPERINTENDÊNCIA DE EPIDEMIOLOGIA E CONTROLE DE DOENÇAS</t>
  </si>
  <si>
    <r>
      <t>Área:</t>
    </r>
    <r>
      <rPr>
        <sz val="10"/>
        <color theme="1"/>
        <rFont val="Arial"/>
        <family val="2"/>
      </rPr>
      <t xml:space="preserve"> Dengue</t>
    </r>
  </si>
  <si>
    <t>URS</t>
  </si>
  <si>
    <t>IBGE</t>
  </si>
  <si>
    <t>Município</t>
  </si>
  <si>
    <t>Inspeção Ano</t>
  </si>
  <si>
    <t>Açailândia</t>
  </si>
  <si>
    <t>Bom Jesus das Selvas</t>
  </si>
  <si>
    <t>Buriticupu</t>
  </si>
  <si>
    <t>Cidelândia</t>
  </si>
  <si>
    <t>Itinga do Maranhão</t>
  </si>
  <si>
    <t>São Francisco do Brejão</t>
  </si>
  <si>
    <t>São Pedro da Água Branca</t>
  </si>
  <si>
    <t>Vila Nova dos Martírios</t>
  </si>
  <si>
    <t>Bacabal</t>
  </si>
  <si>
    <t>Altamira do Maranhão</t>
  </si>
  <si>
    <t>Bom Lugar</t>
  </si>
  <si>
    <t>Brejo de Areia</t>
  </si>
  <si>
    <t>Conceição do Lago-Açu</t>
  </si>
  <si>
    <t>Lago Verde</t>
  </si>
  <si>
    <t>Marajá do Sena</t>
  </si>
  <si>
    <t>Olho d'Água das Cunhãs</t>
  </si>
  <si>
    <t>Paulo Ramos</t>
  </si>
  <si>
    <t>São Luís Gonzaga do Maranhão</t>
  </si>
  <si>
    <t>Vitorino Freire</t>
  </si>
  <si>
    <t>Balsas</t>
  </si>
  <si>
    <t>Alto Parnaíba</t>
  </si>
  <si>
    <t>Carolina</t>
  </si>
  <si>
    <t>Feira Nova do Maranhão</t>
  </si>
  <si>
    <t>Formosa da Serra Negra</t>
  </si>
  <si>
    <t>Fortaleza dos Nogueiras</t>
  </si>
  <si>
    <t>Loreto</t>
  </si>
  <si>
    <t>Nova Colinas</t>
  </si>
  <si>
    <t>Riachão</t>
  </si>
  <si>
    <t>Sambaíba</t>
  </si>
  <si>
    <t>São Félix de Balsas</t>
  </si>
  <si>
    <t>São Pedro dos Crentes</t>
  </si>
  <si>
    <t>São Raimundo das Mangabeiras</t>
  </si>
  <si>
    <t>Tasso Fragoso</t>
  </si>
  <si>
    <t>Barra do Corda</t>
  </si>
  <si>
    <t>Arame</t>
  </si>
  <si>
    <t>Grajaú</t>
  </si>
  <si>
    <t>Itaipava do Grajaú</t>
  </si>
  <si>
    <t>Jenipapo dos Vieiras</t>
  </si>
  <si>
    <t>Caxias</t>
  </si>
  <si>
    <t>Afonso Cunha</t>
  </si>
  <si>
    <t>Aldeias Altas</t>
  </si>
  <si>
    <t>Buriti</t>
  </si>
  <si>
    <t>Coelho Neto</t>
  </si>
  <si>
    <t>Duque Bacelar</t>
  </si>
  <si>
    <t>São João do Soter</t>
  </si>
  <si>
    <t>Chapadinha</t>
  </si>
  <si>
    <t>Água Doce do Maranhão</t>
  </si>
  <si>
    <t>Anapurus</t>
  </si>
  <si>
    <t>Araioses</t>
  </si>
  <si>
    <t>Brejo</t>
  </si>
  <si>
    <t>Magalhães de Almeida</t>
  </si>
  <si>
    <t>Mata Roma</t>
  </si>
  <si>
    <t>Milagres do Maranhão</t>
  </si>
  <si>
    <t>Paulino Neves</t>
  </si>
  <si>
    <t>Santa Quitéria do Maranhão</t>
  </si>
  <si>
    <t>Santana do Maranhão</t>
  </si>
  <si>
    <t>São Bernardo</t>
  </si>
  <si>
    <t>Tutóia</t>
  </si>
  <si>
    <t>Codó</t>
  </si>
  <si>
    <t>Alto Alegre do Maranhão</t>
  </si>
  <si>
    <t>Coroatá</t>
  </si>
  <si>
    <t>Peritoró</t>
  </si>
  <si>
    <t>São Mateus do Maranhão</t>
  </si>
  <si>
    <t>Timbiras</t>
  </si>
  <si>
    <t>Imperatriz</t>
  </si>
  <si>
    <t>Amarante do Maranhão</t>
  </si>
  <si>
    <t>Buritirana</t>
  </si>
  <si>
    <t>Campestre do Maranhão</t>
  </si>
  <si>
    <t>Davinópolis</t>
  </si>
  <si>
    <t>Estreito</t>
  </si>
  <si>
    <t>Governador Edison Lobão</t>
  </si>
  <si>
    <t>João Lisboa</t>
  </si>
  <si>
    <t>Lajeado Novo</t>
  </si>
  <si>
    <t>Montes Altos</t>
  </si>
  <si>
    <t>Porto Franco</t>
  </si>
  <si>
    <t>Ribamar Fiquene</t>
  </si>
  <si>
    <t>São João do Paraíso</t>
  </si>
  <si>
    <t>Senador La Rocque</t>
  </si>
  <si>
    <t>Sítio Novo</t>
  </si>
  <si>
    <t>Itapecuru-Mirim</t>
  </si>
  <si>
    <t>Anajatuba</t>
  </si>
  <si>
    <t>Arari</t>
  </si>
  <si>
    <t>Cantanhede</t>
  </si>
  <si>
    <t>Itapecuru Mirim</t>
  </si>
  <si>
    <t>Matões do Norte</t>
  </si>
  <si>
    <t>Miranda do Norte</t>
  </si>
  <si>
    <t>Nina Rodrigues</t>
  </si>
  <si>
    <t>Pirapemas</t>
  </si>
  <si>
    <t>Presidente Vargas</t>
  </si>
  <si>
    <t>São Benedito do Rio Preto</t>
  </si>
  <si>
    <t>Urbano Santos</t>
  </si>
  <si>
    <t>Vargem Grande</t>
  </si>
  <si>
    <t>Vitória do Mearim</t>
  </si>
  <si>
    <t>Pedreiras</t>
  </si>
  <si>
    <t>Bernardo do Mearim</t>
  </si>
  <si>
    <t>Esperantinópolis</t>
  </si>
  <si>
    <t>Igarapé Grande</t>
  </si>
  <si>
    <t>Lago da Pedra</t>
  </si>
  <si>
    <t>Lago do Junco</t>
  </si>
  <si>
    <t>Lago dos Rodrigues</t>
  </si>
  <si>
    <t>Lagoa Grande do Maranhão</t>
  </si>
  <si>
    <t>Lima Campos</t>
  </si>
  <si>
    <t>Poção de Pedras</t>
  </si>
  <si>
    <t>São Raimundo do Doca Bezerra</t>
  </si>
  <si>
    <t>São Roberto</t>
  </si>
  <si>
    <t>Trizidela do Vale</t>
  </si>
  <si>
    <t>Pinheiro</t>
  </si>
  <si>
    <t>Apicum-Açu</t>
  </si>
  <si>
    <t>Bacuri</t>
  </si>
  <si>
    <t>Bequimão</t>
  </si>
  <si>
    <t>Cedral</t>
  </si>
  <si>
    <t>Central do Maranhão</t>
  </si>
  <si>
    <t>Cururupu</t>
  </si>
  <si>
    <t>Guimarães</t>
  </si>
  <si>
    <t>Mirinzal</t>
  </si>
  <si>
    <t>Pedro do Rosário</t>
  </si>
  <si>
    <t>Peri Mirim</t>
  </si>
  <si>
    <t>Porto Rico do Maranhão</t>
  </si>
  <si>
    <t>Presidente Sarney</t>
  </si>
  <si>
    <t>Santa Helena</t>
  </si>
  <si>
    <t>Serrano do Maranhão</t>
  </si>
  <si>
    <t>Turiaçu</t>
  </si>
  <si>
    <t>Turilândia</t>
  </si>
  <si>
    <t>Presidente Dutra</t>
  </si>
  <si>
    <t>Capinzal do Norte</t>
  </si>
  <si>
    <t>Dom Pedro</t>
  </si>
  <si>
    <t>Fortuna</t>
  </si>
  <si>
    <t>Gonçalves Dias</t>
  </si>
  <si>
    <t>Governador Archer</t>
  </si>
  <si>
    <t>Governador Eugênio Barros</t>
  </si>
  <si>
    <t>Governador Luiz Rocha</t>
  </si>
  <si>
    <t>Graça Aranha</t>
  </si>
  <si>
    <t>Joselândia</t>
  </si>
  <si>
    <t>Santa Filomena do Maranhão</t>
  </si>
  <si>
    <t>Santo Antônio dos Lopes</t>
  </si>
  <si>
    <t>São Domingos do Maranhão</t>
  </si>
  <si>
    <t>São José dos Basílios</t>
  </si>
  <si>
    <t>Senador Alexandre Costa</t>
  </si>
  <si>
    <t>Tuntum</t>
  </si>
  <si>
    <t>Rosário</t>
  </si>
  <si>
    <t>Axixá</t>
  </si>
  <si>
    <t>Bacabeira</t>
  </si>
  <si>
    <t>Barreirinhas</t>
  </si>
  <si>
    <t>Cachoeira Grande</t>
  </si>
  <si>
    <t>Humberto de Campos</t>
  </si>
  <si>
    <t>Icatu</t>
  </si>
  <si>
    <t>Morros</t>
  </si>
  <si>
    <t>Presidente Juscelino</t>
  </si>
  <si>
    <t>Primeira Cruz</t>
  </si>
  <si>
    <t>Santa Rita</t>
  </si>
  <si>
    <t>Santo Amaro do Maranhão</t>
  </si>
  <si>
    <t>Santa Inês</t>
  </si>
  <si>
    <t>Alto Alegre do Pindaré</t>
  </si>
  <si>
    <t>Bela Vista do Maranhão</t>
  </si>
  <si>
    <t>Bom Jardim</t>
  </si>
  <si>
    <t>Governador Newton Bello</t>
  </si>
  <si>
    <t>Igarapé do Meio</t>
  </si>
  <si>
    <t>Monção</t>
  </si>
  <si>
    <t>Pindaré-Mirim</t>
  </si>
  <si>
    <t>Pio XII</t>
  </si>
  <si>
    <t>Santa Luzia</t>
  </si>
  <si>
    <t>São João do Carú</t>
  </si>
  <si>
    <t>Satubinha</t>
  </si>
  <si>
    <t>Tufilândia</t>
  </si>
  <si>
    <t>São João dos Patos</t>
  </si>
  <si>
    <t>Barão de Grajaú</t>
  </si>
  <si>
    <t>Benedito Leite</t>
  </si>
  <si>
    <t>Buriti Bravo</t>
  </si>
  <si>
    <t>Colinas</t>
  </si>
  <si>
    <t>Jatobá</t>
  </si>
  <si>
    <t>Lagoa do Mato</t>
  </si>
  <si>
    <t>Mirador</t>
  </si>
  <si>
    <t>Nova Iorque</t>
  </si>
  <si>
    <t>Paraibano</t>
  </si>
  <si>
    <t>Passagem Franca</t>
  </si>
  <si>
    <t>Pastos Bons</t>
  </si>
  <si>
    <t>São Domingos do Azeitão</t>
  </si>
  <si>
    <t>Sucupira do Norte</t>
  </si>
  <si>
    <t>Sucupira do Riachão</t>
  </si>
  <si>
    <t>São Luís</t>
  </si>
  <si>
    <t>Alcântara</t>
  </si>
  <si>
    <t>Paço do Lumiar</t>
  </si>
  <si>
    <t>Raposa</t>
  </si>
  <si>
    <t>São José de Ribamar</t>
  </si>
  <si>
    <t>Timon</t>
  </si>
  <si>
    <t>Matões</t>
  </si>
  <si>
    <t>Parnarama</t>
  </si>
  <si>
    <t>São Francisco do Maranhão</t>
  </si>
  <si>
    <t>Viana</t>
  </si>
  <si>
    <t>Cajapió</t>
  </si>
  <si>
    <t>Cajari</t>
  </si>
  <si>
    <t>Matinha</t>
  </si>
  <si>
    <t>Olinda Nova do Maranhão</t>
  </si>
  <si>
    <t>Penalva</t>
  </si>
  <si>
    <t>São João Batista</t>
  </si>
  <si>
    <t>Zé Doca</t>
  </si>
  <si>
    <t>Amapá do Maranhão</t>
  </si>
  <si>
    <t>Araguanã</t>
  </si>
  <si>
    <t>Boa Vista do Gurupi</t>
  </si>
  <si>
    <t>Cândido Mendes</t>
  </si>
  <si>
    <t>Carutapera</t>
  </si>
  <si>
    <t>Centro do Guilherme</t>
  </si>
  <si>
    <t>Centro Novo do Maranhão</t>
  </si>
  <si>
    <t>Godofredo Viana</t>
  </si>
  <si>
    <t>Governador Nunes Freire</t>
  </si>
  <si>
    <t>Junco do Maranhão</t>
  </si>
  <si>
    <t>Luís Domingues</t>
  </si>
  <si>
    <t>Maracaçumé</t>
  </si>
  <si>
    <t>Maranhãozinho</t>
  </si>
  <si>
    <t>Nova Olinda do Maranhão</t>
  </si>
  <si>
    <t>Presidente Médici</t>
  </si>
  <si>
    <t>Santa Luzia do Paruá</t>
  </si>
  <si>
    <t>Ciclos
80% ou +</t>
  </si>
  <si>
    <t>PLANILHA DE MONITORAMENTO MENSAL DAS METAS DO PQA-VS</t>
  </si>
  <si>
    <t>SECRETARIA ADJUNTA DA POLITICA DE ATENÇÃO PRIMÁRIA E VIGILÂNCIA EM SAÚDE</t>
  </si>
  <si>
    <t>DEPARTAMENTO DE MONITORAMENTO E AVALIAÇÃO EM SAÚDE</t>
  </si>
  <si>
    <t>1º CICLO</t>
  </si>
  <si>
    <t>2º CICLO</t>
  </si>
  <si>
    <t>3º CICLO</t>
  </si>
  <si>
    <t>4º CICLO</t>
  </si>
  <si>
    <t>5º CICLO</t>
  </si>
  <si>
    <t>6º CICLO</t>
  </si>
  <si>
    <t>Nº de imóveis visitados</t>
  </si>
  <si>
    <t>% de Cobertura</t>
  </si>
  <si>
    <t>Inspeção Ciclo</t>
  </si>
  <si>
    <t>MAIS IDH</t>
  </si>
  <si>
    <t>NÃO</t>
  </si>
  <si>
    <t>SIM</t>
  </si>
  <si>
    <t>META</t>
  </si>
  <si>
    <t>Bacurituba</t>
  </si>
  <si>
    <t>Belágua</t>
  </si>
  <si>
    <t>Fernando Falcão</t>
  </si>
  <si>
    <t>Palmeirândia</t>
  </si>
  <si>
    <t>São Bento</t>
  </si>
  <si>
    <t>São Vicente de Ferrer</t>
  </si>
  <si>
    <t>Alcançaram</t>
  </si>
  <si>
    <t>Não alcançaram</t>
  </si>
  <si>
    <t>Número de municípios que alcançaram ciclo:</t>
  </si>
  <si>
    <t>1º</t>
  </si>
  <si>
    <t>2º</t>
  </si>
  <si>
    <t>3º</t>
  </si>
  <si>
    <t>4º</t>
  </si>
  <si>
    <t>5º</t>
  </si>
  <si>
    <t>6º</t>
  </si>
  <si>
    <t>Número de municípios que não realizaram visistas:</t>
  </si>
  <si>
    <t>Número de municípios que realizaram visistas mas não alcançaram a meta:</t>
  </si>
  <si>
    <r>
      <rPr>
        <b/>
        <sz val="10"/>
        <color theme="1"/>
        <rFont val="Arial"/>
        <family val="2"/>
      </rPr>
      <t>INDICADOR 8:</t>
    </r>
    <r>
      <rPr>
        <sz val="10"/>
        <color theme="1"/>
        <rFont val="Arial"/>
        <family val="2"/>
      </rPr>
      <t xml:space="preserve"> Número de ciclos que atingiram mínimo de 80% de cobertura de imóveis visitados para controle vetorial da dengue.</t>
    </r>
  </si>
  <si>
    <r>
      <t xml:space="preserve">META: </t>
    </r>
    <r>
      <rPr>
        <sz val="10"/>
        <color theme="1"/>
        <rFont val="Arial"/>
        <family val="2"/>
      </rPr>
      <t>4 ciclos de visita domiciliar, dos 6 preconizados, com mínimo de 80% de cobertura de imóveis visitados para controle vetorial da dengue.</t>
    </r>
  </si>
  <si>
    <t>SUGESTÕES PARA O ALCANCE DA META DO INDICADOR</t>
  </si>
  <si>
    <t>Inserir os dados no boletim diário e o registro no SISPNCD em até 10 dias após o encerramento de cada ciclo.</t>
  </si>
  <si>
    <t>Programar ações integradas entre Agentes Comunitários de Endemias e Agentes Comunitários de Saúde para visitas em áreas descobertas.</t>
  </si>
  <si>
    <t>Providenciar as condições para a realização das inspeções dos imóveis, obedecendo ao período bimestral dos ciclos, como preconizado pelo Ministério da Saúde.</t>
  </si>
  <si>
    <t>4 ciclos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</si>
</sst>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7"/>
      <color theme="1"/>
      <name val="Arial"/>
      <family val="2"/>
    </font>
    <font>
      <b/>
      <sz val="9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Alignment="1">
      <alignment horizontal="center"/>
    </xf>
    <xf numFmtId="0" fontId="8" fillId="3" borderId="1" xfId="0" applyFont="1" applyFill="1" applyBorder="1"/>
    <xf numFmtId="0" fontId="8" fillId="0" borderId="1" xfId="0" applyFont="1" applyFill="1" applyBorder="1"/>
    <xf numFmtId="0" fontId="5" fillId="0" borderId="1" xfId="0" applyFont="1" applyFill="1" applyBorder="1"/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1" fillId="2" borderId="17" xfId="0" applyFon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5" xfId="0" applyFont="1" applyFill="1" applyBorder="1"/>
    <xf numFmtId="3" fontId="2" fillId="0" borderId="12" xfId="0" applyNumberFormat="1" applyFont="1" applyFill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3" fontId="1" fillId="0" borderId="14" xfId="0" applyNumberFormat="1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2" borderId="21" xfId="0" applyFont="1" applyFill="1" applyBorder="1" applyAlignment="1">
      <alignment horizontal="center" vertical="center" wrapText="1"/>
    </xf>
    <xf numFmtId="3" fontId="2" fillId="0" borderId="22" xfId="0" applyNumberFormat="1" applyFont="1" applyFill="1" applyBorder="1" applyAlignment="1">
      <alignment horizontal="center"/>
    </xf>
    <xf numFmtId="164" fontId="1" fillId="0" borderId="23" xfId="0" applyNumberFormat="1" applyFont="1" applyFill="1" applyBorder="1" applyAlignment="1">
      <alignment horizontal="center"/>
    </xf>
    <xf numFmtId="3" fontId="1" fillId="0" borderId="24" xfId="0" applyNumberFormat="1" applyFont="1" applyFill="1" applyBorder="1" applyAlignment="1">
      <alignment horizontal="center"/>
    </xf>
    <xf numFmtId="3" fontId="1" fillId="0" borderId="25" xfId="0" applyNumberFormat="1" applyFont="1" applyFill="1" applyBorder="1" applyAlignment="1">
      <alignment horizontal="center"/>
    </xf>
    <xf numFmtId="3" fontId="4" fillId="0" borderId="25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wrapText="1"/>
    </xf>
    <xf numFmtId="0" fontId="5" fillId="0" borderId="18" xfId="0" applyFont="1" applyFill="1" applyBorder="1" applyAlignment="1">
      <alignment horizontal="left" wrapText="1"/>
    </xf>
    <xf numFmtId="0" fontId="2" fillId="0" borderId="18" xfId="0" applyFont="1" applyFill="1" applyBorder="1" applyAlignment="1">
      <alignment horizontal="left" wrapText="1"/>
    </xf>
    <xf numFmtId="0" fontId="4" fillId="0" borderId="18" xfId="0" applyFont="1" applyFill="1" applyBorder="1" applyAlignment="1">
      <alignment horizontal="left" wrapText="1"/>
    </xf>
    <xf numFmtId="3" fontId="4" fillId="0" borderId="22" xfId="0" applyNumberFormat="1" applyFont="1" applyFill="1" applyBorder="1" applyAlignment="1">
      <alignment horizontal="center"/>
    </xf>
    <xf numFmtId="3" fontId="4" fillId="0" borderId="3" xfId="0" applyNumberFormat="1" applyFont="1" applyFill="1" applyBorder="1" applyAlignment="1">
      <alignment horizontal="center"/>
    </xf>
    <xf numFmtId="3" fontId="1" fillId="2" borderId="20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left" wrapText="1"/>
    </xf>
    <xf numFmtId="0" fontId="12" fillId="0" borderId="18" xfId="0" applyFont="1" applyFill="1" applyBorder="1" applyAlignment="1">
      <alignment horizontal="left" wrapText="1"/>
    </xf>
    <xf numFmtId="3" fontId="1" fillId="0" borderId="26" xfId="0" applyNumberFormat="1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3" fontId="1" fillId="0" borderId="18" xfId="0" applyNumberFormat="1" applyFont="1" applyFill="1" applyBorder="1" applyAlignment="1">
      <alignment horizontal="center"/>
    </xf>
    <xf numFmtId="3" fontId="1" fillId="0" borderId="27" xfId="0" applyNumberFormat="1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 vertical="center" wrapText="1"/>
    </xf>
    <xf numFmtId="3" fontId="1" fillId="2" borderId="29" xfId="0" applyNumberFormat="1" applyFont="1" applyFill="1" applyBorder="1" applyAlignment="1">
      <alignment horizontal="center"/>
    </xf>
    <xf numFmtId="3" fontId="4" fillId="0" borderId="30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left" wrapText="1"/>
    </xf>
    <xf numFmtId="164" fontId="1" fillId="2" borderId="32" xfId="0" applyNumberFormat="1" applyFont="1" applyFill="1" applyBorder="1" applyAlignment="1">
      <alignment horizontal="center"/>
    </xf>
    <xf numFmtId="164" fontId="1" fillId="2" borderId="33" xfId="0" applyNumberFormat="1" applyFont="1" applyFill="1" applyBorder="1" applyAlignment="1">
      <alignment horizontal="center"/>
    </xf>
    <xf numFmtId="3" fontId="1" fillId="2" borderId="33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13" fillId="0" borderId="3" xfId="0" applyNumberFormat="1" applyFont="1" applyFill="1" applyBorder="1" applyAlignment="1">
      <alignment horizontal="center"/>
    </xf>
    <xf numFmtId="0" fontId="7" fillId="0" borderId="1" xfId="0" applyFont="1" applyBorder="1"/>
    <xf numFmtId="0" fontId="1" fillId="0" borderId="1" xfId="0" applyFont="1" applyFill="1" applyBorder="1"/>
    <xf numFmtId="0" fontId="1" fillId="0" borderId="18" xfId="0" applyFont="1" applyFill="1" applyBorder="1" applyAlignment="1">
      <alignment horizontal="left" wrapText="1"/>
    </xf>
    <xf numFmtId="0" fontId="14" fillId="0" borderId="1" xfId="0" applyFont="1" applyBorder="1"/>
    <xf numFmtId="0" fontId="4" fillId="0" borderId="1" xfId="0" applyFont="1" applyFill="1" applyBorder="1"/>
    <xf numFmtId="0" fontId="13" fillId="0" borderId="18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164" fontId="4" fillId="0" borderId="1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15" fillId="0" borderId="0" xfId="0" applyNumberFormat="1" applyFont="1"/>
    <xf numFmtId="3" fontId="16" fillId="0" borderId="1" xfId="0" applyNumberFormat="1" applyFont="1" applyFill="1" applyBorder="1" applyAlignment="1">
      <alignment horizontal="right"/>
    </xf>
    <xf numFmtId="3" fontId="4" fillId="0" borderId="3" xfId="0" applyNumberFormat="1" applyFont="1" applyFill="1" applyBorder="1" applyAlignment="1">
      <alignment horizontal="right"/>
    </xf>
    <xf numFmtId="0" fontId="15" fillId="0" borderId="0" xfId="0" applyNumberFormat="1" applyFont="1" applyAlignment="1">
      <alignment horizontal="right"/>
    </xf>
    <xf numFmtId="0" fontId="1" fillId="2" borderId="1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0" borderId="18" xfId="0" applyFont="1" applyBorder="1" applyAlignment="1">
      <alignment horizontal="justify" wrapText="1"/>
    </xf>
    <xf numFmtId="0" fontId="0" fillId="0" borderId="19" xfId="0" applyBorder="1" applyAlignment="1">
      <alignment horizontal="justify" wrapText="1"/>
    </xf>
    <xf numFmtId="0" fontId="0" fillId="0" borderId="2" xfId="0" applyBorder="1" applyAlignment="1">
      <alignment horizontal="justify" wrapText="1"/>
    </xf>
  </cellXfs>
  <cellStyles count="1">
    <cellStyle name="Normal" xfId="0" builtinId="0"/>
  </cellStyles>
  <dxfs count="18"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"/>
  <sheetViews>
    <sheetView tabSelected="1" topLeftCell="A19" zoomScale="90" zoomScaleNormal="90" workbookViewId="0">
      <selection activeCell="K19" sqref="K19"/>
    </sheetView>
  </sheetViews>
  <sheetFormatPr defaultRowHeight="14.25" x14ac:dyDescent="0.2"/>
  <cols>
    <col min="1" max="1" width="22" style="6" customWidth="1"/>
    <col min="2" max="2" width="5.7109375" style="6" customWidth="1"/>
    <col min="3" max="3" width="7.85546875" style="6" bestFit="1" customWidth="1"/>
    <col min="4" max="4" width="32.7109375" style="6" customWidth="1"/>
    <col min="5" max="5" width="11.42578125" style="6" customWidth="1"/>
    <col min="6" max="6" width="10.5703125" style="6" customWidth="1"/>
    <col min="7" max="7" width="9.7109375" style="6" customWidth="1"/>
    <col min="8" max="8" width="8.140625" style="6" customWidth="1"/>
    <col min="9" max="9" width="10.7109375" style="6" customWidth="1"/>
    <col min="10" max="10" width="8.140625" style="6" customWidth="1"/>
    <col min="11" max="11" width="9.7109375" style="6" customWidth="1"/>
    <col min="12" max="12" width="8.140625" style="6" customWidth="1"/>
    <col min="13" max="13" width="8.85546875" style="6" customWidth="1"/>
    <col min="14" max="14" width="8.140625" style="6" customWidth="1"/>
    <col min="15" max="15" width="8.85546875" style="6" customWidth="1"/>
    <col min="16" max="16" width="8.140625" style="6" customWidth="1"/>
    <col min="17" max="17" width="8.85546875" style="6" customWidth="1"/>
    <col min="18" max="19" width="8.140625" style="6" customWidth="1"/>
    <col min="20" max="21" width="9.140625" style="6" customWidth="1"/>
    <col min="22" max="23" width="9.140625" style="6" hidden="1" customWidth="1"/>
    <col min="24" max="25" width="9.140625" style="6" customWidth="1"/>
    <col min="26" max="16384" width="9.140625" style="6"/>
  </cols>
  <sheetData>
    <row r="1" spans="1:23" x14ac:dyDescent="0.2">
      <c r="A1" s="1" t="s">
        <v>0</v>
      </c>
      <c r="B1" s="1"/>
    </row>
    <row r="2" spans="1:23" x14ac:dyDescent="0.2">
      <c r="A2" s="1" t="s">
        <v>1</v>
      </c>
      <c r="B2" s="1"/>
    </row>
    <row r="3" spans="1:23" x14ac:dyDescent="0.2">
      <c r="A3" s="1" t="s">
        <v>222</v>
      </c>
      <c r="B3" s="1"/>
    </row>
    <row r="4" spans="1:23" x14ac:dyDescent="0.2">
      <c r="A4" s="1" t="s">
        <v>2</v>
      </c>
      <c r="B4" s="1"/>
    </row>
    <row r="5" spans="1:23" x14ac:dyDescent="0.2">
      <c r="A5" s="1" t="s">
        <v>223</v>
      </c>
      <c r="B5" s="1"/>
      <c r="V5" s="6">
        <v>163</v>
      </c>
    </row>
    <row r="6" spans="1:23" x14ac:dyDescent="0.2">
      <c r="A6" s="2"/>
      <c r="B6" s="2"/>
    </row>
    <row r="7" spans="1:23" x14ac:dyDescent="0.2">
      <c r="A7" s="1" t="s">
        <v>221</v>
      </c>
      <c r="B7" s="1"/>
    </row>
    <row r="8" spans="1:23" ht="15.75" x14ac:dyDescent="0.25">
      <c r="A8" s="3"/>
      <c r="B8" s="3"/>
      <c r="V8" s="6" t="s">
        <v>243</v>
      </c>
      <c r="W8" s="6" t="s">
        <v>244</v>
      </c>
    </row>
    <row r="9" spans="1:23" x14ac:dyDescent="0.2">
      <c r="A9" s="1" t="s">
        <v>3</v>
      </c>
      <c r="B9" s="1"/>
      <c r="V9" s="9">
        <f>COUNTIF(W15:W231,"Sim")</f>
        <v>0</v>
      </c>
      <c r="W9" s="9">
        <f>COUNTIF(W15:W231,"Não")</f>
        <v>217</v>
      </c>
    </row>
    <row r="10" spans="1:23" x14ac:dyDescent="0.2">
      <c r="A10" s="5" t="s">
        <v>255</v>
      </c>
      <c r="B10" s="5"/>
    </row>
    <row r="11" spans="1:23" x14ac:dyDescent="0.2">
      <c r="A11" s="4" t="s">
        <v>254</v>
      </c>
      <c r="B11" s="4"/>
    </row>
    <row r="12" spans="1:23" ht="15" thickBot="1" x14ac:dyDescent="0.25">
      <c r="A12" s="4"/>
      <c r="B12" s="4"/>
    </row>
    <row r="13" spans="1:23" ht="15" thickBot="1" x14ac:dyDescent="0.25">
      <c r="G13" s="89" t="s">
        <v>224</v>
      </c>
      <c r="H13" s="90"/>
      <c r="I13" s="87" t="s">
        <v>225</v>
      </c>
      <c r="J13" s="88"/>
      <c r="K13" s="87" t="s">
        <v>226</v>
      </c>
      <c r="L13" s="88"/>
      <c r="M13" s="87" t="s">
        <v>227</v>
      </c>
      <c r="N13" s="88"/>
      <c r="O13" s="87" t="s">
        <v>228</v>
      </c>
      <c r="P13" s="88"/>
      <c r="Q13" s="87" t="s">
        <v>229</v>
      </c>
      <c r="R13" s="88"/>
    </row>
    <row r="14" spans="1:23" ht="27.75" thickBot="1" x14ac:dyDescent="0.25">
      <c r="A14" s="20" t="s">
        <v>4</v>
      </c>
      <c r="B14" s="14" t="s">
        <v>233</v>
      </c>
      <c r="C14" s="13" t="s">
        <v>5</v>
      </c>
      <c r="D14" s="13" t="s">
        <v>6</v>
      </c>
      <c r="E14" s="14" t="s">
        <v>232</v>
      </c>
      <c r="F14" s="44" t="s">
        <v>7</v>
      </c>
      <c r="G14" s="63" t="s">
        <v>230</v>
      </c>
      <c r="H14" s="16" t="s">
        <v>231</v>
      </c>
      <c r="I14" s="15" t="s">
        <v>230</v>
      </c>
      <c r="J14" s="16" t="s">
        <v>231</v>
      </c>
      <c r="K14" s="15" t="s">
        <v>230</v>
      </c>
      <c r="L14" s="16" t="s">
        <v>231</v>
      </c>
      <c r="M14" s="15" t="s">
        <v>230</v>
      </c>
      <c r="N14" s="16" t="s">
        <v>231</v>
      </c>
      <c r="O14" s="15" t="s">
        <v>230</v>
      </c>
      <c r="P14" s="16" t="s">
        <v>231</v>
      </c>
      <c r="Q14" s="18" t="s">
        <v>230</v>
      </c>
      <c r="R14" s="16" t="s">
        <v>231</v>
      </c>
      <c r="S14" s="17" t="s">
        <v>236</v>
      </c>
      <c r="T14" s="17" t="s">
        <v>220</v>
      </c>
      <c r="W14" s="6" t="s">
        <v>260</v>
      </c>
    </row>
    <row r="15" spans="1:23" ht="15" x14ac:dyDescent="0.25">
      <c r="A15" s="19" t="s">
        <v>8</v>
      </c>
      <c r="B15" s="22" t="s">
        <v>234</v>
      </c>
      <c r="C15" s="28">
        <v>210005</v>
      </c>
      <c r="D15" s="50" t="s">
        <v>8</v>
      </c>
      <c r="E15" s="54">
        <v>55947</v>
      </c>
      <c r="F15" s="59">
        <f t="shared" ref="F15:F78" si="0">E15*6</f>
        <v>335682</v>
      </c>
      <c r="G15" s="83">
        <v>34234</v>
      </c>
      <c r="H15" s="81">
        <f t="shared" ref="H15:H78" si="1">G15/E15*100</f>
        <v>61.190054873362286</v>
      </c>
      <c r="I15" s="83">
        <v>32074</v>
      </c>
      <c r="J15" s="81">
        <f t="shared" ref="J15:J78" si="2">I15/E15*100</f>
        <v>57.329258047795243</v>
      </c>
      <c r="K15" s="83">
        <v>31576</v>
      </c>
      <c r="L15" s="30">
        <f t="shared" ref="L15:L78" si="3">K15/E15*100</f>
        <v>56.439129890789495</v>
      </c>
      <c r="M15" s="29"/>
      <c r="N15" s="30">
        <f t="shared" ref="N15:N78" si="4">M15/E15*100</f>
        <v>0</v>
      </c>
      <c r="O15" s="29"/>
      <c r="P15" s="30">
        <f t="shared" ref="P15:P78" si="5">O15/E15*100</f>
        <v>0</v>
      </c>
      <c r="Q15" s="45"/>
      <c r="R15" s="46">
        <f t="shared" ref="R15:R78" si="6">Q15/E15*100</f>
        <v>0</v>
      </c>
      <c r="S15" s="47">
        <v>4</v>
      </c>
      <c r="T15" s="47">
        <f t="shared" ref="T15:T78" si="7">COUNTIF(H15,"&gt;=80")+COUNTIF(J15,"&gt;=80")+COUNTIF(L15,"&gt;=80")+COUNTIF(N15,"&gt;=80")+COUNTIF(P15,"&gt;=80")+COUNTIF(R15,"&gt;=80")</f>
        <v>0</v>
      </c>
      <c r="V15" s="35"/>
      <c r="W15" s="27" t="str">
        <f>IF(T15&gt;=4,"Sim","Não")</f>
        <v>Não</v>
      </c>
    </row>
    <row r="16" spans="1:23" ht="15" x14ac:dyDescent="0.25">
      <c r="A16" s="8" t="s">
        <v>46</v>
      </c>
      <c r="B16" s="23" t="s">
        <v>235</v>
      </c>
      <c r="C16" s="12">
        <v>210010</v>
      </c>
      <c r="D16" s="57" t="s">
        <v>47</v>
      </c>
      <c r="E16" s="55">
        <v>1706</v>
      </c>
      <c r="F16" s="60">
        <f t="shared" si="0"/>
        <v>10236</v>
      </c>
      <c r="G16" s="83">
        <v>1719</v>
      </c>
      <c r="H16" s="81">
        <f t="shared" si="1"/>
        <v>100.76201641266121</v>
      </c>
      <c r="I16" s="83">
        <v>1428</v>
      </c>
      <c r="J16" s="81">
        <f t="shared" si="2"/>
        <v>83.704572098475978</v>
      </c>
      <c r="K16" s="83">
        <v>820</v>
      </c>
      <c r="L16" s="30">
        <f t="shared" si="3"/>
        <v>48.065650644783119</v>
      </c>
      <c r="M16" s="32"/>
      <c r="N16" s="33">
        <f t="shared" si="4"/>
        <v>0</v>
      </c>
      <c r="O16" s="32"/>
      <c r="P16" s="33">
        <f t="shared" si="5"/>
        <v>0</v>
      </c>
      <c r="Q16" s="32"/>
      <c r="R16" s="33">
        <f t="shared" si="6"/>
        <v>0</v>
      </c>
      <c r="S16" s="31">
        <v>4</v>
      </c>
      <c r="T16" s="31">
        <f t="shared" si="7"/>
        <v>2</v>
      </c>
      <c r="V16" s="35"/>
      <c r="W16" s="27" t="str">
        <f t="shared" ref="W16:W79" si="8">IF(T16&gt;=4,"Sim","Não")</f>
        <v>Não</v>
      </c>
    </row>
    <row r="17" spans="1:23" ht="15" x14ac:dyDescent="0.25">
      <c r="A17" s="8" t="s">
        <v>53</v>
      </c>
      <c r="B17" s="23" t="s">
        <v>235</v>
      </c>
      <c r="C17" s="12">
        <v>210015</v>
      </c>
      <c r="D17" s="51" t="s">
        <v>54</v>
      </c>
      <c r="E17" s="55">
        <v>3104</v>
      </c>
      <c r="F17" s="60">
        <f t="shared" si="0"/>
        <v>18624</v>
      </c>
      <c r="G17" s="83">
        <v>2918</v>
      </c>
      <c r="H17" s="81">
        <f t="shared" si="1"/>
        <v>94.007731958762889</v>
      </c>
      <c r="I17" s="83">
        <v>3216</v>
      </c>
      <c r="J17" s="81">
        <f t="shared" si="2"/>
        <v>103.60824742268042</v>
      </c>
      <c r="K17" s="83">
        <v>3218</v>
      </c>
      <c r="L17" s="30">
        <f t="shared" si="3"/>
        <v>103.67268041237114</v>
      </c>
      <c r="M17" s="32"/>
      <c r="N17" s="33">
        <f t="shared" si="4"/>
        <v>0</v>
      </c>
      <c r="O17" s="32"/>
      <c r="P17" s="33">
        <f t="shared" si="5"/>
        <v>0</v>
      </c>
      <c r="Q17" s="32"/>
      <c r="R17" s="33">
        <f t="shared" si="6"/>
        <v>0</v>
      </c>
      <c r="S17" s="31">
        <v>4</v>
      </c>
      <c r="T17" s="31">
        <f t="shared" si="7"/>
        <v>3</v>
      </c>
      <c r="V17" s="35"/>
      <c r="W17" s="27" t="str">
        <f t="shared" si="8"/>
        <v>Não</v>
      </c>
    </row>
    <row r="18" spans="1:23" ht="15" x14ac:dyDescent="0.25">
      <c r="A18" s="8" t="s">
        <v>187</v>
      </c>
      <c r="B18" s="23" t="s">
        <v>234</v>
      </c>
      <c r="C18" s="12">
        <v>210020</v>
      </c>
      <c r="D18" s="51" t="s">
        <v>188</v>
      </c>
      <c r="E18" s="55">
        <v>3132</v>
      </c>
      <c r="F18" s="60">
        <f t="shared" si="0"/>
        <v>18792</v>
      </c>
      <c r="G18" s="83">
        <v>3804</v>
      </c>
      <c r="H18" s="81">
        <f t="shared" si="1"/>
        <v>121.455938697318</v>
      </c>
      <c r="I18" s="83">
        <v>3650</v>
      </c>
      <c r="J18" s="81">
        <f t="shared" si="2"/>
        <v>116.53895274584929</v>
      </c>
      <c r="K18" s="83">
        <v>2973</v>
      </c>
      <c r="L18" s="30">
        <f t="shared" si="3"/>
        <v>94.923371647509583</v>
      </c>
      <c r="M18" s="32"/>
      <c r="N18" s="33">
        <f t="shared" si="4"/>
        <v>0</v>
      </c>
      <c r="O18" s="32"/>
      <c r="P18" s="33">
        <f t="shared" si="5"/>
        <v>0</v>
      </c>
      <c r="Q18" s="32"/>
      <c r="R18" s="33">
        <f t="shared" si="6"/>
        <v>0</v>
      </c>
      <c r="S18" s="31">
        <v>4</v>
      </c>
      <c r="T18" s="31">
        <f t="shared" si="7"/>
        <v>3</v>
      </c>
      <c r="V18" s="35"/>
      <c r="W18" s="27" t="str">
        <f t="shared" si="8"/>
        <v>Não</v>
      </c>
    </row>
    <row r="19" spans="1:23" ht="15" x14ac:dyDescent="0.25">
      <c r="A19" s="7" t="s">
        <v>46</v>
      </c>
      <c r="B19" s="24" t="s">
        <v>235</v>
      </c>
      <c r="C19" s="34">
        <v>210030</v>
      </c>
      <c r="D19" s="57" t="s">
        <v>48</v>
      </c>
      <c r="E19" s="55">
        <v>9192</v>
      </c>
      <c r="F19" s="60">
        <f t="shared" si="0"/>
        <v>55152</v>
      </c>
      <c r="G19" s="83">
        <v>5104</v>
      </c>
      <c r="H19" s="81">
        <f t="shared" si="1"/>
        <v>55.52654482158399</v>
      </c>
      <c r="I19" s="83">
        <v>6008</v>
      </c>
      <c r="J19" s="81">
        <f t="shared" si="2"/>
        <v>65.361183637946041</v>
      </c>
      <c r="K19" s="83">
        <v>7572</v>
      </c>
      <c r="L19" s="30">
        <f t="shared" si="3"/>
        <v>82.375979112271537</v>
      </c>
      <c r="M19" s="32"/>
      <c r="N19" s="33">
        <f t="shared" si="4"/>
        <v>0</v>
      </c>
      <c r="O19" s="32"/>
      <c r="P19" s="33">
        <f t="shared" si="5"/>
        <v>0</v>
      </c>
      <c r="Q19" s="32"/>
      <c r="R19" s="33">
        <f t="shared" si="6"/>
        <v>0</v>
      </c>
      <c r="S19" s="31">
        <v>4</v>
      </c>
      <c r="T19" s="31">
        <f t="shared" si="7"/>
        <v>1</v>
      </c>
      <c r="V19" s="35"/>
      <c r="W19" s="27" t="str">
        <f t="shared" si="8"/>
        <v>Não</v>
      </c>
    </row>
    <row r="20" spans="1:23" ht="15" x14ac:dyDescent="0.25">
      <c r="A20" s="7" t="s">
        <v>16</v>
      </c>
      <c r="B20" s="24" t="s">
        <v>234</v>
      </c>
      <c r="C20" s="34">
        <v>210040</v>
      </c>
      <c r="D20" s="57" t="s">
        <v>17</v>
      </c>
      <c r="E20" s="55">
        <v>2301</v>
      </c>
      <c r="F20" s="60">
        <f t="shared" si="0"/>
        <v>13806</v>
      </c>
      <c r="G20" s="83">
        <v>2105</v>
      </c>
      <c r="H20" s="81">
        <f t="shared" si="1"/>
        <v>91.481964363320301</v>
      </c>
      <c r="I20" s="83">
        <v>1799</v>
      </c>
      <c r="J20" s="81">
        <f t="shared" si="2"/>
        <v>78.18339852238158</v>
      </c>
      <c r="K20" s="83">
        <v>2272</v>
      </c>
      <c r="L20" s="30">
        <f t="shared" si="3"/>
        <v>98.739678400695354</v>
      </c>
      <c r="M20" s="32"/>
      <c r="N20" s="33">
        <f t="shared" si="4"/>
        <v>0</v>
      </c>
      <c r="O20" s="32"/>
      <c r="P20" s="33">
        <f t="shared" si="5"/>
        <v>0</v>
      </c>
      <c r="Q20" s="32"/>
      <c r="R20" s="33">
        <f t="shared" si="6"/>
        <v>0</v>
      </c>
      <c r="S20" s="31">
        <v>4</v>
      </c>
      <c r="T20" s="31">
        <f t="shared" si="7"/>
        <v>2</v>
      </c>
      <c r="V20" s="35"/>
      <c r="W20" s="27" t="str">
        <f t="shared" si="8"/>
        <v>Não</v>
      </c>
    </row>
    <row r="21" spans="1:23" ht="15" x14ac:dyDescent="0.25">
      <c r="A21" s="7" t="s">
        <v>66</v>
      </c>
      <c r="B21" s="24" t="s">
        <v>234</v>
      </c>
      <c r="C21" s="34">
        <v>210043</v>
      </c>
      <c r="D21" s="52" t="s">
        <v>67</v>
      </c>
      <c r="E21" s="55">
        <v>38027</v>
      </c>
      <c r="F21" s="60">
        <f t="shared" si="0"/>
        <v>228162</v>
      </c>
      <c r="G21" s="83">
        <v>8623</v>
      </c>
      <c r="H21" s="81">
        <f t="shared" si="1"/>
        <v>22.675993373129618</v>
      </c>
      <c r="I21" s="83">
        <v>7473</v>
      </c>
      <c r="J21" s="81">
        <f t="shared" si="2"/>
        <v>19.651826333920635</v>
      </c>
      <c r="K21" s="83">
        <v>7631</v>
      </c>
      <c r="L21" s="30">
        <f t="shared" si="3"/>
        <v>20.067320588003259</v>
      </c>
      <c r="M21" s="32"/>
      <c r="N21" s="33">
        <f t="shared" si="4"/>
        <v>0</v>
      </c>
      <c r="O21" s="32"/>
      <c r="P21" s="33">
        <f t="shared" si="5"/>
        <v>0</v>
      </c>
      <c r="Q21" s="32"/>
      <c r="R21" s="33">
        <f t="shared" si="6"/>
        <v>0</v>
      </c>
      <c r="S21" s="31">
        <v>4</v>
      </c>
      <c r="T21" s="31">
        <f t="shared" si="7"/>
        <v>0</v>
      </c>
      <c r="V21" s="35"/>
      <c r="W21" s="27" t="str">
        <f t="shared" si="8"/>
        <v>Não</v>
      </c>
    </row>
    <row r="22" spans="1:23" ht="15" x14ac:dyDescent="0.25">
      <c r="A22" s="7" t="s">
        <v>159</v>
      </c>
      <c r="B22" s="24" t="s">
        <v>234</v>
      </c>
      <c r="C22" s="34">
        <v>210047</v>
      </c>
      <c r="D22" s="52" t="s">
        <v>160</v>
      </c>
      <c r="E22" s="55">
        <v>2505</v>
      </c>
      <c r="F22" s="60">
        <f t="shared" si="0"/>
        <v>15030</v>
      </c>
      <c r="G22" s="83">
        <v>10474</v>
      </c>
      <c r="H22" s="81">
        <f t="shared" si="1"/>
        <v>418.12375249500997</v>
      </c>
      <c r="I22" s="83">
        <v>9522</v>
      </c>
      <c r="J22" s="81">
        <f t="shared" si="2"/>
        <v>380.11976047904193</v>
      </c>
      <c r="K22" s="83">
        <v>6670</v>
      </c>
      <c r="L22" s="30">
        <f t="shared" si="3"/>
        <v>266.26746506986029</v>
      </c>
      <c r="M22" s="32"/>
      <c r="N22" s="33">
        <f t="shared" si="4"/>
        <v>0</v>
      </c>
      <c r="O22" s="32"/>
      <c r="P22" s="33">
        <f t="shared" si="5"/>
        <v>0</v>
      </c>
      <c r="Q22" s="32"/>
      <c r="R22" s="33">
        <f t="shared" si="6"/>
        <v>0</v>
      </c>
      <c r="S22" s="31">
        <v>4</v>
      </c>
      <c r="T22" s="31">
        <f t="shared" si="7"/>
        <v>3</v>
      </c>
      <c r="V22" s="35"/>
      <c r="W22" s="27" t="str">
        <f t="shared" si="8"/>
        <v>Não</v>
      </c>
    </row>
    <row r="23" spans="1:23" ht="15" x14ac:dyDescent="0.25">
      <c r="A23" s="7" t="s">
        <v>27</v>
      </c>
      <c r="B23" s="24" t="s">
        <v>234</v>
      </c>
      <c r="C23" s="34">
        <v>210050</v>
      </c>
      <c r="D23" s="52" t="s">
        <v>28</v>
      </c>
      <c r="E23" s="55">
        <v>1307</v>
      </c>
      <c r="F23" s="60">
        <f t="shared" si="0"/>
        <v>7842</v>
      </c>
      <c r="G23" s="83">
        <v>4678</v>
      </c>
      <c r="H23" s="81">
        <f t="shared" si="1"/>
        <v>357.91889824024486</v>
      </c>
      <c r="I23" s="83">
        <v>3654</v>
      </c>
      <c r="J23" s="81">
        <f t="shared" si="2"/>
        <v>279.5715378729916</v>
      </c>
      <c r="K23" s="83">
        <v>4908</v>
      </c>
      <c r="L23" s="30">
        <f t="shared" si="3"/>
        <v>375.51644988523333</v>
      </c>
      <c r="M23" s="32"/>
      <c r="N23" s="33">
        <f t="shared" si="4"/>
        <v>0</v>
      </c>
      <c r="O23" s="32"/>
      <c r="P23" s="33">
        <f t="shared" si="5"/>
        <v>0</v>
      </c>
      <c r="Q23" s="32"/>
      <c r="R23" s="33">
        <f t="shared" si="6"/>
        <v>0</v>
      </c>
      <c r="S23" s="31">
        <v>4</v>
      </c>
      <c r="T23" s="31">
        <f t="shared" si="7"/>
        <v>3</v>
      </c>
      <c r="V23" s="35"/>
      <c r="W23" s="27" t="str">
        <f t="shared" si="8"/>
        <v>Não</v>
      </c>
    </row>
    <row r="24" spans="1:23" ht="15" x14ac:dyDescent="0.25">
      <c r="A24" s="74" t="s">
        <v>203</v>
      </c>
      <c r="B24" s="24" t="s">
        <v>235</v>
      </c>
      <c r="C24" s="75">
        <v>210055</v>
      </c>
      <c r="D24" s="76" t="s">
        <v>204</v>
      </c>
      <c r="E24" s="55">
        <v>2779</v>
      </c>
      <c r="F24" s="60">
        <f t="shared" si="0"/>
        <v>16674</v>
      </c>
      <c r="G24" s="83">
        <v>3451</v>
      </c>
      <c r="H24" s="81">
        <f t="shared" si="1"/>
        <v>124.18136020151134</v>
      </c>
      <c r="I24" s="83">
        <v>3837</v>
      </c>
      <c r="J24" s="81">
        <f t="shared" si="2"/>
        <v>138.07124865059376</v>
      </c>
      <c r="K24" s="83">
        <v>4500</v>
      </c>
      <c r="L24" s="30">
        <f t="shared" si="3"/>
        <v>161.92875134940624</v>
      </c>
      <c r="M24" s="32"/>
      <c r="N24" s="33">
        <f t="shared" si="4"/>
        <v>0</v>
      </c>
      <c r="O24" s="32"/>
      <c r="P24" s="33">
        <f t="shared" si="5"/>
        <v>0</v>
      </c>
      <c r="Q24" s="32"/>
      <c r="R24" s="33">
        <f t="shared" si="6"/>
        <v>0</v>
      </c>
      <c r="S24" s="31">
        <v>4</v>
      </c>
      <c r="T24" s="31">
        <f t="shared" si="7"/>
        <v>3</v>
      </c>
      <c r="V24" s="35"/>
      <c r="W24" s="27" t="str">
        <f t="shared" si="8"/>
        <v>Não</v>
      </c>
    </row>
    <row r="25" spans="1:23" ht="15" x14ac:dyDescent="0.25">
      <c r="A25" s="7" t="s">
        <v>72</v>
      </c>
      <c r="B25" s="24" t="s">
        <v>234</v>
      </c>
      <c r="C25" s="34">
        <v>210060</v>
      </c>
      <c r="D25" s="52" t="s">
        <v>73</v>
      </c>
      <c r="E25" s="55">
        <v>4067</v>
      </c>
      <c r="F25" s="60">
        <f t="shared" si="0"/>
        <v>24402</v>
      </c>
      <c r="G25" s="83">
        <v>10038</v>
      </c>
      <c r="H25" s="81">
        <f t="shared" si="1"/>
        <v>246.815834767642</v>
      </c>
      <c r="I25" s="83">
        <v>10108</v>
      </c>
      <c r="J25" s="81">
        <f t="shared" si="2"/>
        <v>248.5370051635112</v>
      </c>
      <c r="K25" s="83">
        <v>9751</v>
      </c>
      <c r="L25" s="30">
        <f t="shared" si="3"/>
        <v>239.75903614457832</v>
      </c>
      <c r="M25" s="32"/>
      <c r="N25" s="33">
        <f t="shared" si="4"/>
        <v>0</v>
      </c>
      <c r="O25" s="32"/>
      <c r="P25" s="33">
        <f t="shared" si="5"/>
        <v>0</v>
      </c>
      <c r="Q25" s="32"/>
      <c r="R25" s="33">
        <f t="shared" si="6"/>
        <v>0</v>
      </c>
      <c r="S25" s="31">
        <v>4</v>
      </c>
      <c r="T25" s="31">
        <f t="shared" si="7"/>
        <v>3</v>
      </c>
      <c r="V25" s="35"/>
      <c r="W25" s="27" t="str">
        <f t="shared" si="8"/>
        <v>Não</v>
      </c>
    </row>
    <row r="26" spans="1:23" ht="15" x14ac:dyDescent="0.25">
      <c r="A26" s="8" t="s">
        <v>87</v>
      </c>
      <c r="B26" s="23" t="s">
        <v>234</v>
      </c>
      <c r="C26" s="12">
        <v>210070</v>
      </c>
      <c r="D26" s="57" t="s">
        <v>88</v>
      </c>
      <c r="E26" s="55">
        <v>3401</v>
      </c>
      <c r="F26" s="60">
        <f t="shared" si="0"/>
        <v>20406</v>
      </c>
      <c r="G26" s="83">
        <v>2848</v>
      </c>
      <c r="H26" s="81">
        <f t="shared" si="1"/>
        <v>83.740076448103494</v>
      </c>
      <c r="I26" s="83">
        <v>2760</v>
      </c>
      <c r="J26" s="81">
        <f t="shared" si="2"/>
        <v>81.152602175830637</v>
      </c>
      <c r="K26" s="83">
        <v>3357</v>
      </c>
      <c r="L26" s="30">
        <f t="shared" si="3"/>
        <v>98.706262863863572</v>
      </c>
      <c r="M26" s="32"/>
      <c r="N26" s="33">
        <f t="shared" si="4"/>
        <v>0</v>
      </c>
      <c r="O26" s="32"/>
      <c r="P26" s="33">
        <f t="shared" si="5"/>
        <v>0</v>
      </c>
      <c r="Q26" s="32"/>
      <c r="R26" s="33">
        <f t="shared" si="6"/>
        <v>0</v>
      </c>
      <c r="S26" s="31">
        <v>4</v>
      </c>
      <c r="T26" s="31">
        <f t="shared" si="7"/>
        <v>3</v>
      </c>
      <c r="V26" s="35"/>
      <c r="W26" s="27" t="str">
        <f t="shared" si="8"/>
        <v>Não</v>
      </c>
    </row>
    <row r="27" spans="1:23" ht="15" x14ac:dyDescent="0.25">
      <c r="A27" s="8" t="s">
        <v>53</v>
      </c>
      <c r="B27" s="23" t="s">
        <v>234</v>
      </c>
      <c r="C27" s="12">
        <v>210080</v>
      </c>
      <c r="D27" s="51" t="s">
        <v>55</v>
      </c>
      <c r="E27" s="55">
        <v>5927</v>
      </c>
      <c r="F27" s="60">
        <f t="shared" si="0"/>
        <v>35562</v>
      </c>
      <c r="G27" s="83">
        <v>3214</v>
      </c>
      <c r="H27" s="81">
        <f t="shared" si="1"/>
        <v>54.226421461110178</v>
      </c>
      <c r="I27" s="83">
        <v>3278</v>
      </c>
      <c r="J27" s="81">
        <f t="shared" si="2"/>
        <v>55.306225746583436</v>
      </c>
      <c r="K27" s="83">
        <v>3421</v>
      </c>
      <c r="L27" s="30">
        <f t="shared" si="3"/>
        <v>57.718913446937748</v>
      </c>
      <c r="M27" s="32"/>
      <c r="N27" s="33">
        <f t="shared" si="4"/>
        <v>0</v>
      </c>
      <c r="O27" s="32"/>
      <c r="P27" s="33">
        <f t="shared" si="5"/>
        <v>0</v>
      </c>
      <c r="Q27" s="32"/>
      <c r="R27" s="33">
        <f t="shared" si="6"/>
        <v>0</v>
      </c>
      <c r="S27" s="31">
        <v>4</v>
      </c>
      <c r="T27" s="31">
        <f t="shared" si="7"/>
        <v>0</v>
      </c>
      <c r="V27" s="35"/>
      <c r="W27" s="27" t="str">
        <f t="shared" si="8"/>
        <v>Não</v>
      </c>
    </row>
    <row r="28" spans="1:23" ht="15" x14ac:dyDescent="0.25">
      <c r="A28" s="8" t="s">
        <v>114</v>
      </c>
      <c r="B28" s="23" t="s">
        <v>234</v>
      </c>
      <c r="C28" s="12">
        <v>210083</v>
      </c>
      <c r="D28" s="51" t="s">
        <v>115</v>
      </c>
      <c r="E28" s="55">
        <v>6149</v>
      </c>
      <c r="F28" s="60">
        <f t="shared" si="0"/>
        <v>36894</v>
      </c>
      <c r="G28" s="83">
        <v>6529</v>
      </c>
      <c r="H28" s="81">
        <f t="shared" si="1"/>
        <v>106.17986664498294</v>
      </c>
      <c r="I28" s="83">
        <v>6790</v>
      </c>
      <c r="J28" s="81">
        <f t="shared" si="2"/>
        <v>110.42445926166857</v>
      </c>
      <c r="K28" s="83">
        <v>5222</v>
      </c>
      <c r="L28" s="30">
        <f t="shared" si="3"/>
        <v>84.924377947633772</v>
      </c>
      <c r="M28" s="32"/>
      <c r="N28" s="33">
        <f t="shared" si="4"/>
        <v>0</v>
      </c>
      <c r="O28" s="32"/>
      <c r="P28" s="33">
        <f t="shared" si="5"/>
        <v>0</v>
      </c>
      <c r="Q28" s="32"/>
      <c r="R28" s="33">
        <f t="shared" si="6"/>
        <v>0</v>
      </c>
      <c r="S28" s="31">
        <v>4</v>
      </c>
      <c r="T28" s="31">
        <f t="shared" si="7"/>
        <v>3</v>
      </c>
      <c r="V28" s="35"/>
      <c r="W28" s="27" t="str">
        <f t="shared" si="8"/>
        <v>Não</v>
      </c>
    </row>
    <row r="29" spans="1:23" ht="15" x14ac:dyDescent="0.25">
      <c r="A29" s="77" t="s">
        <v>203</v>
      </c>
      <c r="B29" s="23" t="s">
        <v>234</v>
      </c>
      <c r="C29" s="78">
        <v>210087</v>
      </c>
      <c r="D29" s="79" t="s">
        <v>205</v>
      </c>
      <c r="E29" s="55">
        <v>2669</v>
      </c>
      <c r="F29" s="60">
        <f t="shared" si="0"/>
        <v>16014</v>
      </c>
      <c r="G29" s="83">
        <v>2632</v>
      </c>
      <c r="H29" s="81">
        <f t="shared" si="1"/>
        <v>98.613713001124012</v>
      </c>
      <c r="I29" s="83">
        <v>2639</v>
      </c>
      <c r="J29" s="81">
        <f t="shared" si="2"/>
        <v>98.875983514424888</v>
      </c>
      <c r="K29" s="83">
        <v>2525</v>
      </c>
      <c r="L29" s="30">
        <f t="shared" si="3"/>
        <v>94.604720869239415</v>
      </c>
      <c r="M29" s="32"/>
      <c r="N29" s="33">
        <f t="shared" si="4"/>
        <v>0</v>
      </c>
      <c r="O29" s="32"/>
      <c r="P29" s="33">
        <f t="shared" si="5"/>
        <v>0</v>
      </c>
      <c r="Q29" s="32"/>
      <c r="R29" s="33">
        <f t="shared" si="6"/>
        <v>0</v>
      </c>
      <c r="S29" s="31">
        <v>4</v>
      </c>
      <c r="T29" s="31">
        <f t="shared" si="7"/>
        <v>3</v>
      </c>
      <c r="V29" s="35"/>
      <c r="W29" s="27" t="str">
        <f t="shared" si="8"/>
        <v>Não</v>
      </c>
    </row>
    <row r="30" spans="1:23" ht="15" x14ac:dyDescent="0.25">
      <c r="A30" s="8" t="s">
        <v>53</v>
      </c>
      <c r="B30" s="23" t="s">
        <v>235</v>
      </c>
      <c r="C30" s="12">
        <v>210090</v>
      </c>
      <c r="D30" s="51" t="s">
        <v>56</v>
      </c>
      <c r="E30" s="55">
        <v>9062</v>
      </c>
      <c r="F30" s="60">
        <f t="shared" si="0"/>
        <v>54372</v>
      </c>
      <c r="G30" s="83">
        <v>5945</v>
      </c>
      <c r="H30" s="81">
        <f t="shared" si="1"/>
        <v>65.603619510041938</v>
      </c>
      <c r="I30" s="83">
        <v>7101</v>
      </c>
      <c r="J30" s="81">
        <f t="shared" si="2"/>
        <v>78.360185389538728</v>
      </c>
      <c r="K30" s="83">
        <v>4653</v>
      </c>
      <c r="L30" s="30">
        <f t="shared" si="3"/>
        <v>51.346281174133743</v>
      </c>
      <c r="M30" s="32"/>
      <c r="N30" s="33">
        <f t="shared" si="4"/>
        <v>0</v>
      </c>
      <c r="O30" s="32"/>
      <c r="P30" s="33">
        <f t="shared" si="5"/>
        <v>0</v>
      </c>
      <c r="Q30" s="32"/>
      <c r="R30" s="33">
        <f t="shared" si="6"/>
        <v>0</v>
      </c>
      <c r="S30" s="31">
        <v>4</v>
      </c>
      <c r="T30" s="31">
        <f t="shared" si="7"/>
        <v>0</v>
      </c>
      <c r="V30" s="35"/>
      <c r="W30" s="27" t="str">
        <f t="shared" si="8"/>
        <v>Não</v>
      </c>
    </row>
    <row r="31" spans="1:23" ht="15" x14ac:dyDescent="0.25">
      <c r="A31" s="8" t="s">
        <v>41</v>
      </c>
      <c r="B31" s="23" t="s">
        <v>235</v>
      </c>
      <c r="C31" s="12">
        <v>210095</v>
      </c>
      <c r="D31" s="51" t="s">
        <v>42</v>
      </c>
      <c r="E31" s="55">
        <v>7615</v>
      </c>
      <c r="F31" s="60">
        <f t="shared" si="0"/>
        <v>45690</v>
      </c>
      <c r="G31" s="83">
        <v>7722</v>
      </c>
      <c r="H31" s="81">
        <f t="shared" si="1"/>
        <v>101.40512147078135</v>
      </c>
      <c r="I31" s="83">
        <v>8608</v>
      </c>
      <c r="J31" s="81">
        <f t="shared" si="2"/>
        <v>113.04005252790546</v>
      </c>
      <c r="K31" s="83">
        <v>8045</v>
      </c>
      <c r="L31" s="30">
        <f t="shared" si="3"/>
        <v>105.6467498358503</v>
      </c>
      <c r="M31" s="32"/>
      <c r="N31" s="33">
        <f t="shared" si="4"/>
        <v>0</v>
      </c>
      <c r="O31" s="32"/>
      <c r="P31" s="33">
        <f t="shared" si="5"/>
        <v>0</v>
      </c>
      <c r="Q31" s="32"/>
      <c r="R31" s="33">
        <f t="shared" si="6"/>
        <v>0</v>
      </c>
      <c r="S31" s="31">
        <v>4</v>
      </c>
      <c r="T31" s="31">
        <f t="shared" si="7"/>
        <v>3</v>
      </c>
      <c r="V31" s="35"/>
      <c r="W31" s="27" t="str">
        <f t="shared" si="8"/>
        <v>Não</v>
      </c>
    </row>
    <row r="32" spans="1:23" ht="15" x14ac:dyDescent="0.25">
      <c r="A32" s="8" t="s">
        <v>87</v>
      </c>
      <c r="B32" s="23" t="s">
        <v>234</v>
      </c>
      <c r="C32" s="12">
        <v>210100</v>
      </c>
      <c r="D32" s="57" t="s">
        <v>89</v>
      </c>
      <c r="E32" s="55">
        <v>7312</v>
      </c>
      <c r="F32" s="61">
        <f t="shared" si="0"/>
        <v>43872</v>
      </c>
      <c r="G32" s="83">
        <v>6724</v>
      </c>
      <c r="H32" s="81">
        <f t="shared" si="1"/>
        <v>91.958424507658648</v>
      </c>
      <c r="I32" s="83">
        <v>6701</v>
      </c>
      <c r="J32" s="81">
        <f t="shared" si="2"/>
        <v>91.643873085339166</v>
      </c>
      <c r="K32" s="83">
        <v>7113</v>
      </c>
      <c r="L32" s="30">
        <f t="shared" si="3"/>
        <v>97.278446389496722</v>
      </c>
      <c r="M32" s="32"/>
      <c r="N32" s="33">
        <f t="shared" si="4"/>
        <v>0</v>
      </c>
      <c r="O32" s="32"/>
      <c r="P32" s="33">
        <f t="shared" si="5"/>
        <v>0</v>
      </c>
      <c r="Q32" s="32"/>
      <c r="R32" s="33">
        <f t="shared" si="6"/>
        <v>0</v>
      </c>
      <c r="S32" s="48">
        <v>4</v>
      </c>
      <c r="T32" s="48">
        <f t="shared" si="7"/>
        <v>3</v>
      </c>
      <c r="V32" s="35"/>
      <c r="W32" s="27" t="str">
        <f t="shared" si="8"/>
        <v>Não</v>
      </c>
    </row>
    <row r="33" spans="1:23" ht="15" x14ac:dyDescent="0.25">
      <c r="A33" s="7" t="s">
        <v>147</v>
      </c>
      <c r="B33" s="24" t="s">
        <v>234</v>
      </c>
      <c r="C33" s="34">
        <v>210110</v>
      </c>
      <c r="D33" s="52" t="s">
        <v>148</v>
      </c>
      <c r="E33" s="55">
        <v>3819</v>
      </c>
      <c r="F33" s="61">
        <f t="shared" si="0"/>
        <v>22914</v>
      </c>
      <c r="G33" s="83">
        <v>3915</v>
      </c>
      <c r="H33" s="81">
        <f t="shared" si="1"/>
        <v>102.51374705420267</v>
      </c>
      <c r="I33" s="83">
        <v>3398</v>
      </c>
      <c r="J33" s="81">
        <f t="shared" si="2"/>
        <v>88.976171772715375</v>
      </c>
      <c r="K33" s="83">
        <v>3333</v>
      </c>
      <c r="L33" s="30">
        <f t="shared" si="3"/>
        <v>87.274155538098981</v>
      </c>
      <c r="M33" s="32"/>
      <c r="N33" s="33">
        <f t="shared" si="4"/>
        <v>0</v>
      </c>
      <c r="O33" s="32"/>
      <c r="P33" s="33">
        <f t="shared" si="5"/>
        <v>0</v>
      </c>
      <c r="Q33" s="32"/>
      <c r="R33" s="33">
        <f t="shared" si="6"/>
        <v>0</v>
      </c>
      <c r="S33" s="48">
        <v>4</v>
      </c>
      <c r="T33" s="48">
        <f t="shared" si="7"/>
        <v>3</v>
      </c>
      <c r="V33" s="35"/>
      <c r="W33" s="27" t="str">
        <f t="shared" si="8"/>
        <v>Não</v>
      </c>
    </row>
    <row r="34" spans="1:23" ht="15" x14ac:dyDescent="0.25">
      <c r="A34" s="7" t="s">
        <v>16</v>
      </c>
      <c r="B34" s="24" t="s">
        <v>234</v>
      </c>
      <c r="C34" s="12">
        <v>210120</v>
      </c>
      <c r="D34" s="57" t="s">
        <v>16</v>
      </c>
      <c r="E34" s="55">
        <v>38027</v>
      </c>
      <c r="F34" s="61">
        <f t="shared" si="0"/>
        <v>228162</v>
      </c>
      <c r="G34" s="83">
        <v>37326</v>
      </c>
      <c r="H34" s="81">
        <f t="shared" si="1"/>
        <v>98.156572961316954</v>
      </c>
      <c r="I34" s="83">
        <v>36595</v>
      </c>
      <c r="J34" s="81">
        <f t="shared" si="2"/>
        <v>96.234254608567596</v>
      </c>
      <c r="K34" s="83">
        <v>34255</v>
      </c>
      <c r="L34" s="30">
        <f t="shared" si="3"/>
        <v>90.080732111394539</v>
      </c>
      <c r="M34" s="32"/>
      <c r="N34" s="33">
        <f t="shared" si="4"/>
        <v>0</v>
      </c>
      <c r="O34" s="32"/>
      <c r="P34" s="33">
        <f t="shared" si="5"/>
        <v>0</v>
      </c>
      <c r="Q34" s="32"/>
      <c r="R34" s="33">
        <f t="shared" si="6"/>
        <v>0</v>
      </c>
      <c r="S34" s="48">
        <v>4</v>
      </c>
      <c r="T34" s="48">
        <f t="shared" si="7"/>
        <v>3</v>
      </c>
      <c r="V34" s="35"/>
      <c r="W34" s="27" t="str">
        <f t="shared" si="8"/>
        <v>Não</v>
      </c>
    </row>
    <row r="35" spans="1:23" ht="15" x14ac:dyDescent="0.25">
      <c r="A35" s="7" t="s">
        <v>147</v>
      </c>
      <c r="B35" s="24" t="s">
        <v>234</v>
      </c>
      <c r="C35" s="34">
        <v>210125</v>
      </c>
      <c r="D35" s="52" t="s">
        <v>149</v>
      </c>
      <c r="E35" s="55">
        <v>8074</v>
      </c>
      <c r="F35" s="61">
        <f t="shared" si="0"/>
        <v>48444</v>
      </c>
      <c r="G35" s="83">
        <v>5253</v>
      </c>
      <c r="H35" s="81">
        <f t="shared" si="1"/>
        <v>65.060688630170915</v>
      </c>
      <c r="I35" s="83">
        <v>5085</v>
      </c>
      <c r="J35" s="81">
        <f t="shared" si="2"/>
        <v>62.979935595739413</v>
      </c>
      <c r="K35" s="83">
        <v>5740</v>
      </c>
      <c r="L35" s="30">
        <f t="shared" si="3"/>
        <v>71.092395343076547</v>
      </c>
      <c r="M35" s="32"/>
      <c r="N35" s="33">
        <f t="shared" si="4"/>
        <v>0</v>
      </c>
      <c r="O35" s="32"/>
      <c r="P35" s="33">
        <f t="shared" si="5"/>
        <v>0</v>
      </c>
      <c r="Q35" s="32"/>
      <c r="R35" s="33">
        <f t="shared" si="6"/>
        <v>0</v>
      </c>
      <c r="S35" s="48">
        <v>4</v>
      </c>
      <c r="T35" s="48">
        <f t="shared" si="7"/>
        <v>0</v>
      </c>
      <c r="V35" s="35"/>
      <c r="W35" s="27" t="str">
        <f t="shared" si="8"/>
        <v>Não</v>
      </c>
    </row>
    <row r="36" spans="1:23" ht="15" x14ac:dyDescent="0.25">
      <c r="A36" s="7" t="s">
        <v>114</v>
      </c>
      <c r="B36" s="24" t="s">
        <v>234</v>
      </c>
      <c r="C36" s="34">
        <v>210130</v>
      </c>
      <c r="D36" s="52" t="s">
        <v>116</v>
      </c>
      <c r="E36" s="55">
        <v>5500</v>
      </c>
      <c r="F36" s="61">
        <f t="shared" si="0"/>
        <v>33000</v>
      </c>
      <c r="G36" s="83">
        <v>4874</v>
      </c>
      <c r="H36" s="81">
        <f t="shared" si="1"/>
        <v>88.618181818181824</v>
      </c>
      <c r="I36" s="83">
        <v>5347</v>
      </c>
      <c r="J36" s="81">
        <f t="shared" si="2"/>
        <v>97.218181818181819</v>
      </c>
      <c r="K36" s="83">
        <v>6300</v>
      </c>
      <c r="L36" s="30">
        <f t="shared" si="3"/>
        <v>114.54545454545455</v>
      </c>
      <c r="M36" s="32"/>
      <c r="N36" s="33">
        <f t="shared" si="4"/>
        <v>0</v>
      </c>
      <c r="O36" s="32"/>
      <c r="P36" s="33">
        <f t="shared" si="5"/>
        <v>0</v>
      </c>
      <c r="Q36" s="32"/>
      <c r="R36" s="33">
        <f t="shared" si="6"/>
        <v>0</v>
      </c>
      <c r="S36" s="48">
        <v>4</v>
      </c>
      <c r="T36" s="48">
        <f t="shared" si="7"/>
        <v>3</v>
      </c>
      <c r="V36" s="35"/>
      <c r="W36" s="27" t="str">
        <f t="shared" si="8"/>
        <v>Não</v>
      </c>
    </row>
    <row r="37" spans="1:23" ht="15" x14ac:dyDescent="0.25">
      <c r="A37" s="11" t="s">
        <v>196</v>
      </c>
      <c r="B37" s="25" t="s">
        <v>234</v>
      </c>
      <c r="C37" s="12">
        <v>210135</v>
      </c>
      <c r="D37" s="57" t="s">
        <v>237</v>
      </c>
      <c r="E37" s="55">
        <v>1053</v>
      </c>
      <c r="F37" s="61">
        <f t="shared" si="0"/>
        <v>6318</v>
      </c>
      <c r="G37" s="83">
        <v>1017</v>
      </c>
      <c r="H37" s="81">
        <f t="shared" si="1"/>
        <v>96.581196581196579</v>
      </c>
      <c r="I37" s="83">
        <v>934</v>
      </c>
      <c r="J37" s="81">
        <f t="shared" si="2"/>
        <v>88.698955365622041</v>
      </c>
      <c r="K37" s="83">
        <v>1050</v>
      </c>
      <c r="L37" s="30">
        <f t="shared" si="3"/>
        <v>99.715099715099726</v>
      </c>
      <c r="M37" s="32"/>
      <c r="N37" s="33">
        <f t="shared" si="4"/>
        <v>0</v>
      </c>
      <c r="O37" s="32"/>
      <c r="P37" s="33">
        <f t="shared" si="5"/>
        <v>0</v>
      </c>
      <c r="Q37" s="32"/>
      <c r="R37" s="33">
        <f t="shared" si="6"/>
        <v>0</v>
      </c>
      <c r="S37" s="48">
        <v>4</v>
      </c>
      <c r="T37" s="48">
        <f t="shared" si="7"/>
        <v>3</v>
      </c>
      <c r="V37" s="35"/>
      <c r="W37" s="27" t="str">
        <f t="shared" si="8"/>
        <v>Não</v>
      </c>
    </row>
    <row r="38" spans="1:23" ht="15" x14ac:dyDescent="0.25">
      <c r="A38" s="7" t="s">
        <v>27</v>
      </c>
      <c r="B38" s="24" t="s">
        <v>234</v>
      </c>
      <c r="C38" s="34">
        <v>210140</v>
      </c>
      <c r="D38" s="57" t="s">
        <v>27</v>
      </c>
      <c r="E38" s="55">
        <v>38808</v>
      </c>
      <c r="F38" s="61">
        <f t="shared" si="0"/>
        <v>232848</v>
      </c>
      <c r="G38" s="83">
        <v>36721</v>
      </c>
      <c r="H38" s="81">
        <f t="shared" si="1"/>
        <v>94.622242836528542</v>
      </c>
      <c r="I38" s="83">
        <v>36289</v>
      </c>
      <c r="J38" s="81">
        <f t="shared" si="2"/>
        <v>93.509070294784578</v>
      </c>
      <c r="K38" s="83">
        <v>35194</v>
      </c>
      <c r="L38" s="30">
        <f t="shared" si="3"/>
        <v>90.687487116058534</v>
      </c>
      <c r="M38" s="32"/>
      <c r="N38" s="33">
        <f t="shared" si="4"/>
        <v>0</v>
      </c>
      <c r="O38" s="32"/>
      <c r="P38" s="33">
        <f t="shared" si="5"/>
        <v>0</v>
      </c>
      <c r="Q38" s="32"/>
      <c r="R38" s="33">
        <f t="shared" si="6"/>
        <v>0</v>
      </c>
      <c r="S38" s="48">
        <v>4</v>
      </c>
      <c r="T38" s="48">
        <f t="shared" si="7"/>
        <v>3</v>
      </c>
      <c r="V38" s="35"/>
      <c r="W38" s="27" t="str">
        <f t="shared" si="8"/>
        <v>Não</v>
      </c>
    </row>
    <row r="39" spans="1:23" ht="15" x14ac:dyDescent="0.25">
      <c r="A39" s="8" t="s">
        <v>172</v>
      </c>
      <c r="B39" s="23" t="s">
        <v>234</v>
      </c>
      <c r="C39" s="12">
        <v>210150</v>
      </c>
      <c r="D39" s="51" t="s">
        <v>173</v>
      </c>
      <c r="E39" s="55">
        <v>5873</v>
      </c>
      <c r="F39" s="61">
        <f t="shared" si="0"/>
        <v>35238</v>
      </c>
      <c r="G39" s="83">
        <v>4231</v>
      </c>
      <c r="H39" s="81">
        <f t="shared" si="1"/>
        <v>72.041546058232584</v>
      </c>
      <c r="I39" s="83">
        <v>5463</v>
      </c>
      <c r="J39" s="81">
        <f t="shared" si="2"/>
        <v>93.018900051081218</v>
      </c>
      <c r="K39" s="83">
        <v>6033</v>
      </c>
      <c r="L39" s="30">
        <f t="shared" si="3"/>
        <v>102.72433168738293</v>
      </c>
      <c r="M39" s="32"/>
      <c r="N39" s="33">
        <f t="shared" si="4"/>
        <v>0</v>
      </c>
      <c r="O39" s="32"/>
      <c r="P39" s="33">
        <f t="shared" si="5"/>
        <v>0</v>
      </c>
      <c r="Q39" s="32"/>
      <c r="R39" s="33">
        <f t="shared" si="6"/>
        <v>0</v>
      </c>
      <c r="S39" s="48">
        <v>4</v>
      </c>
      <c r="T39" s="48">
        <f t="shared" si="7"/>
        <v>2</v>
      </c>
      <c r="V39" s="35"/>
      <c r="W39" s="27" t="str">
        <f t="shared" si="8"/>
        <v>Não</v>
      </c>
    </row>
    <row r="40" spans="1:23" ht="15" x14ac:dyDescent="0.25">
      <c r="A40" s="8" t="s">
        <v>41</v>
      </c>
      <c r="B40" s="23" t="s">
        <v>234</v>
      </c>
      <c r="C40" s="12">
        <v>210160</v>
      </c>
      <c r="D40" s="51" t="s">
        <v>41</v>
      </c>
      <c r="E40" s="55">
        <v>31684</v>
      </c>
      <c r="F40" s="61">
        <f t="shared" si="0"/>
        <v>190104</v>
      </c>
      <c r="G40" s="83">
        <v>27661</v>
      </c>
      <c r="H40" s="81">
        <f t="shared" si="1"/>
        <v>87.302739553086724</v>
      </c>
      <c r="I40" s="83">
        <v>29739</v>
      </c>
      <c r="J40" s="81">
        <f t="shared" si="2"/>
        <v>93.861254892059094</v>
      </c>
      <c r="K40" s="83">
        <v>25870</v>
      </c>
      <c r="L40" s="30">
        <f t="shared" si="3"/>
        <v>81.650044186340111</v>
      </c>
      <c r="M40" s="32"/>
      <c r="N40" s="33">
        <f t="shared" si="4"/>
        <v>0</v>
      </c>
      <c r="O40" s="32"/>
      <c r="P40" s="33">
        <f t="shared" si="5"/>
        <v>0</v>
      </c>
      <c r="Q40" s="32"/>
      <c r="R40" s="33">
        <f t="shared" si="6"/>
        <v>0</v>
      </c>
      <c r="S40" s="48">
        <v>4</v>
      </c>
      <c r="T40" s="48">
        <f t="shared" si="7"/>
        <v>3</v>
      </c>
      <c r="V40" s="35"/>
      <c r="W40" s="27" t="str">
        <f t="shared" si="8"/>
        <v>Não</v>
      </c>
    </row>
    <row r="41" spans="1:23" ht="15" x14ac:dyDescent="0.25">
      <c r="A41" s="8" t="s">
        <v>147</v>
      </c>
      <c r="B41" s="23" t="s">
        <v>234</v>
      </c>
      <c r="C41" s="12">
        <v>210170</v>
      </c>
      <c r="D41" s="51" t="s">
        <v>150</v>
      </c>
      <c r="E41" s="55">
        <v>18491</v>
      </c>
      <c r="F41" s="61">
        <f t="shared" si="0"/>
        <v>110946</v>
      </c>
      <c r="G41" s="83">
        <v>20821</v>
      </c>
      <c r="H41" s="81">
        <f t="shared" si="1"/>
        <v>112.60072467686983</v>
      </c>
      <c r="I41" s="83">
        <v>21315</v>
      </c>
      <c r="J41" s="81">
        <f t="shared" si="2"/>
        <v>115.27229462981991</v>
      </c>
      <c r="K41" s="83">
        <v>21369</v>
      </c>
      <c r="L41" s="30">
        <f t="shared" si="3"/>
        <v>115.56432859228813</v>
      </c>
      <c r="M41" s="32"/>
      <c r="N41" s="33">
        <f t="shared" si="4"/>
        <v>0</v>
      </c>
      <c r="O41" s="32"/>
      <c r="P41" s="33">
        <f t="shared" si="5"/>
        <v>0</v>
      </c>
      <c r="Q41" s="32"/>
      <c r="R41" s="33">
        <f t="shared" si="6"/>
        <v>0</v>
      </c>
      <c r="S41" s="48">
        <v>4</v>
      </c>
      <c r="T41" s="48">
        <f t="shared" si="7"/>
        <v>3</v>
      </c>
      <c r="V41" s="35"/>
      <c r="W41" s="27" t="str">
        <f t="shared" si="8"/>
        <v>Não</v>
      </c>
    </row>
    <row r="42" spans="1:23" ht="15" x14ac:dyDescent="0.25">
      <c r="A42" s="8" t="s">
        <v>159</v>
      </c>
      <c r="B42" s="23" t="s">
        <v>234</v>
      </c>
      <c r="C42" s="12">
        <v>210177</v>
      </c>
      <c r="D42" s="51" t="s">
        <v>161</v>
      </c>
      <c r="E42" s="55">
        <v>4433</v>
      </c>
      <c r="F42" s="61">
        <f t="shared" si="0"/>
        <v>26598</v>
      </c>
      <c r="G42" s="83">
        <v>2299</v>
      </c>
      <c r="H42" s="81">
        <f t="shared" si="1"/>
        <v>51.861042183622828</v>
      </c>
      <c r="I42" s="83">
        <v>2340</v>
      </c>
      <c r="J42" s="81">
        <f t="shared" si="2"/>
        <v>52.785923753665685</v>
      </c>
      <c r="K42" s="83">
        <v>2355</v>
      </c>
      <c r="L42" s="30">
        <f t="shared" si="3"/>
        <v>53.124295059778923</v>
      </c>
      <c r="M42" s="32"/>
      <c r="N42" s="33">
        <f t="shared" si="4"/>
        <v>0</v>
      </c>
      <c r="O42" s="32"/>
      <c r="P42" s="33">
        <f t="shared" si="5"/>
        <v>0</v>
      </c>
      <c r="Q42" s="32"/>
      <c r="R42" s="33">
        <f t="shared" si="6"/>
        <v>0</v>
      </c>
      <c r="S42" s="48">
        <v>4</v>
      </c>
      <c r="T42" s="48">
        <f t="shared" si="7"/>
        <v>0</v>
      </c>
      <c r="V42" s="35"/>
      <c r="W42" s="27" t="str">
        <f t="shared" si="8"/>
        <v>Não</v>
      </c>
    </row>
    <row r="43" spans="1:23" ht="15" x14ac:dyDescent="0.25">
      <c r="A43" s="11" t="s">
        <v>87</v>
      </c>
      <c r="B43" s="25" t="s">
        <v>235</v>
      </c>
      <c r="C43" s="12">
        <v>210173</v>
      </c>
      <c r="D43" s="57" t="s">
        <v>238</v>
      </c>
      <c r="E43" s="55">
        <v>2294</v>
      </c>
      <c r="F43" s="61">
        <f t="shared" si="0"/>
        <v>13764</v>
      </c>
      <c r="G43" s="83">
        <v>4778</v>
      </c>
      <c r="H43" s="81">
        <f t="shared" si="1"/>
        <v>208.28247602441152</v>
      </c>
      <c r="I43" s="83">
        <v>5121</v>
      </c>
      <c r="J43" s="81">
        <f t="shared" si="2"/>
        <v>223.23452484742808</v>
      </c>
      <c r="K43" s="83">
        <v>4891</v>
      </c>
      <c r="L43" s="30">
        <f t="shared" si="3"/>
        <v>213.20836965998257</v>
      </c>
      <c r="M43" s="32"/>
      <c r="N43" s="33">
        <f t="shared" si="4"/>
        <v>0</v>
      </c>
      <c r="O43" s="32"/>
      <c r="P43" s="33">
        <f t="shared" si="5"/>
        <v>0</v>
      </c>
      <c r="Q43" s="32"/>
      <c r="R43" s="33">
        <f t="shared" si="6"/>
        <v>0</v>
      </c>
      <c r="S43" s="48">
        <v>4</v>
      </c>
      <c r="T43" s="48">
        <f t="shared" si="7"/>
        <v>3</v>
      </c>
      <c r="V43" s="35"/>
      <c r="W43" s="27" t="str">
        <f t="shared" si="8"/>
        <v>Não</v>
      </c>
    </row>
    <row r="44" spans="1:23" ht="15" x14ac:dyDescent="0.25">
      <c r="A44" s="8" t="s">
        <v>172</v>
      </c>
      <c r="B44" s="23" t="s">
        <v>234</v>
      </c>
      <c r="C44" s="12">
        <v>210180</v>
      </c>
      <c r="D44" s="51" t="s">
        <v>174</v>
      </c>
      <c r="E44" s="55">
        <v>2364</v>
      </c>
      <c r="F44" s="61">
        <f t="shared" si="0"/>
        <v>14184</v>
      </c>
      <c r="G44" s="83">
        <v>2604</v>
      </c>
      <c r="H44" s="81">
        <f t="shared" si="1"/>
        <v>110.1522842639594</v>
      </c>
      <c r="I44" s="83">
        <v>2434</v>
      </c>
      <c r="J44" s="81">
        <f t="shared" si="2"/>
        <v>102.96108291032149</v>
      </c>
      <c r="K44" s="83">
        <v>2634</v>
      </c>
      <c r="L44" s="30">
        <f t="shared" si="3"/>
        <v>111.42131979695431</v>
      </c>
      <c r="M44" s="32"/>
      <c r="N44" s="33">
        <f t="shared" si="4"/>
        <v>0</v>
      </c>
      <c r="O44" s="32"/>
      <c r="P44" s="33">
        <f t="shared" si="5"/>
        <v>0</v>
      </c>
      <c r="Q44" s="32"/>
      <c r="R44" s="33">
        <f t="shared" si="6"/>
        <v>0</v>
      </c>
      <c r="S44" s="48">
        <v>4</v>
      </c>
      <c r="T44" s="48">
        <f t="shared" si="7"/>
        <v>3</v>
      </c>
      <c r="V44" s="35"/>
      <c r="W44" s="27" t="str">
        <f t="shared" si="8"/>
        <v>Não</v>
      </c>
    </row>
    <row r="45" spans="1:23" ht="15" x14ac:dyDescent="0.25">
      <c r="A45" s="7" t="s">
        <v>114</v>
      </c>
      <c r="B45" s="24" t="s">
        <v>234</v>
      </c>
      <c r="C45" s="34">
        <v>210190</v>
      </c>
      <c r="D45" s="52" t="s">
        <v>117</v>
      </c>
      <c r="E45" s="55">
        <v>2204</v>
      </c>
      <c r="F45" s="61">
        <f t="shared" si="0"/>
        <v>13224</v>
      </c>
      <c r="G45" s="83">
        <v>1447</v>
      </c>
      <c r="H45" s="81">
        <f t="shared" si="1"/>
        <v>65.653357531760435</v>
      </c>
      <c r="I45" s="83">
        <v>2016</v>
      </c>
      <c r="J45" s="81">
        <f t="shared" si="2"/>
        <v>91.470054446460978</v>
      </c>
      <c r="K45" s="83">
        <v>2262</v>
      </c>
      <c r="L45" s="30">
        <f t="shared" si="3"/>
        <v>102.63157894736842</v>
      </c>
      <c r="M45" s="32"/>
      <c r="N45" s="33">
        <f t="shared" si="4"/>
        <v>0</v>
      </c>
      <c r="O45" s="32"/>
      <c r="P45" s="33">
        <f t="shared" si="5"/>
        <v>0</v>
      </c>
      <c r="Q45" s="32"/>
      <c r="R45" s="33">
        <f t="shared" si="6"/>
        <v>0</v>
      </c>
      <c r="S45" s="48">
        <v>4</v>
      </c>
      <c r="T45" s="48">
        <f t="shared" si="7"/>
        <v>2</v>
      </c>
      <c r="V45" s="35"/>
      <c r="W45" s="27" t="str">
        <f t="shared" si="8"/>
        <v>Não</v>
      </c>
    </row>
    <row r="46" spans="1:23" ht="15" x14ac:dyDescent="0.25">
      <c r="A46" s="7" t="s">
        <v>101</v>
      </c>
      <c r="B46" s="24" t="s">
        <v>234</v>
      </c>
      <c r="C46" s="34">
        <v>210193</v>
      </c>
      <c r="D46" s="52" t="s">
        <v>102</v>
      </c>
      <c r="E46" s="55">
        <v>2056</v>
      </c>
      <c r="F46" s="61">
        <f t="shared" si="0"/>
        <v>12336</v>
      </c>
      <c r="G46" s="83">
        <v>1071</v>
      </c>
      <c r="H46" s="81">
        <f t="shared" si="1"/>
        <v>52.091439688715958</v>
      </c>
      <c r="I46" s="83">
        <v>820</v>
      </c>
      <c r="J46" s="81">
        <f t="shared" si="2"/>
        <v>39.883268482490273</v>
      </c>
      <c r="K46" s="83">
        <v>679</v>
      </c>
      <c r="L46" s="30">
        <f t="shared" si="3"/>
        <v>33.025291828793776</v>
      </c>
      <c r="M46" s="32"/>
      <c r="N46" s="33">
        <f t="shared" si="4"/>
        <v>0</v>
      </c>
      <c r="O46" s="32"/>
      <c r="P46" s="33">
        <f t="shared" si="5"/>
        <v>0</v>
      </c>
      <c r="Q46" s="32"/>
      <c r="R46" s="33">
        <f t="shared" si="6"/>
        <v>0</v>
      </c>
      <c r="S46" s="48">
        <v>4</v>
      </c>
      <c r="T46" s="48">
        <f t="shared" si="7"/>
        <v>0</v>
      </c>
      <c r="V46" s="35"/>
      <c r="W46" s="27" t="str">
        <f t="shared" si="8"/>
        <v>Não</v>
      </c>
    </row>
    <row r="47" spans="1:23" ht="15" x14ac:dyDescent="0.25">
      <c r="A47" s="74" t="s">
        <v>203</v>
      </c>
      <c r="B47" s="24" t="s">
        <v>234</v>
      </c>
      <c r="C47" s="75">
        <v>210197</v>
      </c>
      <c r="D47" s="53" t="s">
        <v>206</v>
      </c>
      <c r="E47" s="73">
        <v>3860</v>
      </c>
      <c r="F47" s="61">
        <f t="shared" si="0"/>
        <v>23160</v>
      </c>
      <c r="G47" s="83">
        <v>3862</v>
      </c>
      <c r="H47" s="81">
        <f t="shared" si="1"/>
        <v>100.05181347150258</v>
      </c>
      <c r="I47" s="83">
        <v>3860</v>
      </c>
      <c r="J47" s="81">
        <f t="shared" si="2"/>
        <v>100</v>
      </c>
      <c r="K47" s="83">
        <v>3862</v>
      </c>
      <c r="L47" s="30">
        <f t="shared" si="3"/>
        <v>100.05181347150258</v>
      </c>
      <c r="M47" s="32"/>
      <c r="N47" s="33">
        <f t="shared" si="4"/>
        <v>0</v>
      </c>
      <c r="O47" s="32"/>
      <c r="P47" s="33">
        <f t="shared" si="5"/>
        <v>0</v>
      </c>
      <c r="Q47" s="32"/>
      <c r="R47" s="33">
        <f t="shared" si="6"/>
        <v>0</v>
      </c>
      <c r="S47" s="48">
        <v>4</v>
      </c>
      <c r="T47" s="48">
        <f t="shared" si="7"/>
        <v>3</v>
      </c>
      <c r="V47" s="35"/>
      <c r="W47" s="27" t="str">
        <f t="shared" si="8"/>
        <v>Não</v>
      </c>
    </row>
    <row r="48" spans="1:23" ht="15" x14ac:dyDescent="0.25">
      <c r="A48" s="7" t="s">
        <v>159</v>
      </c>
      <c r="B48" s="24" t="s">
        <v>234</v>
      </c>
      <c r="C48" s="34">
        <v>210200</v>
      </c>
      <c r="D48" s="52" t="s">
        <v>162</v>
      </c>
      <c r="E48" s="55">
        <v>8703</v>
      </c>
      <c r="F48" s="61">
        <f t="shared" si="0"/>
        <v>52218</v>
      </c>
      <c r="G48" s="83">
        <v>8294</v>
      </c>
      <c r="H48" s="81">
        <f t="shared" si="1"/>
        <v>95.300471101918887</v>
      </c>
      <c r="I48" s="83">
        <v>8402</v>
      </c>
      <c r="J48" s="81">
        <f t="shared" si="2"/>
        <v>96.541422497989203</v>
      </c>
      <c r="K48" s="83">
        <v>10136</v>
      </c>
      <c r="L48" s="30">
        <f t="shared" si="3"/>
        <v>116.46558657934045</v>
      </c>
      <c r="M48" s="32"/>
      <c r="N48" s="33">
        <f t="shared" si="4"/>
        <v>0</v>
      </c>
      <c r="O48" s="32"/>
      <c r="P48" s="33">
        <f t="shared" si="5"/>
        <v>0</v>
      </c>
      <c r="Q48" s="32"/>
      <c r="R48" s="33">
        <f t="shared" si="6"/>
        <v>0</v>
      </c>
      <c r="S48" s="48">
        <v>4</v>
      </c>
      <c r="T48" s="48">
        <f t="shared" si="7"/>
        <v>3</v>
      </c>
      <c r="V48" s="35"/>
      <c r="W48" s="27" t="str">
        <f t="shared" si="8"/>
        <v>Não</v>
      </c>
    </row>
    <row r="49" spans="1:23" ht="15" x14ac:dyDescent="0.25">
      <c r="A49" s="7" t="s">
        <v>8</v>
      </c>
      <c r="B49" s="24" t="s">
        <v>234</v>
      </c>
      <c r="C49" s="34">
        <v>210203</v>
      </c>
      <c r="D49" s="52" t="s">
        <v>9</v>
      </c>
      <c r="E49" s="55">
        <v>12445</v>
      </c>
      <c r="F49" s="61">
        <f t="shared" si="0"/>
        <v>74670</v>
      </c>
      <c r="G49" s="83">
        <v>14671</v>
      </c>
      <c r="H49" s="81">
        <f t="shared" si="1"/>
        <v>117.88670148654079</v>
      </c>
      <c r="I49" s="83">
        <v>15637</v>
      </c>
      <c r="J49" s="81">
        <f t="shared" si="2"/>
        <v>125.64885496183207</v>
      </c>
      <c r="K49" s="83">
        <v>15471</v>
      </c>
      <c r="L49" s="30">
        <f t="shared" si="3"/>
        <v>124.31498593812775</v>
      </c>
      <c r="M49" s="32"/>
      <c r="N49" s="33">
        <f t="shared" si="4"/>
        <v>0</v>
      </c>
      <c r="O49" s="32"/>
      <c r="P49" s="33">
        <f t="shared" si="5"/>
        <v>0</v>
      </c>
      <c r="Q49" s="32"/>
      <c r="R49" s="33">
        <f t="shared" si="6"/>
        <v>0</v>
      </c>
      <c r="S49" s="48">
        <v>4</v>
      </c>
      <c r="T49" s="48">
        <f t="shared" si="7"/>
        <v>3</v>
      </c>
      <c r="V49" s="35"/>
      <c r="W49" s="27" t="str">
        <f t="shared" si="8"/>
        <v>Não</v>
      </c>
    </row>
    <row r="50" spans="1:23" ht="15" x14ac:dyDescent="0.25">
      <c r="A50" s="7" t="s">
        <v>16</v>
      </c>
      <c r="B50" s="24" t="s">
        <v>234</v>
      </c>
      <c r="C50" s="34">
        <v>210207</v>
      </c>
      <c r="D50" s="57" t="s">
        <v>18</v>
      </c>
      <c r="E50" s="55">
        <v>2505</v>
      </c>
      <c r="F50" s="61">
        <f t="shared" si="0"/>
        <v>15030</v>
      </c>
      <c r="G50" s="83">
        <v>2910</v>
      </c>
      <c r="H50" s="81">
        <f t="shared" si="1"/>
        <v>116.1676646706587</v>
      </c>
      <c r="I50" s="83">
        <v>2516</v>
      </c>
      <c r="J50" s="81">
        <f t="shared" si="2"/>
        <v>100.43912175648701</v>
      </c>
      <c r="K50" s="83">
        <v>2202</v>
      </c>
      <c r="L50" s="30">
        <f t="shared" si="3"/>
        <v>87.904191616766468</v>
      </c>
      <c r="M50" s="32"/>
      <c r="N50" s="33">
        <f t="shared" si="4"/>
        <v>0</v>
      </c>
      <c r="O50" s="32"/>
      <c r="P50" s="33">
        <f t="shared" si="5"/>
        <v>0</v>
      </c>
      <c r="Q50" s="32"/>
      <c r="R50" s="33">
        <f t="shared" si="6"/>
        <v>0</v>
      </c>
      <c r="S50" s="48">
        <v>4</v>
      </c>
      <c r="T50" s="48">
        <f t="shared" si="7"/>
        <v>3</v>
      </c>
      <c r="V50" s="35"/>
      <c r="W50" s="27" t="str">
        <f t="shared" si="8"/>
        <v>Não</v>
      </c>
    </row>
    <row r="51" spans="1:23" ht="15" x14ac:dyDescent="0.25">
      <c r="A51" s="8" t="s">
        <v>53</v>
      </c>
      <c r="B51" s="23" t="s">
        <v>234</v>
      </c>
      <c r="C51" s="12">
        <v>210210</v>
      </c>
      <c r="D51" s="51" t="s">
        <v>57</v>
      </c>
      <c r="E51" s="55">
        <v>8355</v>
      </c>
      <c r="F51" s="61">
        <f t="shared" si="0"/>
        <v>50130</v>
      </c>
      <c r="G51" s="83">
        <v>8898</v>
      </c>
      <c r="H51" s="81">
        <f t="shared" si="1"/>
        <v>106.49910233393179</v>
      </c>
      <c r="I51" s="83">
        <v>8758</v>
      </c>
      <c r="J51" s="81">
        <f t="shared" si="2"/>
        <v>104.82345900658288</v>
      </c>
      <c r="K51" s="83">
        <v>4776</v>
      </c>
      <c r="L51" s="30">
        <f t="shared" si="3"/>
        <v>57.163375224416512</v>
      </c>
      <c r="M51" s="32"/>
      <c r="N51" s="33">
        <f t="shared" si="4"/>
        <v>0</v>
      </c>
      <c r="O51" s="32"/>
      <c r="P51" s="33">
        <f t="shared" si="5"/>
        <v>0</v>
      </c>
      <c r="Q51" s="32"/>
      <c r="R51" s="33">
        <f t="shared" si="6"/>
        <v>0</v>
      </c>
      <c r="S51" s="48">
        <v>4</v>
      </c>
      <c r="T51" s="48">
        <f t="shared" si="7"/>
        <v>2</v>
      </c>
      <c r="V51" s="35"/>
      <c r="W51" s="27" t="str">
        <f t="shared" si="8"/>
        <v>Não</v>
      </c>
    </row>
    <row r="52" spans="1:23" ht="15" x14ac:dyDescent="0.25">
      <c r="A52" s="8" t="s">
        <v>16</v>
      </c>
      <c r="B52" s="23" t="s">
        <v>235</v>
      </c>
      <c r="C52" s="12">
        <v>210215</v>
      </c>
      <c r="D52" s="57" t="s">
        <v>19</v>
      </c>
      <c r="E52" s="55">
        <v>1307</v>
      </c>
      <c r="F52" s="61">
        <f t="shared" si="0"/>
        <v>7842</v>
      </c>
      <c r="G52" s="83">
        <v>1296</v>
      </c>
      <c r="H52" s="81">
        <f t="shared" si="1"/>
        <v>99.158377964804899</v>
      </c>
      <c r="I52" s="83">
        <v>1354</v>
      </c>
      <c r="J52" s="81">
        <f t="shared" si="2"/>
        <v>103.59602142310635</v>
      </c>
      <c r="K52" s="83">
        <v>1200</v>
      </c>
      <c r="L52" s="30">
        <f t="shared" si="3"/>
        <v>91.813312930374906</v>
      </c>
      <c r="M52" s="32"/>
      <c r="N52" s="33">
        <f t="shared" si="4"/>
        <v>0</v>
      </c>
      <c r="O52" s="32"/>
      <c r="P52" s="33">
        <f t="shared" si="5"/>
        <v>0</v>
      </c>
      <c r="Q52" s="32"/>
      <c r="R52" s="33">
        <f t="shared" si="6"/>
        <v>0</v>
      </c>
      <c r="S52" s="48">
        <v>4</v>
      </c>
      <c r="T52" s="48">
        <f t="shared" si="7"/>
        <v>3</v>
      </c>
      <c r="V52" s="35"/>
      <c r="W52" s="27" t="str">
        <f t="shared" si="8"/>
        <v>Não</v>
      </c>
    </row>
    <row r="53" spans="1:23" ht="15" x14ac:dyDescent="0.25">
      <c r="A53" s="8" t="s">
        <v>46</v>
      </c>
      <c r="B53" s="23" t="s">
        <v>234</v>
      </c>
      <c r="C53" s="12">
        <v>210220</v>
      </c>
      <c r="D53" s="57" t="s">
        <v>49</v>
      </c>
      <c r="E53" s="55">
        <v>5168</v>
      </c>
      <c r="F53" s="61">
        <f t="shared" si="0"/>
        <v>31008</v>
      </c>
      <c r="G53" s="83">
        <v>1683</v>
      </c>
      <c r="H53" s="81">
        <f t="shared" si="1"/>
        <v>32.565789473684212</v>
      </c>
      <c r="I53" s="83">
        <v>3866</v>
      </c>
      <c r="J53" s="81">
        <f t="shared" si="2"/>
        <v>74.806501547987608</v>
      </c>
      <c r="K53" s="83">
        <v>1902</v>
      </c>
      <c r="L53" s="30">
        <f t="shared" si="3"/>
        <v>36.803405572755416</v>
      </c>
      <c r="M53" s="32"/>
      <c r="N53" s="33">
        <f t="shared" si="4"/>
        <v>0</v>
      </c>
      <c r="O53" s="32"/>
      <c r="P53" s="33">
        <f t="shared" si="5"/>
        <v>0</v>
      </c>
      <c r="Q53" s="32"/>
      <c r="R53" s="33">
        <f t="shared" si="6"/>
        <v>0</v>
      </c>
      <c r="S53" s="48">
        <v>4</v>
      </c>
      <c r="T53" s="48">
        <f t="shared" si="7"/>
        <v>0</v>
      </c>
      <c r="V53" s="35"/>
      <c r="W53" s="27" t="str">
        <f t="shared" si="8"/>
        <v>Não</v>
      </c>
    </row>
    <row r="54" spans="1:23" ht="15" x14ac:dyDescent="0.25">
      <c r="A54" s="8" t="s">
        <v>172</v>
      </c>
      <c r="B54" s="23" t="s">
        <v>234</v>
      </c>
      <c r="C54" s="12">
        <v>210230</v>
      </c>
      <c r="D54" s="51" t="s">
        <v>175</v>
      </c>
      <c r="E54" s="55">
        <v>8053</v>
      </c>
      <c r="F54" s="61">
        <f t="shared" si="0"/>
        <v>48318</v>
      </c>
      <c r="G54" s="83">
        <v>8059</v>
      </c>
      <c r="H54" s="81">
        <f t="shared" si="1"/>
        <v>100.07450639513225</v>
      </c>
      <c r="I54" s="83">
        <v>6748</v>
      </c>
      <c r="J54" s="81">
        <f t="shared" si="2"/>
        <v>83.794859058735867</v>
      </c>
      <c r="K54" s="83">
        <v>6961</v>
      </c>
      <c r="L54" s="30">
        <f t="shared" si="3"/>
        <v>86.439836085930708</v>
      </c>
      <c r="M54" s="32"/>
      <c r="N54" s="33">
        <f t="shared" si="4"/>
        <v>0</v>
      </c>
      <c r="O54" s="32"/>
      <c r="P54" s="33">
        <f t="shared" si="5"/>
        <v>0</v>
      </c>
      <c r="Q54" s="32"/>
      <c r="R54" s="33">
        <f t="shared" si="6"/>
        <v>0</v>
      </c>
      <c r="S54" s="48">
        <v>4</v>
      </c>
      <c r="T54" s="48">
        <f t="shared" si="7"/>
        <v>3</v>
      </c>
      <c r="V54" s="35"/>
      <c r="W54" s="27" t="str">
        <f t="shared" si="8"/>
        <v>Não</v>
      </c>
    </row>
    <row r="55" spans="1:23" ht="15" x14ac:dyDescent="0.25">
      <c r="A55" s="8" t="s">
        <v>8</v>
      </c>
      <c r="B55" s="23" t="s">
        <v>234</v>
      </c>
      <c r="C55" s="12">
        <v>210232</v>
      </c>
      <c r="D55" s="51" t="s">
        <v>10</v>
      </c>
      <c r="E55" s="55">
        <v>21196</v>
      </c>
      <c r="F55" s="61">
        <f t="shared" si="0"/>
        <v>127176</v>
      </c>
      <c r="G55" s="83">
        <v>2580</v>
      </c>
      <c r="H55" s="81">
        <f t="shared" si="1"/>
        <v>12.172107944895263</v>
      </c>
      <c r="I55" s="83">
        <v>2936</v>
      </c>
      <c r="J55" s="81">
        <f t="shared" si="2"/>
        <v>13.85167012643895</v>
      </c>
      <c r="K55" s="83">
        <v>3454</v>
      </c>
      <c r="L55" s="30">
        <f t="shared" si="3"/>
        <v>16.295527458010945</v>
      </c>
      <c r="M55" s="32"/>
      <c r="N55" s="33">
        <f t="shared" si="4"/>
        <v>0</v>
      </c>
      <c r="O55" s="32"/>
      <c r="P55" s="33">
        <f t="shared" si="5"/>
        <v>0</v>
      </c>
      <c r="Q55" s="32"/>
      <c r="R55" s="33">
        <f t="shared" si="6"/>
        <v>0</v>
      </c>
      <c r="S55" s="48">
        <v>4</v>
      </c>
      <c r="T55" s="48">
        <f t="shared" si="7"/>
        <v>0</v>
      </c>
      <c r="V55" s="35"/>
      <c r="W55" s="27" t="str">
        <f t="shared" si="8"/>
        <v>Não</v>
      </c>
    </row>
    <row r="56" spans="1:23" ht="15" x14ac:dyDescent="0.25">
      <c r="A56" s="8" t="s">
        <v>72</v>
      </c>
      <c r="B56" s="23" t="s">
        <v>234</v>
      </c>
      <c r="C56" s="12">
        <v>210235</v>
      </c>
      <c r="D56" s="51" t="s">
        <v>74</v>
      </c>
      <c r="E56" s="55">
        <v>5742</v>
      </c>
      <c r="F56" s="61">
        <f t="shared" si="0"/>
        <v>34452</v>
      </c>
      <c r="G56" s="83">
        <v>5813</v>
      </c>
      <c r="H56" s="81">
        <f t="shared" si="1"/>
        <v>101.23650296064088</v>
      </c>
      <c r="I56" s="83">
        <v>6840</v>
      </c>
      <c r="J56" s="81">
        <f t="shared" si="2"/>
        <v>119.12225705329153</v>
      </c>
      <c r="K56" s="83">
        <v>4609</v>
      </c>
      <c r="L56" s="30">
        <f t="shared" si="3"/>
        <v>80.268199233716473</v>
      </c>
      <c r="M56" s="32"/>
      <c r="N56" s="33">
        <f t="shared" si="4"/>
        <v>0</v>
      </c>
      <c r="O56" s="32"/>
      <c r="P56" s="33">
        <f t="shared" si="5"/>
        <v>0</v>
      </c>
      <c r="Q56" s="32"/>
      <c r="R56" s="33">
        <f t="shared" si="6"/>
        <v>0</v>
      </c>
      <c r="S56" s="48">
        <v>4</v>
      </c>
      <c r="T56" s="48">
        <f t="shared" si="7"/>
        <v>3</v>
      </c>
      <c r="V56" s="35"/>
      <c r="W56" s="27" t="str">
        <f t="shared" si="8"/>
        <v>Não</v>
      </c>
    </row>
    <row r="57" spans="1:23" ht="15" x14ac:dyDescent="0.25">
      <c r="A57" s="8" t="s">
        <v>147</v>
      </c>
      <c r="B57" s="23" t="s">
        <v>234</v>
      </c>
      <c r="C57" s="12">
        <v>210237</v>
      </c>
      <c r="D57" s="51" t="s">
        <v>151</v>
      </c>
      <c r="E57" s="55">
        <v>2263</v>
      </c>
      <c r="F57" s="61">
        <f t="shared" si="0"/>
        <v>13578</v>
      </c>
      <c r="G57" s="83">
        <v>4680</v>
      </c>
      <c r="H57" s="81">
        <f t="shared" si="1"/>
        <v>206.80512593901898</v>
      </c>
      <c r="I57" s="83">
        <v>4668</v>
      </c>
      <c r="J57" s="81">
        <f t="shared" si="2"/>
        <v>206.2748563853292</v>
      </c>
      <c r="K57" s="83">
        <v>4550</v>
      </c>
      <c r="L57" s="30">
        <f t="shared" si="3"/>
        <v>201.06053910737961</v>
      </c>
      <c r="M57" s="32"/>
      <c r="N57" s="33">
        <f t="shared" si="4"/>
        <v>0</v>
      </c>
      <c r="O57" s="32"/>
      <c r="P57" s="33">
        <f t="shared" si="5"/>
        <v>0</v>
      </c>
      <c r="Q57" s="32"/>
      <c r="R57" s="33">
        <f t="shared" si="6"/>
        <v>0</v>
      </c>
      <c r="S57" s="48">
        <v>4</v>
      </c>
      <c r="T57" s="48">
        <f t="shared" si="7"/>
        <v>3</v>
      </c>
      <c r="V57" s="35"/>
      <c r="W57" s="27" t="str">
        <f t="shared" si="8"/>
        <v>Não</v>
      </c>
    </row>
    <row r="58" spans="1:23" ht="15" x14ac:dyDescent="0.25">
      <c r="A58" s="8" t="s">
        <v>196</v>
      </c>
      <c r="B58" s="23" t="s">
        <v>234</v>
      </c>
      <c r="C58" s="12">
        <v>210240</v>
      </c>
      <c r="D58" s="57" t="s">
        <v>197</v>
      </c>
      <c r="E58" s="55">
        <v>1888</v>
      </c>
      <c r="F58" s="61">
        <f t="shared" si="0"/>
        <v>11328</v>
      </c>
      <c r="G58" s="83">
        <v>1500</v>
      </c>
      <c r="H58" s="81">
        <f t="shared" si="1"/>
        <v>79.449152542372886</v>
      </c>
      <c r="I58" s="83">
        <v>1906</v>
      </c>
      <c r="J58" s="81">
        <f t="shared" si="2"/>
        <v>100.95338983050848</v>
      </c>
      <c r="K58" s="83">
        <v>2075</v>
      </c>
      <c r="L58" s="30">
        <f t="shared" si="3"/>
        <v>109.90466101694916</v>
      </c>
      <c r="M58" s="32"/>
      <c r="N58" s="33">
        <f t="shared" si="4"/>
        <v>0</v>
      </c>
      <c r="O58" s="32"/>
      <c r="P58" s="33">
        <f t="shared" si="5"/>
        <v>0</v>
      </c>
      <c r="Q58" s="32"/>
      <c r="R58" s="33">
        <f t="shared" si="6"/>
        <v>0</v>
      </c>
      <c r="S58" s="48">
        <v>4</v>
      </c>
      <c r="T58" s="48">
        <f t="shared" si="7"/>
        <v>2</v>
      </c>
      <c r="V58" s="35"/>
      <c r="W58" s="27" t="str">
        <f t="shared" si="8"/>
        <v>Não</v>
      </c>
    </row>
    <row r="59" spans="1:23" ht="15" x14ac:dyDescent="0.25">
      <c r="A59" s="8" t="s">
        <v>196</v>
      </c>
      <c r="B59" s="23" t="s">
        <v>235</v>
      </c>
      <c r="C59" s="12">
        <v>210250</v>
      </c>
      <c r="D59" s="57" t="s">
        <v>198</v>
      </c>
      <c r="E59" s="55">
        <v>3230</v>
      </c>
      <c r="F59" s="61">
        <f t="shared" si="0"/>
        <v>19380</v>
      </c>
      <c r="G59" s="83">
        <v>2783</v>
      </c>
      <c r="H59" s="81">
        <f t="shared" si="1"/>
        <v>86.160990712074309</v>
      </c>
      <c r="I59" s="83">
        <v>2524</v>
      </c>
      <c r="J59" s="81">
        <f t="shared" si="2"/>
        <v>78.142414860681114</v>
      </c>
      <c r="K59" s="83">
        <v>2551</v>
      </c>
      <c r="L59" s="30">
        <f t="shared" si="3"/>
        <v>78.978328173374607</v>
      </c>
      <c r="M59" s="32"/>
      <c r="N59" s="33">
        <f t="shared" si="4"/>
        <v>0</v>
      </c>
      <c r="O59" s="32"/>
      <c r="P59" s="33">
        <f t="shared" si="5"/>
        <v>0</v>
      </c>
      <c r="Q59" s="32"/>
      <c r="R59" s="33">
        <f t="shared" si="6"/>
        <v>0</v>
      </c>
      <c r="S59" s="48">
        <v>4</v>
      </c>
      <c r="T59" s="48">
        <f t="shared" si="7"/>
        <v>1</v>
      </c>
      <c r="V59" s="35"/>
      <c r="W59" s="27" t="str">
        <f t="shared" si="8"/>
        <v>Não</v>
      </c>
    </row>
    <row r="60" spans="1:23" ht="15" x14ac:dyDescent="0.25">
      <c r="A60" s="8" t="s">
        <v>72</v>
      </c>
      <c r="B60" s="23" t="s">
        <v>234</v>
      </c>
      <c r="C60" s="12">
        <v>210255</v>
      </c>
      <c r="D60" s="51" t="s">
        <v>75</v>
      </c>
      <c r="E60" s="55">
        <v>5618</v>
      </c>
      <c r="F60" s="61">
        <f t="shared" si="0"/>
        <v>33708</v>
      </c>
      <c r="G60" s="83">
        <v>5131</v>
      </c>
      <c r="H60" s="81">
        <f t="shared" si="1"/>
        <v>91.331434674261303</v>
      </c>
      <c r="I60" s="83">
        <v>5193</v>
      </c>
      <c r="J60" s="81">
        <f t="shared" si="2"/>
        <v>92.435030259878957</v>
      </c>
      <c r="K60" s="83">
        <v>2659</v>
      </c>
      <c r="L60" s="30">
        <f t="shared" si="3"/>
        <v>47.330010679957283</v>
      </c>
      <c r="M60" s="32"/>
      <c r="N60" s="33">
        <f t="shared" si="4"/>
        <v>0</v>
      </c>
      <c r="O60" s="32"/>
      <c r="P60" s="33">
        <f t="shared" si="5"/>
        <v>0</v>
      </c>
      <c r="Q60" s="32"/>
      <c r="R60" s="33">
        <f t="shared" si="6"/>
        <v>0</v>
      </c>
      <c r="S60" s="48">
        <v>4</v>
      </c>
      <c r="T60" s="48">
        <f t="shared" si="7"/>
        <v>2</v>
      </c>
      <c r="V60" s="35"/>
      <c r="W60" s="27" t="str">
        <f t="shared" si="8"/>
        <v>Não</v>
      </c>
    </row>
    <row r="61" spans="1:23" ht="15" x14ac:dyDescent="0.25">
      <c r="A61" s="74" t="s">
        <v>203</v>
      </c>
      <c r="B61" s="24" t="s">
        <v>234</v>
      </c>
      <c r="C61" s="75">
        <v>210260</v>
      </c>
      <c r="D61" s="79" t="s">
        <v>207</v>
      </c>
      <c r="E61" s="55">
        <v>6128</v>
      </c>
      <c r="F61" s="61">
        <f t="shared" si="0"/>
        <v>36768</v>
      </c>
      <c r="G61" s="83">
        <v>6126</v>
      </c>
      <c r="H61" s="81">
        <f t="shared" si="1"/>
        <v>99.967362924281986</v>
      </c>
      <c r="I61" s="83">
        <v>6128</v>
      </c>
      <c r="J61" s="81">
        <f t="shared" si="2"/>
        <v>100</v>
      </c>
      <c r="K61" s="83">
        <v>0</v>
      </c>
      <c r="L61" s="30">
        <f t="shared" si="3"/>
        <v>0</v>
      </c>
      <c r="M61" s="32"/>
      <c r="N61" s="33">
        <f t="shared" si="4"/>
        <v>0</v>
      </c>
      <c r="O61" s="32"/>
      <c r="P61" s="33">
        <f t="shared" si="5"/>
        <v>0</v>
      </c>
      <c r="Q61" s="32"/>
      <c r="R61" s="33">
        <f t="shared" si="6"/>
        <v>0</v>
      </c>
      <c r="S61" s="48">
        <v>4</v>
      </c>
      <c r="T61" s="48">
        <f t="shared" si="7"/>
        <v>2</v>
      </c>
      <c r="V61" s="35"/>
      <c r="W61" s="27" t="str">
        <f t="shared" si="8"/>
        <v>Não</v>
      </c>
    </row>
    <row r="62" spans="1:23" ht="15" x14ac:dyDescent="0.25">
      <c r="A62" s="8" t="s">
        <v>87</v>
      </c>
      <c r="B62" s="23" t="s">
        <v>234</v>
      </c>
      <c r="C62" s="12">
        <v>210270</v>
      </c>
      <c r="D62" s="57" t="s">
        <v>90</v>
      </c>
      <c r="E62" s="55">
        <v>6287</v>
      </c>
      <c r="F62" s="61">
        <f t="shared" si="0"/>
        <v>37722</v>
      </c>
      <c r="G62" s="83">
        <v>6626</v>
      </c>
      <c r="H62" s="81">
        <f t="shared" si="1"/>
        <v>105.39207889295372</v>
      </c>
      <c r="I62" s="83">
        <v>6453</v>
      </c>
      <c r="J62" s="81">
        <f t="shared" si="2"/>
        <v>102.64036901542866</v>
      </c>
      <c r="K62" s="83">
        <v>6308</v>
      </c>
      <c r="L62" s="30">
        <f t="shared" si="3"/>
        <v>100.33402258628917</v>
      </c>
      <c r="M62" s="32"/>
      <c r="N62" s="33">
        <f t="shared" si="4"/>
        <v>0</v>
      </c>
      <c r="O62" s="32"/>
      <c r="P62" s="33">
        <f t="shared" si="5"/>
        <v>0</v>
      </c>
      <c r="Q62" s="32"/>
      <c r="R62" s="33">
        <f t="shared" si="6"/>
        <v>0</v>
      </c>
      <c r="S62" s="48">
        <v>4</v>
      </c>
      <c r="T62" s="48">
        <f t="shared" si="7"/>
        <v>3</v>
      </c>
      <c r="V62" s="35"/>
      <c r="W62" s="27" t="str">
        <f t="shared" si="8"/>
        <v>Não</v>
      </c>
    </row>
    <row r="63" spans="1:23" ht="15" x14ac:dyDescent="0.25">
      <c r="A63" s="8" t="s">
        <v>131</v>
      </c>
      <c r="B63" s="23" t="s">
        <v>234</v>
      </c>
      <c r="C63" s="12">
        <v>210275</v>
      </c>
      <c r="D63" s="51" t="s">
        <v>132</v>
      </c>
      <c r="E63" s="55">
        <v>4423</v>
      </c>
      <c r="F63" s="61">
        <f t="shared" si="0"/>
        <v>26538</v>
      </c>
      <c r="G63" s="83">
        <v>4306</v>
      </c>
      <c r="H63" s="81">
        <f t="shared" si="1"/>
        <v>97.354736604114862</v>
      </c>
      <c r="I63" s="83">
        <v>4374</v>
      </c>
      <c r="J63" s="81">
        <f t="shared" si="2"/>
        <v>98.892154646167768</v>
      </c>
      <c r="K63" s="83">
        <v>4022</v>
      </c>
      <c r="L63" s="30">
        <f t="shared" si="3"/>
        <v>90.933755369658599</v>
      </c>
      <c r="M63" s="32"/>
      <c r="N63" s="33">
        <f t="shared" si="4"/>
        <v>0</v>
      </c>
      <c r="O63" s="32"/>
      <c r="P63" s="33">
        <f t="shared" si="5"/>
        <v>0</v>
      </c>
      <c r="Q63" s="32"/>
      <c r="R63" s="33">
        <f t="shared" si="6"/>
        <v>0</v>
      </c>
      <c r="S63" s="48">
        <v>4</v>
      </c>
      <c r="T63" s="48">
        <f t="shared" si="7"/>
        <v>3</v>
      </c>
      <c r="V63" s="35"/>
      <c r="W63" s="27" t="str">
        <f t="shared" si="8"/>
        <v>Não</v>
      </c>
    </row>
    <row r="64" spans="1:23" ht="15" x14ac:dyDescent="0.25">
      <c r="A64" s="8" t="s">
        <v>72</v>
      </c>
      <c r="B64" s="24" t="s">
        <v>234</v>
      </c>
      <c r="C64" s="12">
        <v>210280</v>
      </c>
      <c r="D64" s="51" t="s">
        <v>29</v>
      </c>
      <c r="E64" s="55">
        <v>8914</v>
      </c>
      <c r="F64" s="61">
        <f t="shared" si="0"/>
        <v>53484</v>
      </c>
      <c r="G64" s="83">
        <v>8360</v>
      </c>
      <c r="H64" s="81">
        <f t="shared" si="1"/>
        <v>93.785057213372227</v>
      </c>
      <c r="I64" s="83">
        <v>7784</v>
      </c>
      <c r="J64" s="81">
        <f t="shared" si="2"/>
        <v>87.32331164460399</v>
      </c>
      <c r="K64" s="83">
        <v>7542</v>
      </c>
      <c r="L64" s="30">
        <f t="shared" si="3"/>
        <v>84.608481041059008</v>
      </c>
      <c r="M64" s="32"/>
      <c r="N64" s="33">
        <f t="shared" si="4"/>
        <v>0</v>
      </c>
      <c r="O64" s="32"/>
      <c r="P64" s="33">
        <f t="shared" si="5"/>
        <v>0</v>
      </c>
      <c r="Q64" s="32"/>
      <c r="R64" s="33">
        <f t="shared" si="6"/>
        <v>0</v>
      </c>
      <c r="S64" s="48">
        <v>4</v>
      </c>
      <c r="T64" s="48">
        <f t="shared" si="7"/>
        <v>3</v>
      </c>
      <c r="V64" s="35"/>
      <c r="W64" s="27" t="str">
        <f t="shared" si="8"/>
        <v>Não</v>
      </c>
    </row>
    <row r="65" spans="1:23" ht="15" x14ac:dyDescent="0.25">
      <c r="A65" s="74" t="s">
        <v>203</v>
      </c>
      <c r="B65" s="24" t="s">
        <v>234</v>
      </c>
      <c r="C65" s="75">
        <v>210290</v>
      </c>
      <c r="D65" s="76" t="s">
        <v>208</v>
      </c>
      <c r="E65" s="55">
        <v>8102</v>
      </c>
      <c r="F65" s="61">
        <f t="shared" si="0"/>
        <v>48612</v>
      </c>
      <c r="G65" s="83">
        <v>7860</v>
      </c>
      <c r="H65" s="81">
        <f t="shared" si="1"/>
        <v>97.013083189335973</v>
      </c>
      <c r="I65" s="83">
        <v>0</v>
      </c>
      <c r="J65" s="81">
        <f t="shared" si="2"/>
        <v>0</v>
      </c>
      <c r="K65" s="83">
        <v>0</v>
      </c>
      <c r="L65" s="30">
        <f t="shared" si="3"/>
        <v>0</v>
      </c>
      <c r="M65" s="32"/>
      <c r="N65" s="33">
        <f t="shared" si="4"/>
        <v>0</v>
      </c>
      <c r="O65" s="32"/>
      <c r="P65" s="33">
        <f t="shared" si="5"/>
        <v>0</v>
      </c>
      <c r="Q65" s="32"/>
      <c r="R65" s="33">
        <f t="shared" si="6"/>
        <v>0</v>
      </c>
      <c r="S65" s="48">
        <v>4</v>
      </c>
      <c r="T65" s="48">
        <f t="shared" si="7"/>
        <v>1</v>
      </c>
      <c r="V65" s="35"/>
      <c r="W65" s="27" t="str">
        <f t="shared" si="8"/>
        <v>Não</v>
      </c>
    </row>
    <row r="66" spans="1:23" ht="15" x14ac:dyDescent="0.25">
      <c r="A66" s="7" t="s">
        <v>46</v>
      </c>
      <c r="B66" s="24" t="s">
        <v>234</v>
      </c>
      <c r="C66" s="34">
        <v>210300</v>
      </c>
      <c r="D66" s="57" t="s">
        <v>46</v>
      </c>
      <c r="E66" s="55">
        <v>60006</v>
      </c>
      <c r="F66" s="61">
        <f t="shared" si="0"/>
        <v>360036</v>
      </c>
      <c r="G66" s="83">
        <v>52065</v>
      </c>
      <c r="H66" s="81">
        <f t="shared" si="1"/>
        <v>86.766323367663233</v>
      </c>
      <c r="I66" s="83">
        <v>52058</v>
      </c>
      <c r="J66" s="81">
        <f t="shared" si="2"/>
        <v>86.754657867546584</v>
      </c>
      <c r="K66" s="83">
        <v>41843</v>
      </c>
      <c r="L66" s="30">
        <f t="shared" si="3"/>
        <v>69.731360197313592</v>
      </c>
      <c r="M66" s="32"/>
      <c r="N66" s="33">
        <f t="shared" si="4"/>
        <v>0</v>
      </c>
      <c r="O66" s="32"/>
      <c r="P66" s="33">
        <f t="shared" si="5"/>
        <v>0</v>
      </c>
      <c r="Q66" s="32"/>
      <c r="R66" s="33">
        <f t="shared" si="6"/>
        <v>0</v>
      </c>
      <c r="S66" s="48">
        <v>4</v>
      </c>
      <c r="T66" s="48">
        <f t="shared" si="7"/>
        <v>2</v>
      </c>
      <c r="V66" s="35"/>
      <c r="W66" s="27" t="str">
        <f t="shared" si="8"/>
        <v>Não</v>
      </c>
    </row>
    <row r="67" spans="1:23" ht="15" x14ac:dyDescent="0.25">
      <c r="A67" s="7" t="s">
        <v>114</v>
      </c>
      <c r="B67" s="24" t="s">
        <v>234</v>
      </c>
      <c r="C67" s="34">
        <v>210310</v>
      </c>
      <c r="D67" s="51" t="s">
        <v>118</v>
      </c>
      <c r="E67" s="55">
        <v>3515</v>
      </c>
      <c r="F67" s="61">
        <f t="shared" si="0"/>
        <v>21090</v>
      </c>
      <c r="G67" s="83">
        <v>2766</v>
      </c>
      <c r="H67" s="81">
        <f t="shared" si="1"/>
        <v>78.691322901849219</v>
      </c>
      <c r="I67" s="83">
        <v>2914</v>
      </c>
      <c r="J67" s="81">
        <f t="shared" si="2"/>
        <v>82.901849217638684</v>
      </c>
      <c r="K67" s="83">
        <v>2921</v>
      </c>
      <c r="L67" s="30">
        <f t="shared" si="3"/>
        <v>83.100995732574674</v>
      </c>
      <c r="M67" s="32"/>
      <c r="N67" s="33">
        <f t="shared" si="4"/>
        <v>0</v>
      </c>
      <c r="O67" s="32"/>
      <c r="P67" s="33">
        <f t="shared" si="5"/>
        <v>0</v>
      </c>
      <c r="Q67" s="32"/>
      <c r="R67" s="33">
        <f t="shared" si="6"/>
        <v>0</v>
      </c>
      <c r="S67" s="48">
        <v>4</v>
      </c>
      <c r="T67" s="48">
        <f t="shared" si="7"/>
        <v>2</v>
      </c>
      <c r="V67" s="35"/>
      <c r="W67" s="27" t="str">
        <f t="shared" si="8"/>
        <v>Não</v>
      </c>
    </row>
    <row r="68" spans="1:23" ht="15.75" x14ac:dyDescent="0.25">
      <c r="A68" s="7" t="s">
        <v>114</v>
      </c>
      <c r="B68" s="24" t="s">
        <v>234</v>
      </c>
      <c r="C68" s="34">
        <v>210312</v>
      </c>
      <c r="D68" s="58" t="s">
        <v>119</v>
      </c>
      <c r="E68" s="55">
        <v>2720</v>
      </c>
      <c r="F68" s="61">
        <f t="shared" si="0"/>
        <v>16320</v>
      </c>
      <c r="G68" s="84">
        <v>0</v>
      </c>
      <c r="H68" s="81">
        <f t="shared" si="1"/>
        <v>0</v>
      </c>
      <c r="I68" s="85">
        <v>0</v>
      </c>
      <c r="J68" s="81">
        <f t="shared" si="2"/>
        <v>0</v>
      </c>
      <c r="K68" s="85">
        <v>0</v>
      </c>
      <c r="L68" s="30">
        <f t="shared" si="3"/>
        <v>0</v>
      </c>
      <c r="M68" s="32"/>
      <c r="N68" s="33">
        <f t="shared" si="4"/>
        <v>0</v>
      </c>
      <c r="O68" s="32"/>
      <c r="P68" s="33">
        <f t="shared" si="5"/>
        <v>0</v>
      </c>
      <c r="Q68" s="32"/>
      <c r="R68" s="33">
        <f t="shared" si="6"/>
        <v>0</v>
      </c>
      <c r="S68" s="48">
        <v>4</v>
      </c>
      <c r="T68" s="48">
        <f t="shared" si="7"/>
        <v>0</v>
      </c>
      <c r="V68" s="35"/>
      <c r="W68" s="27" t="str">
        <f t="shared" si="8"/>
        <v>Não</v>
      </c>
    </row>
    <row r="69" spans="1:23" ht="15" x14ac:dyDescent="0.25">
      <c r="A69" s="74" t="s">
        <v>203</v>
      </c>
      <c r="B69" s="24" t="s">
        <v>234</v>
      </c>
      <c r="C69" s="75">
        <v>210315</v>
      </c>
      <c r="D69" s="76" t="s">
        <v>209</v>
      </c>
      <c r="E69" s="55">
        <v>2782</v>
      </c>
      <c r="F69" s="61">
        <f t="shared" si="0"/>
        <v>16692</v>
      </c>
      <c r="G69" s="83">
        <v>2525</v>
      </c>
      <c r="H69" s="81">
        <f t="shared" si="1"/>
        <v>90.762041696621125</v>
      </c>
      <c r="I69" s="83">
        <v>2230</v>
      </c>
      <c r="J69" s="81">
        <f t="shared" si="2"/>
        <v>80.158159597411938</v>
      </c>
      <c r="K69" s="83">
        <v>2841</v>
      </c>
      <c r="L69" s="30">
        <f t="shared" si="3"/>
        <v>102.12077641984183</v>
      </c>
      <c r="M69" s="32"/>
      <c r="N69" s="33">
        <f t="shared" si="4"/>
        <v>0</v>
      </c>
      <c r="O69" s="32"/>
      <c r="P69" s="33">
        <f t="shared" si="5"/>
        <v>0</v>
      </c>
      <c r="Q69" s="32"/>
      <c r="R69" s="33">
        <f t="shared" si="6"/>
        <v>0</v>
      </c>
      <c r="S69" s="48">
        <v>4</v>
      </c>
      <c r="T69" s="48">
        <f t="shared" si="7"/>
        <v>3</v>
      </c>
      <c r="V69" s="35"/>
      <c r="W69" s="27" t="str">
        <f t="shared" si="8"/>
        <v>Não</v>
      </c>
    </row>
    <row r="70" spans="1:23" ht="15" x14ac:dyDescent="0.25">
      <c r="A70" s="74" t="s">
        <v>203</v>
      </c>
      <c r="B70" s="24" t="s">
        <v>235</v>
      </c>
      <c r="C70" s="75">
        <v>210317</v>
      </c>
      <c r="D70" s="79" t="s">
        <v>210</v>
      </c>
      <c r="E70" s="55">
        <v>9070</v>
      </c>
      <c r="F70" s="61">
        <f t="shared" si="0"/>
        <v>54420</v>
      </c>
      <c r="G70" s="83">
        <v>9100</v>
      </c>
      <c r="H70" s="81">
        <f t="shared" si="1"/>
        <v>100.33076074972436</v>
      </c>
      <c r="I70" s="83">
        <v>9856</v>
      </c>
      <c r="J70" s="81">
        <f t="shared" si="2"/>
        <v>108.66593164277838</v>
      </c>
      <c r="K70" s="83">
        <v>8958</v>
      </c>
      <c r="L70" s="30">
        <f t="shared" si="3"/>
        <v>98.765159867695701</v>
      </c>
      <c r="M70" s="32"/>
      <c r="N70" s="33">
        <f t="shared" si="4"/>
        <v>0</v>
      </c>
      <c r="O70" s="32"/>
      <c r="P70" s="33">
        <f t="shared" si="5"/>
        <v>0</v>
      </c>
      <c r="Q70" s="32"/>
      <c r="R70" s="33">
        <f t="shared" si="6"/>
        <v>0</v>
      </c>
      <c r="S70" s="48">
        <v>4</v>
      </c>
      <c r="T70" s="48">
        <f t="shared" si="7"/>
        <v>3</v>
      </c>
      <c r="V70" s="35"/>
      <c r="W70" s="27" t="str">
        <f t="shared" si="8"/>
        <v>Não</v>
      </c>
    </row>
    <row r="71" spans="1:23" ht="15" x14ac:dyDescent="0.25">
      <c r="A71" s="8" t="s">
        <v>53</v>
      </c>
      <c r="B71" s="23" t="s">
        <v>234</v>
      </c>
      <c r="C71" s="12">
        <v>210320</v>
      </c>
      <c r="D71" s="51" t="s">
        <v>53</v>
      </c>
      <c r="E71" s="55">
        <v>26298</v>
      </c>
      <c r="F71" s="61">
        <f t="shared" si="0"/>
        <v>157788</v>
      </c>
      <c r="G71" s="83">
        <v>22815</v>
      </c>
      <c r="H71" s="81">
        <f t="shared" si="1"/>
        <v>86.755646817248461</v>
      </c>
      <c r="I71" s="83">
        <v>22665</v>
      </c>
      <c r="J71" s="81">
        <f t="shared" si="2"/>
        <v>86.185261236595935</v>
      </c>
      <c r="K71" s="83">
        <v>25015</v>
      </c>
      <c r="L71" s="30">
        <f t="shared" si="3"/>
        <v>95.121302000152113</v>
      </c>
      <c r="M71" s="32"/>
      <c r="N71" s="33">
        <f t="shared" si="4"/>
        <v>0</v>
      </c>
      <c r="O71" s="32"/>
      <c r="P71" s="33">
        <f t="shared" si="5"/>
        <v>0</v>
      </c>
      <c r="Q71" s="32"/>
      <c r="R71" s="33">
        <f t="shared" si="6"/>
        <v>0</v>
      </c>
      <c r="S71" s="48">
        <v>4</v>
      </c>
      <c r="T71" s="48">
        <f t="shared" si="7"/>
        <v>3</v>
      </c>
      <c r="V71" s="35"/>
      <c r="W71" s="27" t="str">
        <f t="shared" si="8"/>
        <v>Não</v>
      </c>
    </row>
    <row r="72" spans="1:23" ht="15" x14ac:dyDescent="0.25">
      <c r="A72" s="8" t="s">
        <v>8</v>
      </c>
      <c r="B72" s="23" t="s">
        <v>234</v>
      </c>
      <c r="C72" s="12">
        <v>210325</v>
      </c>
      <c r="D72" s="51" t="s">
        <v>11</v>
      </c>
      <c r="E72" s="55">
        <v>5639</v>
      </c>
      <c r="F72" s="61">
        <f t="shared" si="0"/>
        <v>33834</v>
      </c>
      <c r="G72" s="83">
        <v>4811</v>
      </c>
      <c r="H72" s="81">
        <f t="shared" si="1"/>
        <v>85.316545486788442</v>
      </c>
      <c r="I72" s="83">
        <v>5089</v>
      </c>
      <c r="J72" s="81">
        <f t="shared" si="2"/>
        <v>90.246497605958496</v>
      </c>
      <c r="K72" s="83">
        <v>1781</v>
      </c>
      <c r="L72" s="30">
        <f t="shared" si="3"/>
        <v>31.583614115978008</v>
      </c>
      <c r="M72" s="32"/>
      <c r="N72" s="33">
        <f t="shared" si="4"/>
        <v>0</v>
      </c>
      <c r="O72" s="32"/>
      <c r="P72" s="33">
        <f t="shared" si="5"/>
        <v>0</v>
      </c>
      <c r="Q72" s="32"/>
      <c r="R72" s="33">
        <f t="shared" si="6"/>
        <v>0</v>
      </c>
      <c r="S72" s="48">
        <v>4</v>
      </c>
      <c r="T72" s="48">
        <f t="shared" si="7"/>
        <v>2</v>
      </c>
      <c r="V72" s="35"/>
      <c r="W72" s="27" t="str">
        <f t="shared" si="8"/>
        <v>Não</v>
      </c>
    </row>
    <row r="73" spans="1:23" ht="15" x14ac:dyDescent="0.25">
      <c r="A73" s="8" t="s">
        <v>66</v>
      </c>
      <c r="B73" s="23" t="s">
        <v>234</v>
      </c>
      <c r="C73" s="12">
        <v>210330</v>
      </c>
      <c r="D73" s="51" t="s">
        <v>66</v>
      </c>
      <c r="E73" s="55">
        <v>39554</v>
      </c>
      <c r="F73" s="61">
        <f t="shared" si="0"/>
        <v>237324</v>
      </c>
      <c r="G73" s="83">
        <v>35815</v>
      </c>
      <c r="H73" s="81">
        <f t="shared" si="1"/>
        <v>90.547100166860488</v>
      </c>
      <c r="I73" s="83">
        <v>37062</v>
      </c>
      <c r="J73" s="81">
        <f t="shared" si="2"/>
        <v>93.699752237447541</v>
      </c>
      <c r="K73" s="83">
        <v>25144</v>
      </c>
      <c r="L73" s="30">
        <f t="shared" si="3"/>
        <v>63.568792031147289</v>
      </c>
      <c r="M73" s="32"/>
      <c r="N73" s="33">
        <f t="shared" si="4"/>
        <v>0</v>
      </c>
      <c r="O73" s="32"/>
      <c r="P73" s="33">
        <f t="shared" si="5"/>
        <v>0</v>
      </c>
      <c r="Q73" s="32"/>
      <c r="R73" s="33">
        <f t="shared" si="6"/>
        <v>0</v>
      </c>
      <c r="S73" s="48">
        <v>4</v>
      </c>
      <c r="T73" s="48">
        <f t="shared" si="7"/>
        <v>2</v>
      </c>
      <c r="V73" s="35"/>
      <c r="W73" s="27" t="str">
        <f t="shared" si="8"/>
        <v>Não</v>
      </c>
    </row>
    <row r="74" spans="1:23" ht="15" x14ac:dyDescent="0.25">
      <c r="A74" s="8" t="s">
        <v>46</v>
      </c>
      <c r="B74" s="23" t="s">
        <v>234</v>
      </c>
      <c r="C74" s="12">
        <v>210340</v>
      </c>
      <c r="D74" s="51" t="s">
        <v>50</v>
      </c>
      <c r="E74" s="55">
        <v>16568</v>
      </c>
      <c r="F74" s="61">
        <f t="shared" si="0"/>
        <v>99408</v>
      </c>
      <c r="G74" s="83">
        <v>15790</v>
      </c>
      <c r="H74" s="81">
        <f t="shared" si="1"/>
        <v>95.304200869145333</v>
      </c>
      <c r="I74" s="83">
        <v>15567</v>
      </c>
      <c r="J74" s="81">
        <f t="shared" si="2"/>
        <v>93.958232737807819</v>
      </c>
      <c r="K74" s="83">
        <v>12384</v>
      </c>
      <c r="L74" s="30">
        <f t="shared" si="3"/>
        <v>74.746499275712225</v>
      </c>
      <c r="M74" s="32"/>
      <c r="N74" s="33">
        <f t="shared" si="4"/>
        <v>0</v>
      </c>
      <c r="O74" s="32"/>
      <c r="P74" s="33">
        <f t="shared" si="5"/>
        <v>0</v>
      </c>
      <c r="Q74" s="32"/>
      <c r="R74" s="33">
        <f t="shared" si="6"/>
        <v>0</v>
      </c>
      <c r="S74" s="48">
        <v>4</v>
      </c>
      <c r="T74" s="48">
        <f t="shared" si="7"/>
        <v>2</v>
      </c>
      <c r="V74" s="35"/>
      <c r="W74" s="27" t="str">
        <f t="shared" si="8"/>
        <v>Não</v>
      </c>
    </row>
    <row r="75" spans="1:23" ht="15" x14ac:dyDescent="0.25">
      <c r="A75" s="8" t="s">
        <v>172</v>
      </c>
      <c r="B75" s="23" t="s">
        <v>234</v>
      </c>
      <c r="C75" s="12">
        <v>210350</v>
      </c>
      <c r="D75" s="51" t="s">
        <v>176</v>
      </c>
      <c r="E75" s="55">
        <v>14155</v>
      </c>
      <c r="F75" s="61">
        <f t="shared" si="0"/>
        <v>84930</v>
      </c>
      <c r="G75" s="83">
        <v>14816</v>
      </c>
      <c r="H75" s="81">
        <f t="shared" si="1"/>
        <v>104.66972801130343</v>
      </c>
      <c r="I75" s="83">
        <v>8644</v>
      </c>
      <c r="J75" s="81">
        <f t="shared" si="2"/>
        <v>61.066760861886259</v>
      </c>
      <c r="K75" s="83">
        <v>13526</v>
      </c>
      <c r="L75" s="30">
        <f t="shared" si="3"/>
        <v>95.55634051571883</v>
      </c>
      <c r="M75" s="32"/>
      <c r="N75" s="33">
        <f t="shared" si="4"/>
        <v>0</v>
      </c>
      <c r="O75" s="32"/>
      <c r="P75" s="33">
        <f t="shared" si="5"/>
        <v>0</v>
      </c>
      <c r="Q75" s="32"/>
      <c r="R75" s="33">
        <f t="shared" si="6"/>
        <v>0</v>
      </c>
      <c r="S75" s="48">
        <v>4</v>
      </c>
      <c r="T75" s="48">
        <f t="shared" si="7"/>
        <v>2</v>
      </c>
      <c r="V75" s="35"/>
      <c r="W75" s="27" t="str">
        <f t="shared" si="8"/>
        <v>Não</v>
      </c>
    </row>
    <row r="76" spans="1:23" ht="15" x14ac:dyDescent="0.25">
      <c r="A76" s="8" t="s">
        <v>16</v>
      </c>
      <c r="B76" s="23" t="s">
        <v>235</v>
      </c>
      <c r="C76" s="12">
        <v>210355</v>
      </c>
      <c r="D76" s="57" t="s">
        <v>20</v>
      </c>
      <c r="E76" s="55">
        <v>2779</v>
      </c>
      <c r="F76" s="61">
        <f t="shared" si="0"/>
        <v>16674</v>
      </c>
      <c r="G76" s="83">
        <v>2805</v>
      </c>
      <c r="H76" s="81">
        <f t="shared" si="1"/>
        <v>100.9355883411299</v>
      </c>
      <c r="I76" s="83">
        <v>2781</v>
      </c>
      <c r="J76" s="81">
        <f t="shared" si="2"/>
        <v>100.07196833393306</v>
      </c>
      <c r="K76" s="83">
        <v>2447</v>
      </c>
      <c r="L76" s="30">
        <f t="shared" si="3"/>
        <v>88.053256567110466</v>
      </c>
      <c r="M76" s="32"/>
      <c r="N76" s="33">
        <f t="shared" si="4"/>
        <v>0</v>
      </c>
      <c r="O76" s="32"/>
      <c r="P76" s="33">
        <f t="shared" si="5"/>
        <v>0</v>
      </c>
      <c r="Q76" s="32"/>
      <c r="R76" s="33">
        <f t="shared" si="6"/>
        <v>0</v>
      </c>
      <c r="S76" s="48">
        <v>4</v>
      </c>
      <c r="T76" s="48">
        <f t="shared" si="7"/>
        <v>3</v>
      </c>
      <c r="V76" s="35"/>
      <c r="W76" s="27" t="str">
        <f t="shared" si="8"/>
        <v>Não</v>
      </c>
    </row>
    <row r="77" spans="1:23" ht="15" x14ac:dyDescent="0.25">
      <c r="A77" s="8" t="s">
        <v>66</v>
      </c>
      <c r="B77" s="23" t="s">
        <v>234</v>
      </c>
      <c r="C77" s="12">
        <v>210360</v>
      </c>
      <c r="D77" s="51" t="s">
        <v>68</v>
      </c>
      <c r="E77" s="55">
        <v>22961</v>
      </c>
      <c r="F77" s="61">
        <f t="shared" si="0"/>
        <v>137766</v>
      </c>
      <c r="G77" s="83">
        <v>20065</v>
      </c>
      <c r="H77" s="81">
        <f t="shared" si="1"/>
        <v>87.387308915116932</v>
      </c>
      <c r="I77" s="83">
        <v>23839</v>
      </c>
      <c r="J77" s="81">
        <f t="shared" si="2"/>
        <v>103.82387526675667</v>
      </c>
      <c r="K77" s="83">
        <v>23340</v>
      </c>
      <c r="L77" s="30">
        <f t="shared" si="3"/>
        <v>101.65062497277992</v>
      </c>
      <c r="M77" s="32"/>
      <c r="N77" s="33">
        <f t="shared" si="4"/>
        <v>0</v>
      </c>
      <c r="O77" s="32"/>
      <c r="P77" s="33">
        <f t="shared" si="5"/>
        <v>0</v>
      </c>
      <c r="Q77" s="32"/>
      <c r="R77" s="33">
        <f t="shared" si="6"/>
        <v>0</v>
      </c>
      <c r="S77" s="48">
        <v>4</v>
      </c>
      <c r="T77" s="48">
        <f t="shared" si="7"/>
        <v>3</v>
      </c>
      <c r="V77" s="35"/>
      <c r="W77" s="27" t="str">
        <f t="shared" si="8"/>
        <v>Não</v>
      </c>
    </row>
    <row r="78" spans="1:23" ht="15" x14ac:dyDescent="0.25">
      <c r="A78" s="8" t="s">
        <v>114</v>
      </c>
      <c r="B78" s="23" t="s">
        <v>234</v>
      </c>
      <c r="C78" s="12">
        <v>210370</v>
      </c>
      <c r="D78" s="51" t="s">
        <v>120</v>
      </c>
      <c r="E78" s="55">
        <v>11086</v>
      </c>
      <c r="F78" s="61">
        <f t="shared" si="0"/>
        <v>66516</v>
      </c>
      <c r="G78" s="83">
        <v>10666</v>
      </c>
      <c r="H78" s="81">
        <f t="shared" si="1"/>
        <v>96.211437849539962</v>
      </c>
      <c r="I78" s="83">
        <v>9460</v>
      </c>
      <c r="J78" s="81">
        <f t="shared" si="2"/>
        <v>85.332852246076129</v>
      </c>
      <c r="K78" s="83">
        <v>8937</v>
      </c>
      <c r="L78" s="30">
        <f t="shared" si="3"/>
        <v>80.61519033014612</v>
      </c>
      <c r="M78" s="32"/>
      <c r="N78" s="33">
        <f t="shared" si="4"/>
        <v>0</v>
      </c>
      <c r="O78" s="32"/>
      <c r="P78" s="33">
        <f t="shared" si="5"/>
        <v>0</v>
      </c>
      <c r="Q78" s="32"/>
      <c r="R78" s="33">
        <f t="shared" si="6"/>
        <v>0</v>
      </c>
      <c r="S78" s="48">
        <v>4</v>
      </c>
      <c r="T78" s="48">
        <f t="shared" si="7"/>
        <v>3</v>
      </c>
      <c r="V78" s="35"/>
      <c r="W78" s="27" t="str">
        <f t="shared" si="8"/>
        <v>Não</v>
      </c>
    </row>
    <row r="79" spans="1:23" ht="15" x14ac:dyDescent="0.25">
      <c r="A79" s="8" t="s">
        <v>72</v>
      </c>
      <c r="B79" s="23" t="s">
        <v>234</v>
      </c>
      <c r="C79" s="12">
        <v>210375</v>
      </c>
      <c r="D79" s="51" t="s">
        <v>76</v>
      </c>
      <c r="E79" s="55">
        <v>6503</v>
      </c>
      <c r="F79" s="61">
        <f t="shared" ref="F79:F142" si="9">E79*6</f>
        <v>39018</v>
      </c>
      <c r="G79" s="83">
        <v>6466</v>
      </c>
      <c r="H79" s="81">
        <f t="shared" ref="H79:H142" si="10">G79/E79*100</f>
        <v>99.431031831462406</v>
      </c>
      <c r="I79" s="83">
        <v>6016</v>
      </c>
      <c r="J79" s="81">
        <f t="shared" ref="J79:J142" si="11">I79/E79*100</f>
        <v>92.511148700599719</v>
      </c>
      <c r="K79" s="83">
        <v>5696</v>
      </c>
      <c r="L79" s="30">
        <f t="shared" ref="L79:L142" si="12">K79/E79*100</f>
        <v>87.590342918652937</v>
      </c>
      <c r="M79" s="32"/>
      <c r="N79" s="33">
        <f t="shared" ref="N79:N142" si="13">M79/E79*100</f>
        <v>0</v>
      </c>
      <c r="O79" s="32"/>
      <c r="P79" s="33">
        <f t="shared" ref="P79:P142" si="14">O79/E79*100</f>
        <v>0</v>
      </c>
      <c r="Q79" s="32"/>
      <c r="R79" s="33">
        <f t="shared" ref="R79:R142" si="15">Q79/E79*100</f>
        <v>0</v>
      </c>
      <c r="S79" s="48">
        <v>4</v>
      </c>
      <c r="T79" s="48">
        <f t="shared" ref="T79:T142" si="16">COUNTIF(H79,"&gt;=80")+COUNTIF(J79,"&gt;=80")+COUNTIF(L79,"&gt;=80")+COUNTIF(N79,"&gt;=80")+COUNTIF(P79,"&gt;=80")+COUNTIF(R79,"&gt;=80")</f>
        <v>3</v>
      </c>
      <c r="V79" s="35"/>
      <c r="W79" s="27" t="str">
        <f t="shared" si="8"/>
        <v>Não</v>
      </c>
    </row>
    <row r="80" spans="1:23" ht="15" x14ac:dyDescent="0.25">
      <c r="A80" s="8" t="s">
        <v>131</v>
      </c>
      <c r="B80" s="23" t="s">
        <v>234</v>
      </c>
      <c r="C80" s="12">
        <v>210380</v>
      </c>
      <c r="D80" s="51" t="s">
        <v>133</v>
      </c>
      <c r="E80" s="55">
        <v>10207</v>
      </c>
      <c r="F80" s="61">
        <f t="shared" si="9"/>
        <v>61242</v>
      </c>
      <c r="G80" s="83">
        <v>7838</v>
      </c>
      <c r="H80" s="81">
        <f t="shared" si="10"/>
        <v>76.79043793475067</v>
      </c>
      <c r="I80" s="83">
        <v>10050</v>
      </c>
      <c r="J80" s="81">
        <f t="shared" si="11"/>
        <v>98.461839913784658</v>
      </c>
      <c r="K80" s="83">
        <v>10375</v>
      </c>
      <c r="L80" s="30">
        <f t="shared" si="12"/>
        <v>101.64592926423043</v>
      </c>
      <c r="M80" s="32"/>
      <c r="N80" s="33">
        <f t="shared" si="13"/>
        <v>0</v>
      </c>
      <c r="O80" s="32"/>
      <c r="P80" s="33">
        <f t="shared" si="14"/>
        <v>0</v>
      </c>
      <c r="Q80" s="32"/>
      <c r="R80" s="33">
        <f t="shared" si="15"/>
        <v>0</v>
      </c>
      <c r="S80" s="48">
        <v>4</v>
      </c>
      <c r="T80" s="48">
        <f t="shared" si="16"/>
        <v>2</v>
      </c>
      <c r="V80" s="35"/>
      <c r="W80" s="27" t="str">
        <f t="shared" ref="W80:W143" si="17">IF(T80&gt;=4,"Sim","Não")</f>
        <v>Não</v>
      </c>
    </row>
    <row r="81" spans="1:23" ht="15" x14ac:dyDescent="0.25">
      <c r="A81" s="8" t="s">
        <v>46</v>
      </c>
      <c r="B81" s="23" t="s">
        <v>234</v>
      </c>
      <c r="C81" s="12">
        <v>210390</v>
      </c>
      <c r="D81" s="51" t="s">
        <v>51</v>
      </c>
      <c r="E81" s="55">
        <v>3059</v>
      </c>
      <c r="F81" s="61">
        <f t="shared" si="9"/>
        <v>18354</v>
      </c>
      <c r="G81" s="83">
        <v>3346</v>
      </c>
      <c r="H81" s="81">
        <f t="shared" si="10"/>
        <v>109.38215102974829</v>
      </c>
      <c r="I81" s="83">
        <v>3103</v>
      </c>
      <c r="J81" s="81">
        <f t="shared" si="11"/>
        <v>101.43837855508335</v>
      </c>
      <c r="K81" s="83">
        <v>2545</v>
      </c>
      <c r="L81" s="30">
        <f t="shared" si="12"/>
        <v>83.19712324288983</v>
      </c>
      <c r="M81" s="32"/>
      <c r="N81" s="33">
        <f t="shared" si="13"/>
        <v>0</v>
      </c>
      <c r="O81" s="32"/>
      <c r="P81" s="33">
        <f t="shared" si="14"/>
        <v>0</v>
      </c>
      <c r="Q81" s="32"/>
      <c r="R81" s="33">
        <f t="shared" si="15"/>
        <v>0</v>
      </c>
      <c r="S81" s="48">
        <v>4</v>
      </c>
      <c r="T81" s="48">
        <f t="shared" si="16"/>
        <v>3</v>
      </c>
      <c r="V81" s="35"/>
      <c r="W81" s="27" t="str">
        <f t="shared" si="17"/>
        <v>Não</v>
      </c>
    </row>
    <row r="82" spans="1:23" ht="15" x14ac:dyDescent="0.25">
      <c r="A82" s="8" t="s">
        <v>101</v>
      </c>
      <c r="B82" s="23" t="s">
        <v>234</v>
      </c>
      <c r="C82" s="12">
        <v>210400</v>
      </c>
      <c r="D82" s="51" t="s">
        <v>103</v>
      </c>
      <c r="E82" s="55">
        <v>5334</v>
      </c>
      <c r="F82" s="61">
        <f t="shared" si="9"/>
        <v>32004</v>
      </c>
      <c r="G82" s="83">
        <v>2388</v>
      </c>
      <c r="H82" s="81">
        <f t="shared" si="10"/>
        <v>44.769403824521937</v>
      </c>
      <c r="I82" s="83">
        <v>4649</v>
      </c>
      <c r="J82" s="81">
        <f t="shared" si="11"/>
        <v>87.157855268091495</v>
      </c>
      <c r="K82" s="83">
        <v>5424</v>
      </c>
      <c r="L82" s="30">
        <f t="shared" si="12"/>
        <v>101.68728908886389</v>
      </c>
      <c r="M82" s="32"/>
      <c r="N82" s="33">
        <f t="shared" si="13"/>
        <v>0</v>
      </c>
      <c r="O82" s="32"/>
      <c r="P82" s="33">
        <f t="shared" si="14"/>
        <v>0</v>
      </c>
      <c r="Q82" s="32"/>
      <c r="R82" s="33">
        <f t="shared" si="15"/>
        <v>0</v>
      </c>
      <c r="S82" s="48">
        <v>4</v>
      </c>
      <c r="T82" s="48">
        <f t="shared" si="16"/>
        <v>2</v>
      </c>
      <c r="V82" s="35"/>
      <c r="W82" s="27" t="str">
        <f t="shared" si="17"/>
        <v>Não</v>
      </c>
    </row>
    <row r="83" spans="1:23" ht="15" x14ac:dyDescent="0.25">
      <c r="A83" s="8" t="s">
        <v>72</v>
      </c>
      <c r="B83" s="23" t="s">
        <v>234</v>
      </c>
      <c r="C83" s="12">
        <v>210405</v>
      </c>
      <c r="D83" s="51" t="s">
        <v>77</v>
      </c>
      <c r="E83" s="55">
        <v>14198</v>
      </c>
      <c r="F83" s="61">
        <f t="shared" si="9"/>
        <v>85188</v>
      </c>
      <c r="G83" s="83">
        <v>14825</v>
      </c>
      <c r="H83" s="81">
        <f t="shared" si="10"/>
        <v>104.41611494576702</v>
      </c>
      <c r="I83" s="83">
        <v>14336</v>
      </c>
      <c r="J83" s="81">
        <f t="shared" si="11"/>
        <v>100.97196788280039</v>
      </c>
      <c r="K83" s="83">
        <v>0</v>
      </c>
      <c r="L83" s="30">
        <f t="shared" si="12"/>
        <v>0</v>
      </c>
      <c r="M83" s="32"/>
      <c r="N83" s="33">
        <f t="shared" si="13"/>
        <v>0</v>
      </c>
      <c r="O83" s="32"/>
      <c r="P83" s="33">
        <f t="shared" si="14"/>
        <v>0</v>
      </c>
      <c r="Q83" s="32"/>
      <c r="R83" s="33">
        <f t="shared" si="15"/>
        <v>0</v>
      </c>
      <c r="S83" s="48">
        <v>4</v>
      </c>
      <c r="T83" s="48">
        <f t="shared" si="16"/>
        <v>2</v>
      </c>
      <c r="V83" s="35"/>
      <c r="W83" s="27" t="str">
        <f t="shared" si="17"/>
        <v>Não</v>
      </c>
    </row>
    <row r="84" spans="1:23" ht="15" x14ac:dyDescent="0.25">
      <c r="A84" s="7" t="s">
        <v>27</v>
      </c>
      <c r="B84" s="24" t="s">
        <v>234</v>
      </c>
      <c r="C84" s="12">
        <v>210407</v>
      </c>
      <c r="D84" s="51" t="s">
        <v>30</v>
      </c>
      <c r="E84" s="55">
        <v>1943</v>
      </c>
      <c r="F84" s="61">
        <f t="shared" si="9"/>
        <v>11658</v>
      </c>
      <c r="G84" s="83">
        <v>1990</v>
      </c>
      <c r="H84" s="81">
        <f t="shared" si="10"/>
        <v>102.41893978383942</v>
      </c>
      <c r="I84" s="83">
        <v>1916</v>
      </c>
      <c r="J84" s="81">
        <f t="shared" si="11"/>
        <v>98.610396294390128</v>
      </c>
      <c r="K84" s="83">
        <v>2015</v>
      </c>
      <c r="L84" s="30">
        <f t="shared" si="12"/>
        <v>103.70560988162636</v>
      </c>
      <c r="M84" s="32"/>
      <c r="N84" s="33">
        <f t="shared" si="13"/>
        <v>0</v>
      </c>
      <c r="O84" s="32"/>
      <c r="P84" s="33">
        <f t="shared" si="14"/>
        <v>0</v>
      </c>
      <c r="Q84" s="32"/>
      <c r="R84" s="33">
        <f t="shared" si="15"/>
        <v>0</v>
      </c>
      <c r="S84" s="48">
        <v>4</v>
      </c>
      <c r="T84" s="48">
        <f t="shared" si="16"/>
        <v>3</v>
      </c>
      <c r="V84" s="35"/>
      <c r="W84" s="27" t="str">
        <f t="shared" si="17"/>
        <v>Não</v>
      </c>
    </row>
    <row r="85" spans="1:23" ht="15" x14ac:dyDescent="0.25">
      <c r="A85" s="8" t="s">
        <v>41</v>
      </c>
      <c r="B85" s="23" t="s">
        <v>235</v>
      </c>
      <c r="C85" s="12">
        <v>210408</v>
      </c>
      <c r="D85" s="51" t="s">
        <v>239</v>
      </c>
      <c r="E85" s="55">
        <v>2000</v>
      </c>
      <c r="F85" s="61">
        <f t="shared" si="9"/>
        <v>12000</v>
      </c>
      <c r="G85" s="83">
        <v>2231</v>
      </c>
      <c r="H85" s="81">
        <f t="shared" si="10"/>
        <v>111.55</v>
      </c>
      <c r="I85" s="83">
        <v>2061</v>
      </c>
      <c r="J85" s="81">
        <f t="shared" si="11"/>
        <v>103.05</v>
      </c>
      <c r="K85" s="83">
        <v>2227</v>
      </c>
      <c r="L85" s="30">
        <f t="shared" si="12"/>
        <v>111.35</v>
      </c>
      <c r="M85" s="32"/>
      <c r="N85" s="33">
        <f t="shared" si="13"/>
        <v>0</v>
      </c>
      <c r="O85" s="32"/>
      <c r="P85" s="33">
        <f t="shared" si="14"/>
        <v>0</v>
      </c>
      <c r="Q85" s="32"/>
      <c r="R85" s="33">
        <f t="shared" si="15"/>
        <v>0</v>
      </c>
      <c r="S85" s="48">
        <v>4</v>
      </c>
      <c r="T85" s="48">
        <f t="shared" si="16"/>
        <v>3</v>
      </c>
      <c r="V85" s="35"/>
      <c r="W85" s="27" t="str">
        <f t="shared" si="17"/>
        <v>Não</v>
      </c>
    </row>
    <row r="86" spans="1:23" ht="15" x14ac:dyDescent="0.25">
      <c r="A86" s="8" t="s">
        <v>27</v>
      </c>
      <c r="B86" s="23" t="s">
        <v>234</v>
      </c>
      <c r="C86" s="12">
        <v>210409</v>
      </c>
      <c r="D86" s="51" t="s">
        <v>31</v>
      </c>
      <c r="E86" s="55">
        <v>5410</v>
      </c>
      <c r="F86" s="61">
        <f t="shared" si="9"/>
        <v>32460</v>
      </c>
      <c r="G86" s="83">
        <v>6173</v>
      </c>
      <c r="H86" s="81">
        <f t="shared" si="10"/>
        <v>114.10351201478744</v>
      </c>
      <c r="I86" s="83">
        <v>5824</v>
      </c>
      <c r="J86" s="81">
        <f t="shared" si="11"/>
        <v>107.65249537892791</v>
      </c>
      <c r="K86" s="83">
        <v>5398</v>
      </c>
      <c r="L86" s="30">
        <f t="shared" si="12"/>
        <v>99.778188539741222</v>
      </c>
      <c r="M86" s="32"/>
      <c r="N86" s="33">
        <f t="shared" si="13"/>
        <v>0</v>
      </c>
      <c r="O86" s="32"/>
      <c r="P86" s="33">
        <f t="shared" si="14"/>
        <v>0</v>
      </c>
      <c r="Q86" s="32"/>
      <c r="R86" s="33">
        <f t="shared" si="15"/>
        <v>0</v>
      </c>
      <c r="S86" s="48">
        <v>4</v>
      </c>
      <c r="T86" s="48">
        <f t="shared" si="16"/>
        <v>3</v>
      </c>
      <c r="V86" s="35"/>
      <c r="W86" s="27" t="str">
        <f t="shared" si="17"/>
        <v>Não</v>
      </c>
    </row>
    <row r="87" spans="1:23" ht="15" x14ac:dyDescent="0.25">
      <c r="A87" s="8" t="s">
        <v>27</v>
      </c>
      <c r="B87" s="23" t="s">
        <v>234</v>
      </c>
      <c r="C87" s="12">
        <v>210410</v>
      </c>
      <c r="D87" s="51" t="s">
        <v>32</v>
      </c>
      <c r="E87" s="55">
        <v>4440</v>
      </c>
      <c r="F87" s="61">
        <f t="shared" si="9"/>
        <v>26640</v>
      </c>
      <c r="G87" s="83">
        <v>4586</v>
      </c>
      <c r="H87" s="81">
        <f t="shared" si="10"/>
        <v>103.28828828828829</v>
      </c>
      <c r="I87" s="83">
        <v>4670</v>
      </c>
      <c r="J87" s="81">
        <f t="shared" si="11"/>
        <v>105.18018018018019</v>
      </c>
      <c r="K87" s="83">
        <v>4308</v>
      </c>
      <c r="L87" s="30">
        <f t="shared" si="12"/>
        <v>97.027027027027017</v>
      </c>
      <c r="M87" s="32"/>
      <c r="N87" s="33">
        <f t="shared" si="13"/>
        <v>0</v>
      </c>
      <c r="O87" s="32"/>
      <c r="P87" s="33">
        <f t="shared" si="14"/>
        <v>0</v>
      </c>
      <c r="Q87" s="32"/>
      <c r="R87" s="33">
        <f t="shared" si="15"/>
        <v>0</v>
      </c>
      <c r="S87" s="48">
        <v>4</v>
      </c>
      <c r="T87" s="48">
        <f t="shared" si="16"/>
        <v>3</v>
      </c>
      <c r="V87" s="35"/>
      <c r="W87" s="27" t="str">
        <f t="shared" si="17"/>
        <v>Não</v>
      </c>
    </row>
    <row r="88" spans="1:23" ht="15" x14ac:dyDescent="0.25">
      <c r="A88" s="8" t="s">
        <v>131</v>
      </c>
      <c r="B88" s="23" t="s">
        <v>234</v>
      </c>
      <c r="C88" s="12">
        <v>210420</v>
      </c>
      <c r="D88" s="51" t="s">
        <v>134</v>
      </c>
      <c r="E88" s="55">
        <v>5527</v>
      </c>
      <c r="F88" s="61">
        <f t="shared" si="9"/>
        <v>33162</v>
      </c>
      <c r="G88" s="83">
        <v>5896</v>
      </c>
      <c r="H88" s="81">
        <f t="shared" si="10"/>
        <v>106.67631626560521</v>
      </c>
      <c r="I88" s="83">
        <v>5430</v>
      </c>
      <c r="J88" s="81">
        <f t="shared" si="11"/>
        <v>98.244979193052288</v>
      </c>
      <c r="K88" s="83">
        <v>4314</v>
      </c>
      <c r="L88" s="30">
        <f t="shared" si="12"/>
        <v>78.053193414148723</v>
      </c>
      <c r="M88" s="32"/>
      <c r="N88" s="33">
        <f t="shared" si="13"/>
        <v>0</v>
      </c>
      <c r="O88" s="32"/>
      <c r="P88" s="33">
        <f t="shared" si="14"/>
        <v>0</v>
      </c>
      <c r="Q88" s="32"/>
      <c r="R88" s="33">
        <f t="shared" si="15"/>
        <v>0</v>
      </c>
      <c r="S88" s="48">
        <v>4</v>
      </c>
      <c r="T88" s="48">
        <f t="shared" si="16"/>
        <v>2</v>
      </c>
      <c r="V88" s="35"/>
      <c r="W88" s="27" t="str">
        <f t="shared" si="17"/>
        <v>Não</v>
      </c>
    </row>
    <row r="89" spans="1:23" ht="15" x14ac:dyDescent="0.25">
      <c r="A89" s="77" t="s">
        <v>203</v>
      </c>
      <c r="B89" s="23" t="s">
        <v>234</v>
      </c>
      <c r="C89" s="78">
        <v>210430</v>
      </c>
      <c r="D89" s="53" t="s">
        <v>211</v>
      </c>
      <c r="E89" s="55">
        <v>4331</v>
      </c>
      <c r="F89" s="61">
        <f t="shared" si="9"/>
        <v>25986</v>
      </c>
      <c r="G89" s="83">
        <v>4704</v>
      </c>
      <c r="H89" s="81">
        <f t="shared" si="10"/>
        <v>108.61232971600091</v>
      </c>
      <c r="I89" s="83">
        <v>4704</v>
      </c>
      <c r="J89" s="81">
        <f t="shared" si="11"/>
        <v>108.61232971600091</v>
      </c>
      <c r="K89" s="83">
        <v>3840</v>
      </c>
      <c r="L89" s="30">
        <f t="shared" si="12"/>
        <v>88.663126298776263</v>
      </c>
      <c r="M89" s="32"/>
      <c r="N89" s="33">
        <f t="shared" si="13"/>
        <v>0</v>
      </c>
      <c r="O89" s="32"/>
      <c r="P89" s="33">
        <f t="shared" si="14"/>
        <v>0</v>
      </c>
      <c r="Q89" s="32"/>
      <c r="R89" s="33">
        <f t="shared" si="15"/>
        <v>0</v>
      </c>
      <c r="S89" s="48">
        <v>4</v>
      </c>
      <c r="T89" s="48">
        <f t="shared" si="16"/>
        <v>3</v>
      </c>
      <c r="V89" s="35"/>
      <c r="W89" s="27" t="str">
        <f t="shared" si="17"/>
        <v>Não</v>
      </c>
    </row>
    <row r="90" spans="1:23" ht="15" x14ac:dyDescent="0.25">
      <c r="A90" s="8" t="s">
        <v>131</v>
      </c>
      <c r="B90" s="23" t="s">
        <v>234</v>
      </c>
      <c r="C90" s="12">
        <v>210440</v>
      </c>
      <c r="D90" s="51" t="s">
        <v>135</v>
      </c>
      <c r="E90" s="55">
        <v>5590</v>
      </c>
      <c r="F90" s="61">
        <f t="shared" si="9"/>
        <v>33540</v>
      </c>
      <c r="G90" s="83">
        <v>2955</v>
      </c>
      <c r="H90" s="81">
        <f t="shared" si="10"/>
        <v>52.86225402504472</v>
      </c>
      <c r="I90" s="83">
        <v>5037</v>
      </c>
      <c r="J90" s="81">
        <f t="shared" si="11"/>
        <v>90.10733452593918</v>
      </c>
      <c r="K90" s="83">
        <v>5194</v>
      </c>
      <c r="L90" s="30">
        <f t="shared" si="12"/>
        <v>92.915921288014317</v>
      </c>
      <c r="M90" s="32"/>
      <c r="N90" s="33">
        <f t="shared" si="13"/>
        <v>0</v>
      </c>
      <c r="O90" s="32"/>
      <c r="P90" s="33">
        <f t="shared" si="14"/>
        <v>0</v>
      </c>
      <c r="Q90" s="32"/>
      <c r="R90" s="33">
        <f t="shared" si="15"/>
        <v>0</v>
      </c>
      <c r="S90" s="48">
        <v>4</v>
      </c>
      <c r="T90" s="48">
        <f t="shared" si="16"/>
        <v>2</v>
      </c>
      <c r="V90" s="35"/>
      <c r="W90" s="27" t="str">
        <f t="shared" si="17"/>
        <v>Não</v>
      </c>
    </row>
    <row r="91" spans="1:23" ht="15" x14ac:dyDescent="0.25">
      <c r="A91" s="8" t="s">
        <v>131</v>
      </c>
      <c r="B91" s="23" t="s">
        <v>234</v>
      </c>
      <c r="C91" s="12">
        <v>210450</v>
      </c>
      <c r="D91" s="51" t="s">
        <v>136</v>
      </c>
      <c r="E91" s="55">
        <v>4021</v>
      </c>
      <c r="F91" s="61">
        <f t="shared" si="9"/>
        <v>24126</v>
      </c>
      <c r="G91" s="83">
        <v>3389</v>
      </c>
      <c r="H91" s="81">
        <f t="shared" si="10"/>
        <v>84.282516786868939</v>
      </c>
      <c r="I91" s="83">
        <v>2846</v>
      </c>
      <c r="J91" s="81">
        <f t="shared" si="11"/>
        <v>70.778413330017415</v>
      </c>
      <c r="K91" s="83">
        <v>3504</v>
      </c>
      <c r="L91" s="30">
        <f t="shared" si="12"/>
        <v>87.142501865207649</v>
      </c>
      <c r="M91" s="32"/>
      <c r="N91" s="33">
        <f t="shared" si="13"/>
        <v>0</v>
      </c>
      <c r="O91" s="32"/>
      <c r="P91" s="33">
        <f t="shared" si="14"/>
        <v>0</v>
      </c>
      <c r="Q91" s="32"/>
      <c r="R91" s="33">
        <f t="shared" si="15"/>
        <v>0</v>
      </c>
      <c r="S91" s="48">
        <v>4</v>
      </c>
      <c r="T91" s="48">
        <f t="shared" si="16"/>
        <v>2</v>
      </c>
      <c r="V91" s="35"/>
      <c r="W91" s="27" t="str">
        <f t="shared" si="17"/>
        <v>Não</v>
      </c>
    </row>
    <row r="92" spans="1:23" ht="15" x14ac:dyDescent="0.25">
      <c r="A92" s="8" t="s">
        <v>72</v>
      </c>
      <c r="B92" s="23" t="s">
        <v>234</v>
      </c>
      <c r="C92" s="12">
        <v>210455</v>
      </c>
      <c r="D92" s="51" t="s">
        <v>78</v>
      </c>
      <c r="E92" s="55">
        <v>10381</v>
      </c>
      <c r="F92" s="61">
        <f t="shared" si="9"/>
        <v>62286</v>
      </c>
      <c r="G92" s="83">
        <v>9831</v>
      </c>
      <c r="H92" s="81">
        <f t="shared" si="10"/>
        <v>94.701859165783645</v>
      </c>
      <c r="I92" s="83">
        <v>10020</v>
      </c>
      <c r="J92" s="81">
        <f t="shared" si="11"/>
        <v>96.522493016087083</v>
      </c>
      <c r="K92" s="83">
        <v>10092</v>
      </c>
      <c r="L92" s="30">
        <f t="shared" si="12"/>
        <v>97.216067816202681</v>
      </c>
      <c r="M92" s="32"/>
      <c r="N92" s="33">
        <f t="shared" si="13"/>
        <v>0</v>
      </c>
      <c r="O92" s="32"/>
      <c r="P92" s="33">
        <f t="shared" si="14"/>
        <v>0</v>
      </c>
      <c r="Q92" s="32"/>
      <c r="R92" s="33">
        <f t="shared" si="15"/>
        <v>0</v>
      </c>
      <c r="S92" s="48">
        <v>4</v>
      </c>
      <c r="T92" s="48">
        <f t="shared" si="16"/>
        <v>3</v>
      </c>
      <c r="V92" s="35"/>
      <c r="W92" s="27" t="str">
        <f t="shared" si="17"/>
        <v>Não</v>
      </c>
    </row>
    <row r="93" spans="1:23" ht="15" x14ac:dyDescent="0.25">
      <c r="A93" s="8" t="s">
        <v>131</v>
      </c>
      <c r="B93" s="23" t="s">
        <v>234</v>
      </c>
      <c r="C93" s="12">
        <v>210460</v>
      </c>
      <c r="D93" s="51" t="s">
        <v>137</v>
      </c>
      <c r="E93" s="55">
        <v>6340</v>
      </c>
      <c r="F93" s="61">
        <f t="shared" si="9"/>
        <v>38040</v>
      </c>
      <c r="G93" s="83">
        <v>6592</v>
      </c>
      <c r="H93" s="81">
        <f t="shared" si="10"/>
        <v>103.97476340694007</v>
      </c>
      <c r="I93" s="83">
        <v>6915</v>
      </c>
      <c r="J93" s="81">
        <f t="shared" si="11"/>
        <v>109.06940063091484</v>
      </c>
      <c r="K93" s="83">
        <v>6318</v>
      </c>
      <c r="L93" s="30">
        <f t="shared" si="12"/>
        <v>99.652996845425861</v>
      </c>
      <c r="M93" s="32"/>
      <c r="N93" s="33">
        <f t="shared" si="13"/>
        <v>0</v>
      </c>
      <c r="O93" s="32"/>
      <c r="P93" s="33">
        <f t="shared" si="14"/>
        <v>0</v>
      </c>
      <c r="Q93" s="32"/>
      <c r="R93" s="33">
        <f t="shared" si="15"/>
        <v>0</v>
      </c>
      <c r="S93" s="48">
        <v>4</v>
      </c>
      <c r="T93" s="48">
        <f t="shared" si="16"/>
        <v>3</v>
      </c>
      <c r="V93" s="35"/>
      <c r="W93" s="27" t="str">
        <f t="shared" si="17"/>
        <v>Não</v>
      </c>
    </row>
    <row r="94" spans="1:23" ht="15" x14ac:dyDescent="0.25">
      <c r="A94" s="8" t="s">
        <v>131</v>
      </c>
      <c r="B94" s="23" t="s">
        <v>234</v>
      </c>
      <c r="C94" s="12">
        <v>210462</v>
      </c>
      <c r="D94" s="51" t="s">
        <v>138</v>
      </c>
      <c r="E94" s="55">
        <v>5799</v>
      </c>
      <c r="F94" s="61">
        <f t="shared" si="9"/>
        <v>34794</v>
      </c>
      <c r="G94" s="83">
        <v>4371</v>
      </c>
      <c r="H94" s="81">
        <f t="shared" si="10"/>
        <v>75.375064666321776</v>
      </c>
      <c r="I94" s="83">
        <v>4745</v>
      </c>
      <c r="J94" s="81">
        <f t="shared" si="11"/>
        <v>81.824452491808927</v>
      </c>
      <c r="K94" s="83">
        <v>1072</v>
      </c>
      <c r="L94" s="30">
        <f t="shared" si="12"/>
        <v>18.485945852733231</v>
      </c>
      <c r="M94" s="32"/>
      <c r="N94" s="33">
        <f t="shared" si="13"/>
        <v>0</v>
      </c>
      <c r="O94" s="32"/>
      <c r="P94" s="33">
        <f t="shared" si="14"/>
        <v>0</v>
      </c>
      <c r="Q94" s="32"/>
      <c r="R94" s="33">
        <f t="shared" si="15"/>
        <v>0</v>
      </c>
      <c r="S94" s="48">
        <v>4</v>
      </c>
      <c r="T94" s="48">
        <f t="shared" si="16"/>
        <v>1</v>
      </c>
      <c r="V94" s="35"/>
      <c r="W94" s="27" t="str">
        <f t="shared" si="17"/>
        <v>Não</v>
      </c>
    </row>
    <row r="95" spans="1:23" ht="15" x14ac:dyDescent="0.25">
      <c r="A95" s="7" t="s">
        <v>159</v>
      </c>
      <c r="B95" s="24" t="s">
        <v>235</v>
      </c>
      <c r="C95" s="34">
        <v>210465</v>
      </c>
      <c r="D95" s="52" t="s">
        <v>163</v>
      </c>
      <c r="E95" s="55">
        <v>2830</v>
      </c>
      <c r="F95" s="61">
        <f t="shared" si="9"/>
        <v>16980</v>
      </c>
      <c r="G95" s="83">
        <v>2876</v>
      </c>
      <c r="H95" s="81">
        <f t="shared" si="10"/>
        <v>101.62544169611307</v>
      </c>
      <c r="I95" s="83">
        <v>2793</v>
      </c>
      <c r="J95" s="81">
        <f t="shared" si="11"/>
        <v>98.692579505300344</v>
      </c>
      <c r="K95" s="83">
        <v>2573</v>
      </c>
      <c r="L95" s="30">
        <f t="shared" si="12"/>
        <v>90.918727915194339</v>
      </c>
      <c r="M95" s="32"/>
      <c r="N95" s="33">
        <f t="shared" si="13"/>
        <v>0</v>
      </c>
      <c r="O95" s="32"/>
      <c r="P95" s="33">
        <f t="shared" si="14"/>
        <v>0</v>
      </c>
      <c r="Q95" s="32"/>
      <c r="R95" s="33">
        <f t="shared" si="15"/>
        <v>0</v>
      </c>
      <c r="S95" s="48">
        <v>4</v>
      </c>
      <c r="T95" s="48">
        <f t="shared" si="16"/>
        <v>3</v>
      </c>
      <c r="V95" s="35"/>
      <c r="W95" s="27" t="str">
        <f t="shared" si="17"/>
        <v>Não</v>
      </c>
    </row>
    <row r="96" spans="1:23" ht="15" x14ac:dyDescent="0.25">
      <c r="A96" s="74" t="s">
        <v>203</v>
      </c>
      <c r="B96" s="24" t="s">
        <v>234</v>
      </c>
      <c r="C96" s="75">
        <v>210467</v>
      </c>
      <c r="D96" s="76" t="s">
        <v>212</v>
      </c>
      <c r="E96" s="55">
        <v>8332</v>
      </c>
      <c r="F96" s="61">
        <f t="shared" si="9"/>
        <v>49992</v>
      </c>
      <c r="G96" s="83">
        <v>6925</v>
      </c>
      <c r="H96" s="81">
        <f t="shared" si="10"/>
        <v>83.113298127700432</v>
      </c>
      <c r="I96" s="83">
        <v>7760</v>
      </c>
      <c r="J96" s="81">
        <f t="shared" si="11"/>
        <v>93.134901584253484</v>
      </c>
      <c r="K96" s="83">
        <v>7805</v>
      </c>
      <c r="L96" s="30">
        <f t="shared" si="12"/>
        <v>93.6749879980797</v>
      </c>
      <c r="M96" s="32"/>
      <c r="N96" s="33">
        <f t="shared" si="13"/>
        <v>0</v>
      </c>
      <c r="O96" s="32"/>
      <c r="P96" s="33">
        <f t="shared" si="14"/>
        <v>0</v>
      </c>
      <c r="Q96" s="32"/>
      <c r="R96" s="33">
        <f t="shared" si="15"/>
        <v>0</v>
      </c>
      <c r="S96" s="48">
        <v>4</v>
      </c>
      <c r="T96" s="48">
        <f t="shared" si="16"/>
        <v>3</v>
      </c>
      <c r="V96" s="35"/>
      <c r="W96" s="27" t="str">
        <f t="shared" si="17"/>
        <v>Não</v>
      </c>
    </row>
    <row r="97" spans="1:23" ht="15" x14ac:dyDescent="0.25">
      <c r="A97" s="7" t="s">
        <v>131</v>
      </c>
      <c r="B97" s="24" t="s">
        <v>234</v>
      </c>
      <c r="C97" s="34">
        <v>210470</v>
      </c>
      <c r="D97" s="51" t="s">
        <v>139</v>
      </c>
      <c r="E97" s="55">
        <v>3127</v>
      </c>
      <c r="F97" s="61">
        <f t="shared" si="9"/>
        <v>18762</v>
      </c>
      <c r="G97" s="83">
        <v>1719</v>
      </c>
      <c r="H97" s="81">
        <f t="shared" si="10"/>
        <v>54.972817396866006</v>
      </c>
      <c r="I97" s="83">
        <v>2172</v>
      </c>
      <c r="J97" s="81">
        <f t="shared" si="11"/>
        <v>69.459545890629997</v>
      </c>
      <c r="K97" s="83">
        <v>782</v>
      </c>
      <c r="L97" s="30">
        <f t="shared" si="12"/>
        <v>25.007994883274705</v>
      </c>
      <c r="M97" s="32"/>
      <c r="N97" s="33">
        <f t="shared" si="13"/>
        <v>0</v>
      </c>
      <c r="O97" s="32"/>
      <c r="P97" s="33">
        <f t="shared" si="14"/>
        <v>0</v>
      </c>
      <c r="Q97" s="32"/>
      <c r="R97" s="33">
        <f t="shared" si="15"/>
        <v>0</v>
      </c>
      <c r="S97" s="48">
        <v>4</v>
      </c>
      <c r="T97" s="48">
        <f t="shared" si="16"/>
        <v>0</v>
      </c>
      <c r="V97" s="35"/>
      <c r="W97" s="27" t="str">
        <f t="shared" si="17"/>
        <v>Não</v>
      </c>
    </row>
    <row r="98" spans="1:23" ht="15" x14ac:dyDescent="0.25">
      <c r="A98" s="7" t="s">
        <v>41</v>
      </c>
      <c r="B98" s="24" t="s">
        <v>234</v>
      </c>
      <c r="C98" s="34">
        <v>210480</v>
      </c>
      <c r="D98" s="52" t="s">
        <v>43</v>
      </c>
      <c r="E98" s="55">
        <v>31278</v>
      </c>
      <c r="F98" s="61">
        <f t="shared" si="9"/>
        <v>187668</v>
      </c>
      <c r="G98" s="83">
        <v>30706</v>
      </c>
      <c r="H98" s="81">
        <f t="shared" si="10"/>
        <v>98.171238570241059</v>
      </c>
      <c r="I98" s="83">
        <v>32195</v>
      </c>
      <c r="J98" s="81">
        <f t="shared" si="11"/>
        <v>102.93177313127437</v>
      </c>
      <c r="K98" s="83">
        <v>32074</v>
      </c>
      <c r="L98" s="30">
        <f t="shared" si="12"/>
        <v>102.5449197519023</v>
      </c>
      <c r="M98" s="32"/>
      <c r="N98" s="33">
        <f t="shared" si="13"/>
        <v>0</v>
      </c>
      <c r="O98" s="32"/>
      <c r="P98" s="33">
        <f t="shared" si="14"/>
        <v>0</v>
      </c>
      <c r="Q98" s="32"/>
      <c r="R98" s="33">
        <f t="shared" si="15"/>
        <v>0</v>
      </c>
      <c r="S98" s="48">
        <v>4</v>
      </c>
      <c r="T98" s="48">
        <f t="shared" si="16"/>
        <v>3</v>
      </c>
      <c r="V98" s="35"/>
      <c r="W98" s="27" t="str">
        <f t="shared" si="17"/>
        <v>Não</v>
      </c>
    </row>
    <row r="99" spans="1:23" ht="15" x14ac:dyDescent="0.25">
      <c r="A99" s="7" t="s">
        <v>114</v>
      </c>
      <c r="B99" s="24" t="s">
        <v>234</v>
      </c>
      <c r="C99" s="34">
        <v>210490</v>
      </c>
      <c r="D99" s="52" t="s">
        <v>121</v>
      </c>
      <c r="E99" s="55">
        <v>4002</v>
      </c>
      <c r="F99" s="61">
        <f t="shared" si="9"/>
        <v>24012</v>
      </c>
      <c r="G99" s="83">
        <v>3995</v>
      </c>
      <c r="H99" s="81">
        <f t="shared" si="10"/>
        <v>99.825087456271859</v>
      </c>
      <c r="I99" s="83">
        <v>4371</v>
      </c>
      <c r="J99" s="81">
        <f t="shared" si="11"/>
        <v>109.22038980509745</v>
      </c>
      <c r="K99" s="83">
        <v>4449</v>
      </c>
      <c r="L99" s="30">
        <f t="shared" si="12"/>
        <v>111.16941529235382</v>
      </c>
      <c r="M99" s="32"/>
      <c r="N99" s="33">
        <f t="shared" si="13"/>
        <v>0</v>
      </c>
      <c r="O99" s="32"/>
      <c r="P99" s="33">
        <f t="shared" si="14"/>
        <v>0</v>
      </c>
      <c r="Q99" s="32"/>
      <c r="R99" s="33">
        <f t="shared" si="15"/>
        <v>0</v>
      </c>
      <c r="S99" s="48">
        <v>4</v>
      </c>
      <c r="T99" s="48">
        <f t="shared" si="16"/>
        <v>3</v>
      </c>
      <c r="V99" s="35"/>
      <c r="W99" s="27" t="str">
        <f t="shared" si="17"/>
        <v>Não</v>
      </c>
    </row>
    <row r="100" spans="1:23" ht="15" x14ac:dyDescent="0.25">
      <c r="A100" s="7" t="s">
        <v>147</v>
      </c>
      <c r="B100" s="24" t="s">
        <v>234</v>
      </c>
      <c r="C100" s="34">
        <v>210500</v>
      </c>
      <c r="D100" s="51" t="s">
        <v>152</v>
      </c>
      <c r="E100" s="55">
        <v>7367</v>
      </c>
      <c r="F100" s="61">
        <f t="shared" si="9"/>
        <v>44202</v>
      </c>
      <c r="G100" s="83">
        <v>7470</v>
      </c>
      <c r="H100" s="81">
        <f t="shared" si="10"/>
        <v>101.39812678159359</v>
      </c>
      <c r="I100" s="83">
        <v>7613</v>
      </c>
      <c r="J100" s="81">
        <f t="shared" si="11"/>
        <v>103.33921542011674</v>
      </c>
      <c r="K100" s="83">
        <v>7654</v>
      </c>
      <c r="L100" s="30">
        <f t="shared" si="12"/>
        <v>103.89575132346953</v>
      </c>
      <c r="M100" s="32"/>
      <c r="N100" s="33">
        <f t="shared" si="13"/>
        <v>0</v>
      </c>
      <c r="O100" s="32"/>
      <c r="P100" s="33">
        <f t="shared" si="14"/>
        <v>0</v>
      </c>
      <c r="Q100" s="32"/>
      <c r="R100" s="33">
        <f t="shared" si="15"/>
        <v>0</v>
      </c>
      <c r="S100" s="48">
        <v>4</v>
      </c>
      <c r="T100" s="48">
        <f t="shared" si="16"/>
        <v>3</v>
      </c>
      <c r="V100" s="35"/>
      <c r="W100" s="27" t="str">
        <f t="shared" si="17"/>
        <v>Não</v>
      </c>
    </row>
    <row r="101" spans="1:23" ht="15" x14ac:dyDescent="0.25">
      <c r="A101" s="7" t="s">
        <v>147</v>
      </c>
      <c r="B101" s="24" t="s">
        <v>234</v>
      </c>
      <c r="C101" s="34">
        <v>210510</v>
      </c>
      <c r="D101" s="52" t="s">
        <v>153</v>
      </c>
      <c r="E101" s="55">
        <v>4209</v>
      </c>
      <c r="F101" s="61">
        <f t="shared" si="9"/>
        <v>25254</v>
      </c>
      <c r="G101" s="83">
        <v>4422</v>
      </c>
      <c r="H101" s="81">
        <f t="shared" si="10"/>
        <v>105.06058446186744</v>
      </c>
      <c r="I101" s="83">
        <v>4597</v>
      </c>
      <c r="J101" s="81">
        <f t="shared" si="11"/>
        <v>109.21834164884771</v>
      </c>
      <c r="K101" s="83">
        <v>3998</v>
      </c>
      <c r="L101" s="30">
        <f t="shared" si="12"/>
        <v>94.986932763126632</v>
      </c>
      <c r="M101" s="32"/>
      <c r="N101" s="33">
        <f t="shared" si="13"/>
        <v>0</v>
      </c>
      <c r="O101" s="32"/>
      <c r="P101" s="33">
        <f t="shared" si="14"/>
        <v>0</v>
      </c>
      <c r="Q101" s="32"/>
      <c r="R101" s="33">
        <f t="shared" si="15"/>
        <v>0</v>
      </c>
      <c r="S101" s="48">
        <v>4</v>
      </c>
      <c r="T101" s="48">
        <f t="shared" si="16"/>
        <v>3</v>
      </c>
      <c r="V101" s="35"/>
      <c r="W101" s="27" t="str">
        <f t="shared" si="17"/>
        <v>Não</v>
      </c>
    </row>
    <row r="102" spans="1:23" ht="15" x14ac:dyDescent="0.25">
      <c r="A102" s="7" t="s">
        <v>159</v>
      </c>
      <c r="B102" s="24" t="s">
        <v>234</v>
      </c>
      <c r="C102" s="34">
        <v>210515</v>
      </c>
      <c r="D102" s="52" t="s">
        <v>164</v>
      </c>
      <c r="E102" s="55">
        <v>6049</v>
      </c>
      <c r="F102" s="61">
        <f t="shared" si="9"/>
        <v>36294</v>
      </c>
      <c r="G102" s="83">
        <v>6032</v>
      </c>
      <c r="H102" s="81">
        <f t="shared" si="10"/>
        <v>99.718961811869733</v>
      </c>
      <c r="I102" s="83">
        <v>6132</v>
      </c>
      <c r="J102" s="81">
        <f t="shared" si="11"/>
        <v>101.37212762440073</v>
      </c>
      <c r="K102" s="83">
        <v>1924</v>
      </c>
      <c r="L102" s="30">
        <f t="shared" si="12"/>
        <v>31.806910233096382</v>
      </c>
      <c r="M102" s="32"/>
      <c r="N102" s="33">
        <f t="shared" si="13"/>
        <v>0</v>
      </c>
      <c r="O102" s="32"/>
      <c r="P102" s="33">
        <f t="shared" si="14"/>
        <v>0</v>
      </c>
      <c r="Q102" s="32"/>
      <c r="R102" s="33">
        <f t="shared" si="15"/>
        <v>0</v>
      </c>
      <c r="S102" s="48">
        <v>4</v>
      </c>
      <c r="T102" s="48">
        <f t="shared" si="16"/>
        <v>2</v>
      </c>
      <c r="V102" s="35"/>
      <c r="W102" s="27" t="str">
        <f t="shared" si="17"/>
        <v>Não</v>
      </c>
    </row>
    <row r="103" spans="1:23" ht="15" x14ac:dyDescent="0.25">
      <c r="A103" s="7" t="s">
        <v>101</v>
      </c>
      <c r="B103" s="24" t="s">
        <v>234</v>
      </c>
      <c r="C103" s="34">
        <v>210520</v>
      </c>
      <c r="D103" s="52" t="s">
        <v>104</v>
      </c>
      <c r="E103" s="55">
        <v>4129</v>
      </c>
      <c r="F103" s="61">
        <f t="shared" si="9"/>
        <v>24774</v>
      </c>
      <c r="G103" s="83">
        <v>4290</v>
      </c>
      <c r="H103" s="81">
        <f t="shared" si="10"/>
        <v>103.89924921288447</v>
      </c>
      <c r="I103" s="83">
        <v>4083</v>
      </c>
      <c r="J103" s="81">
        <f t="shared" si="11"/>
        <v>98.885928796318723</v>
      </c>
      <c r="K103" s="83">
        <v>3736</v>
      </c>
      <c r="L103" s="30">
        <f t="shared" si="12"/>
        <v>90.481956890288203</v>
      </c>
      <c r="M103" s="32"/>
      <c r="N103" s="33">
        <f t="shared" si="13"/>
        <v>0</v>
      </c>
      <c r="O103" s="32"/>
      <c r="P103" s="33">
        <f t="shared" si="14"/>
        <v>0</v>
      </c>
      <c r="Q103" s="32"/>
      <c r="R103" s="33">
        <f t="shared" si="15"/>
        <v>0</v>
      </c>
      <c r="S103" s="48">
        <v>4</v>
      </c>
      <c r="T103" s="48">
        <f t="shared" si="16"/>
        <v>3</v>
      </c>
      <c r="V103" s="35"/>
      <c r="W103" s="27" t="str">
        <f t="shared" si="17"/>
        <v>Não</v>
      </c>
    </row>
    <row r="104" spans="1:23" ht="15" x14ac:dyDescent="0.25">
      <c r="A104" s="7" t="s">
        <v>72</v>
      </c>
      <c r="B104" s="24" t="s">
        <v>234</v>
      </c>
      <c r="C104" s="34">
        <v>210530</v>
      </c>
      <c r="D104" s="52" t="s">
        <v>72</v>
      </c>
      <c r="E104" s="55">
        <v>141444</v>
      </c>
      <c r="F104" s="61">
        <f t="shared" si="9"/>
        <v>848664</v>
      </c>
      <c r="G104" s="83">
        <v>137054</v>
      </c>
      <c r="H104" s="81">
        <f t="shared" si="10"/>
        <v>96.896298181612508</v>
      </c>
      <c r="I104" s="83">
        <v>130918</v>
      </c>
      <c r="J104" s="81">
        <f t="shared" si="11"/>
        <v>92.558185571675011</v>
      </c>
      <c r="K104" s="83">
        <v>117220</v>
      </c>
      <c r="L104" s="30">
        <f t="shared" si="12"/>
        <v>82.87378750600945</v>
      </c>
      <c r="M104" s="32"/>
      <c r="N104" s="33">
        <f t="shared" si="13"/>
        <v>0</v>
      </c>
      <c r="O104" s="32"/>
      <c r="P104" s="33">
        <f t="shared" si="14"/>
        <v>0</v>
      </c>
      <c r="Q104" s="32"/>
      <c r="R104" s="33">
        <f t="shared" si="15"/>
        <v>0</v>
      </c>
      <c r="S104" s="48">
        <v>4</v>
      </c>
      <c r="T104" s="48">
        <f t="shared" si="16"/>
        <v>3</v>
      </c>
      <c r="V104" s="35"/>
      <c r="W104" s="27" t="str">
        <f t="shared" si="17"/>
        <v>Não</v>
      </c>
    </row>
    <row r="105" spans="1:23" ht="15" x14ac:dyDescent="0.25">
      <c r="A105" s="7" t="s">
        <v>41</v>
      </c>
      <c r="B105" s="24" t="s">
        <v>235</v>
      </c>
      <c r="C105" s="34">
        <v>210535</v>
      </c>
      <c r="D105" s="52" t="s">
        <v>44</v>
      </c>
      <c r="E105" s="55">
        <v>4249</v>
      </c>
      <c r="F105" s="61">
        <f t="shared" si="9"/>
        <v>25494</v>
      </c>
      <c r="G105" s="83">
        <v>5262</v>
      </c>
      <c r="H105" s="81">
        <f t="shared" si="10"/>
        <v>123.84090374205697</v>
      </c>
      <c r="I105" s="83">
        <v>5150</v>
      </c>
      <c r="J105" s="81">
        <f t="shared" si="11"/>
        <v>121.20498940927278</v>
      </c>
      <c r="K105" s="83">
        <v>5585</v>
      </c>
      <c r="L105" s="30">
        <f t="shared" si="12"/>
        <v>131.44269239821134</v>
      </c>
      <c r="M105" s="32"/>
      <c r="N105" s="33">
        <f t="shared" si="13"/>
        <v>0</v>
      </c>
      <c r="O105" s="32"/>
      <c r="P105" s="33">
        <f t="shared" si="14"/>
        <v>0</v>
      </c>
      <c r="Q105" s="32"/>
      <c r="R105" s="33">
        <f t="shared" si="15"/>
        <v>0</v>
      </c>
      <c r="S105" s="48">
        <v>4</v>
      </c>
      <c r="T105" s="48">
        <f t="shared" si="16"/>
        <v>3</v>
      </c>
      <c r="V105" s="35"/>
      <c r="W105" s="27" t="str">
        <f t="shared" si="17"/>
        <v>Não</v>
      </c>
    </row>
    <row r="106" spans="1:23" ht="15" x14ac:dyDescent="0.25">
      <c r="A106" s="8" t="s">
        <v>87</v>
      </c>
      <c r="B106" s="23" t="s">
        <v>234</v>
      </c>
      <c r="C106" s="12">
        <v>210540</v>
      </c>
      <c r="D106" s="57" t="s">
        <v>91</v>
      </c>
      <c r="E106" s="55">
        <v>18592</v>
      </c>
      <c r="F106" s="61">
        <f t="shared" si="9"/>
        <v>111552</v>
      </c>
      <c r="G106" s="83">
        <v>17004</v>
      </c>
      <c r="H106" s="81">
        <f t="shared" si="10"/>
        <v>91.458691910499141</v>
      </c>
      <c r="I106" s="83">
        <v>16917</v>
      </c>
      <c r="J106" s="81">
        <f t="shared" si="11"/>
        <v>90.990748709122201</v>
      </c>
      <c r="K106" s="83">
        <v>16555</v>
      </c>
      <c r="L106" s="30">
        <f t="shared" si="12"/>
        <v>89.043674698795186</v>
      </c>
      <c r="M106" s="32"/>
      <c r="N106" s="33">
        <f t="shared" si="13"/>
        <v>0</v>
      </c>
      <c r="O106" s="32"/>
      <c r="P106" s="33">
        <f t="shared" si="14"/>
        <v>0</v>
      </c>
      <c r="Q106" s="32"/>
      <c r="R106" s="33">
        <f t="shared" si="15"/>
        <v>0</v>
      </c>
      <c r="S106" s="48">
        <v>4</v>
      </c>
      <c r="T106" s="48">
        <f t="shared" si="16"/>
        <v>3</v>
      </c>
      <c r="V106" s="35"/>
      <c r="W106" s="27" t="str">
        <f t="shared" si="17"/>
        <v>Não</v>
      </c>
    </row>
    <row r="107" spans="1:23" ht="15" x14ac:dyDescent="0.25">
      <c r="A107" s="8" t="s">
        <v>8</v>
      </c>
      <c r="B107" s="23" t="s">
        <v>234</v>
      </c>
      <c r="C107" s="12">
        <v>210542</v>
      </c>
      <c r="D107" s="51" t="s">
        <v>12</v>
      </c>
      <c r="E107" s="55">
        <v>10171</v>
      </c>
      <c r="F107" s="61">
        <f t="shared" si="9"/>
        <v>61026</v>
      </c>
      <c r="G107" s="83">
        <v>9542</v>
      </c>
      <c r="H107" s="81">
        <f t="shared" si="10"/>
        <v>93.815750663651556</v>
      </c>
      <c r="I107" s="83">
        <v>10884</v>
      </c>
      <c r="J107" s="81">
        <f t="shared" si="11"/>
        <v>107.01012683118671</v>
      </c>
      <c r="K107" s="83">
        <v>6553</v>
      </c>
      <c r="L107" s="30">
        <f t="shared" si="12"/>
        <v>64.428276472323276</v>
      </c>
      <c r="M107" s="32"/>
      <c r="N107" s="33">
        <f t="shared" si="13"/>
        <v>0</v>
      </c>
      <c r="O107" s="32"/>
      <c r="P107" s="33">
        <f t="shared" si="14"/>
        <v>0</v>
      </c>
      <c r="Q107" s="32"/>
      <c r="R107" s="33">
        <f t="shared" si="15"/>
        <v>0</v>
      </c>
      <c r="S107" s="48">
        <v>4</v>
      </c>
      <c r="T107" s="48">
        <f t="shared" si="16"/>
        <v>2</v>
      </c>
      <c r="V107" s="35"/>
      <c r="W107" s="27" t="str">
        <f t="shared" si="17"/>
        <v>Não</v>
      </c>
    </row>
    <row r="108" spans="1:23" ht="15" x14ac:dyDescent="0.25">
      <c r="A108" s="8" t="s">
        <v>172</v>
      </c>
      <c r="B108" s="23" t="s">
        <v>234</v>
      </c>
      <c r="C108" s="12">
        <v>210545</v>
      </c>
      <c r="D108" s="51" t="s">
        <v>177</v>
      </c>
      <c r="E108" s="55">
        <v>3598</v>
      </c>
      <c r="F108" s="61">
        <f t="shared" si="9"/>
        <v>21588</v>
      </c>
      <c r="G108" s="83">
        <v>4014</v>
      </c>
      <c r="H108" s="81">
        <f t="shared" si="10"/>
        <v>111.56197887715398</v>
      </c>
      <c r="I108" s="83">
        <v>4281</v>
      </c>
      <c r="J108" s="81">
        <f t="shared" si="11"/>
        <v>118.98276820455808</v>
      </c>
      <c r="K108" s="83">
        <v>4270</v>
      </c>
      <c r="L108" s="30">
        <f t="shared" si="12"/>
        <v>118.67704280155642</v>
      </c>
      <c r="M108" s="32"/>
      <c r="N108" s="33">
        <f t="shared" si="13"/>
        <v>0</v>
      </c>
      <c r="O108" s="32"/>
      <c r="P108" s="33">
        <f t="shared" si="14"/>
        <v>0</v>
      </c>
      <c r="Q108" s="32"/>
      <c r="R108" s="33">
        <f t="shared" si="15"/>
        <v>0</v>
      </c>
      <c r="S108" s="48">
        <v>4</v>
      </c>
      <c r="T108" s="48">
        <f t="shared" si="16"/>
        <v>3</v>
      </c>
      <c r="V108" s="35"/>
      <c r="W108" s="27" t="str">
        <f t="shared" si="17"/>
        <v>Não</v>
      </c>
    </row>
    <row r="109" spans="1:23" ht="15" x14ac:dyDescent="0.25">
      <c r="A109" s="8" t="s">
        <v>41</v>
      </c>
      <c r="B109" s="23" t="s">
        <v>235</v>
      </c>
      <c r="C109" s="12">
        <v>210547</v>
      </c>
      <c r="D109" s="51" t="s">
        <v>45</v>
      </c>
      <c r="E109" s="55">
        <v>1742</v>
      </c>
      <c r="F109" s="61">
        <f t="shared" si="9"/>
        <v>10452</v>
      </c>
      <c r="G109" s="83">
        <v>1752</v>
      </c>
      <c r="H109" s="81">
        <f t="shared" si="10"/>
        <v>100.57405281285878</v>
      </c>
      <c r="I109" s="83">
        <v>1541</v>
      </c>
      <c r="J109" s="81">
        <f t="shared" si="11"/>
        <v>88.461538461538453</v>
      </c>
      <c r="K109" s="83">
        <v>1476</v>
      </c>
      <c r="L109" s="30">
        <f t="shared" si="12"/>
        <v>84.730195177956375</v>
      </c>
      <c r="M109" s="32"/>
      <c r="N109" s="33">
        <f t="shared" si="13"/>
        <v>0</v>
      </c>
      <c r="O109" s="32"/>
      <c r="P109" s="33">
        <f t="shared" si="14"/>
        <v>0</v>
      </c>
      <c r="Q109" s="32"/>
      <c r="R109" s="33">
        <f t="shared" si="15"/>
        <v>0</v>
      </c>
      <c r="S109" s="48">
        <v>4</v>
      </c>
      <c r="T109" s="48">
        <f t="shared" si="16"/>
        <v>3</v>
      </c>
      <c r="V109" s="35"/>
      <c r="W109" s="27" t="str">
        <f t="shared" si="17"/>
        <v>Não</v>
      </c>
    </row>
    <row r="110" spans="1:23" ht="15" x14ac:dyDescent="0.25">
      <c r="A110" s="8" t="s">
        <v>72</v>
      </c>
      <c r="B110" s="23" t="s">
        <v>234</v>
      </c>
      <c r="C110" s="12">
        <v>210550</v>
      </c>
      <c r="D110" s="51" t="s">
        <v>79</v>
      </c>
      <c r="E110" s="55">
        <v>11790</v>
      </c>
      <c r="F110" s="61">
        <f t="shared" si="9"/>
        <v>70740</v>
      </c>
      <c r="G110" s="83">
        <v>11842</v>
      </c>
      <c r="H110" s="81">
        <f t="shared" si="10"/>
        <v>100.44105173876166</v>
      </c>
      <c r="I110" s="83">
        <v>11314</v>
      </c>
      <c r="J110" s="81">
        <f t="shared" si="11"/>
        <v>95.962680237489394</v>
      </c>
      <c r="K110" s="83">
        <v>8570</v>
      </c>
      <c r="L110" s="30">
        <f t="shared" si="12"/>
        <v>72.688719253604745</v>
      </c>
      <c r="M110" s="32"/>
      <c r="N110" s="33">
        <f t="shared" si="13"/>
        <v>0</v>
      </c>
      <c r="O110" s="32"/>
      <c r="P110" s="33">
        <f t="shared" si="14"/>
        <v>0</v>
      </c>
      <c r="Q110" s="32"/>
      <c r="R110" s="33">
        <f t="shared" si="15"/>
        <v>0</v>
      </c>
      <c r="S110" s="48">
        <v>4</v>
      </c>
      <c r="T110" s="48">
        <f t="shared" si="16"/>
        <v>2</v>
      </c>
      <c r="V110" s="35"/>
      <c r="W110" s="27" t="str">
        <f t="shared" si="17"/>
        <v>Não</v>
      </c>
    </row>
    <row r="111" spans="1:23" ht="15" x14ac:dyDescent="0.25">
      <c r="A111" s="8" t="s">
        <v>131</v>
      </c>
      <c r="B111" s="23" t="s">
        <v>234</v>
      </c>
      <c r="C111" s="12">
        <v>210560</v>
      </c>
      <c r="D111" s="51" t="s">
        <v>140</v>
      </c>
      <c r="E111" s="55">
        <v>3756</v>
      </c>
      <c r="F111" s="61">
        <f t="shared" si="9"/>
        <v>22536</v>
      </c>
      <c r="G111" s="83">
        <v>4539</v>
      </c>
      <c r="H111" s="81">
        <f t="shared" si="10"/>
        <v>120.84664536741214</v>
      </c>
      <c r="I111" s="83">
        <v>4482</v>
      </c>
      <c r="J111" s="81">
        <f t="shared" si="11"/>
        <v>119.32907348242811</v>
      </c>
      <c r="K111" s="83">
        <v>4010</v>
      </c>
      <c r="L111" s="30">
        <f t="shared" si="12"/>
        <v>106.76251331203407</v>
      </c>
      <c r="M111" s="32"/>
      <c r="N111" s="33">
        <f t="shared" si="13"/>
        <v>0</v>
      </c>
      <c r="O111" s="32"/>
      <c r="P111" s="33">
        <f t="shared" si="14"/>
        <v>0</v>
      </c>
      <c r="Q111" s="32"/>
      <c r="R111" s="33">
        <f t="shared" si="15"/>
        <v>0</v>
      </c>
      <c r="S111" s="48">
        <v>4</v>
      </c>
      <c r="T111" s="48">
        <f t="shared" si="16"/>
        <v>3</v>
      </c>
      <c r="V111" s="35"/>
      <c r="W111" s="27" t="str">
        <f t="shared" si="17"/>
        <v>Não</v>
      </c>
    </row>
    <row r="112" spans="1:23" ht="15" x14ac:dyDescent="0.25">
      <c r="A112" s="77" t="s">
        <v>203</v>
      </c>
      <c r="B112" s="23" t="s">
        <v>234</v>
      </c>
      <c r="C112" s="78">
        <v>210565</v>
      </c>
      <c r="D112" s="79" t="s">
        <v>213</v>
      </c>
      <c r="E112" s="55">
        <v>2572</v>
      </c>
      <c r="F112" s="61">
        <f t="shared" si="9"/>
        <v>15432</v>
      </c>
      <c r="G112" s="83">
        <v>2572</v>
      </c>
      <c r="H112" s="81">
        <f t="shared" si="10"/>
        <v>100</v>
      </c>
      <c r="I112" s="83">
        <v>2572</v>
      </c>
      <c r="J112" s="81">
        <f t="shared" si="11"/>
        <v>100</v>
      </c>
      <c r="K112" s="83">
        <v>2572</v>
      </c>
      <c r="L112" s="30">
        <f t="shared" si="12"/>
        <v>100</v>
      </c>
      <c r="M112" s="32"/>
      <c r="N112" s="33">
        <f t="shared" si="13"/>
        <v>0</v>
      </c>
      <c r="O112" s="32"/>
      <c r="P112" s="33">
        <f t="shared" si="14"/>
        <v>0</v>
      </c>
      <c r="Q112" s="32"/>
      <c r="R112" s="33">
        <f t="shared" si="15"/>
        <v>0</v>
      </c>
      <c r="S112" s="48">
        <v>4</v>
      </c>
      <c r="T112" s="48">
        <f t="shared" si="16"/>
        <v>3</v>
      </c>
      <c r="V112" s="35"/>
      <c r="W112" s="27" t="str">
        <f t="shared" si="17"/>
        <v>Não</v>
      </c>
    </row>
    <row r="113" spans="1:23" ht="15" x14ac:dyDescent="0.25">
      <c r="A113" s="8" t="s">
        <v>101</v>
      </c>
      <c r="B113" s="23" t="s">
        <v>234</v>
      </c>
      <c r="C113" s="12">
        <v>210570</v>
      </c>
      <c r="D113" s="51" t="s">
        <v>105</v>
      </c>
      <c r="E113" s="55">
        <v>14363</v>
      </c>
      <c r="F113" s="61">
        <f t="shared" si="9"/>
        <v>86178</v>
      </c>
      <c r="G113" s="83">
        <v>12692</v>
      </c>
      <c r="H113" s="81">
        <f t="shared" si="10"/>
        <v>88.365940263176213</v>
      </c>
      <c r="I113" s="83">
        <v>12936</v>
      </c>
      <c r="J113" s="81">
        <f t="shared" si="11"/>
        <v>90.064749704100805</v>
      </c>
      <c r="K113" s="83">
        <v>13179</v>
      </c>
      <c r="L113" s="30">
        <f t="shared" si="12"/>
        <v>91.756596811251129</v>
      </c>
      <c r="M113" s="32"/>
      <c r="N113" s="33">
        <f t="shared" si="13"/>
        <v>0</v>
      </c>
      <c r="O113" s="32"/>
      <c r="P113" s="33">
        <f t="shared" si="14"/>
        <v>0</v>
      </c>
      <c r="Q113" s="32"/>
      <c r="R113" s="33">
        <f t="shared" si="15"/>
        <v>0</v>
      </c>
      <c r="S113" s="48">
        <v>4</v>
      </c>
      <c r="T113" s="48">
        <f t="shared" si="16"/>
        <v>3</v>
      </c>
      <c r="V113" s="35"/>
      <c r="W113" s="27" t="str">
        <f t="shared" si="17"/>
        <v>Não</v>
      </c>
    </row>
    <row r="114" spans="1:23" ht="15" x14ac:dyDescent="0.25">
      <c r="A114" s="7" t="s">
        <v>101</v>
      </c>
      <c r="B114" s="24" t="s">
        <v>234</v>
      </c>
      <c r="C114" s="34">
        <v>210580</v>
      </c>
      <c r="D114" s="52" t="s">
        <v>106</v>
      </c>
      <c r="E114" s="55">
        <v>2735</v>
      </c>
      <c r="F114" s="61">
        <f t="shared" si="9"/>
        <v>16410</v>
      </c>
      <c r="G114" s="83">
        <v>2430</v>
      </c>
      <c r="H114" s="81">
        <f t="shared" si="10"/>
        <v>88.848263254113348</v>
      </c>
      <c r="I114" s="83">
        <v>2517</v>
      </c>
      <c r="J114" s="81">
        <f t="shared" si="11"/>
        <v>92.029250457038387</v>
      </c>
      <c r="K114" s="83">
        <v>2396</v>
      </c>
      <c r="L114" s="30">
        <f t="shared" si="12"/>
        <v>87.60511882998172</v>
      </c>
      <c r="M114" s="32"/>
      <c r="N114" s="33">
        <f t="shared" si="13"/>
        <v>0</v>
      </c>
      <c r="O114" s="32"/>
      <c r="P114" s="33">
        <f t="shared" si="14"/>
        <v>0</v>
      </c>
      <c r="Q114" s="32"/>
      <c r="R114" s="33">
        <f t="shared" si="15"/>
        <v>0</v>
      </c>
      <c r="S114" s="48">
        <v>4</v>
      </c>
      <c r="T114" s="48">
        <f t="shared" si="16"/>
        <v>3</v>
      </c>
      <c r="V114" s="35"/>
      <c r="W114" s="27" t="str">
        <f t="shared" si="17"/>
        <v>Não</v>
      </c>
    </row>
    <row r="115" spans="1:23" ht="15" x14ac:dyDescent="0.25">
      <c r="A115" s="7" t="s">
        <v>101</v>
      </c>
      <c r="B115" s="24" t="s">
        <v>234</v>
      </c>
      <c r="C115" s="34">
        <v>210594</v>
      </c>
      <c r="D115" s="52" t="s">
        <v>107</v>
      </c>
      <c r="E115" s="55">
        <v>2661</v>
      </c>
      <c r="F115" s="61">
        <f t="shared" si="9"/>
        <v>15966</v>
      </c>
      <c r="G115" s="83">
        <v>3932</v>
      </c>
      <c r="H115" s="81">
        <f t="shared" si="10"/>
        <v>147.7639984968057</v>
      </c>
      <c r="I115" s="83">
        <v>4106</v>
      </c>
      <c r="J115" s="81">
        <f t="shared" si="11"/>
        <v>154.30289364900415</v>
      </c>
      <c r="K115" s="83">
        <v>3756</v>
      </c>
      <c r="L115" s="30">
        <f t="shared" si="12"/>
        <v>141.14994363021421</v>
      </c>
      <c r="M115" s="32"/>
      <c r="N115" s="33">
        <f t="shared" si="13"/>
        <v>0</v>
      </c>
      <c r="O115" s="32"/>
      <c r="P115" s="33">
        <f t="shared" si="14"/>
        <v>0</v>
      </c>
      <c r="Q115" s="32"/>
      <c r="R115" s="33">
        <f t="shared" si="15"/>
        <v>0</v>
      </c>
      <c r="S115" s="48">
        <v>4</v>
      </c>
      <c r="T115" s="48">
        <f t="shared" si="16"/>
        <v>3</v>
      </c>
      <c r="V115" s="35"/>
      <c r="W115" s="27" t="str">
        <f t="shared" si="17"/>
        <v>Não</v>
      </c>
    </row>
    <row r="116" spans="1:23" ht="15" x14ac:dyDescent="0.25">
      <c r="A116" s="7" t="s">
        <v>16</v>
      </c>
      <c r="B116" s="24" t="s">
        <v>234</v>
      </c>
      <c r="C116" s="34">
        <v>210590</v>
      </c>
      <c r="D116" s="57" t="s">
        <v>21</v>
      </c>
      <c r="E116" s="55">
        <v>4067</v>
      </c>
      <c r="F116" s="61">
        <f t="shared" si="9"/>
        <v>24402</v>
      </c>
      <c r="G116" s="83">
        <v>1985</v>
      </c>
      <c r="H116" s="81">
        <f t="shared" si="10"/>
        <v>48.807474797147776</v>
      </c>
      <c r="I116" s="83">
        <v>2163</v>
      </c>
      <c r="J116" s="81">
        <f t="shared" si="11"/>
        <v>53.184165232358005</v>
      </c>
      <c r="K116" s="83">
        <v>2075</v>
      </c>
      <c r="L116" s="30">
        <f t="shared" si="12"/>
        <v>51.020408163265309</v>
      </c>
      <c r="M116" s="32"/>
      <c r="N116" s="33">
        <f t="shared" si="13"/>
        <v>0</v>
      </c>
      <c r="O116" s="32"/>
      <c r="P116" s="33">
        <f t="shared" si="14"/>
        <v>0</v>
      </c>
      <c r="Q116" s="32"/>
      <c r="R116" s="33">
        <f t="shared" si="15"/>
        <v>0</v>
      </c>
      <c r="S116" s="48">
        <v>4</v>
      </c>
      <c r="T116" s="48">
        <f t="shared" si="16"/>
        <v>0</v>
      </c>
      <c r="V116" s="35"/>
      <c r="W116" s="27" t="str">
        <f t="shared" si="17"/>
        <v>Não</v>
      </c>
    </row>
    <row r="117" spans="1:23" ht="15" x14ac:dyDescent="0.25">
      <c r="A117" s="8" t="s">
        <v>172</v>
      </c>
      <c r="B117" s="23" t="s">
        <v>234</v>
      </c>
      <c r="C117" s="12">
        <v>210592</v>
      </c>
      <c r="D117" s="51" t="s">
        <v>178</v>
      </c>
      <c r="E117" s="55">
        <v>2417</v>
      </c>
      <c r="F117" s="61">
        <f t="shared" si="9"/>
        <v>14502</v>
      </c>
      <c r="G117" s="83">
        <v>2963</v>
      </c>
      <c r="H117" s="81">
        <f t="shared" si="10"/>
        <v>122.5899875879189</v>
      </c>
      <c r="I117" s="83">
        <v>2844</v>
      </c>
      <c r="J117" s="81">
        <f t="shared" si="11"/>
        <v>117.66652875465454</v>
      </c>
      <c r="K117" s="83">
        <v>2436</v>
      </c>
      <c r="L117" s="30">
        <f t="shared" si="12"/>
        <v>100.78609846917665</v>
      </c>
      <c r="M117" s="32"/>
      <c r="N117" s="33">
        <f t="shared" si="13"/>
        <v>0</v>
      </c>
      <c r="O117" s="32"/>
      <c r="P117" s="33">
        <f t="shared" si="14"/>
        <v>0</v>
      </c>
      <c r="Q117" s="32"/>
      <c r="R117" s="33">
        <f t="shared" si="15"/>
        <v>0</v>
      </c>
      <c r="S117" s="48">
        <v>4</v>
      </c>
      <c r="T117" s="48">
        <f t="shared" si="16"/>
        <v>3</v>
      </c>
      <c r="V117" s="35"/>
      <c r="W117" s="27" t="str">
        <f t="shared" si="17"/>
        <v>Não</v>
      </c>
    </row>
    <row r="118" spans="1:23" ht="15" x14ac:dyDescent="0.25">
      <c r="A118" s="8" t="s">
        <v>101</v>
      </c>
      <c r="B118" s="23" t="s">
        <v>235</v>
      </c>
      <c r="C118" s="12">
        <v>210596</v>
      </c>
      <c r="D118" s="51" t="s">
        <v>108</v>
      </c>
      <c r="E118" s="55">
        <v>5657</v>
      </c>
      <c r="F118" s="61">
        <f t="shared" si="9"/>
        <v>33942</v>
      </c>
      <c r="G118" s="83">
        <v>6225</v>
      </c>
      <c r="H118" s="81">
        <f t="shared" si="10"/>
        <v>110.04065759236343</v>
      </c>
      <c r="I118" s="83">
        <v>5884</v>
      </c>
      <c r="J118" s="81">
        <f t="shared" si="11"/>
        <v>104.01272759413116</v>
      </c>
      <c r="K118" s="83">
        <v>5540</v>
      </c>
      <c r="L118" s="30">
        <f t="shared" si="12"/>
        <v>97.931765953685698</v>
      </c>
      <c r="M118" s="32"/>
      <c r="N118" s="33">
        <f t="shared" si="13"/>
        <v>0</v>
      </c>
      <c r="O118" s="32"/>
      <c r="P118" s="33">
        <f t="shared" si="14"/>
        <v>0</v>
      </c>
      <c r="Q118" s="32"/>
      <c r="R118" s="33">
        <f t="shared" si="15"/>
        <v>0</v>
      </c>
      <c r="S118" s="48">
        <v>4</v>
      </c>
      <c r="T118" s="48">
        <f t="shared" si="16"/>
        <v>3</v>
      </c>
      <c r="V118" s="35"/>
      <c r="W118" s="27" t="str">
        <f t="shared" si="17"/>
        <v>Não</v>
      </c>
    </row>
    <row r="119" spans="1:23" ht="15" x14ac:dyDescent="0.25">
      <c r="A119" s="8" t="s">
        <v>72</v>
      </c>
      <c r="B119" s="23" t="s">
        <v>234</v>
      </c>
      <c r="C119" s="12">
        <v>210598</v>
      </c>
      <c r="D119" s="51" t="s">
        <v>80</v>
      </c>
      <c r="E119" s="55">
        <v>2873</v>
      </c>
      <c r="F119" s="61">
        <f t="shared" si="9"/>
        <v>17238</v>
      </c>
      <c r="G119" s="83">
        <v>2587</v>
      </c>
      <c r="H119" s="81">
        <f t="shared" si="10"/>
        <v>90.045248868778287</v>
      </c>
      <c r="I119" s="83">
        <v>4399</v>
      </c>
      <c r="J119" s="81">
        <f t="shared" si="11"/>
        <v>153.11521058127394</v>
      </c>
      <c r="K119" s="83">
        <v>3467</v>
      </c>
      <c r="L119" s="30">
        <f t="shared" si="12"/>
        <v>120.67525234946051</v>
      </c>
      <c r="M119" s="32"/>
      <c r="N119" s="33">
        <f t="shared" si="13"/>
        <v>0</v>
      </c>
      <c r="O119" s="32"/>
      <c r="P119" s="33">
        <f t="shared" si="14"/>
        <v>0</v>
      </c>
      <c r="Q119" s="32"/>
      <c r="R119" s="33">
        <f t="shared" si="15"/>
        <v>0</v>
      </c>
      <c r="S119" s="48">
        <v>4</v>
      </c>
      <c r="T119" s="48">
        <f t="shared" si="16"/>
        <v>3</v>
      </c>
      <c r="V119" s="35"/>
      <c r="W119" s="27" t="str">
        <f t="shared" si="17"/>
        <v>Não</v>
      </c>
    </row>
    <row r="120" spans="1:23" ht="15" x14ac:dyDescent="0.25">
      <c r="A120" s="8" t="s">
        <v>101</v>
      </c>
      <c r="B120" s="23" t="s">
        <v>234</v>
      </c>
      <c r="C120" s="12">
        <v>210600</v>
      </c>
      <c r="D120" s="51" t="s">
        <v>109</v>
      </c>
      <c r="E120" s="55">
        <v>3955</v>
      </c>
      <c r="F120" s="61">
        <f t="shared" si="9"/>
        <v>23730</v>
      </c>
      <c r="G120" s="83">
        <v>3662</v>
      </c>
      <c r="H120" s="81">
        <f t="shared" si="10"/>
        <v>92.591656131479141</v>
      </c>
      <c r="I120" s="83">
        <v>3955</v>
      </c>
      <c r="J120" s="81">
        <f t="shared" si="11"/>
        <v>100</v>
      </c>
      <c r="K120" s="83">
        <v>4132</v>
      </c>
      <c r="L120" s="30">
        <f t="shared" si="12"/>
        <v>104.47534766118838</v>
      </c>
      <c r="M120" s="32"/>
      <c r="N120" s="33">
        <f t="shared" si="13"/>
        <v>0</v>
      </c>
      <c r="O120" s="32"/>
      <c r="P120" s="33">
        <f t="shared" si="14"/>
        <v>0</v>
      </c>
      <c r="Q120" s="32"/>
      <c r="R120" s="33">
        <f t="shared" si="15"/>
        <v>0</v>
      </c>
      <c r="S120" s="48">
        <v>4</v>
      </c>
      <c r="T120" s="48">
        <f t="shared" si="16"/>
        <v>3</v>
      </c>
      <c r="V120" s="35"/>
      <c r="W120" s="27" t="str">
        <f t="shared" si="17"/>
        <v>Não</v>
      </c>
    </row>
    <row r="121" spans="1:23" ht="15" x14ac:dyDescent="0.25">
      <c r="A121" s="8" t="s">
        <v>27</v>
      </c>
      <c r="B121" s="23" t="s">
        <v>234</v>
      </c>
      <c r="C121" s="12">
        <v>210610</v>
      </c>
      <c r="D121" s="51" t="s">
        <v>33</v>
      </c>
      <c r="E121" s="55">
        <v>4061</v>
      </c>
      <c r="F121" s="61">
        <f t="shared" si="9"/>
        <v>24366</v>
      </c>
      <c r="G121" s="83">
        <v>4047</v>
      </c>
      <c r="H121" s="81">
        <f t="shared" si="10"/>
        <v>99.655257325781832</v>
      </c>
      <c r="I121" s="83">
        <v>4147</v>
      </c>
      <c r="J121" s="81">
        <f t="shared" si="11"/>
        <v>102.11770499876877</v>
      </c>
      <c r="K121" s="83">
        <v>3860</v>
      </c>
      <c r="L121" s="30">
        <f t="shared" si="12"/>
        <v>95.050480177296237</v>
      </c>
      <c r="M121" s="32"/>
      <c r="N121" s="33">
        <f t="shared" si="13"/>
        <v>0</v>
      </c>
      <c r="O121" s="32"/>
      <c r="P121" s="33">
        <f t="shared" si="14"/>
        <v>0</v>
      </c>
      <c r="Q121" s="32"/>
      <c r="R121" s="33">
        <f t="shared" si="15"/>
        <v>0</v>
      </c>
      <c r="S121" s="48">
        <v>4</v>
      </c>
      <c r="T121" s="48">
        <f t="shared" si="16"/>
        <v>3</v>
      </c>
      <c r="V121" s="35"/>
      <c r="W121" s="27" t="str">
        <f t="shared" si="17"/>
        <v>Não</v>
      </c>
    </row>
    <row r="122" spans="1:23" ht="15" x14ac:dyDescent="0.25">
      <c r="A122" s="77" t="s">
        <v>203</v>
      </c>
      <c r="B122" s="23" t="s">
        <v>234</v>
      </c>
      <c r="C122" s="78">
        <v>210620</v>
      </c>
      <c r="D122" s="79" t="s">
        <v>214</v>
      </c>
      <c r="E122" s="55">
        <v>3256</v>
      </c>
      <c r="F122" s="61">
        <f t="shared" si="9"/>
        <v>19536</v>
      </c>
      <c r="G122" s="83">
        <v>2931</v>
      </c>
      <c r="H122" s="81">
        <f t="shared" si="10"/>
        <v>90.018427518427515</v>
      </c>
      <c r="I122" s="83">
        <v>1708</v>
      </c>
      <c r="J122" s="81">
        <f t="shared" si="11"/>
        <v>52.457002457002453</v>
      </c>
      <c r="K122" s="83">
        <v>0</v>
      </c>
      <c r="L122" s="30">
        <f t="shared" si="12"/>
        <v>0</v>
      </c>
      <c r="M122" s="32"/>
      <c r="N122" s="33">
        <f t="shared" si="13"/>
        <v>0</v>
      </c>
      <c r="O122" s="32"/>
      <c r="P122" s="33">
        <f t="shared" si="14"/>
        <v>0</v>
      </c>
      <c r="Q122" s="32"/>
      <c r="R122" s="33">
        <f t="shared" si="15"/>
        <v>0</v>
      </c>
      <c r="S122" s="48">
        <v>4</v>
      </c>
      <c r="T122" s="48">
        <f t="shared" si="16"/>
        <v>1</v>
      </c>
      <c r="V122" s="35"/>
      <c r="W122" s="27" t="str">
        <f t="shared" si="17"/>
        <v>Não</v>
      </c>
    </row>
    <row r="123" spans="1:23" ht="15" x14ac:dyDescent="0.25">
      <c r="A123" s="8" t="s">
        <v>53</v>
      </c>
      <c r="B123" s="23" t="s">
        <v>234</v>
      </c>
      <c r="C123" s="12">
        <v>210630</v>
      </c>
      <c r="D123" s="51" t="s">
        <v>58</v>
      </c>
      <c r="E123" s="55">
        <v>3571</v>
      </c>
      <c r="F123" s="61">
        <f t="shared" si="9"/>
        <v>21426</v>
      </c>
      <c r="G123" s="83">
        <v>2990</v>
      </c>
      <c r="H123" s="81">
        <f t="shared" si="10"/>
        <v>83.730047605712684</v>
      </c>
      <c r="I123" s="83">
        <v>3642</v>
      </c>
      <c r="J123" s="81">
        <f t="shared" si="11"/>
        <v>101.98823858863064</v>
      </c>
      <c r="K123" s="83">
        <v>3636</v>
      </c>
      <c r="L123" s="30">
        <f t="shared" si="12"/>
        <v>101.82021842621114</v>
      </c>
      <c r="M123" s="32"/>
      <c r="N123" s="33">
        <f t="shared" si="13"/>
        <v>0</v>
      </c>
      <c r="O123" s="32"/>
      <c r="P123" s="33">
        <f t="shared" si="14"/>
        <v>0</v>
      </c>
      <c r="Q123" s="32"/>
      <c r="R123" s="33">
        <f t="shared" si="15"/>
        <v>0</v>
      </c>
      <c r="S123" s="48">
        <v>4</v>
      </c>
      <c r="T123" s="48">
        <f t="shared" si="16"/>
        <v>3</v>
      </c>
      <c r="V123" s="35"/>
      <c r="W123" s="27" t="str">
        <f t="shared" si="17"/>
        <v>Não</v>
      </c>
    </row>
    <row r="124" spans="1:23" ht="15" x14ac:dyDescent="0.25">
      <c r="A124" s="77" t="s">
        <v>203</v>
      </c>
      <c r="B124" s="23" t="s">
        <v>234</v>
      </c>
      <c r="C124" s="78">
        <v>210632</v>
      </c>
      <c r="D124" s="79" t="s">
        <v>215</v>
      </c>
      <c r="E124" s="55">
        <v>9845</v>
      </c>
      <c r="F124" s="61">
        <f t="shared" si="9"/>
        <v>59070</v>
      </c>
      <c r="G124" s="83">
        <v>9756</v>
      </c>
      <c r="H124" s="81">
        <f t="shared" si="10"/>
        <v>99.095987811071609</v>
      </c>
      <c r="I124" s="83">
        <v>9835</v>
      </c>
      <c r="J124" s="81">
        <f t="shared" si="11"/>
        <v>99.898425596749618</v>
      </c>
      <c r="K124" s="83">
        <v>10248</v>
      </c>
      <c r="L124" s="30">
        <f t="shared" si="12"/>
        <v>104.09344845099035</v>
      </c>
      <c r="M124" s="32"/>
      <c r="N124" s="33">
        <f t="shared" si="13"/>
        <v>0</v>
      </c>
      <c r="O124" s="32"/>
      <c r="P124" s="33">
        <f t="shared" si="14"/>
        <v>0</v>
      </c>
      <c r="Q124" s="32"/>
      <c r="R124" s="33">
        <f t="shared" si="15"/>
        <v>0</v>
      </c>
      <c r="S124" s="48">
        <v>4</v>
      </c>
      <c r="T124" s="48">
        <f t="shared" si="16"/>
        <v>3</v>
      </c>
      <c r="V124" s="35"/>
      <c r="W124" s="27" t="str">
        <f t="shared" si="17"/>
        <v>Não</v>
      </c>
    </row>
    <row r="125" spans="1:23" ht="15" x14ac:dyDescent="0.25">
      <c r="A125" s="8" t="s">
        <v>16</v>
      </c>
      <c r="B125" s="23" t="s">
        <v>235</v>
      </c>
      <c r="C125" s="12">
        <v>210635</v>
      </c>
      <c r="D125" s="57" t="s">
        <v>22</v>
      </c>
      <c r="E125" s="55">
        <v>1129</v>
      </c>
      <c r="F125" s="61">
        <f t="shared" si="9"/>
        <v>6774</v>
      </c>
      <c r="G125" s="83">
        <v>1099</v>
      </c>
      <c r="H125" s="81">
        <f t="shared" si="10"/>
        <v>97.342781222320639</v>
      </c>
      <c r="I125" s="83">
        <v>1099</v>
      </c>
      <c r="J125" s="81">
        <f t="shared" si="11"/>
        <v>97.342781222320639</v>
      </c>
      <c r="K125" s="83">
        <v>1099</v>
      </c>
      <c r="L125" s="30">
        <f t="shared" si="12"/>
        <v>97.342781222320639</v>
      </c>
      <c r="M125" s="32"/>
      <c r="N125" s="33">
        <f t="shared" si="13"/>
        <v>0</v>
      </c>
      <c r="O125" s="32"/>
      <c r="P125" s="33">
        <f t="shared" si="14"/>
        <v>0</v>
      </c>
      <c r="Q125" s="32"/>
      <c r="R125" s="33">
        <f t="shared" si="15"/>
        <v>0</v>
      </c>
      <c r="S125" s="48">
        <v>4</v>
      </c>
      <c r="T125" s="48">
        <f t="shared" si="16"/>
        <v>3</v>
      </c>
      <c r="V125" s="35"/>
      <c r="W125" s="27" t="str">
        <f t="shared" si="17"/>
        <v>Não</v>
      </c>
    </row>
    <row r="126" spans="1:23" ht="15" x14ac:dyDescent="0.25">
      <c r="A126" s="77" t="s">
        <v>203</v>
      </c>
      <c r="B126" s="23" t="s">
        <v>234</v>
      </c>
      <c r="C126" s="78">
        <v>210637</v>
      </c>
      <c r="D126" s="79" t="s">
        <v>216</v>
      </c>
      <c r="E126" s="55">
        <v>3195</v>
      </c>
      <c r="F126" s="61">
        <f t="shared" si="9"/>
        <v>19170</v>
      </c>
      <c r="G126" s="83">
        <v>3141</v>
      </c>
      <c r="H126" s="81">
        <f t="shared" si="10"/>
        <v>98.309859154929583</v>
      </c>
      <c r="I126" s="83">
        <v>3294</v>
      </c>
      <c r="J126" s="81">
        <f t="shared" si="11"/>
        <v>103.09859154929578</v>
      </c>
      <c r="K126" s="83">
        <v>3195</v>
      </c>
      <c r="L126" s="30">
        <f t="shared" si="12"/>
        <v>100</v>
      </c>
      <c r="M126" s="32"/>
      <c r="N126" s="33">
        <f t="shared" si="13"/>
        <v>0</v>
      </c>
      <c r="O126" s="32"/>
      <c r="P126" s="33">
        <f t="shared" si="14"/>
        <v>0</v>
      </c>
      <c r="Q126" s="32"/>
      <c r="R126" s="33">
        <f t="shared" si="15"/>
        <v>0</v>
      </c>
      <c r="S126" s="48">
        <v>4</v>
      </c>
      <c r="T126" s="48">
        <f t="shared" si="16"/>
        <v>3</v>
      </c>
      <c r="V126" s="35"/>
      <c r="W126" s="27" t="str">
        <f t="shared" si="17"/>
        <v>Não</v>
      </c>
    </row>
    <row r="127" spans="1:23" ht="15" x14ac:dyDescent="0.25">
      <c r="A127" s="8" t="s">
        <v>53</v>
      </c>
      <c r="B127" s="23" t="s">
        <v>234</v>
      </c>
      <c r="C127" s="12">
        <v>210640</v>
      </c>
      <c r="D127" s="51" t="s">
        <v>59</v>
      </c>
      <c r="E127" s="55">
        <v>4422</v>
      </c>
      <c r="F127" s="61">
        <f t="shared" si="9"/>
        <v>26532</v>
      </c>
      <c r="G127" s="83">
        <v>4747</v>
      </c>
      <c r="H127" s="81">
        <f t="shared" si="10"/>
        <v>107.34961555857079</v>
      </c>
      <c r="I127" s="83">
        <v>4694</v>
      </c>
      <c r="J127" s="81">
        <f t="shared" si="11"/>
        <v>106.15106286748077</v>
      </c>
      <c r="K127" s="83">
        <v>3664</v>
      </c>
      <c r="L127" s="30">
        <f t="shared" si="12"/>
        <v>82.85843509724107</v>
      </c>
      <c r="M127" s="32"/>
      <c r="N127" s="33">
        <f t="shared" si="13"/>
        <v>0</v>
      </c>
      <c r="O127" s="32"/>
      <c r="P127" s="33">
        <f t="shared" si="14"/>
        <v>0</v>
      </c>
      <c r="Q127" s="32"/>
      <c r="R127" s="33">
        <f t="shared" si="15"/>
        <v>0</v>
      </c>
      <c r="S127" s="48">
        <v>4</v>
      </c>
      <c r="T127" s="48">
        <f t="shared" si="16"/>
        <v>3</v>
      </c>
      <c r="V127" s="35"/>
      <c r="W127" s="27" t="str">
        <f t="shared" si="17"/>
        <v>Não</v>
      </c>
    </row>
    <row r="128" spans="1:23" ht="15" x14ac:dyDescent="0.25">
      <c r="A128" s="8" t="s">
        <v>196</v>
      </c>
      <c r="B128" s="23" t="s">
        <v>234</v>
      </c>
      <c r="C128" s="12">
        <v>210650</v>
      </c>
      <c r="D128" s="57" t="s">
        <v>199</v>
      </c>
      <c r="E128" s="55">
        <v>4539</v>
      </c>
      <c r="F128" s="61">
        <f t="shared" si="9"/>
        <v>27234</v>
      </c>
      <c r="G128" s="83">
        <v>2646</v>
      </c>
      <c r="H128" s="81">
        <f t="shared" si="10"/>
        <v>58.294778585591544</v>
      </c>
      <c r="I128" s="83">
        <v>3965</v>
      </c>
      <c r="J128" s="81">
        <f t="shared" si="11"/>
        <v>87.354042740691781</v>
      </c>
      <c r="K128" s="83">
        <v>3956</v>
      </c>
      <c r="L128" s="30">
        <f t="shared" si="12"/>
        <v>87.155761180876851</v>
      </c>
      <c r="M128" s="32"/>
      <c r="N128" s="33">
        <f t="shared" si="13"/>
        <v>0</v>
      </c>
      <c r="O128" s="32"/>
      <c r="P128" s="33">
        <f t="shared" si="14"/>
        <v>0</v>
      </c>
      <c r="Q128" s="32"/>
      <c r="R128" s="33">
        <f t="shared" si="15"/>
        <v>0</v>
      </c>
      <c r="S128" s="48">
        <v>4</v>
      </c>
      <c r="T128" s="48">
        <f t="shared" si="16"/>
        <v>2</v>
      </c>
      <c r="V128" s="35"/>
      <c r="W128" s="27" t="str">
        <f t="shared" si="17"/>
        <v>Não</v>
      </c>
    </row>
    <row r="129" spans="1:23" ht="15" x14ac:dyDescent="0.25">
      <c r="A129" s="8" t="s">
        <v>192</v>
      </c>
      <c r="B129" s="23" t="s">
        <v>234</v>
      </c>
      <c r="C129" s="12">
        <v>210660</v>
      </c>
      <c r="D129" s="57" t="s">
        <v>193</v>
      </c>
      <c r="E129" s="55">
        <v>9046</v>
      </c>
      <c r="F129" s="61">
        <f t="shared" si="9"/>
        <v>54276</v>
      </c>
      <c r="G129" s="83">
        <v>0</v>
      </c>
      <c r="H129" s="81">
        <f t="shared" si="10"/>
        <v>0</v>
      </c>
      <c r="I129" s="83">
        <v>4224</v>
      </c>
      <c r="J129" s="81">
        <f t="shared" si="11"/>
        <v>46.694671678089762</v>
      </c>
      <c r="K129" s="83">
        <v>1279</v>
      </c>
      <c r="L129" s="30">
        <f t="shared" si="12"/>
        <v>14.138845898739774</v>
      </c>
      <c r="M129" s="32"/>
      <c r="N129" s="33">
        <f t="shared" si="13"/>
        <v>0</v>
      </c>
      <c r="O129" s="32"/>
      <c r="P129" s="33">
        <f t="shared" si="14"/>
        <v>0</v>
      </c>
      <c r="Q129" s="32"/>
      <c r="R129" s="33">
        <f t="shared" si="15"/>
        <v>0</v>
      </c>
      <c r="S129" s="48">
        <v>4</v>
      </c>
      <c r="T129" s="48">
        <f t="shared" si="16"/>
        <v>0</v>
      </c>
      <c r="V129" s="35"/>
      <c r="W129" s="27" t="str">
        <f t="shared" si="17"/>
        <v>Não</v>
      </c>
    </row>
    <row r="130" spans="1:23" ht="15" x14ac:dyDescent="0.25">
      <c r="A130" s="8" t="s">
        <v>87</v>
      </c>
      <c r="B130" s="23" t="s">
        <v>234</v>
      </c>
      <c r="C130" s="12">
        <v>210663</v>
      </c>
      <c r="D130" s="57" t="s">
        <v>92</v>
      </c>
      <c r="E130" s="55">
        <v>1888</v>
      </c>
      <c r="F130" s="61">
        <f t="shared" si="9"/>
        <v>11328</v>
      </c>
      <c r="G130" s="83">
        <v>1883</v>
      </c>
      <c r="H130" s="81">
        <f t="shared" si="10"/>
        <v>99.735169491525426</v>
      </c>
      <c r="I130" s="83">
        <v>1881</v>
      </c>
      <c r="J130" s="81">
        <f t="shared" si="11"/>
        <v>99.629237288135599</v>
      </c>
      <c r="K130" s="83">
        <v>1690</v>
      </c>
      <c r="L130" s="30">
        <f t="shared" si="12"/>
        <v>89.512711864406782</v>
      </c>
      <c r="M130" s="32"/>
      <c r="N130" s="33">
        <f t="shared" si="13"/>
        <v>0</v>
      </c>
      <c r="O130" s="32"/>
      <c r="P130" s="33">
        <f t="shared" si="14"/>
        <v>0</v>
      </c>
      <c r="Q130" s="32"/>
      <c r="R130" s="33">
        <f t="shared" si="15"/>
        <v>0</v>
      </c>
      <c r="S130" s="48">
        <v>4</v>
      </c>
      <c r="T130" s="48">
        <f t="shared" si="16"/>
        <v>3</v>
      </c>
      <c r="V130" s="35"/>
      <c r="W130" s="27" t="str">
        <f t="shared" si="17"/>
        <v>Não</v>
      </c>
    </row>
    <row r="131" spans="1:23" ht="15" x14ac:dyDescent="0.25">
      <c r="A131" s="8" t="s">
        <v>53</v>
      </c>
      <c r="B131" s="23" t="s">
        <v>235</v>
      </c>
      <c r="C131" s="12">
        <v>210667</v>
      </c>
      <c r="D131" s="51" t="s">
        <v>60</v>
      </c>
      <c r="E131" s="55">
        <v>1029</v>
      </c>
      <c r="F131" s="61">
        <f t="shared" si="9"/>
        <v>6174</v>
      </c>
      <c r="G131" s="83">
        <v>1035</v>
      </c>
      <c r="H131" s="81">
        <f t="shared" si="10"/>
        <v>100.58309037900874</v>
      </c>
      <c r="I131" s="83">
        <v>927</v>
      </c>
      <c r="J131" s="81">
        <f t="shared" si="11"/>
        <v>90.087463556851304</v>
      </c>
      <c r="K131" s="83">
        <v>420</v>
      </c>
      <c r="L131" s="30">
        <f t="shared" si="12"/>
        <v>40.816326530612244</v>
      </c>
      <c r="M131" s="32"/>
      <c r="N131" s="33">
        <f t="shared" si="13"/>
        <v>0</v>
      </c>
      <c r="O131" s="32"/>
      <c r="P131" s="33">
        <f t="shared" si="14"/>
        <v>0</v>
      </c>
      <c r="Q131" s="32"/>
      <c r="R131" s="33">
        <f t="shared" si="15"/>
        <v>0</v>
      </c>
      <c r="S131" s="48">
        <v>4</v>
      </c>
      <c r="T131" s="48">
        <f t="shared" si="16"/>
        <v>2</v>
      </c>
      <c r="V131" s="35"/>
      <c r="W131" s="27" t="str">
        <f t="shared" si="17"/>
        <v>Não</v>
      </c>
    </row>
    <row r="132" spans="1:23" ht="15" x14ac:dyDescent="0.25">
      <c r="A132" s="8" t="s">
        <v>172</v>
      </c>
      <c r="B132" s="23" t="s">
        <v>234</v>
      </c>
      <c r="C132" s="12">
        <v>210670</v>
      </c>
      <c r="D132" s="51" t="s">
        <v>179</v>
      </c>
      <c r="E132" s="55">
        <v>5799</v>
      </c>
      <c r="F132" s="61">
        <f t="shared" si="9"/>
        <v>34794</v>
      </c>
      <c r="G132" s="83">
        <v>5419</v>
      </c>
      <c r="H132" s="81">
        <f t="shared" si="10"/>
        <v>93.447146059665471</v>
      </c>
      <c r="I132" s="83">
        <v>5349</v>
      </c>
      <c r="J132" s="81">
        <f t="shared" si="11"/>
        <v>92.240041386445938</v>
      </c>
      <c r="K132" s="83">
        <v>5440</v>
      </c>
      <c r="L132" s="30">
        <f t="shared" si="12"/>
        <v>93.809277461631311</v>
      </c>
      <c r="M132" s="32"/>
      <c r="N132" s="33">
        <f t="shared" si="13"/>
        <v>0</v>
      </c>
      <c r="O132" s="32"/>
      <c r="P132" s="33">
        <f t="shared" si="14"/>
        <v>0</v>
      </c>
      <c r="Q132" s="32"/>
      <c r="R132" s="33">
        <f t="shared" si="15"/>
        <v>0</v>
      </c>
      <c r="S132" s="48">
        <v>4</v>
      </c>
      <c r="T132" s="48">
        <f t="shared" si="16"/>
        <v>3</v>
      </c>
      <c r="V132" s="35"/>
      <c r="W132" s="27" t="str">
        <f t="shared" si="17"/>
        <v>Não</v>
      </c>
    </row>
    <row r="133" spans="1:23" ht="15" x14ac:dyDescent="0.25">
      <c r="A133" s="8" t="s">
        <v>87</v>
      </c>
      <c r="B133" s="23" t="s">
        <v>234</v>
      </c>
      <c r="C133" s="12">
        <v>210675</v>
      </c>
      <c r="D133" s="57" t="s">
        <v>93</v>
      </c>
      <c r="E133" s="55">
        <v>8115</v>
      </c>
      <c r="F133" s="61">
        <f t="shared" si="9"/>
        <v>48690</v>
      </c>
      <c r="G133" s="83">
        <v>8765</v>
      </c>
      <c r="H133" s="81">
        <f t="shared" si="10"/>
        <v>108.00985828712261</v>
      </c>
      <c r="I133" s="83">
        <v>8471</v>
      </c>
      <c r="J133" s="81">
        <f t="shared" si="11"/>
        <v>104.38693776956254</v>
      </c>
      <c r="K133" s="83">
        <v>8551</v>
      </c>
      <c r="L133" s="30">
        <f t="shared" si="12"/>
        <v>105.37276648182379</v>
      </c>
      <c r="M133" s="32"/>
      <c r="N133" s="33">
        <f t="shared" si="13"/>
        <v>0</v>
      </c>
      <c r="O133" s="32"/>
      <c r="P133" s="33">
        <f t="shared" si="14"/>
        <v>0</v>
      </c>
      <c r="Q133" s="32"/>
      <c r="R133" s="33">
        <f t="shared" si="15"/>
        <v>0</v>
      </c>
      <c r="S133" s="48">
        <v>4</v>
      </c>
      <c r="T133" s="48">
        <f t="shared" si="16"/>
        <v>3</v>
      </c>
      <c r="V133" s="35"/>
      <c r="W133" s="27" t="str">
        <f t="shared" si="17"/>
        <v>Não</v>
      </c>
    </row>
    <row r="134" spans="1:23" ht="15" x14ac:dyDescent="0.25">
      <c r="A134" s="8" t="s">
        <v>114</v>
      </c>
      <c r="B134" s="23" t="s">
        <v>234</v>
      </c>
      <c r="C134" s="12">
        <v>210680</v>
      </c>
      <c r="D134" s="51" t="s">
        <v>122</v>
      </c>
      <c r="E134" s="55">
        <v>4439</v>
      </c>
      <c r="F134" s="61">
        <f t="shared" si="9"/>
        <v>26634</v>
      </c>
      <c r="G134" s="83">
        <v>3628</v>
      </c>
      <c r="H134" s="81">
        <f t="shared" si="10"/>
        <v>81.73011939626042</v>
      </c>
      <c r="I134" s="83">
        <v>3791</v>
      </c>
      <c r="J134" s="81">
        <f t="shared" si="11"/>
        <v>85.402117594052712</v>
      </c>
      <c r="K134" s="83">
        <v>3596</v>
      </c>
      <c r="L134" s="30">
        <f t="shared" si="12"/>
        <v>81.00923631448525</v>
      </c>
      <c r="M134" s="32"/>
      <c r="N134" s="33">
        <f t="shared" si="13"/>
        <v>0</v>
      </c>
      <c r="O134" s="32"/>
      <c r="P134" s="33">
        <f t="shared" si="14"/>
        <v>0</v>
      </c>
      <c r="Q134" s="32"/>
      <c r="R134" s="33">
        <f t="shared" si="15"/>
        <v>0</v>
      </c>
      <c r="S134" s="48">
        <v>4</v>
      </c>
      <c r="T134" s="48">
        <f t="shared" si="16"/>
        <v>3</v>
      </c>
      <c r="V134" s="35"/>
      <c r="W134" s="27" t="str">
        <f t="shared" si="17"/>
        <v>Não</v>
      </c>
    </row>
    <row r="135" spans="1:23" ht="15" x14ac:dyDescent="0.25">
      <c r="A135" s="8" t="s">
        <v>159</v>
      </c>
      <c r="B135" s="23" t="s">
        <v>234</v>
      </c>
      <c r="C135" s="12">
        <v>210690</v>
      </c>
      <c r="D135" s="51" t="s">
        <v>165</v>
      </c>
      <c r="E135" s="55">
        <v>5967</v>
      </c>
      <c r="F135" s="61">
        <f t="shared" si="9"/>
        <v>35802</v>
      </c>
      <c r="G135" s="83">
        <v>4555</v>
      </c>
      <c r="H135" s="81">
        <f t="shared" si="10"/>
        <v>76.336517512988095</v>
      </c>
      <c r="I135" s="83">
        <v>5544</v>
      </c>
      <c r="J135" s="81">
        <f t="shared" si="11"/>
        <v>92.911010558069378</v>
      </c>
      <c r="K135" s="83">
        <v>1239</v>
      </c>
      <c r="L135" s="30">
        <f t="shared" si="12"/>
        <v>20.764203117144294</v>
      </c>
      <c r="M135" s="32"/>
      <c r="N135" s="33">
        <f t="shared" si="13"/>
        <v>0</v>
      </c>
      <c r="O135" s="32"/>
      <c r="P135" s="33">
        <f t="shared" si="14"/>
        <v>0</v>
      </c>
      <c r="Q135" s="32"/>
      <c r="R135" s="33">
        <f t="shared" si="15"/>
        <v>0</v>
      </c>
      <c r="S135" s="48">
        <v>4</v>
      </c>
      <c r="T135" s="48">
        <f t="shared" si="16"/>
        <v>1</v>
      </c>
      <c r="V135" s="35"/>
      <c r="W135" s="27" t="str">
        <f t="shared" si="17"/>
        <v>Não</v>
      </c>
    </row>
    <row r="136" spans="1:23" ht="15" x14ac:dyDescent="0.25">
      <c r="A136" s="8" t="s">
        <v>72</v>
      </c>
      <c r="B136" s="23" t="s">
        <v>234</v>
      </c>
      <c r="C136" s="12">
        <v>210700</v>
      </c>
      <c r="D136" s="51" t="s">
        <v>81</v>
      </c>
      <c r="E136" s="55">
        <v>3533</v>
      </c>
      <c r="F136" s="61">
        <f t="shared" si="9"/>
        <v>21198</v>
      </c>
      <c r="G136" s="83">
        <v>3412</v>
      </c>
      <c r="H136" s="81">
        <f t="shared" si="10"/>
        <v>96.575148598924429</v>
      </c>
      <c r="I136" s="83">
        <v>3293</v>
      </c>
      <c r="J136" s="81">
        <f t="shared" si="11"/>
        <v>93.206906311916214</v>
      </c>
      <c r="K136" s="83">
        <v>2992</v>
      </c>
      <c r="L136" s="30">
        <f t="shared" si="12"/>
        <v>84.687234644777803</v>
      </c>
      <c r="M136" s="32"/>
      <c r="N136" s="33">
        <f t="shared" si="13"/>
        <v>0</v>
      </c>
      <c r="O136" s="32"/>
      <c r="P136" s="33">
        <f t="shared" si="14"/>
        <v>0</v>
      </c>
      <c r="Q136" s="32"/>
      <c r="R136" s="33">
        <f t="shared" si="15"/>
        <v>0</v>
      </c>
      <c r="S136" s="48">
        <v>4</v>
      </c>
      <c r="T136" s="48">
        <f t="shared" si="16"/>
        <v>3</v>
      </c>
      <c r="V136" s="35"/>
      <c r="W136" s="27" t="str">
        <f t="shared" si="17"/>
        <v>Não</v>
      </c>
    </row>
    <row r="137" spans="1:23" ht="15" x14ac:dyDescent="0.25">
      <c r="A137" s="8" t="s">
        <v>147</v>
      </c>
      <c r="B137" s="23" t="s">
        <v>234</v>
      </c>
      <c r="C137" s="12">
        <v>210710</v>
      </c>
      <c r="D137" s="51" t="s">
        <v>154</v>
      </c>
      <c r="E137" s="55">
        <v>5987</v>
      </c>
      <c r="F137" s="61">
        <f t="shared" si="9"/>
        <v>35922</v>
      </c>
      <c r="G137" s="83">
        <v>6043</v>
      </c>
      <c r="H137" s="81">
        <f t="shared" si="10"/>
        <v>100.93535994655085</v>
      </c>
      <c r="I137" s="83">
        <v>6389</v>
      </c>
      <c r="J137" s="81">
        <f t="shared" si="11"/>
        <v>106.71454818774011</v>
      </c>
      <c r="K137" s="83">
        <v>6059</v>
      </c>
      <c r="L137" s="30">
        <f t="shared" si="12"/>
        <v>101.2026056455654</v>
      </c>
      <c r="M137" s="32"/>
      <c r="N137" s="33">
        <f t="shared" si="13"/>
        <v>0</v>
      </c>
      <c r="O137" s="32"/>
      <c r="P137" s="33">
        <f t="shared" si="14"/>
        <v>0</v>
      </c>
      <c r="Q137" s="32"/>
      <c r="R137" s="33">
        <f t="shared" si="15"/>
        <v>0</v>
      </c>
      <c r="S137" s="48">
        <v>4</v>
      </c>
      <c r="T137" s="48">
        <f t="shared" si="16"/>
        <v>3</v>
      </c>
      <c r="V137" s="35"/>
      <c r="W137" s="27" t="str">
        <f t="shared" si="17"/>
        <v>Não</v>
      </c>
    </row>
    <row r="138" spans="1:23" ht="15" x14ac:dyDescent="0.25">
      <c r="A138" s="8" t="s">
        <v>87</v>
      </c>
      <c r="B138" s="23" t="s">
        <v>234</v>
      </c>
      <c r="C138" s="12">
        <v>210720</v>
      </c>
      <c r="D138" s="57" t="s">
        <v>94</v>
      </c>
      <c r="E138" s="55">
        <v>2468</v>
      </c>
      <c r="F138" s="61">
        <f t="shared" si="9"/>
        <v>14808</v>
      </c>
      <c r="G138" s="83">
        <v>2380</v>
      </c>
      <c r="H138" s="81">
        <f t="shared" si="10"/>
        <v>96.434359805510539</v>
      </c>
      <c r="I138" s="83">
        <v>2342</v>
      </c>
      <c r="J138" s="81">
        <f t="shared" si="11"/>
        <v>94.894651539708263</v>
      </c>
      <c r="K138" s="83">
        <v>2303</v>
      </c>
      <c r="L138" s="30">
        <f t="shared" si="12"/>
        <v>93.314424635332244</v>
      </c>
      <c r="M138" s="32"/>
      <c r="N138" s="33">
        <f t="shared" si="13"/>
        <v>0</v>
      </c>
      <c r="O138" s="32"/>
      <c r="P138" s="33">
        <f t="shared" si="14"/>
        <v>0</v>
      </c>
      <c r="Q138" s="32"/>
      <c r="R138" s="33">
        <f t="shared" si="15"/>
        <v>0</v>
      </c>
      <c r="S138" s="48">
        <v>4</v>
      </c>
      <c r="T138" s="48">
        <f t="shared" si="16"/>
        <v>3</v>
      </c>
      <c r="V138" s="35"/>
      <c r="W138" s="27" t="str">
        <f t="shared" si="17"/>
        <v>Não</v>
      </c>
    </row>
    <row r="139" spans="1:23" ht="15" x14ac:dyDescent="0.25">
      <c r="A139" s="8" t="s">
        <v>27</v>
      </c>
      <c r="B139" s="23" t="s">
        <v>234</v>
      </c>
      <c r="C139" s="12">
        <v>210725</v>
      </c>
      <c r="D139" s="51" t="s">
        <v>34</v>
      </c>
      <c r="E139" s="55">
        <v>1432</v>
      </c>
      <c r="F139" s="61">
        <f t="shared" si="9"/>
        <v>8592</v>
      </c>
      <c r="G139" s="83">
        <v>1520</v>
      </c>
      <c r="H139" s="81">
        <f t="shared" si="10"/>
        <v>106.14525139664805</v>
      </c>
      <c r="I139" s="83">
        <v>1695</v>
      </c>
      <c r="J139" s="81">
        <f t="shared" si="11"/>
        <v>118.36592178770951</v>
      </c>
      <c r="K139" s="83">
        <v>1223</v>
      </c>
      <c r="L139" s="30">
        <f t="shared" si="12"/>
        <v>85.405027932960891</v>
      </c>
      <c r="M139" s="32"/>
      <c r="N139" s="33">
        <f t="shared" si="13"/>
        <v>0</v>
      </c>
      <c r="O139" s="32"/>
      <c r="P139" s="33">
        <f t="shared" si="14"/>
        <v>0</v>
      </c>
      <c r="Q139" s="32"/>
      <c r="R139" s="33">
        <f t="shared" si="15"/>
        <v>0</v>
      </c>
      <c r="S139" s="48">
        <v>4</v>
      </c>
      <c r="T139" s="48">
        <f t="shared" si="16"/>
        <v>3</v>
      </c>
      <c r="V139" s="35"/>
      <c r="W139" s="27" t="str">
        <f t="shared" si="17"/>
        <v>Não</v>
      </c>
    </row>
    <row r="140" spans="1:23" ht="15" x14ac:dyDescent="0.25">
      <c r="A140" s="8" t="s">
        <v>172</v>
      </c>
      <c r="B140" s="23" t="s">
        <v>234</v>
      </c>
      <c r="C140" s="12">
        <v>210730</v>
      </c>
      <c r="D140" s="51" t="s">
        <v>180</v>
      </c>
      <c r="E140" s="55">
        <v>1565</v>
      </c>
      <c r="F140" s="61">
        <f t="shared" si="9"/>
        <v>9390</v>
      </c>
      <c r="G140" s="83">
        <v>1636</v>
      </c>
      <c r="H140" s="81">
        <f t="shared" si="10"/>
        <v>104.53674121405751</v>
      </c>
      <c r="I140" s="83">
        <v>0</v>
      </c>
      <c r="J140" s="81">
        <f t="shared" si="11"/>
        <v>0</v>
      </c>
      <c r="K140" s="83">
        <v>0</v>
      </c>
      <c r="L140" s="30">
        <f t="shared" si="12"/>
        <v>0</v>
      </c>
      <c r="M140" s="32"/>
      <c r="N140" s="33">
        <f t="shared" si="13"/>
        <v>0</v>
      </c>
      <c r="O140" s="32"/>
      <c r="P140" s="33">
        <f t="shared" si="14"/>
        <v>0</v>
      </c>
      <c r="Q140" s="32"/>
      <c r="R140" s="33">
        <f t="shared" si="15"/>
        <v>0</v>
      </c>
      <c r="S140" s="48">
        <v>4</v>
      </c>
      <c r="T140" s="48">
        <f t="shared" si="16"/>
        <v>1</v>
      </c>
      <c r="V140" s="35"/>
      <c r="W140" s="27" t="str">
        <f t="shared" si="17"/>
        <v>Não</v>
      </c>
    </row>
    <row r="141" spans="1:23" ht="15" x14ac:dyDescent="0.25">
      <c r="A141" s="77" t="s">
        <v>203</v>
      </c>
      <c r="B141" s="23" t="s">
        <v>234</v>
      </c>
      <c r="C141" s="78">
        <v>210735</v>
      </c>
      <c r="D141" s="53" t="s">
        <v>217</v>
      </c>
      <c r="E141" s="55">
        <v>5529</v>
      </c>
      <c r="F141" s="61">
        <f t="shared" si="9"/>
        <v>33174</v>
      </c>
      <c r="G141" s="83">
        <v>5244</v>
      </c>
      <c r="H141" s="81">
        <f t="shared" si="10"/>
        <v>94.845360824742258</v>
      </c>
      <c r="I141" s="83">
        <v>4978</v>
      </c>
      <c r="J141" s="81">
        <f t="shared" si="11"/>
        <v>90.034364261168392</v>
      </c>
      <c r="K141" s="83">
        <v>5491</v>
      </c>
      <c r="L141" s="30">
        <f t="shared" si="12"/>
        <v>99.312714776632305</v>
      </c>
      <c r="M141" s="32"/>
      <c r="N141" s="33">
        <f t="shared" si="13"/>
        <v>0</v>
      </c>
      <c r="O141" s="32"/>
      <c r="P141" s="33">
        <f t="shared" si="14"/>
        <v>0</v>
      </c>
      <c r="Q141" s="32"/>
      <c r="R141" s="33">
        <f t="shared" si="15"/>
        <v>0</v>
      </c>
      <c r="S141" s="48">
        <v>4</v>
      </c>
      <c r="T141" s="48">
        <f t="shared" si="16"/>
        <v>3</v>
      </c>
      <c r="V141" s="35"/>
      <c r="W141" s="27" t="str">
        <f t="shared" si="17"/>
        <v>Não</v>
      </c>
    </row>
    <row r="142" spans="1:23" ht="15" x14ac:dyDescent="0.25">
      <c r="A142" s="8" t="s">
        <v>16</v>
      </c>
      <c r="B142" s="23" t="s">
        <v>234</v>
      </c>
      <c r="C142" s="12">
        <v>210740</v>
      </c>
      <c r="D142" s="57" t="s">
        <v>23</v>
      </c>
      <c r="E142" s="55">
        <v>5927</v>
      </c>
      <c r="F142" s="61">
        <f t="shared" si="9"/>
        <v>35562</v>
      </c>
      <c r="G142" s="83">
        <v>5735</v>
      </c>
      <c r="H142" s="81">
        <f t="shared" si="10"/>
        <v>96.760587143580224</v>
      </c>
      <c r="I142" s="83">
        <v>5938</v>
      </c>
      <c r="J142" s="81">
        <f t="shared" si="11"/>
        <v>100.18559136156571</v>
      </c>
      <c r="K142" s="83">
        <v>4966</v>
      </c>
      <c r="L142" s="30">
        <f t="shared" si="12"/>
        <v>83.786063775940605</v>
      </c>
      <c r="M142" s="32"/>
      <c r="N142" s="33">
        <f t="shared" si="13"/>
        <v>0</v>
      </c>
      <c r="O142" s="32"/>
      <c r="P142" s="33">
        <f t="shared" si="14"/>
        <v>0</v>
      </c>
      <c r="Q142" s="32"/>
      <c r="R142" s="33">
        <f t="shared" si="15"/>
        <v>0</v>
      </c>
      <c r="S142" s="48">
        <v>4</v>
      </c>
      <c r="T142" s="48">
        <f t="shared" si="16"/>
        <v>3</v>
      </c>
      <c r="V142" s="35"/>
      <c r="W142" s="27" t="str">
        <f t="shared" si="17"/>
        <v>Não</v>
      </c>
    </row>
    <row r="143" spans="1:23" ht="15" x14ac:dyDescent="0.25">
      <c r="A143" s="8" t="s">
        <v>196</v>
      </c>
      <c r="B143" s="23" t="s">
        <v>234</v>
      </c>
      <c r="C143" s="12">
        <v>210745</v>
      </c>
      <c r="D143" s="57" t="s">
        <v>200</v>
      </c>
      <c r="E143" s="55">
        <v>3391</v>
      </c>
      <c r="F143" s="61">
        <f t="shared" ref="F143:F206" si="18">E143*6</f>
        <v>20346</v>
      </c>
      <c r="G143" s="83">
        <v>3117</v>
      </c>
      <c r="H143" s="81">
        <f t="shared" ref="H143:H206" si="19">G143/E143*100</f>
        <v>91.919787673252728</v>
      </c>
      <c r="I143" s="83">
        <v>2993</v>
      </c>
      <c r="J143" s="81">
        <f t="shared" ref="J143:J206" si="20">I143/E143*100</f>
        <v>88.263049248009438</v>
      </c>
      <c r="K143" s="83">
        <v>2758</v>
      </c>
      <c r="L143" s="30">
        <f t="shared" ref="L143:L206" si="21">K143/E143*100</f>
        <v>81.332940135653203</v>
      </c>
      <c r="M143" s="32"/>
      <c r="N143" s="33">
        <f t="shared" ref="N143:N206" si="22">M143/E143*100</f>
        <v>0</v>
      </c>
      <c r="O143" s="32"/>
      <c r="P143" s="33">
        <f t="shared" ref="P143:P206" si="23">O143/E143*100</f>
        <v>0</v>
      </c>
      <c r="Q143" s="32"/>
      <c r="R143" s="33">
        <f t="shared" ref="R143:R206" si="24">Q143/E143*100</f>
        <v>0</v>
      </c>
      <c r="S143" s="48">
        <v>4</v>
      </c>
      <c r="T143" s="48">
        <f t="shared" ref="T143:T206" si="25">COUNTIF(H143,"&gt;=80")+COUNTIF(J143,"&gt;=80")+COUNTIF(L143,"&gt;=80")+COUNTIF(N143,"&gt;=80")+COUNTIF(P143,"&gt;=80")+COUNTIF(R143,"&gt;=80")</f>
        <v>3</v>
      </c>
      <c r="V143" s="35"/>
      <c r="W143" s="27" t="str">
        <f t="shared" si="17"/>
        <v>Não</v>
      </c>
    </row>
    <row r="144" spans="1:23" ht="15" x14ac:dyDescent="0.25">
      <c r="A144" s="8" t="s">
        <v>187</v>
      </c>
      <c r="B144" s="23" t="s">
        <v>234</v>
      </c>
      <c r="C144" s="12">
        <v>210750</v>
      </c>
      <c r="D144" s="51" t="s">
        <v>189</v>
      </c>
      <c r="E144" s="55">
        <v>67607</v>
      </c>
      <c r="F144" s="61">
        <f t="shared" si="18"/>
        <v>405642</v>
      </c>
      <c r="G144" s="83">
        <v>49127</v>
      </c>
      <c r="H144" s="81">
        <f t="shared" si="19"/>
        <v>72.665552383628921</v>
      </c>
      <c r="I144" s="83">
        <v>39294</v>
      </c>
      <c r="J144" s="81">
        <f t="shared" si="20"/>
        <v>58.12120046740722</v>
      </c>
      <c r="K144" s="83">
        <v>0</v>
      </c>
      <c r="L144" s="30">
        <f t="shared" si="21"/>
        <v>0</v>
      </c>
      <c r="M144" s="32"/>
      <c r="N144" s="33">
        <f t="shared" si="22"/>
        <v>0</v>
      </c>
      <c r="O144" s="32"/>
      <c r="P144" s="33">
        <f t="shared" si="23"/>
        <v>0</v>
      </c>
      <c r="Q144" s="32"/>
      <c r="R144" s="33">
        <f t="shared" si="24"/>
        <v>0</v>
      </c>
      <c r="S144" s="48">
        <v>4</v>
      </c>
      <c r="T144" s="48">
        <f t="shared" si="25"/>
        <v>0</v>
      </c>
      <c r="V144" s="35"/>
      <c r="W144" s="27" t="str">
        <f t="shared" ref="W144:W207" si="26">IF(T144&gt;=4,"Sim","Não")</f>
        <v>Não</v>
      </c>
    </row>
    <row r="145" spans="1:23" ht="15" x14ac:dyDescent="0.25">
      <c r="A145" s="8" t="s">
        <v>196</v>
      </c>
      <c r="B145" s="23" t="s">
        <v>234</v>
      </c>
      <c r="C145" s="12">
        <v>210760</v>
      </c>
      <c r="D145" s="57" t="s">
        <v>240</v>
      </c>
      <c r="E145" s="55">
        <v>2408</v>
      </c>
      <c r="F145" s="61">
        <f t="shared" si="18"/>
        <v>14448</v>
      </c>
      <c r="G145" s="83">
        <v>2202</v>
      </c>
      <c r="H145" s="81">
        <f t="shared" si="19"/>
        <v>91.44518272425249</v>
      </c>
      <c r="I145" s="83">
        <v>1927</v>
      </c>
      <c r="J145" s="81">
        <f t="shared" si="20"/>
        <v>80.024916943521589</v>
      </c>
      <c r="K145" s="83">
        <v>2429</v>
      </c>
      <c r="L145" s="30">
        <f t="shared" si="21"/>
        <v>100.87209302325581</v>
      </c>
      <c r="M145" s="32"/>
      <c r="N145" s="33">
        <f t="shared" si="22"/>
        <v>0</v>
      </c>
      <c r="O145" s="32"/>
      <c r="P145" s="33">
        <f t="shared" si="23"/>
        <v>0</v>
      </c>
      <c r="Q145" s="32"/>
      <c r="R145" s="33">
        <f t="shared" si="24"/>
        <v>0</v>
      </c>
      <c r="S145" s="48">
        <v>4</v>
      </c>
      <c r="T145" s="48">
        <f t="shared" si="25"/>
        <v>3</v>
      </c>
      <c r="V145" s="35"/>
      <c r="W145" s="27" t="str">
        <f t="shared" si="26"/>
        <v>Não</v>
      </c>
    </row>
    <row r="146" spans="1:23" ht="15" x14ac:dyDescent="0.25">
      <c r="A146" s="8" t="s">
        <v>172</v>
      </c>
      <c r="B146" s="23" t="s">
        <v>234</v>
      </c>
      <c r="C146" s="12">
        <v>210770</v>
      </c>
      <c r="D146" s="51" t="s">
        <v>181</v>
      </c>
      <c r="E146" s="55">
        <v>8890</v>
      </c>
      <c r="F146" s="61">
        <f t="shared" si="18"/>
        <v>53340</v>
      </c>
      <c r="G146" s="83">
        <v>7782</v>
      </c>
      <c r="H146" s="81">
        <f t="shared" si="19"/>
        <v>87.536557930258724</v>
      </c>
      <c r="I146" s="83">
        <v>7300</v>
      </c>
      <c r="J146" s="81">
        <f t="shared" si="20"/>
        <v>82.114735658042747</v>
      </c>
      <c r="K146" s="83">
        <v>8025</v>
      </c>
      <c r="L146" s="30">
        <f t="shared" si="21"/>
        <v>90.269966254218232</v>
      </c>
      <c r="M146" s="32"/>
      <c r="N146" s="33">
        <f t="shared" si="22"/>
        <v>0</v>
      </c>
      <c r="O146" s="32"/>
      <c r="P146" s="33">
        <f t="shared" si="23"/>
        <v>0</v>
      </c>
      <c r="Q146" s="32"/>
      <c r="R146" s="33">
        <f t="shared" si="24"/>
        <v>0</v>
      </c>
      <c r="S146" s="48">
        <v>4</v>
      </c>
      <c r="T146" s="48">
        <f t="shared" si="25"/>
        <v>3</v>
      </c>
      <c r="V146" s="35"/>
      <c r="W146" s="27" t="str">
        <f t="shared" si="26"/>
        <v>Não</v>
      </c>
    </row>
    <row r="147" spans="1:23" ht="15" x14ac:dyDescent="0.25">
      <c r="A147" s="8" t="s">
        <v>192</v>
      </c>
      <c r="B147" s="23" t="s">
        <v>234</v>
      </c>
      <c r="C147" s="12">
        <v>210780</v>
      </c>
      <c r="D147" s="57" t="s">
        <v>194</v>
      </c>
      <c r="E147" s="55">
        <v>7778</v>
      </c>
      <c r="F147" s="61">
        <f t="shared" si="18"/>
        <v>46668</v>
      </c>
      <c r="G147" s="83">
        <v>7860</v>
      </c>
      <c r="H147" s="81">
        <f t="shared" si="19"/>
        <v>101.05425559269736</v>
      </c>
      <c r="I147" s="83">
        <v>7821</v>
      </c>
      <c r="J147" s="81">
        <f t="shared" si="20"/>
        <v>100.55284134739007</v>
      </c>
      <c r="K147" s="83">
        <v>8060</v>
      </c>
      <c r="L147" s="30">
        <f t="shared" si="21"/>
        <v>103.62561069683723</v>
      </c>
      <c r="M147" s="32"/>
      <c r="N147" s="33">
        <f t="shared" si="22"/>
        <v>0</v>
      </c>
      <c r="O147" s="32"/>
      <c r="P147" s="33">
        <f t="shared" si="23"/>
        <v>0</v>
      </c>
      <c r="Q147" s="32"/>
      <c r="R147" s="33">
        <f t="shared" si="24"/>
        <v>0</v>
      </c>
      <c r="S147" s="48">
        <v>4</v>
      </c>
      <c r="T147" s="48">
        <f t="shared" si="25"/>
        <v>3</v>
      </c>
      <c r="V147" s="35"/>
      <c r="W147" s="27" t="str">
        <f t="shared" si="26"/>
        <v>Não</v>
      </c>
    </row>
    <row r="148" spans="1:23" ht="15" x14ac:dyDescent="0.25">
      <c r="A148" s="8" t="s">
        <v>172</v>
      </c>
      <c r="B148" s="23" t="s">
        <v>234</v>
      </c>
      <c r="C148" s="12">
        <v>210790</v>
      </c>
      <c r="D148" s="53" t="s">
        <v>182</v>
      </c>
      <c r="E148" s="55">
        <v>6675</v>
      </c>
      <c r="F148" s="61">
        <f t="shared" si="18"/>
        <v>40050</v>
      </c>
      <c r="G148" s="83">
        <v>6045</v>
      </c>
      <c r="H148" s="81">
        <f t="shared" si="19"/>
        <v>90.561797752808985</v>
      </c>
      <c r="I148" s="83">
        <v>6502</v>
      </c>
      <c r="J148" s="81">
        <f t="shared" si="20"/>
        <v>97.408239700374537</v>
      </c>
      <c r="K148" s="83">
        <v>6012</v>
      </c>
      <c r="L148" s="30">
        <f t="shared" si="21"/>
        <v>90.067415730337075</v>
      </c>
      <c r="M148" s="32"/>
      <c r="N148" s="33">
        <f t="shared" si="22"/>
        <v>0</v>
      </c>
      <c r="O148" s="32"/>
      <c r="P148" s="33">
        <f t="shared" si="23"/>
        <v>0</v>
      </c>
      <c r="Q148" s="32"/>
      <c r="R148" s="33">
        <f t="shared" si="24"/>
        <v>0</v>
      </c>
      <c r="S148" s="48">
        <v>4</v>
      </c>
      <c r="T148" s="48">
        <f t="shared" si="25"/>
        <v>3</v>
      </c>
      <c r="V148" s="35"/>
      <c r="W148" s="27" t="str">
        <f t="shared" si="26"/>
        <v>Não</v>
      </c>
    </row>
    <row r="149" spans="1:23" ht="15" x14ac:dyDescent="0.25">
      <c r="A149" s="8" t="s">
        <v>172</v>
      </c>
      <c r="B149" s="23" t="s">
        <v>234</v>
      </c>
      <c r="C149" s="12">
        <v>210800</v>
      </c>
      <c r="D149" s="51" t="s">
        <v>183</v>
      </c>
      <c r="E149" s="55">
        <v>7882</v>
      </c>
      <c r="F149" s="61">
        <f t="shared" si="18"/>
        <v>47292</v>
      </c>
      <c r="G149" s="83">
        <v>8003</v>
      </c>
      <c r="H149" s="81">
        <f t="shared" si="19"/>
        <v>101.53514336462828</v>
      </c>
      <c r="I149" s="83">
        <v>8138</v>
      </c>
      <c r="J149" s="81">
        <f t="shared" si="20"/>
        <v>103.2479066226846</v>
      </c>
      <c r="K149" s="83">
        <v>7773</v>
      </c>
      <c r="L149" s="30">
        <f t="shared" si="21"/>
        <v>98.617102258310069</v>
      </c>
      <c r="M149" s="32"/>
      <c r="N149" s="33">
        <f t="shared" si="22"/>
        <v>0</v>
      </c>
      <c r="O149" s="32"/>
      <c r="P149" s="33">
        <f t="shared" si="23"/>
        <v>0</v>
      </c>
      <c r="Q149" s="32"/>
      <c r="R149" s="33">
        <f t="shared" si="24"/>
        <v>0</v>
      </c>
      <c r="S149" s="48">
        <v>4</v>
      </c>
      <c r="T149" s="48">
        <f t="shared" si="25"/>
        <v>3</v>
      </c>
      <c r="V149" s="35"/>
      <c r="W149" s="27" t="str">
        <f t="shared" si="26"/>
        <v>Não</v>
      </c>
    </row>
    <row r="150" spans="1:23" ht="15" x14ac:dyDescent="0.25">
      <c r="A150" s="8" t="s">
        <v>53</v>
      </c>
      <c r="B150" s="23" t="s">
        <v>234</v>
      </c>
      <c r="C150" s="12">
        <v>210805</v>
      </c>
      <c r="D150" s="51" t="s">
        <v>61</v>
      </c>
      <c r="E150" s="55">
        <v>4305</v>
      </c>
      <c r="F150" s="61">
        <f t="shared" si="18"/>
        <v>25830</v>
      </c>
      <c r="G150" s="83">
        <v>4545</v>
      </c>
      <c r="H150" s="81">
        <f t="shared" si="19"/>
        <v>105.57491289198606</v>
      </c>
      <c r="I150" s="83">
        <v>4581</v>
      </c>
      <c r="J150" s="81">
        <f t="shared" si="20"/>
        <v>106.41114982578397</v>
      </c>
      <c r="K150" s="83">
        <v>4875</v>
      </c>
      <c r="L150" s="30">
        <f t="shared" si="21"/>
        <v>113.24041811846691</v>
      </c>
      <c r="M150" s="32"/>
      <c r="N150" s="33">
        <f t="shared" si="22"/>
        <v>0</v>
      </c>
      <c r="O150" s="32"/>
      <c r="P150" s="33">
        <f t="shared" si="23"/>
        <v>0</v>
      </c>
      <c r="Q150" s="32"/>
      <c r="R150" s="33">
        <f t="shared" si="24"/>
        <v>0</v>
      </c>
      <c r="S150" s="48">
        <v>4</v>
      </c>
      <c r="T150" s="48">
        <f t="shared" si="25"/>
        <v>3</v>
      </c>
      <c r="V150" s="35"/>
      <c r="W150" s="27" t="str">
        <f t="shared" si="26"/>
        <v>Não</v>
      </c>
    </row>
    <row r="151" spans="1:23" ht="15" x14ac:dyDescent="0.25">
      <c r="A151" s="8" t="s">
        <v>16</v>
      </c>
      <c r="B151" s="23" t="s">
        <v>234</v>
      </c>
      <c r="C151" s="12">
        <v>210810</v>
      </c>
      <c r="D151" s="57" t="s">
        <v>24</v>
      </c>
      <c r="E151" s="55">
        <v>6149</v>
      </c>
      <c r="F151" s="61">
        <f t="shared" si="18"/>
        <v>36894</v>
      </c>
      <c r="G151" s="83">
        <v>4587</v>
      </c>
      <c r="H151" s="81">
        <f t="shared" si="19"/>
        <v>74.597495527728086</v>
      </c>
      <c r="I151" s="83">
        <v>4756</v>
      </c>
      <c r="J151" s="81">
        <f t="shared" si="20"/>
        <v>77.345909904049435</v>
      </c>
      <c r="K151" s="83">
        <v>5092</v>
      </c>
      <c r="L151" s="30">
        <f t="shared" si="21"/>
        <v>82.810213042771181</v>
      </c>
      <c r="M151" s="32"/>
      <c r="N151" s="33">
        <f t="shared" si="22"/>
        <v>0</v>
      </c>
      <c r="O151" s="32"/>
      <c r="P151" s="33">
        <f t="shared" si="23"/>
        <v>0</v>
      </c>
      <c r="Q151" s="32"/>
      <c r="R151" s="33">
        <f t="shared" si="24"/>
        <v>0</v>
      </c>
      <c r="S151" s="48">
        <v>4</v>
      </c>
      <c r="T151" s="48">
        <f t="shared" si="25"/>
        <v>1</v>
      </c>
      <c r="V151" s="35"/>
      <c r="W151" s="27" t="str">
        <f t="shared" si="26"/>
        <v>Não</v>
      </c>
    </row>
    <row r="152" spans="1:23" ht="15" x14ac:dyDescent="0.25">
      <c r="A152" s="8" t="s">
        <v>101</v>
      </c>
      <c r="B152" s="23" t="s">
        <v>234</v>
      </c>
      <c r="C152" s="12">
        <v>210820</v>
      </c>
      <c r="D152" s="51" t="s">
        <v>101</v>
      </c>
      <c r="E152" s="55">
        <v>13916</v>
      </c>
      <c r="F152" s="61">
        <f t="shared" si="18"/>
        <v>83496</v>
      </c>
      <c r="G152" s="83">
        <v>14840</v>
      </c>
      <c r="H152" s="81">
        <f t="shared" si="19"/>
        <v>106.63983903420524</v>
      </c>
      <c r="I152" s="83">
        <v>14774</v>
      </c>
      <c r="J152" s="81">
        <f t="shared" si="20"/>
        <v>106.16556481747628</v>
      </c>
      <c r="K152" s="83">
        <v>13659</v>
      </c>
      <c r="L152" s="30">
        <f t="shared" si="21"/>
        <v>98.153204943949419</v>
      </c>
      <c r="M152" s="32"/>
      <c r="N152" s="33">
        <f t="shared" si="22"/>
        <v>0</v>
      </c>
      <c r="O152" s="32"/>
      <c r="P152" s="33">
        <f t="shared" si="23"/>
        <v>0</v>
      </c>
      <c r="Q152" s="32"/>
      <c r="R152" s="33">
        <f t="shared" si="24"/>
        <v>0</v>
      </c>
      <c r="S152" s="48">
        <v>4</v>
      </c>
      <c r="T152" s="48">
        <f t="shared" si="25"/>
        <v>3</v>
      </c>
      <c r="V152" s="35"/>
      <c r="W152" s="27" t="str">
        <f t="shared" si="26"/>
        <v>Não</v>
      </c>
    </row>
    <row r="153" spans="1:23" ht="15" x14ac:dyDescent="0.25">
      <c r="A153" s="8" t="s">
        <v>114</v>
      </c>
      <c r="B153" s="23" t="s">
        <v>235</v>
      </c>
      <c r="C153" s="12">
        <v>210825</v>
      </c>
      <c r="D153" s="51" t="s">
        <v>123</v>
      </c>
      <c r="E153" s="55">
        <v>3568</v>
      </c>
      <c r="F153" s="61">
        <f t="shared" si="18"/>
        <v>21408</v>
      </c>
      <c r="G153" s="83">
        <v>4047</v>
      </c>
      <c r="H153" s="81">
        <f t="shared" si="19"/>
        <v>113.42488789237667</v>
      </c>
      <c r="I153" s="83">
        <v>3740</v>
      </c>
      <c r="J153" s="81">
        <f t="shared" si="20"/>
        <v>104.82062780269059</v>
      </c>
      <c r="K153" s="83">
        <v>3886</v>
      </c>
      <c r="L153" s="30">
        <f t="shared" si="21"/>
        <v>108.91255605381164</v>
      </c>
      <c r="M153" s="32"/>
      <c r="N153" s="33">
        <f t="shared" si="22"/>
        <v>0</v>
      </c>
      <c r="O153" s="32"/>
      <c r="P153" s="33">
        <f t="shared" si="23"/>
        <v>0</v>
      </c>
      <c r="Q153" s="32"/>
      <c r="R153" s="33">
        <f t="shared" si="24"/>
        <v>0</v>
      </c>
      <c r="S153" s="48">
        <v>4</v>
      </c>
      <c r="T153" s="48">
        <f t="shared" si="25"/>
        <v>3</v>
      </c>
      <c r="V153" s="35"/>
      <c r="W153" s="27" t="str">
        <f t="shared" si="26"/>
        <v>Não</v>
      </c>
    </row>
    <row r="154" spans="1:23" ht="15" x14ac:dyDescent="0.25">
      <c r="A154" s="8" t="s">
        <v>196</v>
      </c>
      <c r="B154" s="23" t="s">
        <v>234</v>
      </c>
      <c r="C154" s="12">
        <v>210830</v>
      </c>
      <c r="D154" s="57" t="s">
        <v>201</v>
      </c>
      <c r="E154" s="55">
        <v>7509</v>
      </c>
      <c r="F154" s="61">
        <f t="shared" si="18"/>
        <v>45054</v>
      </c>
      <c r="G154" s="83">
        <v>7511</v>
      </c>
      <c r="H154" s="81">
        <f t="shared" si="19"/>
        <v>100.02663470502064</v>
      </c>
      <c r="I154" s="83">
        <v>7479</v>
      </c>
      <c r="J154" s="81">
        <f t="shared" si="20"/>
        <v>99.600479424690363</v>
      </c>
      <c r="K154" s="83">
        <v>5653</v>
      </c>
      <c r="L154" s="30">
        <f t="shared" si="21"/>
        <v>75.282993740844319</v>
      </c>
      <c r="M154" s="32"/>
      <c r="N154" s="33">
        <f t="shared" si="22"/>
        <v>0</v>
      </c>
      <c r="O154" s="32"/>
      <c r="P154" s="33">
        <f t="shared" si="23"/>
        <v>0</v>
      </c>
      <c r="Q154" s="32"/>
      <c r="R154" s="33">
        <f t="shared" si="24"/>
        <v>0</v>
      </c>
      <c r="S154" s="48">
        <v>4</v>
      </c>
      <c r="T154" s="48">
        <f t="shared" si="25"/>
        <v>2</v>
      </c>
      <c r="V154" s="35"/>
      <c r="W154" s="27" t="str">
        <f t="shared" si="26"/>
        <v>Não</v>
      </c>
    </row>
    <row r="155" spans="1:23" ht="15" x14ac:dyDescent="0.25">
      <c r="A155" s="8" t="s">
        <v>114</v>
      </c>
      <c r="B155" s="23" t="s">
        <v>234</v>
      </c>
      <c r="C155" s="12">
        <v>210840</v>
      </c>
      <c r="D155" s="51" t="s">
        <v>124</v>
      </c>
      <c r="E155" s="55">
        <v>2466</v>
      </c>
      <c r="F155" s="61">
        <f t="shared" si="18"/>
        <v>14796</v>
      </c>
      <c r="G155" s="83">
        <v>2469</v>
      </c>
      <c r="H155" s="81">
        <f t="shared" si="19"/>
        <v>100.12165450121655</v>
      </c>
      <c r="I155" s="83">
        <v>2471</v>
      </c>
      <c r="J155" s="81">
        <f t="shared" si="20"/>
        <v>100.20275750202758</v>
      </c>
      <c r="K155" s="83">
        <v>0</v>
      </c>
      <c r="L155" s="30">
        <f t="shared" si="21"/>
        <v>0</v>
      </c>
      <c r="M155" s="32"/>
      <c r="N155" s="33">
        <f t="shared" si="22"/>
        <v>0</v>
      </c>
      <c r="O155" s="32"/>
      <c r="P155" s="33">
        <f t="shared" si="23"/>
        <v>0</v>
      </c>
      <c r="Q155" s="32"/>
      <c r="R155" s="33">
        <f t="shared" si="24"/>
        <v>0</v>
      </c>
      <c r="S155" s="48">
        <v>4</v>
      </c>
      <c r="T155" s="48">
        <f t="shared" si="25"/>
        <v>2</v>
      </c>
      <c r="V155" s="35"/>
      <c r="W155" s="27" t="str">
        <f t="shared" si="26"/>
        <v>Não</v>
      </c>
    </row>
    <row r="156" spans="1:23" ht="15" x14ac:dyDescent="0.25">
      <c r="A156" s="7" t="s">
        <v>66</v>
      </c>
      <c r="B156" s="24" t="s">
        <v>234</v>
      </c>
      <c r="C156" s="34">
        <v>210845</v>
      </c>
      <c r="D156" s="51" t="s">
        <v>69</v>
      </c>
      <c r="E156" s="55">
        <v>6386</v>
      </c>
      <c r="F156" s="61">
        <f t="shared" si="18"/>
        <v>38316</v>
      </c>
      <c r="G156" s="83">
        <v>2196</v>
      </c>
      <c r="H156" s="81">
        <f t="shared" si="19"/>
        <v>34.387723144378327</v>
      </c>
      <c r="I156" s="83">
        <v>2631</v>
      </c>
      <c r="J156" s="81">
        <f t="shared" si="20"/>
        <v>41.199498903852181</v>
      </c>
      <c r="K156" s="83">
        <v>3477</v>
      </c>
      <c r="L156" s="30">
        <f t="shared" si="21"/>
        <v>54.447228311932349</v>
      </c>
      <c r="M156" s="32"/>
      <c r="N156" s="33">
        <f t="shared" si="22"/>
        <v>0</v>
      </c>
      <c r="O156" s="32"/>
      <c r="P156" s="33">
        <f t="shared" si="23"/>
        <v>0</v>
      </c>
      <c r="Q156" s="32"/>
      <c r="R156" s="33">
        <f t="shared" si="24"/>
        <v>0</v>
      </c>
      <c r="S156" s="48">
        <v>4</v>
      </c>
      <c r="T156" s="48">
        <f t="shared" si="25"/>
        <v>0</v>
      </c>
      <c r="V156" s="35"/>
      <c r="W156" s="27" t="str">
        <f t="shared" si="26"/>
        <v>Não</v>
      </c>
    </row>
    <row r="157" spans="1:23" ht="15" x14ac:dyDescent="0.25">
      <c r="A157" s="7" t="s">
        <v>159</v>
      </c>
      <c r="B157" s="24" t="s">
        <v>234</v>
      </c>
      <c r="C157" s="34">
        <v>210850</v>
      </c>
      <c r="D157" s="52" t="s">
        <v>166</v>
      </c>
      <c r="E157" s="55">
        <v>9942</v>
      </c>
      <c r="F157" s="61">
        <f t="shared" si="18"/>
        <v>59652</v>
      </c>
      <c r="G157" s="83">
        <v>5719</v>
      </c>
      <c r="H157" s="81">
        <f t="shared" si="19"/>
        <v>57.523637095151884</v>
      </c>
      <c r="I157" s="83">
        <v>6698</v>
      </c>
      <c r="J157" s="81">
        <f t="shared" si="20"/>
        <v>67.370750352041838</v>
      </c>
      <c r="K157" s="83">
        <v>5447</v>
      </c>
      <c r="L157" s="30">
        <f t="shared" si="21"/>
        <v>54.787769060551192</v>
      </c>
      <c r="M157" s="32"/>
      <c r="N157" s="33">
        <f t="shared" si="22"/>
        <v>0</v>
      </c>
      <c r="O157" s="32"/>
      <c r="P157" s="33">
        <f t="shared" si="23"/>
        <v>0</v>
      </c>
      <c r="Q157" s="32"/>
      <c r="R157" s="33">
        <f t="shared" si="24"/>
        <v>0</v>
      </c>
      <c r="S157" s="48">
        <v>4</v>
      </c>
      <c r="T157" s="48">
        <f t="shared" si="25"/>
        <v>0</v>
      </c>
      <c r="V157" s="35"/>
      <c r="W157" s="27" t="str">
        <f t="shared" si="26"/>
        <v>Não</v>
      </c>
    </row>
    <row r="158" spans="1:23" ht="15" x14ac:dyDescent="0.25">
      <c r="A158" s="8" t="s">
        <v>114</v>
      </c>
      <c r="B158" s="23" t="s">
        <v>234</v>
      </c>
      <c r="C158" s="12">
        <v>210860</v>
      </c>
      <c r="D158" s="51" t="s">
        <v>114</v>
      </c>
      <c r="E158" s="55">
        <v>21273</v>
      </c>
      <c r="F158" s="61">
        <f t="shared" si="18"/>
        <v>127638</v>
      </c>
      <c r="G158" s="83">
        <v>15524</v>
      </c>
      <c r="H158" s="81">
        <f t="shared" si="19"/>
        <v>72.975132797442768</v>
      </c>
      <c r="I158" s="83">
        <v>16768</v>
      </c>
      <c r="J158" s="81">
        <f t="shared" si="20"/>
        <v>78.822921073661448</v>
      </c>
      <c r="K158" s="83">
        <v>20137</v>
      </c>
      <c r="L158" s="30">
        <f t="shared" si="21"/>
        <v>94.659897522681334</v>
      </c>
      <c r="M158" s="32"/>
      <c r="N158" s="33">
        <f t="shared" si="22"/>
        <v>0</v>
      </c>
      <c r="O158" s="32"/>
      <c r="P158" s="33">
        <f t="shared" si="23"/>
        <v>0</v>
      </c>
      <c r="Q158" s="32"/>
      <c r="R158" s="33">
        <f t="shared" si="24"/>
        <v>0</v>
      </c>
      <c r="S158" s="48">
        <v>4</v>
      </c>
      <c r="T158" s="48">
        <f t="shared" si="25"/>
        <v>1</v>
      </c>
      <c r="V158" s="35"/>
      <c r="W158" s="27" t="str">
        <f t="shared" si="26"/>
        <v>Não</v>
      </c>
    </row>
    <row r="159" spans="1:23" ht="15" x14ac:dyDescent="0.25">
      <c r="A159" s="8" t="s">
        <v>159</v>
      </c>
      <c r="B159" s="23" t="s">
        <v>234</v>
      </c>
      <c r="C159" s="12">
        <v>210870</v>
      </c>
      <c r="D159" s="51" t="s">
        <v>167</v>
      </c>
      <c r="E159" s="55">
        <v>6146</v>
      </c>
      <c r="F159" s="61">
        <f t="shared" si="18"/>
        <v>36876</v>
      </c>
      <c r="G159" s="83">
        <v>5751</v>
      </c>
      <c r="H159" s="81">
        <f t="shared" si="19"/>
        <v>93.573055645948585</v>
      </c>
      <c r="I159" s="83">
        <v>6530</v>
      </c>
      <c r="J159" s="81">
        <f t="shared" si="20"/>
        <v>106.24796615685</v>
      </c>
      <c r="K159" s="83">
        <v>6514</v>
      </c>
      <c r="L159" s="30">
        <f t="shared" si="21"/>
        <v>105.9876342336479</v>
      </c>
      <c r="M159" s="32"/>
      <c r="N159" s="33">
        <f t="shared" si="22"/>
        <v>0</v>
      </c>
      <c r="O159" s="32"/>
      <c r="P159" s="33">
        <f t="shared" si="23"/>
        <v>0</v>
      </c>
      <c r="Q159" s="32"/>
      <c r="R159" s="33">
        <f t="shared" si="24"/>
        <v>0</v>
      </c>
      <c r="S159" s="48">
        <v>4</v>
      </c>
      <c r="T159" s="48">
        <f t="shared" si="25"/>
        <v>3</v>
      </c>
      <c r="V159" s="35"/>
      <c r="W159" s="27" t="str">
        <f t="shared" si="26"/>
        <v>Não</v>
      </c>
    </row>
    <row r="160" spans="1:23" ht="15" x14ac:dyDescent="0.25">
      <c r="A160" s="8" t="s">
        <v>87</v>
      </c>
      <c r="B160" s="23" t="s">
        <v>234</v>
      </c>
      <c r="C160" s="12">
        <v>210880</v>
      </c>
      <c r="D160" s="57" t="s">
        <v>95</v>
      </c>
      <c r="E160" s="55">
        <v>5119</v>
      </c>
      <c r="F160" s="61">
        <f t="shared" si="18"/>
        <v>30714</v>
      </c>
      <c r="G160" s="83">
        <v>5107</v>
      </c>
      <c r="H160" s="81">
        <f t="shared" si="19"/>
        <v>99.765579214690376</v>
      </c>
      <c r="I160" s="83">
        <v>4708</v>
      </c>
      <c r="J160" s="81">
        <f t="shared" si="20"/>
        <v>91.971088103145149</v>
      </c>
      <c r="K160" s="83">
        <v>4524</v>
      </c>
      <c r="L160" s="30">
        <f t="shared" si="21"/>
        <v>88.376636061730807</v>
      </c>
      <c r="M160" s="32"/>
      <c r="N160" s="33">
        <f t="shared" si="22"/>
        <v>0</v>
      </c>
      <c r="O160" s="32"/>
      <c r="P160" s="33">
        <f t="shared" si="23"/>
        <v>0</v>
      </c>
      <c r="Q160" s="32"/>
      <c r="R160" s="33">
        <f t="shared" si="24"/>
        <v>0</v>
      </c>
      <c r="S160" s="48">
        <v>4</v>
      </c>
      <c r="T160" s="48">
        <f t="shared" si="25"/>
        <v>3</v>
      </c>
      <c r="V160" s="35"/>
      <c r="W160" s="27" t="str">
        <f t="shared" si="26"/>
        <v>Não</v>
      </c>
    </row>
    <row r="161" spans="1:23" ht="15" x14ac:dyDescent="0.25">
      <c r="A161" s="8" t="s">
        <v>101</v>
      </c>
      <c r="B161" s="23" t="s">
        <v>234</v>
      </c>
      <c r="C161" s="12">
        <v>210890</v>
      </c>
      <c r="D161" s="51" t="s">
        <v>110</v>
      </c>
      <c r="E161" s="55">
        <v>4955</v>
      </c>
      <c r="F161" s="61">
        <f t="shared" si="18"/>
        <v>29730</v>
      </c>
      <c r="G161" s="83">
        <v>3981</v>
      </c>
      <c r="H161" s="81">
        <f t="shared" si="19"/>
        <v>80.343087790110999</v>
      </c>
      <c r="I161" s="83">
        <v>4617</v>
      </c>
      <c r="J161" s="81">
        <f t="shared" si="20"/>
        <v>93.178607467204841</v>
      </c>
      <c r="K161" s="83">
        <v>4631</v>
      </c>
      <c r="L161" s="30">
        <f t="shared" si="21"/>
        <v>93.46115035317861</v>
      </c>
      <c r="M161" s="32"/>
      <c r="N161" s="33">
        <f t="shared" si="22"/>
        <v>0</v>
      </c>
      <c r="O161" s="32"/>
      <c r="P161" s="33">
        <f t="shared" si="23"/>
        <v>0</v>
      </c>
      <c r="Q161" s="32"/>
      <c r="R161" s="33">
        <f t="shared" si="24"/>
        <v>0</v>
      </c>
      <c r="S161" s="48">
        <v>4</v>
      </c>
      <c r="T161" s="48">
        <f t="shared" si="25"/>
        <v>3</v>
      </c>
      <c r="V161" s="35"/>
      <c r="W161" s="27" t="str">
        <f t="shared" si="26"/>
        <v>Não</v>
      </c>
    </row>
    <row r="162" spans="1:23" ht="15" x14ac:dyDescent="0.25">
      <c r="A162" s="8" t="s">
        <v>72</v>
      </c>
      <c r="B162" s="23" t="s">
        <v>234</v>
      </c>
      <c r="C162" s="12">
        <v>210900</v>
      </c>
      <c r="D162" s="51" t="s">
        <v>82</v>
      </c>
      <c r="E162" s="55">
        <v>10118</v>
      </c>
      <c r="F162" s="61">
        <f t="shared" si="18"/>
        <v>60708</v>
      </c>
      <c r="G162" s="83">
        <v>4720</v>
      </c>
      <c r="H162" s="81">
        <f t="shared" si="19"/>
        <v>46.64953548132042</v>
      </c>
      <c r="I162" s="83">
        <v>5069</v>
      </c>
      <c r="J162" s="81">
        <f t="shared" si="20"/>
        <v>50.098833761612973</v>
      </c>
      <c r="K162" s="83">
        <v>8847</v>
      </c>
      <c r="L162" s="30">
        <f t="shared" si="21"/>
        <v>87.438228898991895</v>
      </c>
      <c r="M162" s="32"/>
      <c r="N162" s="33">
        <f t="shared" si="22"/>
        <v>0</v>
      </c>
      <c r="O162" s="32"/>
      <c r="P162" s="33">
        <f t="shared" si="23"/>
        <v>0</v>
      </c>
      <c r="Q162" s="32"/>
      <c r="R162" s="33">
        <f t="shared" si="24"/>
        <v>0</v>
      </c>
      <c r="S162" s="48">
        <v>4</v>
      </c>
      <c r="T162" s="48">
        <f t="shared" si="25"/>
        <v>1</v>
      </c>
      <c r="V162" s="35"/>
      <c r="W162" s="27" t="str">
        <f t="shared" si="26"/>
        <v>Não</v>
      </c>
    </row>
    <row r="163" spans="1:23" ht="15" x14ac:dyDescent="0.25">
      <c r="A163" s="8" t="s">
        <v>114</v>
      </c>
      <c r="B163" s="23" t="s">
        <v>234</v>
      </c>
      <c r="C163" s="12">
        <v>210905</v>
      </c>
      <c r="D163" s="51" t="s">
        <v>125</v>
      </c>
      <c r="E163" s="55">
        <v>2885</v>
      </c>
      <c r="F163" s="61">
        <f t="shared" si="18"/>
        <v>17310</v>
      </c>
      <c r="G163" s="83">
        <v>2749</v>
      </c>
      <c r="H163" s="81">
        <f t="shared" si="19"/>
        <v>95.28596187175043</v>
      </c>
      <c r="I163" s="83">
        <v>2636</v>
      </c>
      <c r="J163" s="81">
        <f t="shared" si="20"/>
        <v>91.369150779896017</v>
      </c>
      <c r="K163" s="83">
        <v>2310</v>
      </c>
      <c r="L163" s="30">
        <f t="shared" si="21"/>
        <v>80.069324090121313</v>
      </c>
      <c r="M163" s="32"/>
      <c r="N163" s="33">
        <f t="shared" si="22"/>
        <v>0</v>
      </c>
      <c r="O163" s="32"/>
      <c r="P163" s="33">
        <f t="shared" si="23"/>
        <v>0</v>
      </c>
      <c r="Q163" s="32"/>
      <c r="R163" s="33">
        <f t="shared" si="24"/>
        <v>0</v>
      </c>
      <c r="S163" s="48">
        <v>4</v>
      </c>
      <c r="T163" s="48">
        <f t="shared" si="25"/>
        <v>3</v>
      </c>
      <c r="V163" s="35"/>
      <c r="W163" s="27" t="str">
        <f t="shared" si="26"/>
        <v>Não</v>
      </c>
    </row>
    <row r="164" spans="1:23" ht="15" x14ac:dyDescent="0.25">
      <c r="A164" s="8" t="s">
        <v>131</v>
      </c>
      <c r="B164" s="23" t="s">
        <v>234</v>
      </c>
      <c r="C164" s="12">
        <v>210910</v>
      </c>
      <c r="D164" s="51" t="s">
        <v>131</v>
      </c>
      <c r="E164" s="55">
        <v>19633</v>
      </c>
      <c r="F164" s="61">
        <f t="shared" si="18"/>
        <v>117798</v>
      </c>
      <c r="G164" s="83">
        <v>22347</v>
      </c>
      <c r="H164" s="81">
        <f t="shared" si="19"/>
        <v>113.82366423878165</v>
      </c>
      <c r="I164" s="83">
        <v>24318</v>
      </c>
      <c r="J164" s="81">
        <f t="shared" si="20"/>
        <v>123.86288391993072</v>
      </c>
      <c r="K164" s="83">
        <v>24171</v>
      </c>
      <c r="L164" s="30">
        <f t="shared" si="21"/>
        <v>123.11414455253909</v>
      </c>
      <c r="M164" s="32"/>
      <c r="N164" s="33">
        <f t="shared" si="22"/>
        <v>0</v>
      </c>
      <c r="O164" s="32"/>
      <c r="P164" s="33">
        <f t="shared" si="23"/>
        <v>0</v>
      </c>
      <c r="Q164" s="32"/>
      <c r="R164" s="33">
        <f t="shared" si="24"/>
        <v>0</v>
      </c>
      <c r="S164" s="48">
        <v>4</v>
      </c>
      <c r="T164" s="48">
        <f t="shared" si="25"/>
        <v>3</v>
      </c>
      <c r="V164" s="35"/>
      <c r="W164" s="27" t="str">
        <f t="shared" si="26"/>
        <v>Não</v>
      </c>
    </row>
    <row r="165" spans="1:23" ht="15" x14ac:dyDescent="0.25">
      <c r="A165" s="8" t="s">
        <v>147</v>
      </c>
      <c r="B165" s="23" t="s">
        <v>234</v>
      </c>
      <c r="C165" s="12">
        <v>210920</v>
      </c>
      <c r="D165" s="51" t="s">
        <v>155</v>
      </c>
      <c r="E165" s="55">
        <v>2275</v>
      </c>
      <c r="F165" s="61">
        <f t="shared" si="18"/>
        <v>13650</v>
      </c>
      <c r="G165" s="83">
        <v>2901</v>
      </c>
      <c r="H165" s="81">
        <f t="shared" si="19"/>
        <v>127.51648351648353</v>
      </c>
      <c r="I165" s="83">
        <v>2300</v>
      </c>
      <c r="J165" s="81">
        <f t="shared" si="20"/>
        <v>101.09890109890109</v>
      </c>
      <c r="K165" s="83">
        <v>2505</v>
      </c>
      <c r="L165" s="30">
        <f t="shared" si="21"/>
        <v>110.10989010989012</v>
      </c>
      <c r="M165" s="32"/>
      <c r="N165" s="33">
        <f t="shared" si="22"/>
        <v>0</v>
      </c>
      <c r="O165" s="32"/>
      <c r="P165" s="33">
        <f t="shared" si="23"/>
        <v>0</v>
      </c>
      <c r="Q165" s="32"/>
      <c r="R165" s="33">
        <f t="shared" si="24"/>
        <v>0</v>
      </c>
      <c r="S165" s="48">
        <v>4</v>
      </c>
      <c r="T165" s="48">
        <f t="shared" si="25"/>
        <v>3</v>
      </c>
      <c r="V165" s="35"/>
      <c r="W165" s="27" t="str">
        <f t="shared" si="26"/>
        <v>Não</v>
      </c>
    </row>
    <row r="166" spans="1:23" ht="15" x14ac:dyDescent="0.25">
      <c r="A166" s="77" t="s">
        <v>203</v>
      </c>
      <c r="B166" s="23" t="s">
        <v>234</v>
      </c>
      <c r="C166" s="78">
        <v>210923</v>
      </c>
      <c r="D166" s="53" t="s">
        <v>218</v>
      </c>
      <c r="E166" s="55">
        <v>1623</v>
      </c>
      <c r="F166" s="61">
        <f t="shared" si="18"/>
        <v>9738</v>
      </c>
      <c r="G166" s="83">
        <v>169</v>
      </c>
      <c r="H166" s="81">
        <f t="shared" si="19"/>
        <v>10.412815773259396</v>
      </c>
      <c r="I166" s="83">
        <v>1218</v>
      </c>
      <c r="J166" s="81">
        <f t="shared" si="20"/>
        <v>75.046210720887245</v>
      </c>
      <c r="K166" s="83">
        <v>1240</v>
      </c>
      <c r="L166" s="30">
        <f t="shared" si="21"/>
        <v>76.40172520024646</v>
      </c>
      <c r="M166" s="32"/>
      <c r="N166" s="33">
        <f t="shared" si="22"/>
        <v>0</v>
      </c>
      <c r="O166" s="32"/>
      <c r="P166" s="33">
        <f t="shared" si="23"/>
        <v>0</v>
      </c>
      <c r="Q166" s="32"/>
      <c r="R166" s="33">
        <f t="shared" si="24"/>
        <v>0</v>
      </c>
      <c r="S166" s="48">
        <v>4</v>
      </c>
      <c r="T166" s="48">
        <f t="shared" si="25"/>
        <v>0</v>
      </c>
      <c r="V166" s="35"/>
      <c r="W166" s="27" t="str">
        <f t="shared" si="26"/>
        <v>Não</v>
      </c>
    </row>
    <row r="167" spans="1:23" ht="15" x14ac:dyDescent="0.25">
      <c r="A167" s="8" t="s">
        <v>114</v>
      </c>
      <c r="B167" s="23" t="s">
        <v>234</v>
      </c>
      <c r="C167" s="12">
        <v>210927</v>
      </c>
      <c r="D167" s="51" t="s">
        <v>126</v>
      </c>
      <c r="E167" s="55">
        <v>5292</v>
      </c>
      <c r="F167" s="61">
        <f t="shared" si="18"/>
        <v>31752</v>
      </c>
      <c r="G167" s="83">
        <v>5630</v>
      </c>
      <c r="H167" s="81">
        <f t="shared" si="19"/>
        <v>106.3869992441421</v>
      </c>
      <c r="I167" s="83">
        <v>5551</v>
      </c>
      <c r="J167" s="81">
        <f t="shared" si="20"/>
        <v>104.89417989417989</v>
      </c>
      <c r="K167" s="83">
        <v>4538</v>
      </c>
      <c r="L167" s="30">
        <f t="shared" si="21"/>
        <v>85.752078609221471</v>
      </c>
      <c r="M167" s="32"/>
      <c r="N167" s="33">
        <f t="shared" si="22"/>
        <v>0</v>
      </c>
      <c r="O167" s="32"/>
      <c r="P167" s="33">
        <f t="shared" si="23"/>
        <v>0</v>
      </c>
      <c r="Q167" s="32"/>
      <c r="R167" s="33">
        <f t="shared" si="24"/>
        <v>0</v>
      </c>
      <c r="S167" s="48">
        <v>4</v>
      </c>
      <c r="T167" s="48">
        <f t="shared" si="25"/>
        <v>3</v>
      </c>
      <c r="V167" s="35"/>
      <c r="W167" s="27" t="str">
        <f t="shared" si="26"/>
        <v>Não</v>
      </c>
    </row>
    <row r="168" spans="1:23" ht="15" x14ac:dyDescent="0.25">
      <c r="A168" s="8" t="s">
        <v>87</v>
      </c>
      <c r="B168" s="23" t="s">
        <v>234</v>
      </c>
      <c r="C168" s="12">
        <v>210930</v>
      </c>
      <c r="D168" s="57" t="s">
        <v>96</v>
      </c>
      <c r="E168" s="55">
        <v>2224</v>
      </c>
      <c r="F168" s="61">
        <f t="shared" si="18"/>
        <v>13344</v>
      </c>
      <c r="G168" s="83">
        <v>2611</v>
      </c>
      <c r="H168" s="81">
        <f t="shared" si="19"/>
        <v>117.40107913669064</v>
      </c>
      <c r="I168" s="83">
        <v>2403</v>
      </c>
      <c r="J168" s="81">
        <f t="shared" si="20"/>
        <v>108.04856115107914</v>
      </c>
      <c r="K168" s="83">
        <v>2333</v>
      </c>
      <c r="L168" s="30">
        <f t="shared" si="21"/>
        <v>104.90107913669064</v>
      </c>
      <c r="M168" s="32"/>
      <c r="N168" s="33">
        <f t="shared" si="22"/>
        <v>0</v>
      </c>
      <c r="O168" s="32"/>
      <c r="P168" s="33">
        <f t="shared" si="23"/>
        <v>0</v>
      </c>
      <c r="Q168" s="32"/>
      <c r="R168" s="33">
        <f t="shared" si="24"/>
        <v>0</v>
      </c>
      <c r="S168" s="48">
        <v>4</v>
      </c>
      <c r="T168" s="48">
        <f t="shared" si="25"/>
        <v>3</v>
      </c>
      <c r="V168" s="35"/>
      <c r="W168" s="27" t="str">
        <f t="shared" si="26"/>
        <v>Não</v>
      </c>
    </row>
    <row r="169" spans="1:23" ht="15" x14ac:dyDescent="0.25">
      <c r="A169" s="8" t="s">
        <v>147</v>
      </c>
      <c r="B169" s="23" t="s">
        <v>235</v>
      </c>
      <c r="C169" s="12">
        <v>210940</v>
      </c>
      <c r="D169" s="51" t="s">
        <v>156</v>
      </c>
      <c r="E169" s="55">
        <v>2197</v>
      </c>
      <c r="F169" s="61">
        <f t="shared" si="18"/>
        <v>13182</v>
      </c>
      <c r="G169" s="83">
        <v>2118</v>
      </c>
      <c r="H169" s="81">
        <f t="shared" si="19"/>
        <v>96.404187528447878</v>
      </c>
      <c r="I169" s="83">
        <v>2352</v>
      </c>
      <c r="J169" s="81">
        <f t="shared" si="20"/>
        <v>107.05507510241239</v>
      </c>
      <c r="K169" s="83">
        <v>2873</v>
      </c>
      <c r="L169" s="30">
        <f t="shared" si="21"/>
        <v>130.76923076923077</v>
      </c>
      <c r="M169" s="32"/>
      <c r="N169" s="33">
        <f t="shared" si="22"/>
        <v>0</v>
      </c>
      <c r="O169" s="32"/>
      <c r="P169" s="33">
        <f t="shared" si="23"/>
        <v>0</v>
      </c>
      <c r="Q169" s="32"/>
      <c r="R169" s="33">
        <f t="shared" si="24"/>
        <v>0</v>
      </c>
      <c r="S169" s="48">
        <v>4</v>
      </c>
      <c r="T169" s="48">
        <f t="shared" si="25"/>
        <v>3</v>
      </c>
      <c r="V169" s="35"/>
      <c r="W169" s="27" t="str">
        <f t="shared" si="26"/>
        <v>Não</v>
      </c>
    </row>
    <row r="170" spans="1:23" ht="15" x14ac:dyDescent="0.25">
      <c r="A170" s="8" t="s">
        <v>187</v>
      </c>
      <c r="B170" s="23" t="s">
        <v>234</v>
      </c>
      <c r="C170" s="12">
        <v>210945</v>
      </c>
      <c r="D170" s="51" t="s">
        <v>190</v>
      </c>
      <c r="E170" s="55">
        <v>15709</v>
      </c>
      <c r="F170" s="61">
        <f t="shared" si="18"/>
        <v>94254</v>
      </c>
      <c r="G170" s="83">
        <v>9154</v>
      </c>
      <c r="H170" s="81">
        <f t="shared" si="19"/>
        <v>58.272327964860906</v>
      </c>
      <c r="I170" s="83">
        <v>11771</v>
      </c>
      <c r="J170" s="81">
        <f t="shared" si="20"/>
        <v>74.931567891017892</v>
      </c>
      <c r="K170" s="83">
        <v>11801</v>
      </c>
      <c r="L170" s="30">
        <f t="shared" si="21"/>
        <v>75.122541218409836</v>
      </c>
      <c r="M170" s="32"/>
      <c r="N170" s="33">
        <f t="shared" si="22"/>
        <v>0</v>
      </c>
      <c r="O170" s="32"/>
      <c r="P170" s="33">
        <f t="shared" si="23"/>
        <v>0</v>
      </c>
      <c r="Q170" s="32"/>
      <c r="R170" s="33">
        <f t="shared" si="24"/>
        <v>0</v>
      </c>
      <c r="S170" s="48">
        <v>4</v>
      </c>
      <c r="T170" s="48">
        <f t="shared" si="25"/>
        <v>0</v>
      </c>
      <c r="V170" s="35"/>
      <c r="W170" s="27" t="str">
        <f t="shared" si="26"/>
        <v>Não</v>
      </c>
    </row>
    <row r="171" spans="1:23" ht="15" x14ac:dyDescent="0.25">
      <c r="A171" s="8" t="s">
        <v>27</v>
      </c>
      <c r="B171" s="23" t="s">
        <v>234</v>
      </c>
      <c r="C171" s="12">
        <v>210950</v>
      </c>
      <c r="D171" s="51" t="s">
        <v>35</v>
      </c>
      <c r="E171" s="55">
        <v>8511</v>
      </c>
      <c r="F171" s="61">
        <f t="shared" si="18"/>
        <v>51066</v>
      </c>
      <c r="G171" s="83">
        <v>8077</v>
      </c>
      <c r="H171" s="81">
        <f t="shared" si="19"/>
        <v>94.900716719539417</v>
      </c>
      <c r="I171" s="83">
        <v>8394</v>
      </c>
      <c r="J171" s="81">
        <f t="shared" si="20"/>
        <v>98.62530842439196</v>
      </c>
      <c r="K171" s="83">
        <v>8186</v>
      </c>
      <c r="L171" s="30">
        <f t="shared" si="21"/>
        <v>96.181412289977672</v>
      </c>
      <c r="M171" s="32"/>
      <c r="N171" s="33">
        <f t="shared" si="22"/>
        <v>0</v>
      </c>
      <c r="O171" s="32"/>
      <c r="P171" s="33">
        <f t="shared" si="23"/>
        <v>0</v>
      </c>
      <c r="Q171" s="32"/>
      <c r="R171" s="33">
        <f t="shared" si="24"/>
        <v>0</v>
      </c>
      <c r="S171" s="48">
        <v>4</v>
      </c>
      <c r="T171" s="48">
        <f t="shared" si="25"/>
        <v>3</v>
      </c>
      <c r="V171" s="35"/>
      <c r="W171" s="27" t="str">
        <f t="shared" si="26"/>
        <v>Não</v>
      </c>
    </row>
    <row r="172" spans="1:23" ht="15" x14ac:dyDescent="0.25">
      <c r="A172" s="8" t="s">
        <v>72</v>
      </c>
      <c r="B172" s="23" t="s">
        <v>234</v>
      </c>
      <c r="C172" s="12">
        <v>210955</v>
      </c>
      <c r="D172" s="51" t="s">
        <v>83</v>
      </c>
      <c r="E172" s="55">
        <v>3667</v>
      </c>
      <c r="F172" s="61">
        <f t="shared" si="18"/>
        <v>22002</v>
      </c>
      <c r="G172" s="83">
        <v>3748</v>
      </c>
      <c r="H172" s="81">
        <f t="shared" si="19"/>
        <v>102.20889010089991</v>
      </c>
      <c r="I172" s="83">
        <v>3733</v>
      </c>
      <c r="J172" s="81">
        <f t="shared" si="20"/>
        <v>101.79983637851105</v>
      </c>
      <c r="K172" s="83">
        <v>3259</v>
      </c>
      <c r="L172" s="30">
        <f t="shared" si="21"/>
        <v>88.873738751022628</v>
      </c>
      <c r="M172" s="32"/>
      <c r="N172" s="33">
        <f t="shared" si="22"/>
        <v>0</v>
      </c>
      <c r="O172" s="32"/>
      <c r="P172" s="33">
        <f t="shared" si="23"/>
        <v>0</v>
      </c>
      <c r="Q172" s="32"/>
      <c r="R172" s="33">
        <f t="shared" si="24"/>
        <v>0</v>
      </c>
      <c r="S172" s="48">
        <v>4</v>
      </c>
      <c r="T172" s="48">
        <f t="shared" si="25"/>
        <v>3</v>
      </c>
      <c r="V172" s="35"/>
      <c r="W172" s="27" t="str">
        <f t="shared" si="26"/>
        <v>Não</v>
      </c>
    </row>
    <row r="173" spans="1:23" ht="15" x14ac:dyDescent="0.25">
      <c r="A173" s="8" t="s">
        <v>147</v>
      </c>
      <c r="B173" s="23" t="s">
        <v>234</v>
      </c>
      <c r="C173" s="12">
        <v>210960</v>
      </c>
      <c r="D173" s="51" t="s">
        <v>147</v>
      </c>
      <c r="E173" s="55">
        <v>10968</v>
      </c>
      <c r="F173" s="61">
        <f t="shared" si="18"/>
        <v>65808</v>
      </c>
      <c r="G173" s="83">
        <v>9757</v>
      </c>
      <c r="H173" s="81">
        <f t="shared" si="19"/>
        <v>88.958789204959885</v>
      </c>
      <c r="I173" s="83">
        <v>10101</v>
      </c>
      <c r="J173" s="81">
        <f t="shared" si="20"/>
        <v>92.095185995623623</v>
      </c>
      <c r="K173" s="83">
        <v>7793</v>
      </c>
      <c r="L173" s="30">
        <f t="shared" si="21"/>
        <v>71.052151714077311</v>
      </c>
      <c r="M173" s="32"/>
      <c r="N173" s="33">
        <f t="shared" si="22"/>
        <v>0</v>
      </c>
      <c r="O173" s="32"/>
      <c r="P173" s="33">
        <f t="shared" si="23"/>
        <v>0</v>
      </c>
      <c r="Q173" s="32"/>
      <c r="R173" s="33">
        <f t="shared" si="24"/>
        <v>0</v>
      </c>
      <c r="S173" s="48">
        <v>4</v>
      </c>
      <c r="T173" s="48">
        <f t="shared" si="25"/>
        <v>2</v>
      </c>
      <c r="V173" s="35"/>
      <c r="W173" s="27" t="str">
        <f t="shared" si="26"/>
        <v>Não</v>
      </c>
    </row>
    <row r="174" spans="1:23" ht="15" x14ac:dyDescent="0.25">
      <c r="A174" s="8" t="s">
        <v>27</v>
      </c>
      <c r="B174" s="23" t="s">
        <v>234</v>
      </c>
      <c r="C174" s="12">
        <v>210970</v>
      </c>
      <c r="D174" s="51" t="s">
        <v>36</v>
      </c>
      <c r="E174" s="55">
        <v>1564</v>
      </c>
      <c r="F174" s="61">
        <f t="shared" si="18"/>
        <v>9384</v>
      </c>
      <c r="G174" s="83">
        <v>1512</v>
      </c>
      <c r="H174" s="81">
        <f t="shared" si="19"/>
        <v>96.675191815856778</v>
      </c>
      <c r="I174" s="83">
        <v>1725</v>
      </c>
      <c r="J174" s="81">
        <f t="shared" si="20"/>
        <v>110.29411764705883</v>
      </c>
      <c r="K174" s="83">
        <v>1755</v>
      </c>
      <c r="L174" s="30">
        <f t="shared" si="21"/>
        <v>112.21227621483376</v>
      </c>
      <c r="M174" s="32"/>
      <c r="N174" s="33">
        <f t="shared" si="22"/>
        <v>0</v>
      </c>
      <c r="O174" s="32"/>
      <c r="P174" s="33">
        <f t="shared" si="23"/>
        <v>0</v>
      </c>
      <c r="Q174" s="32"/>
      <c r="R174" s="33">
        <f t="shared" si="24"/>
        <v>0</v>
      </c>
      <c r="S174" s="48">
        <v>4</v>
      </c>
      <c r="T174" s="48">
        <f t="shared" si="25"/>
        <v>3</v>
      </c>
      <c r="V174" s="35"/>
      <c r="W174" s="27" t="str">
        <f t="shared" si="26"/>
        <v>Não</v>
      </c>
    </row>
    <row r="175" spans="1:23" ht="15" x14ac:dyDescent="0.25">
      <c r="A175" s="8" t="s">
        <v>131</v>
      </c>
      <c r="B175" s="23" t="s">
        <v>235</v>
      </c>
      <c r="C175" s="12">
        <v>210975</v>
      </c>
      <c r="D175" s="51" t="s">
        <v>141</v>
      </c>
      <c r="E175" s="55">
        <v>2034</v>
      </c>
      <c r="F175" s="61">
        <f t="shared" si="18"/>
        <v>12204</v>
      </c>
      <c r="G175" s="83">
        <v>1957</v>
      </c>
      <c r="H175" s="81">
        <f t="shared" si="19"/>
        <v>96.214355948869226</v>
      </c>
      <c r="I175" s="83">
        <v>1967</v>
      </c>
      <c r="J175" s="81">
        <f t="shared" si="20"/>
        <v>96.705998033431655</v>
      </c>
      <c r="K175" s="83">
        <v>1884</v>
      </c>
      <c r="L175" s="30">
        <f t="shared" si="21"/>
        <v>92.625368731563412</v>
      </c>
      <c r="M175" s="32"/>
      <c r="N175" s="33">
        <f t="shared" si="22"/>
        <v>0</v>
      </c>
      <c r="O175" s="32"/>
      <c r="P175" s="33">
        <f t="shared" si="23"/>
        <v>0</v>
      </c>
      <c r="Q175" s="32"/>
      <c r="R175" s="33">
        <f t="shared" si="24"/>
        <v>0</v>
      </c>
      <c r="S175" s="48">
        <v>4</v>
      </c>
      <c r="T175" s="48">
        <f t="shared" si="25"/>
        <v>3</v>
      </c>
      <c r="V175" s="35"/>
      <c r="W175" s="27" t="str">
        <f t="shared" si="26"/>
        <v>Não</v>
      </c>
    </row>
    <row r="176" spans="1:23" ht="15" x14ac:dyDescent="0.25">
      <c r="A176" s="7" t="s">
        <v>114</v>
      </c>
      <c r="B176" s="24" t="s">
        <v>234</v>
      </c>
      <c r="C176" s="34">
        <v>210980</v>
      </c>
      <c r="D176" s="52" t="s">
        <v>127</v>
      </c>
      <c r="E176" s="55">
        <v>8259</v>
      </c>
      <c r="F176" s="61">
        <f t="shared" si="18"/>
        <v>49554</v>
      </c>
      <c r="G176" s="83">
        <v>7488</v>
      </c>
      <c r="H176" s="81">
        <f t="shared" si="19"/>
        <v>90.664729386124236</v>
      </c>
      <c r="I176" s="83">
        <v>7407</v>
      </c>
      <c r="J176" s="81">
        <f t="shared" si="20"/>
        <v>89.683981111514711</v>
      </c>
      <c r="K176" s="83">
        <v>6830</v>
      </c>
      <c r="L176" s="30">
        <f t="shared" si="21"/>
        <v>82.69766315534568</v>
      </c>
      <c r="M176" s="32"/>
      <c r="N176" s="33">
        <f t="shared" si="22"/>
        <v>0</v>
      </c>
      <c r="O176" s="32"/>
      <c r="P176" s="33">
        <f t="shared" si="23"/>
        <v>0</v>
      </c>
      <c r="Q176" s="32"/>
      <c r="R176" s="33">
        <f t="shared" si="24"/>
        <v>0</v>
      </c>
      <c r="S176" s="48">
        <v>4</v>
      </c>
      <c r="T176" s="48">
        <f t="shared" si="25"/>
        <v>3</v>
      </c>
      <c r="V176" s="35"/>
      <c r="W176" s="27" t="str">
        <f t="shared" si="26"/>
        <v>Não</v>
      </c>
    </row>
    <row r="177" spans="1:23" ht="15" x14ac:dyDescent="0.25">
      <c r="A177" s="7" t="s">
        <v>159</v>
      </c>
      <c r="B177" s="24" t="s">
        <v>234</v>
      </c>
      <c r="C177" s="34">
        <v>210990</v>
      </c>
      <c r="D177" s="52" t="s">
        <v>159</v>
      </c>
      <c r="E177" s="55">
        <v>42323</v>
      </c>
      <c r="F177" s="61">
        <f t="shared" si="18"/>
        <v>253938</v>
      </c>
      <c r="G177" s="83">
        <v>36625</v>
      </c>
      <c r="H177" s="81">
        <f t="shared" si="19"/>
        <v>86.536871204782273</v>
      </c>
      <c r="I177" s="83">
        <v>39648</v>
      </c>
      <c r="J177" s="81">
        <f t="shared" si="20"/>
        <v>93.679559577534675</v>
      </c>
      <c r="K177" s="83">
        <v>41910</v>
      </c>
      <c r="L177" s="30">
        <f t="shared" si="21"/>
        <v>99.024171254400684</v>
      </c>
      <c r="M177" s="32"/>
      <c r="N177" s="33">
        <f t="shared" si="22"/>
        <v>0</v>
      </c>
      <c r="O177" s="32"/>
      <c r="P177" s="33">
        <f t="shared" si="23"/>
        <v>0</v>
      </c>
      <c r="Q177" s="32"/>
      <c r="R177" s="33">
        <f t="shared" si="24"/>
        <v>0</v>
      </c>
      <c r="S177" s="48">
        <v>4</v>
      </c>
      <c r="T177" s="48">
        <f t="shared" si="25"/>
        <v>3</v>
      </c>
      <c r="V177" s="35"/>
      <c r="W177" s="27" t="str">
        <f t="shared" si="26"/>
        <v>Não</v>
      </c>
    </row>
    <row r="178" spans="1:23" ht="15" x14ac:dyDescent="0.25">
      <c r="A178" s="7" t="s">
        <v>159</v>
      </c>
      <c r="B178" s="24" t="s">
        <v>234</v>
      </c>
      <c r="C178" s="34">
        <v>211000</v>
      </c>
      <c r="D178" s="52" t="s">
        <v>168</v>
      </c>
      <c r="E178" s="55">
        <v>24810</v>
      </c>
      <c r="F178" s="61">
        <f t="shared" si="18"/>
        <v>148860</v>
      </c>
      <c r="G178" s="83">
        <v>25157</v>
      </c>
      <c r="H178" s="81">
        <f t="shared" si="19"/>
        <v>101.39862958484483</v>
      </c>
      <c r="I178" s="83">
        <v>25366</v>
      </c>
      <c r="J178" s="81">
        <f t="shared" si="20"/>
        <v>102.2410318419992</v>
      </c>
      <c r="K178" s="83">
        <v>20881</v>
      </c>
      <c r="L178" s="30">
        <f t="shared" si="21"/>
        <v>84.163643692059651</v>
      </c>
      <c r="M178" s="32"/>
      <c r="N178" s="33">
        <f t="shared" si="22"/>
        <v>0</v>
      </c>
      <c r="O178" s="32"/>
      <c r="P178" s="33">
        <f t="shared" si="23"/>
        <v>0</v>
      </c>
      <c r="Q178" s="32"/>
      <c r="R178" s="33">
        <f t="shared" si="24"/>
        <v>0</v>
      </c>
      <c r="S178" s="48">
        <v>4</v>
      </c>
      <c r="T178" s="48">
        <f t="shared" si="25"/>
        <v>3</v>
      </c>
      <c r="V178" s="35"/>
      <c r="W178" s="27" t="str">
        <f t="shared" si="26"/>
        <v>Não</v>
      </c>
    </row>
    <row r="179" spans="1:23" ht="15" x14ac:dyDescent="0.25">
      <c r="A179" s="74" t="s">
        <v>203</v>
      </c>
      <c r="B179" s="24" t="s">
        <v>234</v>
      </c>
      <c r="C179" s="75">
        <v>211003</v>
      </c>
      <c r="D179" s="79" t="s">
        <v>219</v>
      </c>
      <c r="E179" s="55">
        <v>9076</v>
      </c>
      <c r="F179" s="61">
        <f t="shared" si="18"/>
        <v>54456</v>
      </c>
      <c r="G179" s="83">
        <v>9081</v>
      </c>
      <c r="H179" s="81">
        <f t="shared" si="19"/>
        <v>100.05509034817099</v>
      </c>
      <c r="I179" s="83">
        <v>9022</v>
      </c>
      <c r="J179" s="81">
        <f t="shared" si="20"/>
        <v>99.405024239753189</v>
      </c>
      <c r="K179" s="83">
        <v>6910</v>
      </c>
      <c r="L179" s="30">
        <f t="shared" si="21"/>
        <v>76.134861172322616</v>
      </c>
      <c r="M179" s="32"/>
      <c r="N179" s="33">
        <f t="shared" si="22"/>
        <v>0</v>
      </c>
      <c r="O179" s="32"/>
      <c r="P179" s="33">
        <f t="shared" si="23"/>
        <v>0</v>
      </c>
      <c r="Q179" s="32"/>
      <c r="R179" s="33">
        <f t="shared" si="24"/>
        <v>0</v>
      </c>
      <c r="S179" s="48">
        <v>4</v>
      </c>
      <c r="T179" s="48">
        <f t="shared" si="25"/>
        <v>2</v>
      </c>
      <c r="V179" s="35"/>
      <c r="W179" s="27" t="str">
        <f t="shared" si="26"/>
        <v>Não</v>
      </c>
    </row>
    <row r="180" spans="1:23" ht="15" x14ac:dyDescent="0.25">
      <c r="A180" s="8" t="s">
        <v>53</v>
      </c>
      <c r="B180" s="23" t="s">
        <v>234</v>
      </c>
      <c r="C180" s="12">
        <v>211010</v>
      </c>
      <c r="D180" s="51" t="s">
        <v>62</v>
      </c>
      <c r="E180" s="55">
        <v>6068</v>
      </c>
      <c r="F180" s="61">
        <f t="shared" si="18"/>
        <v>36408</v>
      </c>
      <c r="G180" s="83">
        <v>6330</v>
      </c>
      <c r="H180" s="81">
        <f t="shared" si="19"/>
        <v>104.31773236651284</v>
      </c>
      <c r="I180" s="83">
        <v>6272</v>
      </c>
      <c r="J180" s="81">
        <f t="shared" si="20"/>
        <v>103.36189848384971</v>
      </c>
      <c r="K180" s="83">
        <v>5361</v>
      </c>
      <c r="L180" s="30">
        <f t="shared" si="21"/>
        <v>88.348714568226754</v>
      </c>
      <c r="M180" s="32"/>
      <c r="N180" s="33">
        <f t="shared" si="22"/>
        <v>0</v>
      </c>
      <c r="O180" s="32"/>
      <c r="P180" s="33">
        <f t="shared" si="23"/>
        <v>0</v>
      </c>
      <c r="Q180" s="32"/>
      <c r="R180" s="33">
        <f t="shared" si="24"/>
        <v>0</v>
      </c>
      <c r="S180" s="48">
        <v>4</v>
      </c>
      <c r="T180" s="48">
        <f t="shared" si="25"/>
        <v>3</v>
      </c>
      <c r="V180" s="35"/>
      <c r="W180" s="27" t="str">
        <f t="shared" si="26"/>
        <v>Não</v>
      </c>
    </row>
    <row r="181" spans="1:23" ht="15" x14ac:dyDescent="0.25">
      <c r="A181" s="10" t="s">
        <v>147</v>
      </c>
      <c r="B181" s="26" t="s">
        <v>234</v>
      </c>
      <c r="C181" s="12">
        <v>211020</v>
      </c>
      <c r="D181" s="51" t="s">
        <v>157</v>
      </c>
      <c r="E181" s="55">
        <v>9983</v>
      </c>
      <c r="F181" s="61">
        <f t="shared" si="18"/>
        <v>59898</v>
      </c>
      <c r="G181" s="83">
        <v>9700</v>
      </c>
      <c r="H181" s="81">
        <f t="shared" si="19"/>
        <v>97.165180807372536</v>
      </c>
      <c r="I181" s="83">
        <v>8994</v>
      </c>
      <c r="J181" s="81">
        <f t="shared" si="20"/>
        <v>90.093158369227694</v>
      </c>
      <c r="K181" s="83">
        <v>9846</v>
      </c>
      <c r="L181" s="30">
        <f t="shared" si="21"/>
        <v>98.627667033957735</v>
      </c>
      <c r="M181" s="32"/>
      <c r="N181" s="33">
        <f t="shared" si="22"/>
        <v>0</v>
      </c>
      <c r="O181" s="32"/>
      <c r="P181" s="33">
        <f t="shared" si="23"/>
        <v>0</v>
      </c>
      <c r="Q181" s="32"/>
      <c r="R181" s="33">
        <f t="shared" si="24"/>
        <v>0</v>
      </c>
      <c r="S181" s="48">
        <v>4</v>
      </c>
      <c r="T181" s="48">
        <f t="shared" si="25"/>
        <v>3</v>
      </c>
      <c r="V181" s="35"/>
      <c r="W181" s="27" t="str">
        <f t="shared" si="26"/>
        <v>Não</v>
      </c>
    </row>
    <row r="182" spans="1:23" ht="15" x14ac:dyDescent="0.25">
      <c r="A182" s="8" t="s">
        <v>53</v>
      </c>
      <c r="B182" s="23" t="s">
        <v>235</v>
      </c>
      <c r="C182" s="12">
        <v>211023</v>
      </c>
      <c r="D182" s="51" t="s">
        <v>63</v>
      </c>
      <c r="E182" s="55">
        <v>1083</v>
      </c>
      <c r="F182" s="61">
        <f t="shared" si="18"/>
        <v>6498</v>
      </c>
      <c r="G182" s="83">
        <v>1018</v>
      </c>
      <c r="H182" s="81">
        <f t="shared" si="19"/>
        <v>93.998153277931678</v>
      </c>
      <c r="I182" s="83">
        <v>1171</v>
      </c>
      <c r="J182" s="81">
        <f t="shared" si="20"/>
        <v>108.12557710064634</v>
      </c>
      <c r="K182" s="83">
        <v>1196</v>
      </c>
      <c r="L182" s="30">
        <f t="shared" si="21"/>
        <v>110.43397968605724</v>
      </c>
      <c r="M182" s="32"/>
      <c r="N182" s="33">
        <f t="shared" si="22"/>
        <v>0</v>
      </c>
      <c r="O182" s="32"/>
      <c r="P182" s="33">
        <f t="shared" si="23"/>
        <v>0</v>
      </c>
      <c r="Q182" s="32"/>
      <c r="R182" s="33">
        <f t="shared" si="24"/>
        <v>0</v>
      </c>
      <c r="S182" s="48">
        <v>4</v>
      </c>
      <c r="T182" s="48">
        <f t="shared" si="25"/>
        <v>3</v>
      </c>
      <c r="V182" s="35"/>
      <c r="W182" s="27" t="str">
        <f t="shared" si="26"/>
        <v>Não</v>
      </c>
    </row>
    <row r="183" spans="1:23" ht="15" x14ac:dyDescent="0.25">
      <c r="A183" s="8" t="s">
        <v>147</v>
      </c>
      <c r="B183" s="23" t="s">
        <v>235</v>
      </c>
      <c r="C183" s="12">
        <v>211027</v>
      </c>
      <c r="D183" s="51" t="s">
        <v>158</v>
      </c>
      <c r="E183" s="55">
        <v>1838</v>
      </c>
      <c r="F183" s="61">
        <f t="shared" si="18"/>
        <v>11028</v>
      </c>
      <c r="G183" s="83">
        <v>2386</v>
      </c>
      <c r="H183" s="81">
        <f t="shared" si="19"/>
        <v>129.81501632208924</v>
      </c>
      <c r="I183" s="83">
        <v>2388</v>
      </c>
      <c r="J183" s="81">
        <f t="shared" si="20"/>
        <v>129.92383025027203</v>
      </c>
      <c r="K183" s="83">
        <v>2396</v>
      </c>
      <c r="L183" s="30">
        <f t="shared" si="21"/>
        <v>130.35908596300328</v>
      </c>
      <c r="M183" s="32"/>
      <c r="N183" s="33">
        <f t="shared" si="22"/>
        <v>0</v>
      </c>
      <c r="O183" s="32"/>
      <c r="P183" s="33">
        <f t="shared" si="23"/>
        <v>0</v>
      </c>
      <c r="Q183" s="32"/>
      <c r="R183" s="33">
        <f t="shared" si="24"/>
        <v>0</v>
      </c>
      <c r="S183" s="48">
        <v>4</v>
      </c>
      <c r="T183" s="48">
        <f t="shared" si="25"/>
        <v>3</v>
      </c>
      <c r="V183" s="35"/>
      <c r="W183" s="27" t="str">
        <f t="shared" si="26"/>
        <v>Não</v>
      </c>
    </row>
    <row r="184" spans="1:23" ht="15" x14ac:dyDescent="0.25">
      <c r="A184" s="8" t="s">
        <v>131</v>
      </c>
      <c r="B184" s="23" t="s">
        <v>234</v>
      </c>
      <c r="C184" s="12">
        <v>211030</v>
      </c>
      <c r="D184" s="51" t="s">
        <v>142</v>
      </c>
      <c r="E184" s="55">
        <v>5611</v>
      </c>
      <c r="F184" s="61">
        <f t="shared" si="18"/>
        <v>33666</v>
      </c>
      <c r="G184" s="83">
        <v>5827</v>
      </c>
      <c r="H184" s="81">
        <f t="shared" si="19"/>
        <v>103.84958117982535</v>
      </c>
      <c r="I184" s="83">
        <v>5713</v>
      </c>
      <c r="J184" s="81">
        <f t="shared" si="20"/>
        <v>101.81785777936196</v>
      </c>
      <c r="K184" s="83">
        <v>5904</v>
      </c>
      <c r="L184" s="30">
        <f t="shared" si="21"/>
        <v>105.22188558189272</v>
      </c>
      <c r="M184" s="32"/>
      <c r="N184" s="33">
        <f t="shared" si="22"/>
        <v>0</v>
      </c>
      <c r="O184" s="32"/>
      <c r="P184" s="33">
        <f t="shared" si="23"/>
        <v>0</v>
      </c>
      <c r="Q184" s="32"/>
      <c r="R184" s="33">
        <f t="shared" si="24"/>
        <v>0</v>
      </c>
      <c r="S184" s="48">
        <v>4</v>
      </c>
      <c r="T184" s="48">
        <f t="shared" si="25"/>
        <v>3</v>
      </c>
      <c r="V184" s="35"/>
      <c r="W184" s="27" t="str">
        <f t="shared" si="26"/>
        <v>Não</v>
      </c>
    </row>
    <row r="185" spans="1:23" ht="15" x14ac:dyDescent="0.25">
      <c r="A185" s="8" t="s">
        <v>87</v>
      </c>
      <c r="B185" s="23" t="s">
        <v>234</v>
      </c>
      <c r="C185" s="12">
        <v>211040</v>
      </c>
      <c r="D185" s="57" t="s">
        <v>97</v>
      </c>
      <c r="E185" s="55">
        <v>5549</v>
      </c>
      <c r="F185" s="61">
        <f t="shared" si="18"/>
        <v>33294</v>
      </c>
      <c r="G185" s="83">
        <v>4562</v>
      </c>
      <c r="H185" s="81">
        <f t="shared" si="19"/>
        <v>82.213011353397007</v>
      </c>
      <c r="I185" s="83">
        <v>4715</v>
      </c>
      <c r="J185" s="81">
        <f t="shared" si="20"/>
        <v>84.970264912596861</v>
      </c>
      <c r="K185" s="83">
        <v>4943</v>
      </c>
      <c r="L185" s="30">
        <f t="shared" si="21"/>
        <v>89.079113353757435</v>
      </c>
      <c r="M185" s="32"/>
      <c r="N185" s="33">
        <f t="shared" si="22"/>
        <v>0</v>
      </c>
      <c r="O185" s="32"/>
      <c r="P185" s="33">
        <f t="shared" si="23"/>
        <v>0</v>
      </c>
      <c r="Q185" s="32"/>
      <c r="R185" s="33">
        <f t="shared" si="24"/>
        <v>0</v>
      </c>
      <c r="S185" s="48">
        <v>4</v>
      </c>
      <c r="T185" s="48">
        <f t="shared" si="25"/>
        <v>3</v>
      </c>
      <c r="V185" s="35"/>
      <c r="W185" s="27" t="str">
        <f t="shared" si="26"/>
        <v>Não</v>
      </c>
    </row>
    <row r="186" spans="1:23" ht="15" x14ac:dyDescent="0.25">
      <c r="A186" s="8" t="s">
        <v>196</v>
      </c>
      <c r="B186" s="23" t="s">
        <v>234</v>
      </c>
      <c r="C186" s="12">
        <v>211050</v>
      </c>
      <c r="D186" s="57" t="s">
        <v>241</v>
      </c>
      <c r="E186" s="55">
        <v>4633</v>
      </c>
      <c r="F186" s="61">
        <f t="shared" si="18"/>
        <v>27798</v>
      </c>
      <c r="G186" s="83">
        <v>4312</v>
      </c>
      <c r="H186" s="81">
        <f t="shared" si="19"/>
        <v>93.071443988776167</v>
      </c>
      <c r="I186" s="83">
        <v>2338</v>
      </c>
      <c r="J186" s="81">
        <f t="shared" si="20"/>
        <v>50.464062162745527</v>
      </c>
      <c r="K186" s="83">
        <v>4235</v>
      </c>
      <c r="L186" s="30">
        <f t="shared" si="21"/>
        <v>91.409453917548021</v>
      </c>
      <c r="M186" s="32"/>
      <c r="N186" s="33">
        <f t="shared" si="22"/>
        <v>0</v>
      </c>
      <c r="O186" s="32"/>
      <c r="P186" s="33">
        <f t="shared" si="23"/>
        <v>0</v>
      </c>
      <c r="Q186" s="32"/>
      <c r="R186" s="33">
        <f t="shared" si="24"/>
        <v>0</v>
      </c>
      <c r="S186" s="48">
        <v>4</v>
      </c>
      <c r="T186" s="48">
        <f t="shared" si="25"/>
        <v>2</v>
      </c>
      <c r="V186" s="35"/>
      <c r="W186" s="27" t="str">
        <f t="shared" si="26"/>
        <v>Não</v>
      </c>
    </row>
    <row r="187" spans="1:23" ht="15" x14ac:dyDescent="0.25">
      <c r="A187" s="8" t="s">
        <v>53</v>
      </c>
      <c r="B187" s="23" t="s">
        <v>234</v>
      </c>
      <c r="C187" s="12">
        <v>211060</v>
      </c>
      <c r="D187" s="51" t="s">
        <v>64</v>
      </c>
      <c r="E187" s="55">
        <v>5291</v>
      </c>
      <c r="F187" s="61">
        <f t="shared" si="18"/>
        <v>31746</v>
      </c>
      <c r="G187" s="83">
        <v>4436</v>
      </c>
      <c r="H187" s="81">
        <f t="shared" si="19"/>
        <v>83.840483840483842</v>
      </c>
      <c r="I187" s="83">
        <v>5277</v>
      </c>
      <c r="J187" s="81">
        <f t="shared" si="20"/>
        <v>99.735399735399739</v>
      </c>
      <c r="K187" s="83">
        <v>4863</v>
      </c>
      <c r="L187" s="30">
        <f t="shared" si="21"/>
        <v>91.910791910791914</v>
      </c>
      <c r="M187" s="32"/>
      <c r="N187" s="33">
        <f t="shared" si="22"/>
        <v>0</v>
      </c>
      <c r="O187" s="32"/>
      <c r="P187" s="33">
        <f t="shared" si="23"/>
        <v>0</v>
      </c>
      <c r="Q187" s="32"/>
      <c r="R187" s="33">
        <f t="shared" si="24"/>
        <v>0</v>
      </c>
      <c r="S187" s="48">
        <v>4</v>
      </c>
      <c r="T187" s="48">
        <f t="shared" si="25"/>
        <v>3</v>
      </c>
      <c r="V187" s="35"/>
      <c r="W187" s="27" t="str">
        <f t="shared" si="26"/>
        <v>Não</v>
      </c>
    </row>
    <row r="188" spans="1:23" ht="15" x14ac:dyDescent="0.25">
      <c r="A188" s="8" t="s">
        <v>172</v>
      </c>
      <c r="B188" s="23" t="s">
        <v>234</v>
      </c>
      <c r="C188" s="12">
        <v>211065</v>
      </c>
      <c r="D188" s="51" t="s">
        <v>184</v>
      </c>
      <c r="E188" s="55">
        <v>3886</v>
      </c>
      <c r="F188" s="61">
        <f t="shared" si="18"/>
        <v>23316</v>
      </c>
      <c r="G188" s="83">
        <v>4282</v>
      </c>
      <c r="H188" s="81">
        <f t="shared" si="19"/>
        <v>110.19042717447248</v>
      </c>
      <c r="I188" s="83">
        <v>3172</v>
      </c>
      <c r="J188" s="81">
        <f t="shared" si="20"/>
        <v>81.626351003602679</v>
      </c>
      <c r="K188" s="83">
        <v>3939</v>
      </c>
      <c r="L188" s="30">
        <f t="shared" si="21"/>
        <v>101.36387030365415</v>
      </c>
      <c r="M188" s="32"/>
      <c r="N188" s="33">
        <f t="shared" si="22"/>
        <v>0</v>
      </c>
      <c r="O188" s="32"/>
      <c r="P188" s="33">
        <f t="shared" si="23"/>
        <v>0</v>
      </c>
      <c r="Q188" s="32"/>
      <c r="R188" s="33">
        <f t="shared" si="24"/>
        <v>0</v>
      </c>
      <c r="S188" s="48">
        <v>4</v>
      </c>
      <c r="T188" s="48">
        <f t="shared" si="25"/>
        <v>3</v>
      </c>
      <c r="V188" s="35"/>
      <c r="W188" s="27" t="str">
        <f t="shared" si="26"/>
        <v>Não</v>
      </c>
    </row>
    <row r="189" spans="1:23" ht="15" x14ac:dyDescent="0.25">
      <c r="A189" s="8" t="s">
        <v>131</v>
      </c>
      <c r="B189" s="23" t="s">
        <v>234</v>
      </c>
      <c r="C189" s="12">
        <v>211070</v>
      </c>
      <c r="D189" s="51" t="s">
        <v>143</v>
      </c>
      <c r="E189" s="55">
        <v>12110</v>
      </c>
      <c r="F189" s="61">
        <f t="shared" si="18"/>
        <v>72660</v>
      </c>
      <c r="G189" s="83">
        <v>1445</v>
      </c>
      <c r="H189" s="81">
        <f t="shared" si="19"/>
        <v>11.932287365813378</v>
      </c>
      <c r="I189" s="83">
        <v>10909</v>
      </c>
      <c r="J189" s="81">
        <f t="shared" si="20"/>
        <v>90.082576383154418</v>
      </c>
      <c r="K189" s="83">
        <v>12133</v>
      </c>
      <c r="L189" s="30">
        <f t="shared" si="21"/>
        <v>100.18992568125515</v>
      </c>
      <c r="M189" s="32"/>
      <c r="N189" s="33">
        <f t="shared" si="22"/>
        <v>0</v>
      </c>
      <c r="O189" s="32"/>
      <c r="P189" s="33">
        <f t="shared" si="23"/>
        <v>0</v>
      </c>
      <c r="Q189" s="32"/>
      <c r="R189" s="33">
        <f t="shared" si="24"/>
        <v>0</v>
      </c>
      <c r="S189" s="48">
        <v>4</v>
      </c>
      <c r="T189" s="48">
        <f t="shared" si="25"/>
        <v>2</v>
      </c>
      <c r="V189" s="35"/>
      <c r="W189" s="27" t="str">
        <f t="shared" si="26"/>
        <v>Não</v>
      </c>
    </row>
    <row r="190" spans="1:23" ht="15" x14ac:dyDescent="0.25">
      <c r="A190" s="8" t="s">
        <v>27</v>
      </c>
      <c r="B190" s="23" t="s">
        <v>234</v>
      </c>
      <c r="C190" s="12">
        <v>211080</v>
      </c>
      <c r="D190" s="51" t="s">
        <v>37</v>
      </c>
      <c r="E190" s="55">
        <v>3057</v>
      </c>
      <c r="F190" s="61">
        <f t="shared" si="18"/>
        <v>18342</v>
      </c>
      <c r="G190" s="83">
        <v>2776</v>
      </c>
      <c r="H190" s="81">
        <f t="shared" si="19"/>
        <v>90.807981681386991</v>
      </c>
      <c r="I190" s="83">
        <v>2782</v>
      </c>
      <c r="J190" s="81">
        <f t="shared" si="20"/>
        <v>91.004252535165193</v>
      </c>
      <c r="K190" s="83">
        <v>3032</v>
      </c>
      <c r="L190" s="30">
        <f t="shared" si="21"/>
        <v>99.182204775924106</v>
      </c>
      <c r="M190" s="32"/>
      <c r="N190" s="33">
        <f t="shared" si="22"/>
        <v>0</v>
      </c>
      <c r="O190" s="32"/>
      <c r="P190" s="33">
        <f t="shared" si="23"/>
        <v>0</v>
      </c>
      <c r="Q190" s="32"/>
      <c r="R190" s="33">
        <f t="shared" si="24"/>
        <v>0</v>
      </c>
      <c r="S190" s="48">
        <v>4</v>
      </c>
      <c r="T190" s="48">
        <f t="shared" si="25"/>
        <v>3</v>
      </c>
      <c r="V190" s="35"/>
      <c r="W190" s="27" t="str">
        <f t="shared" si="26"/>
        <v>Não</v>
      </c>
    </row>
    <row r="191" spans="1:23" ht="15" x14ac:dyDescent="0.25">
      <c r="A191" s="8" t="s">
        <v>8</v>
      </c>
      <c r="B191" s="23" t="s">
        <v>234</v>
      </c>
      <c r="C191" s="12">
        <v>211085</v>
      </c>
      <c r="D191" s="51" t="s">
        <v>13</v>
      </c>
      <c r="E191" s="55">
        <v>4010</v>
      </c>
      <c r="F191" s="61">
        <f t="shared" si="18"/>
        <v>24060</v>
      </c>
      <c r="G191" s="83">
        <v>4277</v>
      </c>
      <c r="H191" s="81">
        <f t="shared" si="19"/>
        <v>106.65835411471323</v>
      </c>
      <c r="I191" s="83">
        <v>4251</v>
      </c>
      <c r="J191" s="81">
        <f t="shared" si="20"/>
        <v>106.00997506234413</v>
      </c>
      <c r="K191" s="83">
        <v>4338</v>
      </c>
      <c r="L191" s="30">
        <f t="shared" si="21"/>
        <v>108.17955112219451</v>
      </c>
      <c r="M191" s="32"/>
      <c r="N191" s="33">
        <f t="shared" si="22"/>
        <v>0</v>
      </c>
      <c r="O191" s="32"/>
      <c r="P191" s="33">
        <f t="shared" si="23"/>
        <v>0</v>
      </c>
      <c r="Q191" s="32"/>
      <c r="R191" s="33">
        <f t="shared" si="24"/>
        <v>0</v>
      </c>
      <c r="S191" s="48">
        <v>4</v>
      </c>
      <c r="T191" s="48">
        <f t="shared" si="25"/>
        <v>3</v>
      </c>
      <c r="V191" s="35"/>
      <c r="W191" s="27" t="str">
        <f t="shared" si="26"/>
        <v>Não</v>
      </c>
    </row>
    <row r="192" spans="1:23" ht="15" x14ac:dyDescent="0.25">
      <c r="A192" s="8" t="s">
        <v>192</v>
      </c>
      <c r="B192" s="23" t="s">
        <v>235</v>
      </c>
      <c r="C192" s="12">
        <v>211090</v>
      </c>
      <c r="D192" s="51" t="s">
        <v>195</v>
      </c>
      <c r="E192" s="73">
        <v>3624</v>
      </c>
      <c r="F192" s="61">
        <f t="shared" si="18"/>
        <v>21744</v>
      </c>
      <c r="G192" s="86">
        <v>1468</v>
      </c>
      <c r="H192" s="81">
        <f t="shared" si="19"/>
        <v>40.507726269315675</v>
      </c>
      <c r="I192" s="83">
        <v>2756</v>
      </c>
      <c r="J192" s="81">
        <f t="shared" si="20"/>
        <v>76.048565121412807</v>
      </c>
      <c r="K192" s="83">
        <v>2273</v>
      </c>
      <c r="L192" s="30">
        <f t="shared" si="21"/>
        <v>62.720750551876378</v>
      </c>
      <c r="M192" s="32"/>
      <c r="N192" s="33">
        <f t="shared" si="22"/>
        <v>0</v>
      </c>
      <c r="O192" s="32"/>
      <c r="P192" s="33">
        <f t="shared" si="23"/>
        <v>0</v>
      </c>
      <c r="Q192" s="32"/>
      <c r="R192" s="33">
        <f t="shared" si="24"/>
        <v>0</v>
      </c>
      <c r="S192" s="48">
        <v>4</v>
      </c>
      <c r="T192" s="48">
        <f t="shared" si="25"/>
        <v>0</v>
      </c>
      <c r="V192" s="35"/>
      <c r="W192" s="27" t="str">
        <f t="shared" si="26"/>
        <v>Não</v>
      </c>
    </row>
    <row r="193" spans="1:23" ht="15" x14ac:dyDescent="0.25">
      <c r="A193" s="8" t="s">
        <v>196</v>
      </c>
      <c r="B193" s="23" t="s">
        <v>234</v>
      </c>
      <c r="C193" s="12">
        <v>211100</v>
      </c>
      <c r="D193" s="57" t="s">
        <v>202</v>
      </c>
      <c r="E193" s="55">
        <v>2642</v>
      </c>
      <c r="F193" s="61">
        <f t="shared" si="18"/>
        <v>15852</v>
      </c>
      <c r="G193" s="86">
        <v>2367</v>
      </c>
      <c r="H193" s="81">
        <f t="shared" si="19"/>
        <v>89.591218773656323</v>
      </c>
      <c r="I193" s="83">
        <v>2331</v>
      </c>
      <c r="J193" s="81">
        <f t="shared" si="20"/>
        <v>88.22861468584405</v>
      </c>
      <c r="K193" s="83">
        <v>2602</v>
      </c>
      <c r="L193" s="30">
        <f t="shared" si="21"/>
        <v>98.485995457986377</v>
      </c>
      <c r="M193" s="32"/>
      <c r="N193" s="33">
        <f t="shared" si="22"/>
        <v>0</v>
      </c>
      <c r="O193" s="32"/>
      <c r="P193" s="33">
        <f t="shared" si="23"/>
        <v>0</v>
      </c>
      <c r="Q193" s="32"/>
      <c r="R193" s="33">
        <f t="shared" si="24"/>
        <v>0</v>
      </c>
      <c r="S193" s="48">
        <v>4</v>
      </c>
      <c r="T193" s="48">
        <f t="shared" si="25"/>
        <v>3</v>
      </c>
      <c r="V193" s="35"/>
      <c r="W193" s="27" t="str">
        <f t="shared" si="26"/>
        <v>Não</v>
      </c>
    </row>
    <row r="194" spans="1:23" ht="15" x14ac:dyDescent="0.25">
      <c r="A194" s="8" t="s">
        <v>159</v>
      </c>
      <c r="B194" s="23" t="s">
        <v>235</v>
      </c>
      <c r="C194" s="12">
        <v>211102</v>
      </c>
      <c r="D194" s="51" t="s">
        <v>169</v>
      </c>
      <c r="E194" s="55">
        <v>5348</v>
      </c>
      <c r="F194" s="61">
        <f t="shared" si="18"/>
        <v>32088</v>
      </c>
      <c r="G194" s="86">
        <v>4944</v>
      </c>
      <c r="H194" s="81">
        <f t="shared" si="19"/>
        <v>92.445774121166792</v>
      </c>
      <c r="I194" s="83">
        <v>4697</v>
      </c>
      <c r="J194" s="81">
        <f t="shared" si="20"/>
        <v>87.827225130890056</v>
      </c>
      <c r="K194" s="83">
        <v>4078</v>
      </c>
      <c r="L194" s="30">
        <f t="shared" si="21"/>
        <v>76.252804786836208</v>
      </c>
      <c r="M194" s="32"/>
      <c r="N194" s="33">
        <f t="shared" si="22"/>
        <v>0</v>
      </c>
      <c r="O194" s="32"/>
      <c r="P194" s="33">
        <f t="shared" si="23"/>
        <v>0</v>
      </c>
      <c r="Q194" s="32"/>
      <c r="R194" s="33">
        <f t="shared" si="24"/>
        <v>0</v>
      </c>
      <c r="S194" s="48">
        <v>4</v>
      </c>
      <c r="T194" s="48">
        <f t="shared" si="25"/>
        <v>2</v>
      </c>
      <c r="V194" s="35"/>
      <c r="W194" s="27" t="str">
        <f t="shared" si="26"/>
        <v>Não</v>
      </c>
    </row>
    <row r="195" spans="1:23" ht="15" x14ac:dyDescent="0.25">
      <c r="A195" s="7" t="s">
        <v>72</v>
      </c>
      <c r="B195" s="24" t="s">
        <v>234</v>
      </c>
      <c r="C195" s="34">
        <v>211105</v>
      </c>
      <c r="D195" s="52" t="s">
        <v>84</v>
      </c>
      <c r="E195" s="55">
        <v>4666</v>
      </c>
      <c r="F195" s="61">
        <f t="shared" si="18"/>
        <v>27996</v>
      </c>
      <c r="G195" s="86">
        <v>4688</v>
      </c>
      <c r="H195" s="81">
        <f t="shared" si="19"/>
        <v>100.47149592798972</v>
      </c>
      <c r="I195" s="83">
        <v>4662</v>
      </c>
      <c r="J195" s="81">
        <f t="shared" si="20"/>
        <v>99.914273467638239</v>
      </c>
      <c r="K195" s="83">
        <v>4058</v>
      </c>
      <c r="L195" s="30">
        <f t="shared" si="21"/>
        <v>86.969567081011576</v>
      </c>
      <c r="M195" s="32"/>
      <c r="N195" s="33">
        <f t="shared" si="22"/>
        <v>0</v>
      </c>
      <c r="O195" s="32"/>
      <c r="P195" s="33">
        <f t="shared" si="23"/>
        <v>0</v>
      </c>
      <c r="Q195" s="32"/>
      <c r="R195" s="33">
        <f t="shared" si="24"/>
        <v>0</v>
      </c>
      <c r="S195" s="48">
        <v>4</v>
      </c>
      <c r="T195" s="48">
        <f t="shared" si="25"/>
        <v>3</v>
      </c>
      <c r="V195" s="35"/>
      <c r="W195" s="27" t="str">
        <f t="shared" si="26"/>
        <v>Não</v>
      </c>
    </row>
    <row r="196" spans="1:23" ht="15" x14ac:dyDescent="0.25">
      <c r="A196" s="7" t="s">
        <v>46</v>
      </c>
      <c r="B196" s="24" t="s">
        <v>235</v>
      </c>
      <c r="C196" s="34">
        <v>211107</v>
      </c>
      <c r="D196" s="52" t="s">
        <v>52</v>
      </c>
      <c r="E196" s="55">
        <v>4065</v>
      </c>
      <c r="F196" s="61">
        <f t="shared" si="18"/>
        <v>24390</v>
      </c>
      <c r="G196" s="86">
        <v>4104</v>
      </c>
      <c r="H196" s="81">
        <f t="shared" si="19"/>
        <v>100.95940959409594</v>
      </c>
      <c r="I196" s="83">
        <v>3631</v>
      </c>
      <c r="J196" s="81">
        <f t="shared" si="20"/>
        <v>89.323493234932343</v>
      </c>
      <c r="K196" s="83">
        <v>3509</v>
      </c>
      <c r="L196" s="30">
        <f t="shared" si="21"/>
        <v>86.322263222632216</v>
      </c>
      <c r="M196" s="32"/>
      <c r="N196" s="33">
        <f t="shared" si="22"/>
        <v>0</v>
      </c>
      <c r="O196" s="32"/>
      <c r="P196" s="33">
        <f t="shared" si="23"/>
        <v>0</v>
      </c>
      <c r="Q196" s="32"/>
      <c r="R196" s="33">
        <f t="shared" si="24"/>
        <v>0</v>
      </c>
      <c r="S196" s="48">
        <v>4</v>
      </c>
      <c r="T196" s="48">
        <f t="shared" si="25"/>
        <v>3</v>
      </c>
      <c r="V196" s="35"/>
      <c r="W196" s="27" t="str">
        <f t="shared" si="26"/>
        <v>Não</v>
      </c>
    </row>
    <row r="197" spans="1:23" ht="15" x14ac:dyDescent="0.25">
      <c r="A197" s="8" t="s">
        <v>172</v>
      </c>
      <c r="B197" s="23" t="s">
        <v>234</v>
      </c>
      <c r="C197" s="12">
        <v>211110</v>
      </c>
      <c r="D197" s="51" t="s">
        <v>172</v>
      </c>
      <c r="E197" s="55">
        <v>13783</v>
      </c>
      <c r="F197" s="61">
        <f t="shared" si="18"/>
        <v>82698</v>
      </c>
      <c r="G197" s="86">
        <v>11405</v>
      </c>
      <c r="H197" s="81">
        <f t="shared" si="19"/>
        <v>82.746862076471018</v>
      </c>
      <c r="I197" s="83">
        <v>11190</v>
      </c>
      <c r="J197" s="81">
        <f t="shared" si="20"/>
        <v>81.186969455125876</v>
      </c>
      <c r="K197" s="83">
        <v>11485</v>
      </c>
      <c r="L197" s="30">
        <f t="shared" si="21"/>
        <v>83.327287237901757</v>
      </c>
      <c r="M197" s="32"/>
      <c r="N197" s="33">
        <f t="shared" si="22"/>
        <v>0</v>
      </c>
      <c r="O197" s="32"/>
      <c r="P197" s="33">
        <f t="shared" si="23"/>
        <v>0</v>
      </c>
      <c r="Q197" s="32"/>
      <c r="R197" s="33">
        <f t="shared" si="24"/>
        <v>0</v>
      </c>
      <c r="S197" s="48">
        <v>4</v>
      </c>
      <c r="T197" s="48">
        <f t="shared" si="25"/>
        <v>3</v>
      </c>
      <c r="V197" s="35"/>
      <c r="W197" s="27" t="str">
        <f t="shared" si="26"/>
        <v>Não</v>
      </c>
    </row>
    <row r="198" spans="1:23" ht="15" x14ac:dyDescent="0.25">
      <c r="A198" s="8" t="s">
        <v>187</v>
      </c>
      <c r="B198" s="23" t="s">
        <v>234</v>
      </c>
      <c r="C198" s="12">
        <v>211120</v>
      </c>
      <c r="D198" s="51" t="s">
        <v>191</v>
      </c>
      <c r="E198" s="55">
        <v>104698</v>
      </c>
      <c r="F198" s="61">
        <f t="shared" si="18"/>
        <v>628188</v>
      </c>
      <c r="G198" s="86">
        <v>9961</v>
      </c>
      <c r="H198" s="81">
        <f t="shared" si="19"/>
        <v>9.5140308315345088</v>
      </c>
      <c r="I198" s="83">
        <v>9761</v>
      </c>
      <c r="J198" s="81">
        <f t="shared" si="20"/>
        <v>9.3230052149993323</v>
      </c>
      <c r="K198" s="83">
        <v>6746</v>
      </c>
      <c r="L198" s="30">
        <f t="shared" si="21"/>
        <v>6.4432940457315331</v>
      </c>
      <c r="M198" s="32"/>
      <c r="N198" s="33">
        <f t="shared" si="22"/>
        <v>0</v>
      </c>
      <c r="O198" s="32"/>
      <c r="P198" s="33">
        <f t="shared" si="23"/>
        <v>0</v>
      </c>
      <c r="Q198" s="32"/>
      <c r="R198" s="33">
        <f t="shared" si="24"/>
        <v>0</v>
      </c>
      <c r="S198" s="48">
        <v>4</v>
      </c>
      <c r="T198" s="48">
        <f t="shared" si="25"/>
        <v>0</v>
      </c>
      <c r="V198" s="35"/>
      <c r="W198" s="27" t="str">
        <f t="shared" si="26"/>
        <v>Não</v>
      </c>
    </row>
    <row r="199" spans="1:23" ht="15" x14ac:dyDescent="0.25">
      <c r="A199" s="8" t="s">
        <v>131</v>
      </c>
      <c r="B199" s="23" t="s">
        <v>234</v>
      </c>
      <c r="C199" s="12">
        <v>211125</v>
      </c>
      <c r="D199" s="51" t="s">
        <v>144</v>
      </c>
      <c r="E199" s="55">
        <v>3561</v>
      </c>
      <c r="F199" s="61">
        <f t="shared" si="18"/>
        <v>21366</v>
      </c>
      <c r="G199" s="86">
        <v>3118</v>
      </c>
      <c r="H199" s="81">
        <f t="shared" si="19"/>
        <v>87.559674248806516</v>
      </c>
      <c r="I199" s="83">
        <v>3653</v>
      </c>
      <c r="J199" s="81">
        <f t="shared" si="20"/>
        <v>102.58354394832911</v>
      </c>
      <c r="K199" s="83">
        <v>2811</v>
      </c>
      <c r="L199" s="30">
        <f t="shared" si="21"/>
        <v>78.938500421229989</v>
      </c>
      <c r="M199" s="32"/>
      <c r="N199" s="33">
        <f t="shared" si="22"/>
        <v>0</v>
      </c>
      <c r="O199" s="32"/>
      <c r="P199" s="33">
        <f t="shared" si="23"/>
        <v>0</v>
      </c>
      <c r="Q199" s="32"/>
      <c r="R199" s="33">
        <f t="shared" si="24"/>
        <v>0</v>
      </c>
      <c r="S199" s="48">
        <v>4</v>
      </c>
      <c r="T199" s="48">
        <f t="shared" si="25"/>
        <v>2</v>
      </c>
      <c r="V199" s="35"/>
      <c r="W199" s="27" t="str">
        <f t="shared" si="26"/>
        <v>Não</v>
      </c>
    </row>
    <row r="200" spans="1:23" ht="15" x14ac:dyDescent="0.25">
      <c r="A200" s="8" t="s">
        <v>187</v>
      </c>
      <c r="B200" s="23" t="s">
        <v>234</v>
      </c>
      <c r="C200" s="12">
        <v>211130</v>
      </c>
      <c r="D200" s="51" t="s">
        <v>187</v>
      </c>
      <c r="E200" s="55">
        <v>428931</v>
      </c>
      <c r="F200" s="61">
        <f t="shared" si="18"/>
        <v>2573586</v>
      </c>
      <c r="G200" s="86">
        <v>215161</v>
      </c>
      <c r="H200" s="81">
        <f t="shared" si="19"/>
        <v>50.162147291755552</v>
      </c>
      <c r="I200" s="83">
        <v>261411</v>
      </c>
      <c r="J200" s="81">
        <f t="shared" si="20"/>
        <v>60.944767340201565</v>
      </c>
      <c r="K200" s="83">
        <v>226900</v>
      </c>
      <c r="L200" s="30">
        <f t="shared" si="21"/>
        <v>52.898951113349234</v>
      </c>
      <c r="M200" s="32"/>
      <c r="N200" s="33">
        <f t="shared" si="22"/>
        <v>0</v>
      </c>
      <c r="O200" s="32"/>
      <c r="P200" s="33">
        <f t="shared" si="23"/>
        <v>0</v>
      </c>
      <c r="Q200" s="32"/>
      <c r="R200" s="33">
        <f t="shared" si="24"/>
        <v>0</v>
      </c>
      <c r="S200" s="48">
        <v>4</v>
      </c>
      <c r="T200" s="48">
        <f t="shared" si="25"/>
        <v>0</v>
      </c>
      <c r="V200" s="35"/>
      <c r="W200" s="27" t="str">
        <f t="shared" si="26"/>
        <v>Não</v>
      </c>
    </row>
    <row r="201" spans="1:23" ht="13.5" customHeight="1" x14ac:dyDescent="0.25">
      <c r="A201" s="8" t="s">
        <v>16</v>
      </c>
      <c r="B201" s="23" t="s">
        <v>234</v>
      </c>
      <c r="C201" s="12">
        <v>211140</v>
      </c>
      <c r="D201" s="57" t="s">
        <v>25</v>
      </c>
      <c r="E201" s="55">
        <v>4255</v>
      </c>
      <c r="F201" s="61">
        <f t="shared" si="18"/>
        <v>25530</v>
      </c>
      <c r="G201" s="86">
        <v>4073</v>
      </c>
      <c r="H201" s="81">
        <f t="shared" si="19"/>
        <v>95.722679200940078</v>
      </c>
      <c r="I201" s="83">
        <v>4222</v>
      </c>
      <c r="J201" s="81">
        <f t="shared" si="20"/>
        <v>99.22444183313749</v>
      </c>
      <c r="K201" s="83">
        <v>3741</v>
      </c>
      <c r="L201" s="30">
        <f t="shared" si="21"/>
        <v>87.920094007050537</v>
      </c>
      <c r="M201" s="32"/>
      <c r="N201" s="33">
        <f t="shared" si="22"/>
        <v>0</v>
      </c>
      <c r="O201" s="32"/>
      <c r="P201" s="33">
        <f t="shared" si="23"/>
        <v>0</v>
      </c>
      <c r="Q201" s="32"/>
      <c r="R201" s="33">
        <f t="shared" si="24"/>
        <v>0</v>
      </c>
      <c r="S201" s="48">
        <v>4</v>
      </c>
      <c r="T201" s="48">
        <f t="shared" si="25"/>
        <v>3</v>
      </c>
      <c r="V201" s="35"/>
      <c r="W201" s="27" t="str">
        <f t="shared" si="26"/>
        <v>Não</v>
      </c>
    </row>
    <row r="202" spans="1:23" ht="15" x14ac:dyDescent="0.25">
      <c r="A202" s="7" t="s">
        <v>66</v>
      </c>
      <c r="B202" s="24" t="s">
        <v>234</v>
      </c>
      <c r="C202" s="34">
        <v>211150</v>
      </c>
      <c r="D202" s="52" t="s">
        <v>70</v>
      </c>
      <c r="E202" s="55">
        <v>14917</v>
      </c>
      <c r="F202" s="61">
        <f t="shared" si="18"/>
        <v>89502</v>
      </c>
      <c r="G202" s="86">
        <v>12928</v>
      </c>
      <c r="H202" s="81">
        <f t="shared" si="19"/>
        <v>86.66621974927935</v>
      </c>
      <c r="I202" s="83">
        <v>15509</v>
      </c>
      <c r="J202" s="81">
        <f t="shared" si="20"/>
        <v>103.96862639941007</v>
      </c>
      <c r="K202" s="83">
        <v>15031</v>
      </c>
      <c r="L202" s="30">
        <f t="shared" si="21"/>
        <v>100.76422873231883</v>
      </c>
      <c r="M202" s="32"/>
      <c r="N202" s="33">
        <f t="shared" si="22"/>
        <v>0</v>
      </c>
      <c r="O202" s="32"/>
      <c r="P202" s="33">
        <f t="shared" si="23"/>
        <v>0</v>
      </c>
      <c r="Q202" s="32"/>
      <c r="R202" s="33">
        <f t="shared" si="24"/>
        <v>0</v>
      </c>
      <c r="S202" s="48">
        <v>4</v>
      </c>
      <c r="T202" s="48">
        <f t="shared" si="25"/>
        <v>3</v>
      </c>
      <c r="V202" s="35"/>
      <c r="W202" s="27" t="str">
        <f t="shared" si="26"/>
        <v>Não</v>
      </c>
    </row>
    <row r="203" spans="1:23" ht="15" x14ac:dyDescent="0.25">
      <c r="A203" s="7" t="s">
        <v>8</v>
      </c>
      <c r="B203" s="24" t="s">
        <v>234</v>
      </c>
      <c r="C203" s="34">
        <v>211153</v>
      </c>
      <c r="D203" s="52" t="s">
        <v>14</v>
      </c>
      <c r="E203" s="55">
        <v>5534</v>
      </c>
      <c r="F203" s="61">
        <f t="shared" si="18"/>
        <v>33204</v>
      </c>
      <c r="G203" s="86">
        <v>2766</v>
      </c>
      <c r="H203" s="81">
        <f t="shared" si="19"/>
        <v>49.981929887965308</v>
      </c>
      <c r="I203" s="83">
        <v>3144</v>
      </c>
      <c r="J203" s="81">
        <f t="shared" si="20"/>
        <v>56.812432237079868</v>
      </c>
      <c r="K203" s="83">
        <v>2959</v>
      </c>
      <c r="L203" s="30">
        <f t="shared" si="21"/>
        <v>53.469461510661361</v>
      </c>
      <c r="M203" s="32"/>
      <c r="N203" s="33">
        <f t="shared" si="22"/>
        <v>0</v>
      </c>
      <c r="O203" s="32"/>
      <c r="P203" s="33">
        <f t="shared" si="23"/>
        <v>0</v>
      </c>
      <c r="Q203" s="32"/>
      <c r="R203" s="33">
        <f t="shared" si="24"/>
        <v>0</v>
      </c>
      <c r="S203" s="48">
        <v>4</v>
      </c>
      <c r="T203" s="48">
        <f t="shared" si="25"/>
        <v>0</v>
      </c>
      <c r="V203" s="35"/>
      <c r="W203" s="27" t="str">
        <f t="shared" si="26"/>
        <v>Não</v>
      </c>
    </row>
    <row r="204" spans="1:23" ht="15" x14ac:dyDescent="0.25">
      <c r="A204" s="7" t="s">
        <v>27</v>
      </c>
      <c r="B204" s="24" t="s">
        <v>234</v>
      </c>
      <c r="C204" s="34">
        <v>211157</v>
      </c>
      <c r="D204" s="52" t="s">
        <v>38</v>
      </c>
      <c r="E204" s="55">
        <v>1461</v>
      </c>
      <c r="F204" s="61">
        <f t="shared" si="18"/>
        <v>8766</v>
      </c>
      <c r="G204" s="86">
        <v>2084</v>
      </c>
      <c r="H204" s="81">
        <f t="shared" si="19"/>
        <v>142.64202600958248</v>
      </c>
      <c r="I204" s="83">
        <v>2032</v>
      </c>
      <c r="J204" s="81">
        <f t="shared" si="20"/>
        <v>139.08281998631074</v>
      </c>
      <c r="K204" s="83">
        <v>2058</v>
      </c>
      <c r="L204" s="30">
        <f t="shared" si="21"/>
        <v>140.8624229979466</v>
      </c>
      <c r="M204" s="32"/>
      <c r="N204" s="33">
        <f t="shared" si="22"/>
        <v>0</v>
      </c>
      <c r="O204" s="32"/>
      <c r="P204" s="33">
        <f t="shared" si="23"/>
        <v>0</v>
      </c>
      <c r="Q204" s="32"/>
      <c r="R204" s="33">
        <f t="shared" si="24"/>
        <v>0</v>
      </c>
      <c r="S204" s="48">
        <v>4</v>
      </c>
      <c r="T204" s="48">
        <f t="shared" si="25"/>
        <v>3</v>
      </c>
      <c r="V204" s="35"/>
      <c r="W204" s="27" t="str">
        <f t="shared" si="26"/>
        <v>Não</v>
      </c>
    </row>
    <row r="205" spans="1:23" ht="15.75" customHeight="1" x14ac:dyDescent="0.25">
      <c r="A205" s="7" t="s">
        <v>27</v>
      </c>
      <c r="B205" s="24" t="s">
        <v>234</v>
      </c>
      <c r="C205" s="34">
        <v>211160</v>
      </c>
      <c r="D205" s="52" t="s">
        <v>39</v>
      </c>
      <c r="E205" s="55">
        <v>8452</v>
      </c>
      <c r="F205" s="61">
        <f t="shared" si="18"/>
        <v>50712</v>
      </c>
      <c r="G205" s="86">
        <v>9602</v>
      </c>
      <c r="H205" s="81">
        <f t="shared" si="19"/>
        <v>113.60624704212022</v>
      </c>
      <c r="I205" s="83">
        <v>9340</v>
      </c>
      <c r="J205" s="81">
        <f t="shared" si="20"/>
        <v>110.50638902035021</v>
      </c>
      <c r="K205" s="83">
        <v>9556</v>
      </c>
      <c r="L205" s="30">
        <f t="shared" si="21"/>
        <v>113.0619971604354</v>
      </c>
      <c r="M205" s="32"/>
      <c r="N205" s="33">
        <f t="shared" si="22"/>
        <v>0</v>
      </c>
      <c r="O205" s="32"/>
      <c r="P205" s="33">
        <f t="shared" si="23"/>
        <v>0</v>
      </c>
      <c r="Q205" s="32"/>
      <c r="R205" s="33">
        <f t="shared" si="24"/>
        <v>0</v>
      </c>
      <c r="S205" s="48">
        <v>4</v>
      </c>
      <c r="T205" s="48">
        <f t="shared" si="25"/>
        <v>3</v>
      </c>
      <c r="V205" s="35"/>
      <c r="W205" s="27" t="str">
        <f t="shared" si="26"/>
        <v>Não</v>
      </c>
    </row>
    <row r="206" spans="1:23" ht="18" customHeight="1" x14ac:dyDescent="0.25">
      <c r="A206" s="7" t="s">
        <v>101</v>
      </c>
      <c r="B206" s="24" t="s">
        <v>235</v>
      </c>
      <c r="C206" s="34">
        <v>211163</v>
      </c>
      <c r="D206" s="52" t="s">
        <v>111</v>
      </c>
      <c r="E206" s="55">
        <v>1740</v>
      </c>
      <c r="F206" s="61">
        <f t="shared" si="18"/>
        <v>10440</v>
      </c>
      <c r="G206" s="86">
        <v>1537</v>
      </c>
      <c r="H206" s="81">
        <f t="shared" si="19"/>
        <v>88.333333333333329</v>
      </c>
      <c r="I206" s="83">
        <v>1844</v>
      </c>
      <c r="J206" s="81">
        <f t="shared" si="20"/>
        <v>105.97701149425288</v>
      </c>
      <c r="K206" s="83">
        <v>1705</v>
      </c>
      <c r="L206" s="30">
        <f t="shared" si="21"/>
        <v>97.988505747126439</v>
      </c>
      <c r="M206" s="32"/>
      <c r="N206" s="33">
        <f t="shared" si="22"/>
        <v>0</v>
      </c>
      <c r="O206" s="32"/>
      <c r="P206" s="33">
        <f t="shared" si="23"/>
        <v>0</v>
      </c>
      <c r="Q206" s="32"/>
      <c r="R206" s="33">
        <f t="shared" si="24"/>
        <v>0</v>
      </c>
      <c r="S206" s="48">
        <v>4</v>
      </c>
      <c r="T206" s="48">
        <f t="shared" si="25"/>
        <v>3</v>
      </c>
      <c r="V206" s="35"/>
      <c r="W206" s="27" t="str">
        <f t="shared" si="26"/>
        <v>Não</v>
      </c>
    </row>
    <row r="207" spans="1:23" ht="15" x14ac:dyDescent="0.25">
      <c r="A207" s="7" t="s">
        <v>101</v>
      </c>
      <c r="B207" s="24" t="s">
        <v>235</v>
      </c>
      <c r="C207" s="34">
        <v>211167</v>
      </c>
      <c r="D207" s="52" t="s">
        <v>112</v>
      </c>
      <c r="E207" s="55">
        <v>1913</v>
      </c>
      <c r="F207" s="61">
        <f t="shared" ref="F207:F270" si="27">E207*6</f>
        <v>11478</v>
      </c>
      <c r="G207" s="86">
        <v>1727</v>
      </c>
      <c r="H207" s="81">
        <f t="shared" ref="H207:H270" si="28">G207/E207*100</f>
        <v>90.27705175117616</v>
      </c>
      <c r="I207" s="83">
        <v>1840</v>
      </c>
      <c r="J207" s="81">
        <f t="shared" ref="J207:J270" si="29">I207/E207*100</f>
        <v>96.184004181913224</v>
      </c>
      <c r="K207" s="83">
        <v>1857</v>
      </c>
      <c r="L207" s="30">
        <f t="shared" ref="L207:L270" si="30">K207/E207*100</f>
        <v>97.0726607422896</v>
      </c>
      <c r="M207" s="32"/>
      <c r="N207" s="33">
        <f t="shared" ref="N207:N270" si="31">M207/E207*100</f>
        <v>0</v>
      </c>
      <c r="O207" s="32"/>
      <c r="P207" s="33">
        <f t="shared" ref="P207:P270" si="32">O207/E207*100</f>
        <v>0</v>
      </c>
      <c r="Q207" s="32"/>
      <c r="R207" s="33">
        <f t="shared" ref="R207:R270" si="33">Q207/E207*100</f>
        <v>0</v>
      </c>
      <c r="S207" s="48">
        <v>4</v>
      </c>
      <c r="T207" s="48">
        <f t="shared" ref="T207:T232" si="34">COUNTIF(H207,"&gt;=80")+COUNTIF(J207,"&gt;=80")+COUNTIF(L207,"&gt;=80")+COUNTIF(N207,"&gt;=80")+COUNTIF(P207,"&gt;=80")+COUNTIF(R207,"&gt;=80")</f>
        <v>3</v>
      </c>
      <c r="V207" s="35"/>
      <c r="W207" s="27" t="str">
        <f t="shared" si="26"/>
        <v>Não</v>
      </c>
    </row>
    <row r="208" spans="1:23" ht="15" x14ac:dyDescent="0.25">
      <c r="A208" s="8" t="s">
        <v>196</v>
      </c>
      <c r="B208" s="23" t="s">
        <v>234</v>
      </c>
      <c r="C208" s="12">
        <v>211170</v>
      </c>
      <c r="D208" s="57" t="s">
        <v>242</v>
      </c>
      <c r="E208" s="55">
        <v>921</v>
      </c>
      <c r="F208" s="61">
        <f t="shared" si="27"/>
        <v>5526</v>
      </c>
      <c r="G208" s="86">
        <v>922</v>
      </c>
      <c r="H208" s="81">
        <f t="shared" si="28"/>
        <v>100.1085776330076</v>
      </c>
      <c r="I208" s="83">
        <v>822</v>
      </c>
      <c r="J208" s="81">
        <f t="shared" si="29"/>
        <v>89.250814332247558</v>
      </c>
      <c r="K208" s="83">
        <v>907</v>
      </c>
      <c r="L208" s="30">
        <f t="shared" si="30"/>
        <v>98.47991313789359</v>
      </c>
      <c r="M208" s="32"/>
      <c r="N208" s="33">
        <f t="shared" si="31"/>
        <v>0</v>
      </c>
      <c r="O208" s="32"/>
      <c r="P208" s="33">
        <f t="shared" si="32"/>
        <v>0</v>
      </c>
      <c r="Q208" s="32"/>
      <c r="R208" s="33">
        <f t="shared" si="33"/>
        <v>0</v>
      </c>
      <c r="S208" s="48">
        <v>4</v>
      </c>
      <c r="T208" s="48">
        <f t="shared" si="34"/>
        <v>3</v>
      </c>
      <c r="V208" s="35"/>
      <c r="W208" s="27" t="str">
        <f t="shared" ref="W208:W231" si="35">IF(T208&gt;=4,"Sim","Não")</f>
        <v>Não</v>
      </c>
    </row>
    <row r="209" spans="1:23" ht="15" x14ac:dyDescent="0.25">
      <c r="A209" s="8" t="s">
        <v>159</v>
      </c>
      <c r="B209" s="23" t="s">
        <v>235</v>
      </c>
      <c r="C209" s="12">
        <v>211172</v>
      </c>
      <c r="D209" s="51" t="s">
        <v>170</v>
      </c>
      <c r="E209" s="55">
        <v>2000</v>
      </c>
      <c r="F209" s="61">
        <f t="shared" si="27"/>
        <v>12000</v>
      </c>
      <c r="G209" s="86">
        <v>1795</v>
      </c>
      <c r="H209" s="81">
        <f t="shared" si="28"/>
        <v>89.75</v>
      </c>
      <c r="I209" s="83">
        <v>2876</v>
      </c>
      <c r="J209" s="81">
        <f t="shared" si="29"/>
        <v>143.79999999999998</v>
      </c>
      <c r="K209" s="83">
        <v>1707</v>
      </c>
      <c r="L209" s="30">
        <f t="shared" si="30"/>
        <v>85.350000000000009</v>
      </c>
      <c r="M209" s="32"/>
      <c r="N209" s="33">
        <f t="shared" si="31"/>
        <v>0</v>
      </c>
      <c r="O209" s="32"/>
      <c r="P209" s="33">
        <f t="shared" si="32"/>
        <v>0</v>
      </c>
      <c r="Q209" s="32"/>
      <c r="R209" s="33">
        <f t="shared" si="33"/>
        <v>0</v>
      </c>
      <c r="S209" s="48">
        <v>4</v>
      </c>
      <c r="T209" s="48">
        <f t="shared" si="34"/>
        <v>3</v>
      </c>
      <c r="V209" s="35"/>
      <c r="W209" s="27" t="str">
        <f t="shared" si="35"/>
        <v>Não</v>
      </c>
    </row>
    <row r="210" spans="1:23" ht="15" x14ac:dyDescent="0.25">
      <c r="A210" s="8" t="s">
        <v>131</v>
      </c>
      <c r="B210" s="23" t="s">
        <v>234</v>
      </c>
      <c r="C210" s="12">
        <v>211174</v>
      </c>
      <c r="D210" s="51" t="s">
        <v>145</v>
      </c>
      <c r="E210" s="55">
        <v>4362</v>
      </c>
      <c r="F210" s="61">
        <f t="shared" si="27"/>
        <v>26172</v>
      </c>
      <c r="G210" s="86">
        <v>4112</v>
      </c>
      <c r="H210" s="81">
        <f t="shared" si="28"/>
        <v>94.268684089867037</v>
      </c>
      <c r="I210" s="83">
        <v>3447</v>
      </c>
      <c r="J210" s="81">
        <f t="shared" si="29"/>
        <v>79.023383768913348</v>
      </c>
      <c r="K210" s="83">
        <v>3802</v>
      </c>
      <c r="L210" s="30">
        <f t="shared" si="30"/>
        <v>87.161852361302152</v>
      </c>
      <c r="M210" s="32"/>
      <c r="N210" s="33">
        <f t="shared" si="31"/>
        <v>0</v>
      </c>
      <c r="O210" s="32"/>
      <c r="P210" s="33">
        <f t="shared" si="32"/>
        <v>0</v>
      </c>
      <c r="Q210" s="32"/>
      <c r="R210" s="33">
        <f t="shared" si="33"/>
        <v>0</v>
      </c>
      <c r="S210" s="48">
        <v>4</v>
      </c>
      <c r="T210" s="48">
        <f t="shared" si="34"/>
        <v>2</v>
      </c>
      <c r="V210" s="35"/>
      <c r="W210" s="27" t="str">
        <f t="shared" si="35"/>
        <v>Não</v>
      </c>
    </row>
    <row r="211" spans="1:23" ht="15" x14ac:dyDescent="0.25">
      <c r="A211" s="8" t="s">
        <v>72</v>
      </c>
      <c r="B211" s="23" t="s">
        <v>234</v>
      </c>
      <c r="C211" s="12">
        <v>211176</v>
      </c>
      <c r="D211" s="51" t="s">
        <v>85</v>
      </c>
      <c r="E211" s="55">
        <v>7825</v>
      </c>
      <c r="F211" s="61">
        <f t="shared" si="27"/>
        <v>46950</v>
      </c>
      <c r="G211" s="86">
        <v>8528</v>
      </c>
      <c r="H211" s="81">
        <f t="shared" si="28"/>
        <v>108.98402555910542</v>
      </c>
      <c r="I211" s="83">
        <v>8054</v>
      </c>
      <c r="J211" s="81">
        <f t="shared" si="29"/>
        <v>102.92651757188497</v>
      </c>
      <c r="K211" s="83">
        <v>7953</v>
      </c>
      <c r="L211" s="30">
        <f t="shared" si="30"/>
        <v>101.63578274760383</v>
      </c>
      <c r="M211" s="32"/>
      <c r="N211" s="33">
        <f t="shared" si="31"/>
        <v>0</v>
      </c>
      <c r="O211" s="32"/>
      <c r="P211" s="33">
        <f t="shared" si="32"/>
        <v>0</v>
      </c>
      <c r="Q211" s="32"/>
      <c r="R211" s="33">
        <f t="shared" si="33"/>
        <v>0</v>
      </c>
      <c r="S211" s="48">
        <v>4</v>
      </c>
      <c r="T211" s="48">
        <f t="shared" si="34"/>
        <v>3</v>
      </c>
      <c r="V211" s="35"/>
      <c r="W211" s="27" t="str">
        <f t="shared" si="35"/>
        <v>Não</v>
      </c>
    </row>
    <row r="212" spans="1:23" ht="15" x14ac:dyDescent="0.25">
      <c r="A212" s="7" t="s">
        <v>114</v>
      </c>
      <c r="B212" s="24" t="s">
        <v>235</v>
      </c>
      <c r="C212" s="34">
        <v>211178</v>
      </c>
      <c r="D212" s="52" t="s">
        <v>128</v>
      </c>
      <c r="E212" s="55">
        <v>2257</v>
      </c>
      <c r="F212" s="61">
        <f t="shared" si="27"/>
        <v>13542</v>
      </c>
      <c r="G212" s="86">
        <v>1535</v>
      </c>
      <c r="H212" s="81">
        <f t="shared" si="28"/>
        <v>68.010633584404076</v>
      </c>
      <c r="I212" s="83">
        <v>1893</v>
      </c>
      <c r="J212" s="81">
        <f t="shared" si="29"/>
        <v>83.872396987151092</v>
      </c>
      <c r="K212" s="83">
        <v>1601</v>
      </c>
      <c r="L212" s="30">
        <f t="shared" si="30"/>
        <v>70.934869295525033</v>
      </c>
      <c r="M212" s="32"/>
      <c r="N212" s="33">
        <f t="shared" si="31"/>
        <v>0</v>
      </c>
      <c r="O212" s="32"/>
      <c r="P212" s="33">
        <f t="shared" si="32"/>
        <v>0</v>
      </c>
      <c r="Q212" s="32"/>
      <c r="R212" s="33">
        <f t="shared" si="33"/>
        <v>0</v>
      </c>
      <c r="S212" s="48">
        <v>4</v>
      </c>
      <c r="T212" s="48">
        <f t="shared" si="34"/>
        <v>1</v>
      </c>
      <c r="V212" s="35"/>
      <c r="W212" s="27" t="str">
        <f t="shared" si="35"/>
        <v>Não</v>
      </c>
    </row>
    <row r="213" spans="1:23" ht="15" x14ac:dyDescent="0.25">
      <c r="A213" s="7" t="s">
        <v>72</v>
      </c>
      <c r="B213" s="24" t="s">
        <v>234</v>
      </c>
      <c r="C213" s="34">
        <v>211180</v>
      </c>
      <c r="D213" s="52" t="s">
        <v>86</v>
      </c>
      <c r="E213" s="55">
        <v>4551</v>
      </c>
      <c r="F213" s="61">
        <f t="shared" si="27"/>
        <v>27306</v>
      </c>
      <c r="G213" s="86">
        <v>4877</v>
      </c>
      <c r="H213" s="81">
        <f t="shared" si="28"/>
        <v>107.16326082179741</v>
      </c>
      <c r="I213" s="83">
        <v>4876</v>
      </c>
      <c r="J213" s="81">
        <f t="shared" si="29"/>
        <v>107.1412876290925</v>
      </c>
      <c r="K213" s="83">
        <v>4682</v>
      </c>
      <c r="L213" s="30">
        <f t="shared" si="30"/>
        <v>102.8784882443419</v>
      </c>
      <c r="M213" s="32"/>
      <c r="N213" s="33">
        <f t="shared" si="31"/>
        <v>0</v>
      </c>
      <c r="O213" s="32"/>
      <c r="P213" s="33">
        <f t="shared" si="32"/>
        <v>0</v>
      </c>
      <c r="Q213" s="32"/>
      <c r="R213" s="33">
        <f t="shared" si="33"/>
        <v>0</v>
      </c>
      <c r="S213" s="48">
        <v>4</v>
      </c>
      <c r="T213" s="48">
        <f t="shared" si="34"/>
        <v>3</v>
      </c>
      <c r="V213" s="35"/>
      <c r="W213" s="27" t="str">
        <f t="shared" si="35"/>
        <v>Não</v>
      </c>
    </row>
    <row r="214" spans="1:23" ht="15" x14ac:dyDescent="0.25">
      <c r="A214" s="8" t="s">
        <v>172</v>
      </c>
      <c r="B214" s="23" t="s">
        <v>234</v>
      </c>
      <c r="C214" s="12">
        <v>211190</v>
      </c>
      <c r="D214" s="51" t="s">
        <v>185</v>
      </c>
      <c r="E214" s="55">
        <v>4309</v>
      </c>
      <c r="F214" s="61">
        <f t="shared" si="27"/>
        <v>25854</v>
      </c>
      <c r="G214" s="86">
        <v>3623</v>
      </c>
      <c r="H214" s="81">
        <f t="shared" si="28"/>
        <v>84.079832907867257</v>
      </c>
      <c r="I214" s="83">
        <v>4204</v>
      </c>
      <c r="J214" s="81">
        <f t="shared" si="29"/>
        <v>97.563239730795999</v>
      </c>
      <c r="K214" s="83">
        <v>4566</v>
      </c>
      <c r="L214" s="30">
        <f t="shared" si="30"/>
        <v>105.96426084938501</v>
      </c>
      <c r="M214" s="32"/>
      <c r="N214" s="33">
        <f t="shared" si="31"/>
        <v>0</v>
      </c>
      <c r="O214" s="32"/>
      <c r="P214" s="33">
        <f t="shared" si="32"/>
        <v>0</v>
      </c>
      <c r="Q214" s="32"/>
      <c r="R214" s="33">
        <f t="shared" si="33"/>
        <v>0</v>
      </c>
      <c r="S214" s="48">
        <v>4</v>
      </c>
      <c r="T214" s="48">
        <f t="shared" si="34"/>
        <v>3</v>
      </c>
      <c r="V214" s="35"/>
      <c r="W214" s="27" t="str">
        <f t="shared" si="35"/>
        <v>Não</v>
      </c>
    </row>
    <row r="215" spans="1:23" ht="15" x14ac:dyDescent="0.25">
      <c r="A215" s="8" t="s">
        <v>172</v>
      </c>
      <c r="B215" s="23" t="s">
        <v>234</v>
      </c>
      <c r="C215" s="12">
        <v>211195</v>
      </c>
      <c r="D215" s="51" t="s">
        <v>186</v>
      </c>
      <c r="E215" s="55">
        <v>2183</v>
      </c>
      <c r="F215" s="61">
        <f t="shared" si="27"/>
        <v>13098</v>
      </c>
      <c r="G215" s="86">
        <v>1869</v>
      </c>
      <c r="H215" s="81">
        <f t="shared" si="28"/>
        <v>85.61612459917545</v>
      </c>
      <c r="I215" s="83">
        <v>2041</v>
      </c>
      <c r="J215" s="81">
        <f t="shared" si="29"/>
        <v>93.495190105359598</v>
      </c>
      <c r="K215" s="83">
        <v>2237</v>
      </c>
      <c r="L215" s="30">
        <f t="shared" si="30"/>
        <v>102.47366010077874</v>
      </c>
      <c r="M215" s="32"/>
      <c r="N215" s="33">
        <f t="shared" si="31"/>
        <v>0</v>
      </c>
      <c r="O215" s="32"/>
      <c r="P215" s="33">
        <f t="shared" si="32"/>
        <v>0</v>
      </c>
      <c r="Q215" s="32"/>
      <c r="R215" s="33">
        <f t="shared" si="33"/>
        <v>0</v>
      </c>
      <c r="S215" s="48">
        <v>4</v>
      </c>
      <c r="T215" s="48">
        <f t="shared" si="34"/>
        <v>3</v>
      </c>
      <c r="V215" s="35"/>
      <c r="W215" s="27" t="str">
        <f t="shared" si="35"/>
        <v>Não</v>
      </c>
    </row>
    <row r="216" spans="1:23" ht="15" x14ac:dyDescent="0.25">
      <c r="A216" s="8" t="s">
        <v>27</v>
      </c>
      <c r="B216" s="23" t="s">
        <v>234</v>
      </c>
      <c r="C216" s="12">
        <v>211200</v>
      </c>
      <c r="D216" s="51" t="s">
        <v>40</v>
      </c>
      <c r="E216" s="55">
        <v>3614</v>
      </c>
      <c r="F216" s="61">
        <f t="shared" si="27"/>
        <v>21684</v>
      </c>
      <c r="G216" s="86">
        <v>3152</v>
      </c>
      <c r="H216" s="81">
        <f t="shared" si="28"/>
        <v>87.216380741560599</v>
      </c>
      <c r="I216" s="83">
        <v>3818</v>
      </c>
      <c r="J216" s="81">
        <f t="shared" si="29"/>
        <v>105.64471499723298</v>
      </c>
      <c r="K216" s="83">
        <v>3738</v>
      </c>
      <c r="L216" s="30">
        <f t="shared" si="30"/>
        <v>103.43110127282789</v>
      </c>
      <c r="M216" s="32"/>
      <c r="N216" s="33">
        <f t="shared" si="31"/>
        <v>0</v>
      </c>
      <c r="O216" s="32"/>
      <c r="P216" s="33">
        <f t="shared" si="32"/>
        <v>0</v>
      </c>
      <c r="Q216" s="32"/>
      <c r="R216" s="33">
        <f t="shared" si="33"/>
        <v>0</v>
      </c>
      <c r="S216" s="48">
        <v>4</v>
      </c>
      <c r="T216" s="48">
        <f t="shared" si="34"/>
        <v>3</v>
      </c>
      <c r="V216" s="35"/>
      <c r="W216" s="27" t="str">
        <f t="shared" si="35"/>
        <v>Não</v>
      </c>
    </row>
    <row r="217" spans="1:23" ht="15" x14ac:dyDescent="0.25">
      <c r="A217" s="8" t="s">
        <v>66</v>
      </c>
      <c r="B217" s="23" t="s">
        <v>234</v>
      </c>
      <c r="C217" s="12">
        <v>211210</v>
      </c>
      <c r="D217" s="51" t="s">
        <v>71</v>
      </c>
      <c r="E217" s="55">
        <v>8490</v>
      </c>
      <c r="F217" s="61">
        <f t="shared" si="27"/>
        <v>50940</v>
      </c>
      <c r="G217" s="86">
        <v>7531</v>
      </c>
      <c r="H217" s="81">
        <f t="shared" si="28"/>
        <v>88.70435806831567</v>
      </c>
      <c r="I217" s="83">
        <v>7532</v>
      </c>
      <c r="J217" s="81">
        <f t="shared" si="29"/>
        <v>88.716136631330983</v>
      </c>
      <c r="K217" s="83">
        <v>7054</v>
      </c>
      <c r="L217" s="30">
        <f t="shared" si="30"/>
        <v>83.085983510011772</v>
      </c>
      <c r="M217" s="32"/>
      <c r="N217" s="33">
        <f t="shared" si="31"/>
        <v>0</v>
      </c>
      <c r="O217" s="32"/>
      <c r="P217" s="33">
        <f t="shared" si="32"/>
        <v>0</v>
      </c>
      <c r="Q217" s="32"/>
      <c r="R217" s="33">
        <f t="shared" si="33"/>
        <v>0</v>
      </c>
      <c r="S217" s="48">
        <v>4</v>
      </c>
      <c r="T217" s="48">
        <f t="shared" si="34"/>
        <v>3</v>
      </c>
      <c r="V217" s="35"/>
      <c r="W217" s="27" t="str">
        <f t="shared" si="35"/>
        <v>Não</v>
      </c>
    </row>
    <row r="218" spans="1:23" ht="15" x14ac:dyDescent="0.25">
      <c r="A218" s="8" t="s">
        <v>192</v>
      </c>
      <c r="B218" s="23" t="s">
        <v>234</v>
      </c>
      <c r="C218" s="12">
        <v>211220</v>
      </c>
      <c r="D218" s="57" t="s">
        <v>192</v>
      </c>
      <c r="E218" s="55">
        <v>70322</v>
      </c>
      <c r="F218" s="61">
        <f t="shared" si="27"/>
        <v>421932</v>
      </c>
      <c r="G218" s="86">
        <v>60453</v>
      </c>
      <c r="H218" s="81">
        <f t="shared" si="28"/>
        <v>85.965985040243453</v>
      </c>
      <c r="I218" s="83">
        <v>61457</v>
      </c>
      <c r="J218" s="81">
        <f t="shared" si="29"/>
        <v>87.393703250760794</v>
      </c>
      <c r="K218" s="83">
        <v>54499</v>
      </c>
      <c r="L218" s="30">
        <f t="shared" si="30"/>
        <v>77.499217883450413</v>
      </c>
      <c r="M218" s="32"/>
      <c r="N218" s="33">
        <f t="shared" si="31"/>
        <v>0</v>
      </c>
      <c r="O218" s="32"/>
      <c r="P218" s="33">
        <f t="shared" si="32"/>
        <v>0</v>
      </c>
      <c r="Q218" s="32"/>
      <c r="R218" s="33">
        <f t="shared" si="33"/>
        <v>0</v>
      </c>
      <c r="S218" s="48">
        <v>4</v>
      </c>
      <c r="T218" s="48">
        <f t="shared" si="34"/>
        <v>2</v>
      </c>
      <c r="V218" s="35"/>
      <c r="W218" s="27" t="str">
        <f t="shared" si="35"/>
        <v>Não</v>
      </c>
    </row>
    <row r="219" spans="1:23" ht="15" x14ac:dyDescent="0.25">
      <c r="A219" s="8" t="s">
        <v>101</v>
      </c>
      <c r="B219" s="23" t="s">
        <v>234</v>
      </c>
      <c r="C219" s="12">
        <v>211223</v>
      </c>
      <c r="D219" s="51" t="s">
        <v>113</v>
      </c>
      <c r="E219" s="55">
        <v>10320</v>
      </c>
      <c r="F219" s="61">
        <f t="shared" si="27"/>
        <v>61920</v>
      </c>
      <c r="G219" s="86">
        <v>9023</v>
      </c>
      <c r="H219" s="81">
        <f t="shared" si="28"/>
        <v>87.43217054263566</v>
      </c>
      <c r="I219" s="83">
        <v>9178</v>
      </c>
      <c r="J219" s="81">
        <f t="shared" si="29"/>
        <v>88.934108527131784</v>
      </c>
      <c r="K219" s="83">
        <v>9994</v>
      </c>
      <c r="L219" s="30">
        <f t="shared" si="30"/>
        <v>96.841085271317823</v>
      </c>
      <c r="M219" s="32"/>
      <c r="N219" s="33">
        <f t="shared" si="31"/>
        <v>0</v>
      </c>
      <c r="O219" s="32"/>
      <c r="P219" s="33">
        <f t="shared" si="32"/>
        <v>0</v>
      </c>
      <c r="Q219" s="32"/>
      <c r="R219" s="33">
        <f t="shared" si="33"/>
        <v>0</v>
      </c>
      <c r="S219" s="48">
        <v>4</v>
      </c>
      <c r="T219" s="48">
        <f t="shared" si="34"/>
        <v>3</v>
      </c>
      <c r="V219" s="35"/>
      <c r="W219" s="27" t="str">
        <f t="shared" si="35"/>
        <v>Não</v>
      </c>
    </row>
    <row r="220" spans="1:23" ht="15" x14ac:dyDescent="0.25">
      <c r="A220" s="8" t="s">
        <v>159</v>
      </c>
      <c r="B220" s="23" t="s">
        <v>234</v>
      </c>
      <c r="C220" s="12">
        <v>211227</v>
      </c>
      <c r="D220" s="51" t="s">
        <v>171</v>
      </c>
      <c r="E220" s="55">
        <v>4012</v>
      </c>
      <c r="F220" s="61">
        <f t="shared" si="27"/>
        <v>24072</v>
      </c>
      <c r="G220" s="86">
        <v>3818</v>
      </c>
      <c r="H220" s="81">
        <f t="shared" si="28"/>
        <v>95.164506480558316</v>
      </c>
      <c r="I220" s="83">
        <v>4024</v>
      </c>
      <c r="J220" s="81">
        <f t="shared" si="29"/>
        <v>100.29910269192423</v>
      </c>
      <c r="K220" s="83">
        <v>3926</v>
      </c>
      <c r="L220" s="30">
        <f t="shared" si="30"/>
        <v>97.85643070787637</v>
      </c>
      <c r="M220" s="32"/>
      <c r="N220" s="33">
        <f t="shared" si="31"/>
        <v>0</v>
      </c>
      <c r="O220" s="32"/>
      <c r="P220" s="33">
        <f t="shared" si="32"/>
        <v>0</v>
      </c>
      <c r="Q220" s="32"/>
      <c r="R220" s="33">
        <f t="shared" si="33"/>
        <v>0</v>
      </c>
      <c r="S220" s="48">
        <v>4</v>
      </c>
      <c r="T220" s="48">
        <f t="shared" si="34"/>
        <v>3</v>
      </c>
      <c r="V220" s="35"/>
      <c r="W220" s="27" t="str">
        <f t="shared" si="35"/>
        <v>Não</v>
      </c>
    </row>
    <row r="221" spans="1:23" ht="15" x14ac:dyDescent="0.25">
      <c r="A221" s="8" t="s">
        <v>131</v>
      </c>
      <c r="B221" s="23" t="s">
        <v>234</v>
      </c>
      <c r="C221" s="12">
        <v>211230</v>
      </c>
      <c r="D221" s="51" t="s">
        <v>146</v>
      </c>
      <c r="E221" s="55">
        <v>12083</v>
      </c>
      <c r="F221" s="61">
        <f t="shared" si="27"/>
        <v>72498</v>
      </c>
      <c r="G221" s="86">
        <v>12727</v>
      </c>
      <c r="H221" s="81">
        <f t="shared" si="28"/>
        <v>105.32980220144003</v>
      </c>
      <c r="I221" s="83">
        <v>13786</v>
      </c>
      <c r="J221" s="81">
        <f t="shared" si="29"/>
        <v>114.09418190846642</v>
      </c>
      <c r="K221" s="83">
        <v>12979</v>
      </c>
      <c r="L221" s="30">
        <f t="shared" si="30"/>
        <v>107.41537697591659</v>
      </c>
      <c r="M221" s="32"/>
      <c r="N221" s="33">
        <f t="shared" si="31"/>
        <v>0</v>
      </c>
      <c r="O221" s="32"/>
      <c r="P221" s="33">
        <f t="shared" si="32"/>
        <v>0</v>
      </c>
      <c r="Q221" s="32"/>
      <c r="R221" s="33">
        <f t="shared" si="33"/>
        <v>0</v>
      </c>
      <c r="S221" s="48">
        <v>4</v>
      </c>
      <c r="T221" s="48">
        <f t="shared" si="34"/>
        <v>3</v>
      </c>
      <c r="V221" s="35"/>
      <c r="W221" s="27" t="str">
        <f t="shared" si="35"/>
        <v>Não</v>
      </c>
    </row>
    <row r="222" spans="1:23" ht="15" x14ac:dyDescent="0.25">
      <c r="A222" s="8" t="s">
        <v>114</v>
      </c>
      <c r="B222" s="23" t="s">
        <v>234</v>
      </c>
      <c r="C222" s="12">
        <v>211240</v>
      </c>
      <c r="D222" s="51" t="s">
        <v>129</v>
      </c>
      <c r="E222" s="55">
        <v>5312</v>
      </c>
      <c r="F222" s="61">
        <f t="shared" si="27"/>
        <v>31872</v>
      </c>
      <c r="G222" s="86">
        <v>4235</v>
      </c>
      <c r="H222" s="81">
        <f t="shared" si="28"/>
        <v>79.725150602409627</v>
      </c>
      <c r="I222" s="83">
        <v>3432</v>
      </c>
      <c r="J222" s="81">
        <f t="shared" si="29"/>
        <v>64.608433734939766</v>
      </c>
      <c r="K222" s="83">
        <v>996</v>
      </c>
      <c r="L222" s="30">
        <f t="shared" si="30"/>
        <v>18.75</v>
      </c>
      <c r="M222" s="32"/>
      <c r="N222" s="33">
        <f t="shared" si="31"/>
        <v>0</v>
      </c>
      <c r="O222" s="32"/>
      <c r="P222" s="33">
        <f t="shared" si="32"/>
        <v>0</v>
      </c>
      <c r="Q222" s="32"/>
      <c r="R222" s="33">
        <f t="shared" si="33"/>
        <v>0</v>
      </c>
      <c r="S222" s="48">
        <v>4</v>
      </c>
      <c r="T222" s="48">
        <f t="shared" si="34"/>
        <v>0</v>
      </c>
      <c r="V222" s="35"/>
      <c r="W222" s="27" t="str">
        <f t="shared" si="35"/>
        <v>Não</v>
      </c>
    </row>
    <row r="223" spans="1:23" ht="15" x14ac:dyDescent="0.25">
      <c r="A223" s="8" t="s">
        <v>114</v>
      </c>
      <c r="B223" s="23" t="s">
        <v>234</v>
      </c>
      <c r="C223" s="12">
        <v>211245</v>
      </c>
      <c r="D223" s="51" t="s">
        <v>130</v>
      </c>
      <c r="E223" s="55">
        <v>5699</v>
      </c>
      <c r="F223" s="61">
        <f t="shared" si="27"/>
        <v>34194</v>
      </c>
      <c r="G223" s="86">
        <v>7536</v>
      </c>
      <c r="H223" s="81">
        <f t="shared" si="28"/>
        <v>132.23372521494997</v>
      </c>
      <c r="I223" s="83">
        <v>7079</v>
      </c>
      <c r="J223" s="81">
        <f t="shared" si="29"/>
        <v>124.21477452184592</v>
      </c>
      <c r="K223" s="83">
        <v>4762</v>
      </c>
      <c r="L223" s="30">
        <f t="shared" si="30"/>
        <v>83.558519038427789</v>
      </c>
      <c r="M223" s="32"/>
      <c r="N223" s="33">
        <f t="shared" si="31"/>
        <v>0</v>
      </c>
      <c r="O223" s="32"/>
      <c r="P223" s="33">
        <f t="shared" si="32"/>
        <v>0</v>
      </c>
      <c r="Q223" s="32"/>
      <c r="R223" s="33">
        <f t="shared" si="33"/>
        <v>0</v>
      </c>
      <c r="S223" s="48">
        <v>4</v>
      </c>
      <c r="T223" s="48">
        <f t="shared" si="34"/>
        <v>3</v>
      </c>
      <c r="V223" s="35"/>
      <c r="W223" s="27" t="str">
        <f t="shared" si="35"/>
        <v>Não</v>
      </c>
    </row>
    <row r="224" spans="1:23" ht="15" x14ac:dyDescent="0.25">
      <c r="A224" s="8" t="s">
        <v>53</v>
      </c>
      <c r="B224" s="23" t="s">
        <v>234</v>
      </c>
      <c r="C224" s="12">
        <v>211250</v>
      </c>
      <c r="D224" s="51" t="s">
        <v>65</v>
      </c>
      <c r="E224" s="55">
        <v>14114</v>
      </c>
      <c r="F224" s="61">
        <f t="shared" si="27"/>
        <v>84684</v>
      </c>
      <c r="G224" s="86">
        <v>9735</v>
      </c>
      <c r="H224" s="81">
        <f t="shared" si="28"/>
        <v>68.974068300977748</v>
      </c>
      <c r="I224" s="83">
        <v>11977</v>
      </c>
      <c r="J224" s="81">
        <f t="shared" si="29"/>
        <v>84.859005243021116</v>
      </c>
      <c r="K224" s="83">
        <v>12982</v>
      </c>
      <c r="L224" s="30">
        <f t="shared" si="30"/>
        <v>91.979594728638233</v>
      </c>
      <c r="M224" s="32"/>
      <c r="N224" s="33">
        <f t="shared" si="31"/>
        <v>0</v>
      </c>
      <c r="O224" s="32"/>
      <c r="P224" s="33">
        <f t="shared" si="32"/>
        <v>0</v>
      </c>
      <c r="Q224" s="32"/>
      <c r="R224" s="33">
        <f t="shared" si="33"/>
        <v>0</v>
      </c>
      <c r="S224" s="48">
        <v>4</v>
      </c>
      <c r="T224" s="48">
        <f t="shared" si="34"/>
        <v>2</v>
      </c>
      <c r="V224" s="35"/>
      <c r="W224" s="27" t="str">
        <f t="shared" si="35"/>
        <v>Não</v>
      </c>
    </row>
    <row r="225" spans="1:23" ht="15" x14ac:dyDescent="0.25">
      <c r="A225" s="8" t="s">
        <v>87</v>
      </c>
      <c r="B225" s="23" t="s">
        <v>234</v>
      </c>
      <c r="C225" s="12">
        <v>211260</v>
      </c>
      <c r="D225" s="57" t="s">
        <v>98</v>
      </c>
      <c r="E225" s="55">
        <v>9290</v>
      </c>
      <c r="F225" s="61">
        <f t="shared" si="27"/>
        <v>55740</v>
      </c>
      <c r="G225" s="86">
        <v>9242</v>
      </c>
      <c r="H225" s="81">
        <f t="shared" si="28"/>
        <v>99.483315392895591</v>
      </c>
      <c r="I225" s="83">
        <v>9271</v>
      </c>
      <c r="J225" s="81">
        <f t="shared" si="29"/>
        <v>99.795479009687838</v>
      </c>
      <c r="K225" s="83">
        <v>8165</v>
      </c>
      <c r="L225" s="30">
        <f t="shared" si="30"/>
        <v>87.890204520990309</v>
      </c>
      <c r="M225" s="32"/>
      <c r="N225" s="33">
        <f t="shared" si="31"/>
        <v>0</v>
      </c>
      <c r="O225" s="32"/>
      <c r="P225" s="33">
        <f t="shared" si="32"/>
        <v>0</v>
      </c>
      <c r="Q225" s="32"/>
      <c r="R225" s="33">
        <f t="shared" si="33"/>
        <v>0</v>
      </c>
      <c r="S225" s="48">
        <v>4</v>
      </c>
      <c r="T225" s="48">
        <f t="shared" si="34"/>
        <v>3</v>
      </c>
      <c r="V225" s="35"/>
      <c r="W225" s="27" t="str">
        <f t="shared" si="35"/>
        <v>Não</v>
      </c>
    </row>
    <row r="226" spans="1:23" ht="15" x14ac:dyDescent="0.25">
      <c r="A226" s="8" t="s">
        <v>87</v>
      </c>
      <c r="B226" s="23" t="s">
        <v>234</v>
      </c>
      <c r="C226" s="12">
        <v>211270</v>
      </c>
      <c r="D226" s="57" t="s">
        <v>99</v>
      </c>
      <c r="E226" s="55">
        <v>13988</v>
      </c>
      <c r="F226" s="61">
        <f t="shared" si="27"/>
        <v>83928</v>
      </c>
      <c r="G226" s="86">
        <v>12003</v>
      </c>
      <c r="H226" s="81">
        <f t="shared" si="28"/>
        <v>85.809265084358017</v>
      </c>
      <c r="I226" s="83">
        <v>13155</v>
      </c>
      <c r="J226" s="81">
        <f t="shared" si="29"/>
        <v>94.04489562482128</v>
      </c>
      <c r="K226" s="83">
        <v>12774</v>
      </c>
      <c r="L226" s="30">
        <f t="shared" si="30"/>
        <v>91.321132399199314</v>
      </c>
      <c r="M226" s="32"/>
      <c r="N226" s="33">
        <f t="shared" si="31"/>
        <v>0</v>
      </c>
      <c r="O226" s="32"/>
      <c r="P226" s="33">
        <f t="shared" si="32"/>
        <v>0</v>
      </c>
      <c r="Q226" s="32"/>
      <c r="R226" s="33">
        <f t="shared" si="33"/>
        <v>0</v>
      </c>
      <c r="S226" s="48">
        <v>4</v>
      </c>
      <c r="T226" s="48">
        <f t="shared" si="34"/>
        <v>3</v>
      </c>
      <c r="V226" s="35"/>
      <c r="W226" s="27" t="str">
        <f t="shared" si="35"/>
        <v>Não</v>
      </c>
    </row>
    <row r="227" spans="1:23" ht="15" x14ac:dyDescent="0.25">
      <c r="A227" s="8" t="s">
        <v>196</v>
      </c>
      <c r="B227" s="23" t="s">
        <v>234</v>
      </c>
      <c r="C227" s="12">
        <v>211280</v>
      </c>
      <c r="D227" s="57" t="s">
        <v>196</v>
      </c>
      <c r="E227" s="55">
        <v>17504</v>
      </c>
      <c r="F227" s="61">
        <f t="shared" si="27"/>
        <v>105024</v>
      </c>
      <c r="G227" s="86">
        <v>16187</v>
      </c>
      <c r="H227" s="81">
        <f t="shared" si="28"/>
        <v>92.4760054844607</v>
      </c>
      <c r="I227" s="83">
        <v>16158</v>
      </c>
      <c r="J227" s="81">
        <f t="shared" si="29"/>
        <v>92.310329067641689</v>
      </c>
      <c r="K227" s="83">
        <v>15684</v>
      </c>
      <c r="L227" s="30">
        <f t="shared" si="30"/>
        <v>89.602376599634368</v>
      </c>
      <c r="M227" s="32"/>
      <c r="N227" s="33">
        <f t="shared" si="31"/>
        <v>0</v>
      </c>
      <c r="O227" s="32"/>
      <c r="P227" s="33">
        <f t="shared" si="32"/>
        <v>0</v>
      </c>
      <c r="Q227" s="32"/>
      <c r="R227" s="33">
        <f t="shared" si="33"/>
        <v>0</v>
      </c>
      <c r="S227" s="48">
        <v>4</v>
      </c>
      <c r="T227" s="48">
        <f t="shared" si="34"/>
        <v>3</v>
      </c>
      <c r="V227" s="35"/>
      <c r="W227" s="27" t="str">
        <f t="shared" si="35"/>
        <v>Não</v>
      </c>
    </row>
    <row r="228" spans="1:23" ht="15" x14ac:dyDescent="0.25">
      <c r="A228" s="8" t="s">
        <v>8</v>
      </c>
      <c r="B228" s="23" t="s">
        <v>234</v>
      </c>
      <c r="C228" s="12">
        <v>211285</v>
      </c>
      <c r="D228" s="51" t="s">
        <v>15</v>
      </c>
      <c r="E228" s="55">
        <v>4949</v>
      </c>
      <c r="F228" s="61">
        <f t="shared" si="27"/>
        <v>29694</v>
      </c>
      <c r="G228" s="86">
        <v>4962</v>
      </c>
      <c r="H228" s="81">
        <f t="shared" si="28"/>
        <v>100.26267932915741</v>
      </c>
      <c r="I228" s="83">
        <v>5024</v>
      </c>
      <c r="J228" s="81">
        <f t="shared" si="29"/>
        <v>101.51545766821579</v>
      </c>
      <c r="K228" s="83">
        <v>5210</v>
      </c>
      <c r="L228" s="30">
        <f t="shared" si="30"/>
        <v>105.27379268539099</v>
      </c>
      <c r="M228" s="32"/>
      <c r="N228" s="33">
        <f t="shared" si="31"/>
        <v>0</v>
      </c>
      <c r="O228" s="32"/>
      <c r="P228" s="33">
        <f t="shared" si="32"/>
        <v>0</v>
      </c>
      <c r="Q228" s="32"/>
      <c r="R228" s="33">
        <f t="shared" si="33"/>
        <v>0</v>
      </c>
      <c r="S228" s="48">
        <v>4</v>
      </c>
      <c r="T228" s="48">
        <f t="shared" si="34"/>
        <v>3</v>
      </c>
      <c r="V228" s="35"/>
      <c r="W228" s="27" t="str">
        <f t="shared" si="35"/>
        <v>Não</v>
      </c>
    </row>
    <row r="229" spans="1:23" ht="15" x14ac:dyDescent="0.25">
      <c r="A229" s="8" t="s">
        <v>87</v>
      </c>
      <c r="B229" s="23" t="s">
        <v>234</v>
      </c>
      <c r="C229" s="12">
        <v>211290</v>
      </c>
      <c r="D229" s="57" t="s">
        <v>100</v>
      </c>
      <c r="E229" s="55">
        <v>12521</v>
      </c>
      <c r="F229" s="61">
        <f t="shared" si="27"/>
        <v>75126</v>
      </c>
      <c r="G229" s="86">
        <v>12391</v>
      </c>
      <c r="H229" s="81">
        <f t="shared" si="28"/>
        <v>98.961744269627033</v>
      </c>
      <c r="I229" s="83">
        <v>11974</v>
      </c>
      <c r="J229" s="81">
        <f t="shared" si="29"/>
        <v>95.631339349892187</v>
      </c>
      <c r="K229" s="83">
        <v>11966</v>
      </c>
      <c r="L229" s="30">
        <f t="shared" si="30"/>
        <v>95.567446689561535</v>
      </c>
      <c r="M229" s="32"/>
      <c r="N229" s="33">
        <f t="shared" si="31"/>
        <v>0</v>
      </c>
      <c r="O229" s="32"/>
      <c r="P229" s="33">
        <f t="shared" si="32"/>
        <v>0</v>
      </c>
      <c r="Q229" s="32"/>
      <c r="R229" s="33">
        <f t="shared" si="33"/>
        <v>0</v>
      </c>
      <c r="S229" s="49">
        <v>4</v>
      </c>
      <c r="T229" s="48">
        <f t="shared" si="34"/>
        <v>3</v>
      </c>
      <c r="V229" s="9"/>
      <c r="W229" s="27" t="str">
        <f t="shared" si="35"/>
        <v>Não</v>
      </c>
    </row>
    <row r="230" spans="1:23" ht="15" x14ac:dyDescent="0.25">
      <c r="A230" s="8" t="s">
        <v>16</v>
      </c>
      <c r="B230" s="23" t="s">
        <v>234</v>
      </c>
      <c r="C230" s="12">
        <v>211300</v>
      </c>
      <c r="D230" s="57" t="s">
        <v>26</v>
      </c>
      <c r="E230" s="55">
        <v>9062</v>
      </c>
      <c r="F230" s="61">
        <f t="shared" si="27"/>
        <v>54372</v>
      </c>
      <c r="G230" s="86">
        <v>9511</v>
      </c>
      <c r="H230" s="81">
        <f t="shared" si="28"/>
        <v>104.95475612447582</v>
      </c>
      <c r="I230" s="83">
        <v>9560</v>
      </c>
      <c r="J230" s="81">
        <f t="shared" si="29"/>
        <v>105.49547561244759</v>
      </c>
      <c r="K230" s="83">
        <v>6748</v>
      </c>
      <c r="L230" s="30">
        <f t="shared" si="30"/>
        <v>74.464798057823884</v>
      </c>
      <c r="M230" s="32"/>
      <c r="N230" s="33">
        <f t="shared" si="31"/>
        <v>0</v>
      </c>
      <c r="O230" s="32"/>
      <c r="P230" s="33">
        <f t="shared" si="32"/>
        <v>0</v>
      </c>
      <c r="Q230" s="32"/>
      <c r="R230" s="33">
        <f t="shared" si="33"/>
        <v>0</v>
      </c>
      <c r="S230" s="48">
        <v>4</v>
      </c>
      <c r="T230" s="48">
        <f t="shared" si="34"/>
        <v>2</v>
      </c>
      <c r="W230" s="27" t="str">
        <f t="shared" si="35"/>
        <v>Não</v>
      </c>
    </row>
    <row r="231" spans="1:23" ht="15.75" thickBot="1" x14ac:dyDescent="0.3">
      <c r="A231" s="77" t="s">
        <v>203</v>
      </c>
      <c r="B231" s="23" t="s">
        <v>234</v>
      </c>
      <c r="C231" s="78">
        <v>211400</v>
      </c>
      <c r="D231" s="80" t="s">
        <v>203</v>
      </c>
      <c r="E231" s="65">
        <v>13069</v>
      </c>
      <c r="F231" s="62">
        <f t="shared" si="27"/>
        <v>78414</v>
      </c>
      <c r="G231" s="86">
        <v>7421</v>
      </c>
      <c r="H231" s="82">
        <f t="shared" si="28"/>
        <v>56.783227484887902</v>
      </c>
      <c r="I231" s="83">
        <v>8273</v>
      </c>
      <c r="J231" s="82">
        <f t="shared" si="29"/>
        <v>63.302471497436684</v>
      </c>
      <c r="K231" s="83">
        <v>9782</v>
      </c>
      <c r="L231" s="70">
        <f t="shared" si="30"/>
        <v>74.848879026704424</v>
      </c>
      <c r="M231" s="71"/>
      <c r="N231" s="70">
        <f t="shared" si="31"/>
        <v>0</v>
      </c>
      <c r="O231" s="71"/>
      <c r="P231" s="70">
        <f t="shared" si="32"/>
        <v>0</v>
      </c>
      <c r="Q231" s="71"/>
      <c r="R231" s="70">
        <f t="shared" si="33"/>
        <v>0</v>
      </c>
      <c r="S231" s="72">
        <v>4</v>
      </c>
      <c r="T231" s="72">
        <f t="shared" si="34"/>
        <v>0</v>
      </c>
      <c r="W231" s="27" t="str">
        <f t="shared" si="35"/>
        <v>Não</v>
      </c>
    </row>
    <row r="232" spans="1:23" ht="15.75" thickBot="1" x14ac:dyDescent="0.3">
      <c r="A232" s="36"/>
      <c r="B232" s="36"/>
      <c r="C232" s="37"/>
      <c r="D232" s="66"/>
      <c r="E232" s="56">
        <f>SUM(E15:E231)</f>
        <v>2456991</v>
      </c>
      <c r="F232" s="56">
        <f t="shared" si="27"/>
        <v>14741946</v>
      </c>
      <c r="G232" s="64">
        <f>SUM(G15:G231)</f>
        <v>1921628</v>
      </c>
      <c r="H232" s="67">
        <f t="shared" si="28"/>
        <v>78.210624296141091</v>
      </c>
      <c r="I232" s="64">
        <f>SUM(I15:I231)</f>
        <v>1990386</v>
      </c>
      <c r="J232" s="67">
        <f t="shared" si="29"/>
        <v>81.00908794537709</v>
      </c>
      <c r="K232" s="64">
        <f>SUM(K15:K231)</f>
        <v>1782872</v>
      </c>
      <c r="L232" s="67">
        <f t="shared" si="30"/>
        <v>72.563228762335712</v>
      </c>
      <c r="M232" s="64">
        <f>SUM(M15:M231)</f>
        <v>0</v>
      </c>
      <c r="N232" s="67">
        <f t="shared" si="31"/>
        <v>0</v>
      </c>
      <c r="O232" s="64">
        <f>SUM(O15:O231)</f>
        <v>0</v>
      </c>
      <c r="P232" s="67">
        <f t="shared" si="32"/>
        <v>0</v>
      </c>
      <c r="Q232" s="64">
        <f>SUM(Q15:Q231)</f>
        <v>0</v>
      </c>
      <c r="R232" s="67">
        <f t="shared" si="33"/>
        <v>0</v>
      </c>
      <c r="S232" s="68"/>
      <c r="T232" s="69">
        <f t="shared" si="34"/>
        <v>1</v>
      </c>
      <c r="V232" s="35"/>
      <c r="W232" s="27"/>
    </row>
    <row r="233" spans="1:23" s="36" customFormat="1" ht="15" x14ac:dyDescent="0.25">
      <c r="V233" s="38"/>
      <c r="W233" s="39"/>
    </row>
    <row r="234" spans="1:23" s="36" customFormat="1" ht="15" x14ac:dyDescent="0.25">
      <c r="D234" s="37"/>
      <c r="V234" s="38"/>
      <c r="W234" s="39"/>
    </row>
    <row r="235" spans="1:23" x14ac:dyDescent="0.2">
      <c r="D235" s="37"/>
    </row>
    <row r="236" spans="1:23" ht="15" x14ac:dyDescent="0.25">
      <c r="D236" s="37"/>
      <c r="H236" s="42" t="s">
        <v>246</v>
      </c>
      <c r="J236" s="42" t="s">
        <v>247</v>
      </c>
      <c r="L236" s="42" t="s">
        <v>248</v>
      </c>
      <c r="N236" s="42" t="s">
        <v>249</v>
      </c>
      <c r="P236" s="42" t="s">
        <v>250</v>
      </c>
      <c r="R236" s="42" t="s">
        <v>251</v>
      </c>
      <c r="T236" s="40">
        <f>T237/217*100</f>
        <v>0</v>
      </c>
    </row>
    <row r="237" spans="1:23" x14ac:dyDescent="0.2">
      <c r="G237" s="41" t="s">
        <v>245</v>
      </c>
      <c r="H237" s="43">
        <f>COUNTIF(H15:H231,"&gt;=80")</f>
        <v>176</v>
      </c>
      <c r="J237" s="43">
        <f>COUNTIF(J15:J231,"&gt;=80")</f>
        <v>180</v>
      </c>
      <c r="L237" s="43">
        <f>COUNTIF(L15:L231,"&gt;=80")</f>
        <v>164</v>
      </c>
      <c r="N237" s="43">
        <f>COUNTIF(N15:N231,"&gt;=80")</f>
        <v>0</v>
      </c>
      <c r="P237" s="43">
        <f>COUNTIF(P15:P231,"&gt;=80")</f>
        <v>0</v>
      </c>
      <c r="R237" s="43">
        <f>COUNTIF(R15:R231,"&gt;=80")</f>
        <v>0</v>
      </c>
      <c r="S237" s="21"/>
      <c r="T237" s="21">
        <f>COUNTIF(T15:T231,"&gt;=4")</f>
        <v>0</v>
      </c>
    </row>
    <row r="238" spans="1:23" x14ac:dyDescent="0.2">
      <c r="G238" s="41" t="s">
        <v>252</v>
      </c>
      <c r="H238" s="43">
        <f>COUNTIF(G15:G231,"&lt;=0")</f>
        <v>2</v>
      </c>
      <c r="J238" s="43">
        <f>COUNTIF(I15:I231,"&lt;=0")</f>
        <v>3</v>
      </c>
      <c r="L238" s="43">
        <f>COUNTIF(K15:K231,"&lt;=0")</f>
        <v>8</v>
      </c>
      <c r="N238" s="43">
        <f>COUNTIF(M15:M231,"&lt;=0")</f>
        <v>0</v>
      </c>
      <c r="P238" s="43">
        <f>COUNTIF(O15:O231,"&lt;=0")</f>
        <v>0</v>
      </c>
      <c r="R238" s="43">
        <f>COUNTIF(Q15:Q231,"&lt;=0")</f>
        <v>0</v>
      </c>
    </row>
    <row r="239" spans="1:23" x14ac:dyDescent="0.2">
      <c r="G239" s="41" t="s">
        <v>253</v>
      </c>
      <c r="H239" s="43">
        <f>COUNTIFS(G15:G231,"&gt;0",H15:H231,"&lt;80")</f>
        <v>39</v>
      </c>
      <c r="J239" s="43">
        <f>COUNTIFS(I15:I231,"&gt;0",J15:J231,"&lt;80")</f>
        <v>34</v>
      </c>
      <c r="L239" s="43">
        <f>COUNTIFS(K15:K231,"&gt;0",L15:L231,"&lt;80")</f>
        <v>45</v>
      </c>
      <c r="N239" s="43">
        <f>COUNTIFS(M15:M231,"&gt;0",N15:N231,"&lt;80")</f>
        <v>0</v>
      </c>
      <c r="P239" s="43">
        <f>COUNTIFS(O15:O231,"&gt;0",P15:P231,"&lt;80")</f>
        <v>0</v>
      </c>
      <c r="R239" s="43">
        <f>COUNTIFS(Q15:Q231,"&gt;0",R15:R231,"&lt;80")</f>
        <v>0</v>
      </c>
    </row>
  </sheetData>
  <autoFilter ref="A14:T232">
    <sortState ref="A15:T232">
      <sortCondition ref="D14:D232"/>
    </sortState>
  </autoFilter>
  <mergeCells count="6">
    <mergeCell ref="Q13:R13"/>
    <mergeCell ref="G13:H13"/>
    <mergeCell ref="I13:J13"/>
    <mergeCell ref="K13:L13"/>
    <mergeCell ref="M13:N13"/>
    <mergeCell ref="O13:P13"/>
  </mergeCells>
  <conditionalFormatting sqref="N15:N228 N232:N233 P15:P228 P232:P233 R15:R228 R232:R233 L15:L233 J15:J233 H15:H233">
    <cfRule type="cellIs" dxfId="17" priority="47" operator="lessThan">
      <formula>80</formula>
    </cfRule>
    <cfRule type="cellIs" dxfId="16" priority="48" operator="greaterThanOrEqual">
      <formula>80</formula>
    </cfRule>
  </conditionalFormatting>
  <conditionalFormatting sqref="W15:W234">
    <cfRule type="containsText" dxfId="15" priority="43" operator="containsText" text="Não">
      <formula>NOT(ISERROR(SEARCH("Não",W15)))</formula>
    </cfRule>
    <cfRule type="containsText" dxfId="14" priority="44" operator="containsText" text="Sim">
      <formula>NOT(ISERROR(SEARCH("Sim",W15)))</formula>
    </cfRule>
  </conditionalFormatting>
  <conditionalFormatting sqref="N229 P229 R229">
    <cfRule type="cellIs" dxfId="13" priority="31" operator="lessThan">
      <formula>80</formula>
    </cfRule>
    <cfRule type="cellIs" dxfId="12" priority="32" operator="greaterThanOrEqual">
      <formula>80</formula>
    </cfRule>
  </conditionalFormatting>
  <conditionalFormatting sqref="V15:V228 V232:V234">
    <cfRule type="cellIs" dxfId="11" priority="27" operator="lessThan">
      <formula>4</formula>
    </cfRule>
    <cfRule type="cellIs" dxfId="10" priority="28" operator="greaterThanOrEqual">
      <formula>4</formula>
    </cfRule>
  </conditionalFormatting>
  <conditionalFormatting sqref="N230:N231">
    <cfRule type="cellIs" dxfId="9" priority="11" operator="lessThan">
      <formula>80</formula>
    </cfRule>
    <cfRule type="cellIs" dxfId="8" priority="12" operator="greaterThanOrEqual">
      <formula>80</formula>
    </cfRule>
  </conditionalFormatting>
  <conditionalFormatting sqref="P230:P231">
    <cfRule type="cellIs" dxfId="7" priority="9" operator="lessThan">
      <formula>80</formula>
    </cfRule>
    <cfRule type="cellIs" dxfId="6" priority="10" operator="greaterThanOrEqual">
      <formula>80</formula>
    </cfRule>
  </conditionalFormatting>
  <conditionalFormatting sqref="R230:R231">
    <cfRule type="cellIs" dxfId="5" priority="7" operator="lessThan">
      <formula>80</formula>
    </cfRule>
    <cfRule type="cellIs" dxfId="4" priority="8" operator="greaterThanOrEqual">
      <formula>80</formula>
    </cfRule>
  </conditionalFormatting>
  <conditionalFormatting sqref="T236">
    <cfRule type="cellIs" dxfId="3" priority="3" operator="lessThan">
      <formula>70</formula>
    </cfRule>
    <cfRule type="cellIs" dxfId="2" priority="4" operator="greaterThanOrEqual">
      <formula>70</formula>
    </cfRule>
  </conditionalFormatting>
  <conditionalFormatting sqref="T15:T232">
    <cfRule type="cellIs" dxfId="1" priority="1" operator="lessThan">
      <formula>4</formula>
    </cfRule>
    <cfRule type="cellIs" dxfId="0" priority="2" operator="greaterThanOrEqual">
      <formula>4</formula>
    </cfRule>
  </conditionalFormatting>
  <pageMargins left="0.511811024" right="0.511811024" top="0.78740157499999996" bottom="0.78740157499999996" header="0.31496062000000002" footer="0.31496062000000002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1" sqref="A11:J11"/>
    </sheetView>
  </sheetViews>
  <sheetFormatPr defaultRowHeight="15" x14ac:dyDescent="0.25"/>
  <sheetData>
    <row r="1" spans="1:10" x14ac:dyDescent="0.25">
      <c r="A1" s="1" t="s">
        <v>0</v>
      </c>
      <c r="B1" s="1"/>
    </row>
    <row r="2" spans="1:10" x14ac:dyDescent="0.25">
      <c r="A2" s="1" t="s">
        <v>1</v>
      </c>
      <c r="B2" s="1"/>
    </row>
    <row r="3" spans="1:10" x14ac:dyDescent="0.25">
      <c r="A3" s="1" t="s">
        <v>222</v>
      </c>
      <c r="B3" s="1"/>
    </row>
    <row r="4" spans="1:10" x14ac:dyDescent="0.25">
      <c r="A4" s="1" t="s">
        <v>2</v>
      </c>
      <c r="B4" s="1"/>
    </row>
    <row r="5" spans="1:10" x14ac:dyDescent="0.25">
      <c r="A5" s="1" t="s">
        <v>223</v>
      </c>
      <c r="B5" s="1"/>
    </row>
    <row r="6" spans="1:10" x14ac:dyDescent="0.25">
      <c r="A6" s="2"/>
      <c r="B6" s="2"/>
    </row>
    <row r="7" spans="1:10" x14ac:dyDescent="0.25">
      <c r="A7" s="1" t="s">
        <v>256</v>
      </c>
      <c r="B7" s="1"/>
    </row>
    <row r="9" spans="1:10" ht="30" customHeight="1" x14ac:dyDescent="0.25">
      <c r="A9" s="91" t="s">
        <v>259</v>
      </c>
      <c r="B9" s="92"/>
      <c r="C9" s="92"/>
      <c r="D9" s="92"/>
      <c r="E9" s="92"/>
      <c r="F9" s="92"/>
      <c r="G9" s="92"/>
      <c r="H9" s="92"/>
      <c r="I9" s="92"/>
      <c r="J9" s="93"/>
    </row>
    <row r="11" spans="1:10" ht="30" customHeight="1" x14ac:dyDescent="0.25">
      <c r="A11" s="91" t="s">
        <v>257</v>
      </c>
      <c r="B11" s="92"/>
      <c r="C11" s="92"/>
      <c r="D11" s="92"/>
      <c r="E11" s="92"/>
      <c r="F11" s="92"/>
      <c r="G11" s="92"/>
      <c r="H11" s="92"/>
      <c r="I11" s="92"/>
      <c r="J11" s="93"/>
    </row>
    <row r="13" spans="1:10" ht="30" customHeight="1" x14ac:dyDescent="0.25">
      <c r="A13" s="91" t="s">
        <v>258</v>
      </c>
      <c r="B13" s="92"/>
      <c r="C13" s="92"/>
      <c r="D13" s="92"/>
      <c r="E13" s="92"/>
      <c r="F13" s="92"/>
      <c r="G13" s="92"/>
      <c r="H13" s="92"/>
      <c r="I13" s="92"/>
      <c r="J13" s="93"/>
    </row>
  </sheetData>
  <mergeCells count="3">
    <mergeCell ref="A9:J9"/>
    <mergeCell ref="A11:J11"/>
    <mergeCell ref="A13:J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Indicador</vt:lpstr>
      <vt:lpstr>Sugestões o alcance da meta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Cesar Garces</cp:lastModifiedBy>
  <cp:lastPrinted>2017-10-06T19:27:50Z</cp:lastPrinted>
  <dcterms:created xsi:type="dcterms:W3CDTF">2015-05-15T17:43:22Z</dcterms:created>
  <dcterms:modified xsi:type="dcterms:W3CDTF">2022-07-17T02:28:36Z</dcterms:modified>
</cp:coreProperties>
</file>