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cesar\Documents\UGent\2023-2024\Second-term\Introduction-to-Bioinformatics\Intro-Bioinformatics-Exercises\Lab-3\"/>
    </mc:Choice>
  </mc:AlternateContent>
  <xr:revisionPtr revIDLastSave="0" documentId="13_ncr:1_{9B3CDC95-4B37-4F22-845B-DDC29C5C0DC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H26" i="1"/>
  <c r="H42" i="1" s="1"/>
  <c r="K42" i="1" s="1"/>
  <c r="K41" i="1"/>
  <c r="K43" i="1"/>
  <c r="K39" i="1"/>
  <c r="H44" i="1"/>
  <c r="G44" i="1"/>
  <c r="F44" i="1"/>
  <c r="E44" i="1"/>
  <c r="K44" i="1" s="1"/>
  <c r="D44" i="1"/>
  <c r="C44" i="1"/>
  <c r="B44" i="1"/>
  <c r="H43" i="1"/>
  <c r="G43" i="1"/>
  <c r="F43" i="1"/>
  <c r="E43" i="1"/>
  <c r="D43" i="1"/>
  <c r="C43" i="1"/>
  <c r="B43" i="1"/>
  <c r="G42" i="1"/>
  <c r="F42" i="1"/>
  <c r="E42" i="1"/>
  <c r="D42" i="1"/>
  <c r="C42" i="1"/>
  <c r="B42" i="1"/>
  <c r="H41" i="1"/>
  <c r="G41" i="1"/>
  <c r="F41" i="1"/>
  <c r="E41" i="1"/>
  <c r="D41" i="1"/>
  <c r="C41" i="1"/>
  <c r="B41" i="1"/>
  <c r="G40" i="1"/>
  <c r="F40" i="1"/>
  <c r="E40" i="1"/>
  <c r="D40" i="1"/>
  <c r="C40" i="1"/>
  <c r="B40" i="1"/>
  <c r="H39" i="1"/>
  <c r="G39" i="1"/>
  <c r="F39" i="1"/>
  <c r="E39" i="1"/>
  <c r="D39" i="1"/>
  <c r="C39" i="1"/>
  <c r="B39" i="1"/>
  <c r="C26" i="1"/>
  <c r="D26" i="1"/>
  <c r="F26" i="1"/>
  <c r="G26" i="1"/>
  <c r="B26" i="1"/>
  <c r="C25" i="1"/>
  <c r="D25" i="1"/>
  <c r="E25" i="1"/>
  <c r="F25" i="1"/>
  <c r="G25" i="1"/>
  <c r="H25" i="1"/>
  <c r="B25" i="1"/>
  <c r="C24" i="1"/>
  <c r="D24" i="1"/>
  <c r="E24" i="1"/>
  <c r="F24" i="1"/>
  <c r="G24" i="1"/>
  <c r="H24" i="1"/>
  <c r="B24" i="1"/>
  <c r="C23" i="1"/>
  <c r="D23" i="1"/>
  <c r="E23" i="1"/>
  <c r="F23" i="1"/>
  <c r="G23" i="1"/>
  <c r="H23" i="1"/>
  <c r="B23" i="1"/>
  <c r="H36" i="1"/>
  <c r="G36" i="1"/>
  <c r="F36" i="1"/>
  <c r="E36" i="1"/>
  <c r="D36" i="1"/>
  <c r="C36" i="1"/>
  <c r="B36" i="1"/>
  <c r="H35" i="1"/>
  <c r="G35" i="1"/>
  <c r="F35" i="1"/>
  <c r="E35" i="1"/>
  <c r="D35" i="1"/>
  <c r="C35" i="1"/>
  <c r="B35" i="1"/>
  <c r="H34" i="1"/>
  <c r="G34" i="1"/>
  <c r="F34" i="1"/>
  <c r="E34" i="1"/>
  <c r="D34" i="1"/>
  <c r="C34" i="1"/>
  <c r="B34" i="1"/>
  <c r="H33" i="1"/>
  <c r="G33" i="1"/>
  <c r="F33" i="1"/>
  <c r="E33" i="1"/>
  <c r="D33" i="1"/>
  <c r="C33" i="1"/>
  <c r="B33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K31" i="1" s="1"/>
  <c r="K36" i="1"/>
  <c r="H19" i="1"/>
  <c r="H18" i="1"/>
  <c r="H17" i="1"/>
  <c r="H16" i="1"/>
  <c r="G19" i="1"/>
  <c r="G18" i="1"/>
  <c r="G17" i="1"/>
  <c r="G16" i="1"/>
  <c r="F19" i="1"/>
  <c r="F18" i="1"/>
  <c r="F17" i="1"/>
  <c r="F16" i="1"/>
  <c r="E19" i="1"/>
  <c r="E18" i="1"/>
  <c r="E17" i="1"/>
  <c r="E16" i="1"/>
  <c r="D19" i="1"/>
  <c r="D18" i="1"/>
  <c r="D17" i="1"/>
  <c r="D16" i="1"/>
  <c r="C19" i="1"/>
  <c r="C18" i="1"/>
  <c r="C17" i="1"/>
  <c r="C16" i="1"/>
  <c r="B19" i="1"/>
  <c r="B18" i="1"/>
  <c r="B17" i="1"/>
  <c r="B16" i="1"/>
  <c r="H40" i="1" l="1"/>
  <c r="K40" i="1" s="1"/>
  <c r="K35" i="1"/>
  <c r="K34" i="1"/>
  <c r="K32" i="1"/>
  <c r="K33" i="1"/>
</calcChain>
</file>

<file path=xl/sharedStrings.xml><?xml version="1.0" encoding="utf-8"?>
<sst xmlns="http://schemas.openxmlformats.org/spreadsheetml/2006/main" count="88" uniqueCount="26">
  <si>
    <t>p(A)</t>
  </si>
  <si>
    <t>p(C)</t>
  </si>
  <si>
    <t>p(G)</t>
  </si>
  <si>
    <t>p(T)</t>
  </si>
  <si>
    <t>Sequences</t>
  </si>
  <si>
    <t>A</t>
  </si>
  <si>
    <t>C</t>
  </si>
  <si>
    <t>G</t>
  </si>
  <si>
    <t>T</t>
  </si>
  <si>
    <t>seq1</t>
  </si>
  <si>
    <t>seq2</t>
  </si>
  <si>
    <t>seq3</t>
  </si>
  <si>
    <t>seq4</t>
  </si>
  <si>
    <t>seq5</t>
  </si>
  <si>
    <t>seq6</t>
  </si>
  <si>
    <t>Seq1:</t>
  </si>
  <si>
    <t>:</t>
  </si>
  <si>
    <t>p(is site):</t>
  </si>
  <si>
    <t>Seq2:</t>
  </si>
  <si>
    <t>Seq3:</t>
  </si>
  <si>
    <t>Seq4:</t>
  </si>
  <si>
    <t>Seq5:</t>
  </si>
  <si>
    <t>Seq6:</t>
  </si>
  <si>
    <t>PSFM</t>
  </si>
  <si>
    <t>PWM</t>
  </si>
  <si>
    <t>PWM: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</si>
</sst>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Fill="1" applyBorder="1"/>
    <xf numFmtId="0" fontId="1" fillId="0" borderId="1" xfId="0" applyFont="1" applyFill="1" applyBorder="1"/>
    <xf numFmtId="0" fontId="1" fillId="0" borderId="0" xfId="0" applyFont="1" applyBorder="1"/>
    <xf numFmtId="0" fontId="0" fillId="0" borderId="0" xfId="0" applyBorder="1"/>
    <xf numFmtId="0" fontId="0" fillId="0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4"/>
  <sheetViews>
    <sheetView tabSelected="1" zoomScale="87" workbookViewId="0">
      <selection activeCell="E27" sqref="E27"/>
    </sheetView>
  </sheetViews>
  <sheetFormatPr defaultRowHeight="14.4" x14ac:dyDescent="0.3"/>
  <cols>
    <col min="2" max="2" width="10" bestFit="1" customWidth="1"/>
    <col min="7" max="7" width="10" bestFit="1" customWidth="1"/>
    <col min="11" max="11" width="12" bestFit="1" customWidth="1"/>
    <col min="13" max="13" width="12" bestFit="1" customWidth="1"/>
  </cols>
  <sheetData>
    <row r="2" spans="1:8" x14ac:dyDescent="0.3">
      <c r="B2" s="3" t="s">
        <v>0</v>
      </c>
      <c r="C2" s="3" t="s">
        <v>1</v>
      </c>
      <c r="D2" s="3" t="s">
        <v>2</v>
      </c>
      <c r="E2" s="3" t="s">
        <v>3</v>
      </c>
    </row>
    <row r="3" spans="1:8" x14ac:dyDescent="0.3">
      <c r="B3" s="1">
        <v>0.3</v>
      </c>
      <c r="C3" s="1">
        <v>0.3</v>
      </c>
      <c r="D3" s="1">
        <v>0.2</v>
      </c>
      <c r="E3" s="1">
        <v>0.2</v>
      </c>
    </row>
    <row r="6" spans="1:8" x14ac:dyDescent="0.3">
      <c r="B6" s="2" t="s">
        <v>4</v>
      </c>
      <c r="C6" s="1"/>
      <c r="D6" s="1"/>
      <c r="E6" s="1"/>
      <c r="F6" s="1"/>
      <c r="G6" s="1"/>
      <c r="H6" s="1"/>
    </row>
    <row r="7" spans="1:8" x14ac:dyDescent="0.3">
      <c r="A7" s="1" t="s">
        <v>9</v>
      </c>
      <c r="B7" s="8" t="s">
        <v>5</v>
      </c>
      <c r="C7" s="8" t="s">
        <v>5</v>
      </c>
      <c r="D7" s="8" t="s">
        <v>6</v>
      </c>
      <c r="E7" s="8" t="s">
        <v>8</v>
      </c>
      <c r="F7" s="8" t="s">
        <v>7</v>
      </c>
      <c r="G7" s="8" t="s">
        <v>7</v>
      </c>
      <c r="H7" s="8" t="s">
        <v>5</v>
      </c>
    </row>
    <row r="8" spans="1:8" x14ac:dyDescent="0.3">
      <c r="A8" s="1" t="s">
        <v>10</v>
      </c>
      <c r="B8" s="8" t="s">
        <v>8</v>
      </c>
      <c r="C8" s="8" t="s">
        <v>5</v>
      </c>
      <c r="D8" s="8" t="s">
        <v>6</v>
      </c>
      <c r="E8" s="8" t="s">
        <v>5</v>
      </c>
      <c r="F8" s="8" t="s">
        <v>7</v>
      </c>
      <c r="G8" s="8" t="s">
        <v>7</v>
      </c>
      <c r="H8" s="8" t="s">
        <v>8</v>
      </c>
    </row>
    <row r="9" spans="1:8" x14ac:dyDescent="0.3">
      <c r="A9" s="1" t="s">
        <v>11</v>
      </c>
      <c r="B9" s="8" t="s">
        <v>5</v>
      </c>
      <c r="C9" s="8" t="s">
        <v>5</v>
      </c>
      <c r="D9" s="8" t="s">
        <v>6</v>
      </c>
      <c r="E9" s="8" t="s">
        <v>5</v>
      </c>
      <c r="F9" s="8" t="s">
        <v>7</v>
      </c>
      <c r="G9" s="8" t="s">
        <v>6</v>
      </c>
      <c r="H9" s="8" t="s">
        <v>5</v>
      </c>
    </row>
    <row r="10" spans="1:8" x14ac:dyDescent="0.3">
      <c r="A10" s="1" t="s">
        <v>12</v>
      </c>
      <c r="B10" s="8" t="s">
        <v>5</v>
      </c>
      <c r="C10" s="8" t="s">
        <v>5</v>
      </c>
      <c r="D10" s="8" t="s">
        <v>6</v>
      </c>
      <c r="E10" s="8" t="s">
        <v>5</v>
      </c>
      <c r="F10" s="8" t="s">
        <v>7</v>
      </c>
      <c r="G10" s="8" t="s">
        <v>6</v>
      </c>
      <c r="H10" s="8" t="s">
        <v>8</v>
      </c>
    </row>
    <row r="11" spans="1:8" x14ac:dyDescent="0.3">
      <c r="A11" s="1" t="s">
        <v>13</v>
      </c>
      <c r="B11" s="8" t="s">
        <v>8</v>
      </c>
      <c r="C11" s="8" t="s">
        <v>8</v>
      </c>
      <c r="D11" s="8" t="s">
        <v>6</v>
      </c>
      <c r="E11" s="8" t="s">
        <v>5</v>
      </c>
      <c r="F11" s="8" t="s">
        <v>6</v>
      </c>
      <c r="G11" s="8" t="s">
        <v>6</v>
      </c>
      <c r="H11" s="8" t="s">
        <v>8</v>
      </c>
    </row>
    <row r="12" spans="1:8" x14ac:dyDescent="0.3">
      <c r="A12" s="1" t="s">
        <v>14</v>
      </c>
      <c r="B12" s="8" t="s">
        <v>8</v>
      </c>
      <c r="C12" s="8" t="s">
        <v>5</v>
      </c>
      <c r="D12" s="8" t="s">
        <v>6</v>
      </c>
      <c r="E12" s="8" t="s">
        <v>8</v>
      </c>
      <c r="F12" s="8" t="s">
        <v>7</v>
      </c>
      <c r="G12" s="8" t="s">
        <v>7</v>
      </c>
      <c r="H12" s="8" t="s">
        <v>5</v>
      </c>
    </row>
    <row r="15" spans="1:8" x14ac:dyDescent="0.3">
      <c r="A15" s="2" t="s">
        <v>23</v>
      </c>
    </row>
    <row r="16" spans="1:8" x14ac:dyDescent="0.3">
      <c r="A16" s="2" t="s">
        <v>5</v>
      </c>
      <c r="B16" s="1">
        <f>COUNTIF($B$7:$B$12,"A")/6</f>
        <v>0.5</v>
      </c>
      <c r="C16" s="1">
        <f>COUNTIF($C$7:$C$12,"A")/6</f>
        <v>0.83333333333333337</v>
      </c>
      <c r="D16" s="1">
        <f>COUNTIF($D$7:$D$12,"A")/6</f>
        <v>0</v>
      </c>
      <c r="E16" s="1">
        <f>COUNTIF($E$7:$E$12,"A")/6</f>
        <v>0.66666666666666663</v>
      </c>
      <c r="F16" s="1">
        <f>COUNTIF($F$7:$F$12,"A")/6</f>
        <v>0</v>
      </c>
      <c r="G16" s="1">
        <f>COUNTIF($G$7:$G$12,"A")/6</f>
        <v>0</v>
      </c>
      <c r="H16" s="1">
        <f>COUNTIF($H$7:$H$12,"A")/6</f>
        <v>0.5</v>
      </c>
    </row>
    <row r="17" spans="1:11" x14ac:dyDescent="0.3">
      <c r="A17" s="2" t="s">
        <v>6</v>
      </c>
      <c r="B17" s="1">
        <f>COUNTIF($B$7:$B$12,"C")/6</f>
        <v>0</v>
      </c>
      <c r="C17" s="1">
        <f>COUNTIF($C$7:$C$12,"C")/6</f>
        <v>0</v>
      </c>
      <c r="D17" s="1">
        <f>COUNTIF($D$7:$D$12,"C")/6</f>
        <v>1</v>
      </c>
      <c r="E17" s="1">
        <f>COUNTIF($E$7:$E$12,"C")/6</f>
        <v>0</v>
      </c>
      <c r="F17" s="1">
        <f>COUNTIF($F$7:$F$12,"C")/6</f>
        <v>0.16666666666666666</v>
      </c>
      <c r="G17" s="1">
        <f>COUNTIF($G$7:$G$12,"C")/6</f>
        <v>0.5</v>
      </c>
      <c r="H17" s="1">
        <f>COUNTIF($H$7:$H$12,"C")/6</f>
        <v>0</v>
      </c>
    </row>
    <row r="18" spans="1:11" x14ac:dyDescent="0.3">
      <c r="A18" s="2" t="s">
        <v>7</v>
      </c>
      <c r="B18" s="1">
        <f>COUNTIF($B$7:$B$12,"G")/6</f>
        <v>0</v>
      </c>
      <c r="C18" s="1">
        <f>COUNTIF($C$7:$C$12,"G")/6</f>
        <v>0</v>
      </c>
      <c r="D18" s="1">
        <f>COUNTIF($D$7:$D$12,"G")/6</f>
        <v>0</v>
      </c>
      <c r="E18" s="1">
        <f>COUNTIF($E$7:$E$12,"G")/6</f>
        <v>0</v>
      </c>
      <c r="F18" s="1">
        <f>COUNTIF($F$7:$F$12,"G")/6</f>
        <v>0.83333333333333337</v>
      </c>
      <c r="G18" s="1">
        <f>COUNTIF($G$7:$G$12,"G")/6</f>
        <v>0.5</v>
      </c>
      <c r="H18" s="1">
        <f>COUNTIF($H$7:$H$12,"G")/6</f>
        <v>0</v>
      </c>
    </row>
    <row r="19" spans="1:11" x14ac:dyDescent="0.3">
      <c r="A19" s="2" t="s">
        <v>8</v>
      </c>
      <c r="B19" s="1">
        <f>COUNTIF($B$7:$B$12,"T")/6</f>
        <v>0.5</v>
      </c>
      <c r="C19" s="1">
        <f>COUNTIF($C$7:$C$12,"T")/6</f>
        <v>0.16666666666666666</v>
      </c>
      <c r="D19" s="1">
        <f>COUNTIF($D$7:$D$12,"T")/6</f>
        <v>0</v>
      </c>
      <c r="E19" s="1">
        <f>COUNTIF($E$7:$E$12,"T")/6</f>
        <v>0.33333333333333331</v>
      </c>
      <c r="F19" s="1">
        <f>COUNTIF($F$7:$F$12,"T")/6</f>
        <v>0</v>
      </c>
      <c r="G19" s="1">
        <f>COUNTIF($G$7:$G$12,"T")/6</f>
        <v>0</v>
      </c>
      <c r="H19" s="1">
        <f>COUNTIF($H$7:$H$12,"T")/6</f>
        <v>0.5</v>
      </c>
    </row>
    <row r="22" spans="1:11" x14ac:dyDescent="0.3">
      <c r="A22" s="5" t="s">
        <v>24</v>
      </c>
    </row>
    <row r="23" spans="1:11" x14ac:dyDescent="0.3">
      <c r="A23" s="5" t="s">
        <v>5</v>
      </c>
      <c r="B23" s="1">
        <f>LOG(B16/$B$3,2)</f>
        <v>0.73696559416620622</v>
      </c>
      <c r="C23" s="1">
        <f t="shared" ref="C23:H23" si="0">LOG(C16/$B$3,2)</f>
        <v>1.4739311883324124</v>
      </c>
      <c r="D23" s="1" t="e">
        <f t="shared" si="0"/>
        <v>#NUM!</v>
      </c>
      <c r="E23" s="1">
        <f t="shared" si="0"/>
        <v>1.15200309344505</v>
      </c>
      <c r="F23" s="1" t="e">
        <f t="shared" si="0"/>
        <v>#NUM!</v>
      </c>
      <c r="G23" s="1" t="e">
        <f t="shared" si="0"/>
        <v>#NUM!</v>
      </c>
      <c r="H23" s="1">
        <f t="shared" si="0"/>
        <v>0.73696559416620622</v>
      </c>
    </row>
    <row r="24" spans="1:11" x14ac:dyDescent="0.3">
      <c r="A24" s="5" t="s">
        <v>6</v>
      </c>
      <c r="B24" s="1" t="e">
        <f>LOG(B17/$C$3,2)</f>
        <v>#NUM!</v>
      </c>
      <c r="C24" s="1" t="e">
        <f t="shared" ref="C24:H24" si="1">LOG(C17/$C$3,2)</f>
        <v>#NUM!</v>
      </c>
      <c r="D24" s="1">
        <f t="shared" si="1"/>
        <v>1.7369655941662063</v>
      </c>
      <c r="E24" s="1" t="e">
        <f t="shared" si="1"/>
        <v>#NUM!</v>
      </c>
      <c r="F24" s="1">
        <f t="shared" si="1"/>
        <v>-0.84799690655494997</v>
      </c>
      <c r="G24" s="1">
        <f t="shared" si="1"/>
        <v>0.73696559416620622</v>
      </c>
      <c r="H24" s="1" t="e">
        <f t="shared" si="1"/>
        <v>#NUM!</v>
      </c>
    </row>
    <row r="25" spans="1:11" x14ac:dyDescent="0.3">
      <c r="A25" s="5" t="s">
        <v>7</v>
      </c>
      <c r="B25" s="1" t="e">
        <f>LOG(B18/$D$3,2)</f>
        <v>#NUM!</v>
      </c>
      <c r="C25" s="1" t="e">
        <f t="shared" ref="C25:H25" si="2">LOG(C18/$D$3,2)</f>
        <v>#NUM!</v>
      </c>
      <c r="D25" s="1" t="e">
        <f t="shared" si="2"/>
        <v>#NUM!</v>
      </c>
      <c r="E25" s="1" t="e">
        <f t="shared" si="2"/>
        <v>#NUM!</v>
      </c>
      <c r="F25" s="1">
        <f t="shared" si="2"/>
        <v>2.0588936890535687</v>
      </c>
      <c r="G25" s="1">
        <f t="shared" si="2"/>
        <v>1.3219280948873624</v>
      </c>
      <c r="H25" s="1" t="e">
        <f t="shared" si="2"/>
        <v>#NUM!</v>
      </c>
    </row>
    <row r="26" spans="1:11" x14ac:dyDescent="0.3">
      <c r="A26" s="5" t="s">
        <v>8</v>
      </c>
      <c r="B26" s="1">
        <f>LOG(B19/$E$3,2)</f>
        <v>1.3219280948873624</v>
      </c>
      <c r="C26" s="1">
        <f t="shared" ref="C26:H26" si="3">LOG(C19/$E$3,2)</f>
        <v>-0.26303440583379395</v>
      </c>
      <c r="D26" s="1" t="e">
        <f t="shared" si="3"/>
        <v>#NUM!</v>
      </c>
      <c r="E26" s="1">
        <f>LOG(E19/$E$3,2)</f>
        <v>0.73696559416620611</v>
      </c>
      <c r="F26" s="1" t="e">
        <f t="shared" si="3"/>
        <v>#NUM!</v>
      </c>
      <c r="G26" s="1" t="e">
        <f t="shared" si="3"/>
        <v>#NUM!</v>
      </c>
      <c r="H26" s="1">
        <f>LOG(H19/$E$3,2)</f>
        <v>1.3219280948873624</v>
      </c>
    </row>
    <row r="28" spans="1:11" x14ac:dyDescent="0.3">
      <c r="A28" s="6"/>
    </row>
    <row r="31" spans="1:11" x14ac:dyDescent="0.3">
      <c r="A31" s="4" t="s">
        <v>15</v>
      </c>
      <c r="B31">
        <f>B16</f>
        <v>0.5</v>
      </c>
      <c r="C31">
        <f>C16</f>
        <v>0.83333333333333337</v>
      </c>
      <c r="D31">
        <f>D17</f>
        <v>1</v>
      </c>
      <c r="E31">
        <f>E19</f>
        <v>0.33333333333333331</v>
      </c>
      <c r="F31">
        <f>F18</f>
        <v>0.83333333333333337</v>
      </c>
      <c r="G31">
        <f>D3</f>
        <v>0.2</v>
      </c>
      <c r="H31">
        <f>H16</f>
        <v>0.5</v>
      </c>
      <c r="I31" t="s">
        <v>16</v>
      </c>
      <c r="J31" t="s">
        <v>17</v>
      </c>
      <c r="K31">
        <f>PRODUCT(B31:H31)</f>
        <v>1.1574074074074077E-2</v>
      </c>
    </row>
    <row r="32" spans="1:11" x14ac:dyDescent="0.3">
      <c r="A32" s="6" t="s">
        <v>18</v>
      </c>
      <c r="B32" s="7">
        <f>B19</f>
        <v>0.5</v>
      </c>
      <c r="C32" s="7">
        <f>C16</f>
        <v>0.83333333333333337</v>
      </c>
      <c r="D32" s="7">
        <f>D17</f>
        <v>1</v>
      </c>
      <c r="E32" s="7">
        <f>E16</f>
        <v>0.66666666666666663</v>
      </c>
      <c r="F32" s="7">
        <f>F18</f>
        <v>0.83333333333333337</v>
      </c>
      <c r="G32" s="7">
        <f>G18</f>
        <v>0.5</v>
      </c>
      <c r="H32" s="7">
        <f>H19</f>
        <v>0.5</v>
      </c>
      <c r="J32" t="s">
        <v>17</v>
      </c>
      <c r="K32">
        <f t="shared" ref="K32:K34" si="4">PRODUCT(B32:H32)</f>
        <v>5.7870370370370378E-2</v>
      </c>
    </row>
    <row r="33" spans="1:11" x14ac:dyDescent="0.3">
      <c r="A33" s="6" t="s">
        <v>19</v>
      </c>
      <c r="B33" s="7">
        <f>B16</f>
        <v>0.5</v>
      </c>
      <c r="C33" s="7">
        <f>C16</f>
        <v>0.83333333333333337</v>
      </c>
      <c r="D33" s="7">
        <f>D17</f>
        <v>1</v>
      </c>
      <c r="E33" s="7">
        <f>E16</f>
        <v>0.66666666666666663</v>
      </c>
      <c r="F33" s="7">
        <f>F18</f>
        <v>0.83333333333333337</v>
      </c>
      <c r="G33" s="7">
        <f>G17</f>
        <v>0.5</v>
      </c>
      <c r="H33" s="7">
        <f>H19</f>
        <v>0.5</v>
      </c>
      <c r="J33" t="s">
        <v>17</v>
      </c>
      <c r="K33">
        <f t="shared" si="4"/>
        <v>5.7870370370370378E-2</v>
      </c>
    </row>
    <row r="34" spans="1:11" x14ac:dyDescent="0.3">
      <c r="A34" s="6" t="s">
        <v>20</v>
      </c>
      <c r="B34" s="7">
        <f>B16</f>
        <v>0.5</v>
      </c>
      <c r="C34" s="7">
        <f>C16</f>
        <v>0.83333333333333337</v>
      </c>
      <c r="D34" s="7">
        <f>D17</f>
        <v>1</v>
      </c>
      <c r="E34" s="7">
        <f>E16</f>
        <v>0.66666666666666663</v>
      </c>
      <c r="F34" s="7">
        <f>F18</f>
        <v>0.83333333333333337</v>
      </c>
      <c r="G34" s="7">
        <f>G17</f>
        <v>0.5</v>
      </c>
      <c r="H34" s="7">
        <f>H19</f>
        <v>0.5</v>
      </c>
      <c r="J34" t="s">
        <v>17</v>
      </c>
      <c r="K34">
        <f t="shared" si="4"/>
        <v>5.7870370370370378E-2</v>
      </c>
    </row>
    <row r="35" spans="1:11" x14ac:dyDescent="0.3">
      <c r="A35" s="6" t="s">
        <v>21</v>
      </c>
      <c r="B35" s="7">
        <f>B19</f>
        <v>0.5</v>
      </c>
      <c r="C35" s="7">
        <f>C19</f>
        <v>0.16666666666666666</v>
      </c>
      <c r="D35" s="7">
        <f>D17</f>
        <v>1</v>
      </c>
      <c r="E35" s="7">
        <f>E16</f>
        <v>0.66666666666666663</v>
      </c>
      <c r="F35" s="7">
        <f>F17</f>
        <v>0.16666666666666666</v>
      </c>
      <c r="G35" s="7">
        <f>G17</f>
        <v>0.5</v>
      </c>
      <c r="H35" s="7">
        <f>H19</f>
        <v>0.5</v>
      </c>
      <c r="J35" t="s">
        <v>17</v>
      </c>
      <c r="K35">
        <f t="shared" ref="K35:K36" si="5">PRODUCT(B35:H35)</f>
        <v>2.3148148148148147E-3</v>
      </c>
    </row>
    <row r="36" spans="1:11" x14ac:dyDescent="0.3">
      <c r="A36" s="6" t="s">
        <v>22</v>
      </c>
      <c r="B36">
        <f>B19</f>
        <v>0.5</v>
      </c>
      <c r="C36">
        <f>C16</f>
        <v>0.83333333333333337</v>
      </c>
      <c r="D36">
        <f>D17</f>
        <v>1</v>
      </c>
      <c r="E36">
        <f>E19</f>
        <v>0.33333333333333331</v>
      </c>
      <c r="F36">
        <f>F18</f>
        <v>0.83333333333333337</v>
      </c>
      <c r="G36">
        <f>G18</f>
        <v>0.5</v>
      </c>
      <c r="H36">
        <f>H16</f>
        <v>0.5</v>
      </c>
      <c r="J36" t="s">
        <v>17</v>
      </c>
      <c r="K36">
        <f t="shared" si="5"/>
        <v>2.8935185185185189E-2</v>
      </c>
    </row>
    <row r="39" spans="1:11" x14ac:dyDescent="0.3">
      <c r="A39" s="4" t="s">
        <v>15</v>
      </c>
      <c r="B39">
        <f>B23</f>
        <v>0.73696559416620622</v>
      </c>
      <c r="C39">
        <f>C23</f>
        <v>1.4739311883324124</v>
      </c>
      <c r="D39">
        <f>D24</f>
        <v>1.7369655941662063</v>
      </c>
      <c r="E39">
        <f>E26</f>
        <v>0.73696559416620611</v>
      </c>
      <c r="F39">
        <f>F25</f>
        <v>2.0588936890535687</v>
      </c>
      <c r="G39">
        <f>G25</f>
        <v>1.3219280948873624</v>
      </c>
      <c r="H39">
        <f>H23</f>
        <v>0.73696559416620622</v>
      </c>
      <c r="J39" t="s">
        <v>25</v>
      </c>
      <c r="K39">
        <f>SUM(B39:H39)</f>
        <v>8.8026153489381684</v>
      </c>
    </row>
    <row r="40" spans="1:11" x14ac:dyDescent="0.3">
      <c r="A40" s="6" t="s">
        <v>18</v>
      </c>
      <c r="B40">
        <f>B26</f>
        <v>1.3219280948873624</v>
      </c>
      <c r="C40">
        <f>C23</f>
        <v>1.4739311883324124</v>
      </c>
      <c r="D40">
        <f>D24</f>
        <v>1.7369655941662063</v>
      </c>
      <c r="E40">
        <f>E23</f>
        <v>1.15200309344505</v>
      </c>
      <c r="F40">
        <f>F25</f>
        <v>2.0588936890535687</v>
      </c>
      <c r="G40">
        <f>G25</f>
        <v>1.3219280948873624</v>
      </c>
      <c r="H40">
        <f>H26</f>
        <v>1.3219280948873624</v>
      </c>
      <c r="J40" t="s">
        <v>25</v>
      </c>
      <c r="K40" s="9">
        <f t="shared" ref="K40:K44" si="6">SUM(B40:H40)</f>
        <v>10.387577849659325</v>
      </c>
    </row>
    <row r="41" spans="1:11" x14ac:dyDescent="0.3">
      <c r="A41" s="6" t="s">
        <v>19</v>
      </c>
      <c r="B41">
        <f>B23</f>
        <v>0.73696559416620622</v>
      </c>
      <c r="C41">
        <f>C23</f>
        <v>1.4739311883324124</v>
      </c>
      <c r="D41">
        <f>D24</f>
        <v>1.7369655941662063</v>
      </c>
      <c r="E41">
        <f>E23</f>
        <v>1.15200309344505</v>
      </c>
      <c r="F41">
        <f>F25</f>
        <v>2.0588936890535687</v>
      </c>
      <c r="G41">
        <f>G24</f>
        <v>0.73696559416620622</v>
      </c>
      <c r="H41">
        <f>H23</f>
        <v>0.73696559416620622</v>
      </c>
      <c r="J41" t="s">
        <v>25</v>
      </c>
      <c r="K41">
        <f t="shared" si="6"/>
        <v>8.6326903474958581</v>
      </c>
    </row>
    <row r="42" spans="1:11" x14ac:dyDescent="0.3">
      <c r="A42" s="6" t="s">
        <v>20</v>
      </c>
      <c r="B42">
        <f>B23</f>
        <v>0.73696559416620622</v>
      </c>
      <c r="C42">
        <f>C23</f>
        <v>1.4739311883324124</v>
      </c>
      <c r="D42">
        <f>D24</f>
        <v>1.7369655941662063</v>
      </c>
      <c r="E42">
        <f>E23</f>
        <v>1.15200309344505</v>
      </c>
      <c r="F42">
        <f>F25</f>
        <v>2.0588936890535687</v>
      </c>
      <c r="G42">
        <f>G24</f>
        <v>0.73696559416620622</v>
      </c>
      <c r="H42">
        <f>H26</f>
        <v>1.3219280948873624</v>
      </c>
      <c r="J42" t="s">
        <v>25</v>
      </c>
      <c r="K42">
        <f t="shared" si="6"/>
        <v>9.2176528482170141</v>
      </c>
    </row>
    <row r="43" spans="1:11" x14ac:dyDescent="0.3">
      <c r="A43" s="6" t="s">
        <v>21</v>
      </c>
      <c r="B43">
        <f>B26</f>
        <v>1.3219280948873624</v>
      </c>
      <c r="C43">
        <f>C26</f>
        <v>-0.26303440583379395</v>
      </c>
      <c r="D43">
        <f>D24</f>
        <v>1.7369655941662063</v>
      </c>
      <c r="E43">
        <f>E23</f>
        <v>1.15200309344505</v>
      </c>
      <c r="F43">
        <f>F24</f>
        <v>-0.84799690655494997</v>
      </c>
      <c r="G43">
        <f>G24</f>
        <v>0.73696559416620622</v>
      </c>
      <c r="H43">
        <f>H23</f>
        <v>0.73696559416620622</v>
      </c>
      <c r="J43" t="s">
        <v>25</v>
      </c>
      <c r="K43">
        <f t="shared" si="6"/>
        <v>4.5737966584422871</v>
      </c>
    </row>
    <row r="44" spans="1:11" x14ac:dyDescent="0.3">
      <c r="A44" s="6" t="s">
        <v>22</v>
      </c>
      <c r="B44">
        <f>B26</f>
        <v>1.3219280948873624</v>
      </c>
      <c r="C44">
        <f>C23</f>
        <v>1.4739311883324124</v>
      </c>
      <c r="D44">
        <f>D24</f>
        <v>1.7369655941662063</v>
      </c>
      <c r="E44">
        <f>E26</f>
        <v>0.73696559416620611</v>
      </c>
      <c r="F44">
        <f>F25</f>
        <v>2.0588936890535687</v>
      </c>
      <c r="G44">
        <f>G25</f>
        <v>1.3219280948873624</v>
      </c>
      <c r="H44">
        <f>H23</f>
        <v>0.73696559416620622</v>
      </c>
      <c r="J44" t="s">
        <v>25</v>
      </c>
      <c r="K44">
        <f t="shared" si="6"/>
        <v>9.3875778496593245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</dc:creator>
  <cp:lastModifiedBy>Cesar Zapata</cp:lastModifiedBy>
  <dcterms:created xsi:type="dcterms:W3CDTF">2015-06-05T18:17:20Z</dcterms:created>
  <dcterms:modified xsi:type="dcterms:W3CDTF">2024-03-28T09:07:31Z</dcterms:modified>
</cp:coreProperties>
</file>