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enkl\OneDrive\Documents\UVic\Rocketry\MECH 498\"/>
    </mc:Choice>
  </mc:AlternateContent>
  <xr:revisionPtr revIDLastSave="0" documentId="13_ncr:1_{0D0F5F86-2A3C-4D8B-8CAE-198533C30964}" xr6:coauthVersionLast="36" xr6:coauthVersionMax="36" xr10:uidLastSave="{00000000-0000-0000-0000-000000000000}"/>
  <bookViews>
    <workbookView xWindow="0" yWindow="0" windowWidth="20490" windowHeight="7460" xr2:uid="{00000000-000D-0000-FFFF-FFFF00000000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9" i="1" l="1"/>
  <c r="U8" i="1"/>
  <c r="U7" i="1"/>
  <c r="U6" i="1"/>
  <c r="U5" i="1"/>
  <c r="U4" i="1"/>
  <c r="S9" i="1"/>
  <c r="S8" i="1"/>
  <c r="S7" i="1"/>
  <c r="S6" i="1"/>
  <c r="S5" i="1"/>
  <c r="S4" i="1"/>
  <c r="Q9" i="1"/>
  <c r="Q8" i="1"/>
  <c r="Q7" i="1"/>
  <c r="Q6" i="1"/>
  <c r="Q5" i="1"/>
  <c r="Q4" i="1"/>
  <c r="O5" i="1"/>
  <c r="O6" i="1"/>
  <c r="O7" i="1"/>
  <c r="O8" i="1"/>
  <c r="O9" i="1"/>
  <c r="O4" i="1"/>
  <c r="M9" i="1"/>
  <c r="M6" i="1"/>
  <c r="M5" i="1"/>
  <c r="M4" i="1"/>
  <c r="K9" i="1"/>
  <c r="K8" i="1"/>
  <c r="K7" i="1"/>
  <c r="K6" i="1"/>
  <c r="K5" i="1"/>
  <c r="K4" i="1"/>
  <c r="I5" i="1"/>
  <c r="I6" i="1"/>
  <c r="I7" i="1"/>
  <c r="I8" i="1"/>
  <c r="I9" i="1"/>
  <c r="I4" i="1"/>
  <c r="G5" i="1"/>
  <c r="G6" i="1"/>
  <c r="G7" i="1"/>
  <c r="G8" i="1"/>
  <c r="G9" i="1"/>
  <c r="G4" i="1"/>
  <c r="E5" i="1"/>
  <c r="E6" i="1"/>
  <c r="E7" i="1"/>
  <c r="E8" i="1"/>
  <c r="E9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Benjamin Klammer</author>
  </authors>
  <commentList>
    <comment ref="AC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Benjamin Klammer:</t>
        </r>
        <r>
          <rPr>
            <sz val="9"/>
            <color indexed="81"/>
            <rFont val="Tahoma"/>
            <charset val="1"/>
          </rPr>
          <t xml:space="preserve">
From total impulse divided by wet mass minus dry mass</t>
        </r>
      </text>
    </comment>
  </commentList>
</comments>
</file>

<file path=xl/sharedStrings.xml><?xml version="1.0" encoding="utf-8"?>
<sst xmlns="http://schemas.openxmlformats.org/spreadsheetml/2006/main" count="91" uniqueCount="53">
  <si>
    <t>Motor Parameters</t>
  </si>
  <si>
    <t>Rocket Name</t>
  </si>
  <si>
    <t>Atlantis II</t>
  </si>
  <si>
    <t>University of Calgary</t>
  </si>
  <si>
    <t>Hyperion</t>
  </si>
  <si>
    <t>UCLA</t>
  </si>
  <si>
    <t>Max thrust (lbf)</t>
  </si>
  <si>
    <t>Avg Thrust (lbf)</t>
  </si>
  <si>
    <t>Specific Impulse (s)</t>
  </si>
  <si>
    <t>Burn time (s)</t>
  </si>
  <si>
    <t>-</t>
  </si>
  <si>
    <t>Overall Rocket Parameters</t>
  </si>
  <si>
    <t>Total Impulse (N*s)</t>
  </si>
  <si>
    <t>Year</t>
  </si>
  <si>
    <t>Polytechnique Montreal</t>
  </si>
  <si>
    <t>Prometheus</t>
  </si>
  <si>
    <t>Deliverance II</t>
  </si>
  <si>
    <t>University of Toronto</t>
  </si>
  <si>
    <t>Tank Volume (gal)</t>
  </si>
  <si>
    <t>HyPE 1B</t>
  </si>
  <si>
    <t>36 N2O</t>
  </si>
  <si>
    <t>Ox-Fuel</t>
  </si>
  <si>
    <t>N2O-Paraffin</t>
  </si>
  <si>
    <t>N2O-Paraffin/HTPB</t>
  </si>
  <si>
    <t>m</t>
  </si>
  <si>
    <t>ft</t>
  </si>
  <si>
    <t>N</t>
  </si>
  <si>
    <t>Value</t>
  </si>
  <si>
    <t>Metric</t>
  </si>
  <si>
    <t>Imperial</t>
  </si>
  <si>
    <t>1 lbf</t>
  </si>
  <si>
    <t>1 lbm</t>
  </si>
  <si>
    <t>kg</t>
  </si>
  <si>
    <t>1 ft</t>
  </si>
  <si>
    <t>Actual Apogee</t>
  </si>
  <si>
    <t>Predicted Apogee</t>
  </si>
  <si>
    <t>General</t>
  </si>
  <si>
    <t>Organization</t>
  </si>
  <si>
    <t>in</t>
  </si>
  <si>
    <t>Airframe Length</t>
  </si>
  <si>
    <t>1 in</t>
  </si>
  <si>
    <t>Airframe Diameter</t>
  </si>
  <si>
    <t>Fin Span</t>
  </si>
  <si>
    <t>lbm</t>
  </si>
  <si>
    <t>Propellant Weight</t>
  </si>
  <si>
    <t>Vehicle Weight</t>
  </si>
  <si>
    <t>Payload Weight</t>
  </si>
  <si>
    <t>Liftoff Weight</t>
  </si>
  <si>
    <t>Combustion Chamber Pressure</t>
  </si>
  <si>
    <t>Pa</t>
  </si>
  <si>
    <t>psi</t>
  </si>
  <si>
    <t>1 psi</t>
  </si>
  <si>
    <t>Useful Unit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</si>
</sst>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3" fillId="0" borderId="0" xfId="0" applyFont="1" applyAlignment="1"/>
    <xf numFmtId="165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abSelected="1" topLeftCell="N1" zoomScale="85" zoomScaleNormal="85" workbookViewId="0">
      <selection activeCell="G7" sqref="G7"/>
    </sheetView>
  </sheetViews>
  <sheetFormatPr defaultRowHeight="14.5" x14ac:dyDescent="0.35"/>
  <cols>
    <col min="1" max="1" width="13.26953125" customWidth="1"/>
    <col min="2" max="2" width="21.1796875" customWidth="1"/>
    <col min="4" max="4" width="12.90625" customWidth="1"/>
    <col min="7" max="7" width="7.7265625" customWidth="1"/>
    <col min="9" max="9" width="8.54296875" customWidth="1"/>
    <col min="10" max="10" width="7.08984375" customWidth="1"/>
    <col min="11" max="11" width="8.7265625" customWidth="1"/>
    <col min="12" max="12" width="7.90625" customWidth="1"/>
    <col min="13" max="13" width="8.08984375" customWidth="1"/>
    <col min="19" max="19" width="7.36328125" customWidth="1"/>
    <col min="20" max="20" width="8" customWidth="1"/>
    <col min="21" max="21" width="7.36328125" customWidth="1"/>
    <col min="22" max="22" width="8.54296875" customWidth="1"/>
    <col min="24" max="25" width="8.6328125" customWidth="1"/>
    <col min="26" max="26" width="9.08984375" customWidth="1"/>
    <col min="27" max="27" width="9" customWidth="1"/>
  </cols>
  <sheetData>
    <row r="1" spans="1:35" ht="18.5" x14ac:dyDescent="0.45">
      <c r="A1" s="8" t="s">
        <v>36</v>
      </c>
      <c r="B1" s="8"/>
      <c r="C1" s="8"/>
      <c r="D1" s="8" t="s">
        <v>11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 t="s">
        <v>0</v>
      </c>
      <c r="Y1" s="9"/>
    </row>
    <row r="2" spans="1:35" x14ac:dyDescent="0.35">
      <c r="A2" s="10" t="s">
        <v>1</v>
      </c>
      <c r="B2" s="10" t="s">
        <v>37</v>
      </c>
      <c r="C2" s="10" t="s">
        <v>13</v>
      </c>
      <c r="D2" s="1" t="s">
        <v>21</v>
      </c>
      <c r="E2" s="1" t="s">
        <v>35</v>
      </c>
      <c r="F2" s="1"/>
      <c r="G2" s="2" t="s">
        <v>34</v>
      </c>
      <c r="H2" s="2"/>
      <c r="I2" s="2" t="s">
        <v>39</v>
      </c>
      <c r="J2" s="2"/>
      <c r="K2" s="2" t="s">
        <v>41</v>
      </c>
      <c r="L2" s="2"/>
      <c r="M2" s="2" t="s">
        <v>42</v>
      </c>
      <c r="N2" s="2"/>
      <c r="O2" s="2" t="s">
        <v>45</v>
      </c>
      <c r="P2" s="2"/>
      <c r="Q2" s="2" t="s">
        <v>44</v>
      </c>
      <c r="R2" s="2"/>
      <c r="S2" s="2" t="s">
        <v>46</v>
      </c>
      <c r="T2" s="2"/>
      <c r="U2" s="2" t="s">
        <v>47</v>
      </c>
      <c r="V2" s="2"/>
      <c r="W2" s="2" t="s">
        <v>48</v>
      </c>
      <c r="X2" s="2"/>
      <c r="Y2" s="1" t="s">
        <v>18</v>
      </c>
      <c r="Z2" s="1" t="s">
        <v>6</v>
      </c>
      <c r="AA2" s="1" t="s">
        <v>7</v>
      </c>
      <c r="AB2" s="1" t="s">
        <v>12</v>
      </c>
      <c r="AC2" s="1" t="s">
        <v>8</v>
      </c>
      <c r="AD2" s="1" t="s">
        <v>9</v>
      </c>
      <c r="AG2" s="5" t="s">
        <v>52</v>
      </c>
      <c r="AH2" s="5"/>
    </row>
    <row r="3" spans="1:35" x14ac:dyDescent="0.35">
      <c r="A3" s="10"/>
      <c r="B3" s="10"/>
      <c r="C3" s="10"/>
      <c r="D3" t="s">
        <v>10</v>
      </c>
      <c r="E3" t="s">
        <v>24</v>
      </c>
      <c r="F3" t="s">
        <v>25</v>
      </c>
      <c r="G3" t="s">
        <v>24</v>
      </c>
      <c r="H3" t="s">
        <v>25</v>
      </c>
      <c r="I3" t="s">
        <v>24</v>
      </c>
      <c r="J3" t="s">
        <v>38</v>
      </c>
      <c r="K3" t="s">
        <v>24</v>
      </c>
      <c r="L3" t="s">
        <v>38</v>
      </c>
      <c r="M3" t="s">
        <v>24</v>
      </c>
      <c r="N3" t="s">
        <v>38</v>
      </c>
      <c r="O3" t="s">
        <v>32</v>
      </c>
      <c r="P3" t="s">
        <v>43</v>
      </c>
      <c r="Q3" t="s">
        <v>32</v>
      </c>
      <c r="R3" t="s">
        <v>43</v>
      </c>
      <c r="S3" t="s">
        <v>32</v>
      </c>
      <c r="T3" t="s">
        <v>43</v>
      </c>
      <c r="U3" t="s">
        <v>32</v>
      </c>
      <c r="V3" t="s">
        <v>43</v>
      </c>
      <c r="W3" t="s">
        <v>49</v>
      </c>
      <c r="X3" t="s">
        <v>50</v>
      </c>
      <c r="AG3" s="1" t="s">
        <v>29</v>
      </c>
      <c r="AH3" s="1" t="s">
        <v>27</v>
      </c>
      <c r="AI3" s="1" t="s">
        <v>28</v>
      </c>
    </row>
    <row r="4" spans="1:35" x14ac:dyDescent="0.35">
      <c r="A4" t="s">
        <v>2</v>
      </c>
      <c r="B4" t="s">
        <v>3</v>
      </c>
      <c r="C4">
        <v>2018</v>
      </c>
      <c r="D4" t="s">
        <v>22</v>
      </c>
      <c r="E4" s="4">
        <f>F4*$AH$6</f>
        <v>9198.8639999999996</v>
      </c>
      <c r="F4">
        <v>30180</v>
      </c>
      <c r="G4" s="4">
        <f>H4*$AH$6</f>
        <v>0</v>
      </c>
      <c r="H4">
        <v>0</v>
      </c>
      <c r="I4" s="7">
        <f>J4*$AH$7</f>
        <v>4.9783999999999997</v>
      </c>
      <c r="J4" s="4">
        <v>196</v>
      </c>
      <c r="K4" s="7">
        <f>L4*$AH$7</f>
        <v>0.18110199999999999</v>
      </c>
      <c r="L4" s="7">
        <v>7.13</v>
      </c>
      <c r="M4" s="6">
        <f>N4*$AH$7</f>
        <v>0.30175200000000002</v>
      </c>
      <c r="N4" s="3">
        <v>11.88</v>
      </c>
      <c r="O4" s="7">
        <f>P4*$AH$5</f>
        <v>33.797139919999999</v>
      </c>
      <c r="P4" s="3">
        <v>74.510000000000005</v>
      </c>
      <c r="Q4" s="7">
        <f>R4*$AH$5</f>
        <v>25.5825888</v>
      </c>
      <c r="R4">
        <v>56.4</v>
      </c>
      <c r="S4" s="7">
        <f>T4*$AH$5</f>
        <v>4.0823280000000004</v>
      </c>
      <c r="T4">
        <v>9</v>
      </c>
      <c r="U4" s="7">
        <f>V4*$AH$5</f>
        <v>63.502879999999998</v>
      </c>
      <c r="V4">
        <v>140</v>
      </c>
      <c r="Y4" t="s">
        <v>10</v>
      </c>
      <c r="AB4">
        <v>40000</v>
      </c>
      <c r="AC4">
        <v>159.4</v>
      </c>
      <c r="AD4">
        <v>13</v>
      </c>
      <c r="AG4" t="s">
        <v>30</v>
      </c>
      <c r="AH4">
        <v>4.4482200000000001</v>
      </c>
      <c r="AI4" t="s">
        <v>26</v>
      </c>
    </row>
    <row r="5" spans="1:35" x14ac:dyDescent="0.35">
      <c r="A5" t="s">
        <v>4</v>
      </c>
      <c r="B5" t="s">
        <v>5</v>
      </c>
      <c r="C5">
        <v>2018</v>
      </c>
      <c r="D5" t="s">
        <v>23</v>
      </c>
      <c r="E5" s="4">
        <f>F5*$AH$6</f>
        <v>2621.2800000000002</v>
      </c>
      <c r="F5">
        <v>8600</v>
      </c>
      <c r="G5" s="4">
        <f>H5*$AH$6</f>
        <v>1836.7248000000002</v>
      </c>
      <c r="H5">
        <v>6026</v>
      </c>
      <c r="I5" s="7">
        <f>J5*$AH$7</f>
        <v>3.3273999999999999</v>
      </c>
      <c r="J5" s="4">
        <v>131</v>
      </c>
      <c r="K5" s="7">
        <f>L5*$AH$7</f>
        <v>0.15443199999999999</v>
      </c>
      <c r="L5" s="7">
        <v>6.08</v>
      </c>
      <c r="M5" s="6">
        <f>N5*$AH$7</f>
        <v>0.38303199999999998</v>
      </c>
      <c r="N5" s="3">
        <v>15.08</v>
      </c>
      <c r="O5" s="7">
        <f>P5*$AH$5</f>
        <v>16.873622400000002</v>
      </c>
      <c r="P5" s="3">
        <v>37.200000000000003</v>
      </c>
      <c r="Q5" s="7">
        <f>R5*$AH$5</f>
        <v>5.7152592000000002</v>
      </c>
      <c r="R5">
        <v>12.6</v>
      </c>
      <c r="S5" s="7">
        <f>T5*$AH$5</f>
        <v>4.0823280000000004</v>
      </c>
      <c r="T5">
        <v>9</v>
      </c>
      <c r="U5" s="7">
        <f>V5*$AH$5</f>
        <v>26.671209599999997</v>
      </c>
      <c r="V5">
        <v>58.8</v>
      </c>
      <c r="Y5" t="s">
        <v>10</v>
      </c>
      <c r="Z5">
        <v>723</v>
      </c>
      <c r="AA5">
        <v>395</v>
      </c>
      <c r="AB5">
        <v>7828</v>
      </c>
      <c r="AC5">
        <v>148</v>
      </c>
      <c r="AD5">
        <v>4.72</v>
      </c>
      <c r="AG5" t="s">
        <v>31</v>
      </c>
      <c r="AH5">
        <v>0.453592</v>
      </c>
      <c r="AI5" t="s">
        <v>32</v>
      </c>
    </row>
    <row r="6" spans="1:35" x14ac:dyDescent="0.35">
      <c r="A6" t="s">
        <v>15</v>
      </c>
      <c r="B6" t="s">
        <v>14</v>
      </c>
      <c r="C6">
        <v>2018</v>
      </c>
      <c r="D6" t="s">
        <v>22</v>
      </c>
      <c r="E6" s="4">
        <f>F6*$AH$6</f>
        <v>2996.1840000000002</v>
      </c>
      <c r="F6">
        <v>9830</v>
      </c>
      <c r="G6" s="4">
        <f>H6*$AH$6</f>
        <v>0</v>
      </c>
      <c r="H6">
        <v>0</v>
      </c>
      <c r="I6" s="7">
        <f>J6*$AH$7</f>
        <v>4.2354500000000002</v>
      </c>
      <c r="J6" s="4">
        <v>166.75</v>
      </c>
      <c r="K6" s="7">
        <f>L6*$AH$7</f>
        <v>0.19583399999999998</v>
      </c>
      <c r="L6" s="7">
        <v>7.71</v>
      </c>
      <c r="M6" s="6">
        <f>N6*$AH$7</f>
        <v>0.15239999999999998</v>
      </c>
      <c r="N6" s="3">
        <v>6</v>
      </c>
      <c r="O6" s="7">
        <f>P6*$AH$5</f>
        <v>41.526347600000001</v>
      </c>
      <c r="P6" s="3">
        <v>91.55</v>
      </c>
      <c r="Q6" s="7">
        <f>R6*$AH$5</f>
        <v>10.999606</v>
      </c>
      <c r="R6">
        <v>24.25</v>
      </c>
      <c r="S6" s="7">
        <f>T6*$AH$5</f>
        <v>3.9916096000000003</v>
      </c>
      <c r="T6">
        <v>8.8000000000000007</v>
      </c>
      <c r="U6" s="7">
        <f>V6*$AH$5</f>
        <v>56.517563199999998</v>
      </c>
      <c r="V6">
        <v>124.6</v>
      </c>
      <c r="Y6" t="s">
        <v>10</v>
      </c>
      <c r="Z6" t="s">
        <v>10</v>
      </c>
      <c r="AA6">
        <v>530</v>
      </c>
      <c r="AB6">
        <v>16473</v>
      </c>
      <c r="AC6">
        <v>153</v>
      </c>
      <c r="AD6">
        <v>6.58</v>
      </c>
      <c r="AG6" t="s">
        <v>33</v>
      </c>
      <c r="AH6">
        <v>0.30480000000000002</v>
      </c>
      <c r="AI6" t="s">
        <v>24</v>
      </c>
    </row>
    <row r="7" spans="1:35" x14ac:dyDescent="0.35">
      <c r="A7" t="s">
        <v>2</v>
      </c>
      <c r="B7" t="s">
        <v>3</v>
      </c>
      <c r="C7">
        <v>2017</v>
      </c>
      <c r="D7" t="s">
        <v>22</v>
      </c>
      <c r="E7" s="4">
        <f>F7*$AH$6</f>
        <v>9144</v>
      </c>
      <c r="F7">
        <v>30000</v>
      </c>
      <c r="G7" s="4">
        <f>H7*$AH$6</f>
        <v>0</v>
      </c>
      <c r="H7">
        <v>0</v>
      </c>
      <c r="I7" s="7">
        <f>J7*$AH$7</f>
        <v>5.1181000000000001</v>
      </c>
      <c r="J7" s="4">
        <v>201.5</v>
      </c>
      <c r="K7" s="7">
        <f>L7*$AH$7</f>
        <v>0.17779999999999999</v>
      </c>
      <c r="L7" s="7">
        <v>7</v>
      </c>
      <c r="M7" s="6" t="s">
        <v>10</v>
      </c>
      <c r="N7" s="3" t="s">
        <v>10</v>
      </c>
      <c r="O7" s="7">
        <f>P7*$AH$5</f>
        <v>49.895119999999999</v>
      </c>
      <c r="P7" s="3">
        <v>110</v>
      </c>
      <c r="Q7" s="7">
        <f>R7*$AH$5</f>
        <v>25.401152</v>
      </c>
      <c r="R7">
        <v>56</v>
      </c>
      <c r="S7" s="7">
        <f>T7*$AH$5</f>
        <v>3.9916096000000003</v>
      </c>
      <c r="T7">
        <v>8.8000000000000007</v>
      </c>
      <c r="U7" s="7">
        <f>V7*$AH$5</f>
        <v>79.287881600000006</v>
      </c>
      <c r="V7">
        <v>174.8</v>
      </c>
      <c r="Y7" t="s">
        <v>10</v>
      </c>
      <c r="Z7" t="s">
        <v>10</v>
      </c>
      <c r="AA7" t="s">
        <v>10</v>
      </c>
      <c r="AB7">
        <v>37000</v>
      </c>
      <c r="AC7" t="s">
        <v>10</v>
      </c>
      <c r="AD7" t="s">
        <v>10</v>
      </c>
      <c r="AG7" t="s">
        <v>40</v>
      </c>
      <c r="AH7">
        <v>2.5399999999999999E-2</v>
      </c>
      <c r="AI7" t="s">
        <v>24</v>
      </c>
    </row>
    <row r="8" spans="1:35" x14ac:dyDescent="0.35">
      <c r="A8" t="s">
        <v>16</v>
      </c>
      <c r="B8" t="s">
        <v>17</v>
      </c>
      <c r="C8">
        <v>2017</v>
      </c>
      <c r="D8" t="s">
        <v>22</v>
      </c>
      <c r="E8" s="4">
        <f>F8*$AH$6</f>
        <v>7096.0488000000005</v>
      </c>
      <c r="F8">
        <v>23281</v>
      </c>
      <c r="G8" s="4">
        <f>H8*$AH$6</f>
        <v>0</v>
      </c>
      <c r="H8">
        <v>0</v>
      </c>
      <c r="I8" s="7">
        <f>J8*$AH$7</f>
        <v>2.9463999999999997</v>
      </c>
      <c r="J8" s="4">
        <v>116</v>
      </c>
      <c r="K8" s="7">
        <f>L8*$AH$7</f>
        <v>0.14122399999999999</v>
      </c>
      <c r="L8" s="7">
        <v>5.56</v>
      </c>
      <c r="M8" s="6" t="s">
        <v>10</v>
      </c>
      <c r="N8" s="3" t="s">
        <v>10</v>
      </c>
      <c r="O8" s="7">
        <f>P8*$AH$5</f>
        <v>24.811482400000003</v>
      </c>
      <c r="P8" s="3">
        <v>54.7</v>
      </c>
      <c r="Q8" s="7">
        <f>R8*$AH$5</f>
        <v>9.6615096000000005</v>
      </c>
      <c r="R8">
        <v>21.3</v>
      </c>
      <c r="S8" s="7">
        <f>T8*$AH$5</f>
        <v>4.1730463999999996</v>
      </c>
      <c r="T8">
        <v>9.1999999999999993</v>
      </c>
      <c r="U8" s="7">
        <f>V8*$AH$5</f>
        <v>38.646038400000002</v>
      </c>
      <c r="V8">
        <v>85.2</v>
      </c>
      <c r="Y8">
        <v>3.17</v>
      </c>
      <c r="Z8">
        <v>800</v>
      </c>
      <c r="AA8" t="s">
        <v>10</v>
      </c>
      <c r="AB8">
        <v>18620</v>
      </c>
      <c r="AC8">
        <v>196.5</v>
      </c>
      <c r="AD8">
        <v>5</v>
      </c>
      <c r="AG8" t="s">
        <v>51</v>
      </c>
      <c r="AH8">
        <v>6894.76</v>
      </c>
      <c r="AI8" t="s">
        <v>49</v>
      </c>
    </row>
    <row r="9" spans="1:35" x14ac:dyDescent="0.35">
      <c r="A9" t="s">
        <v>19</v>
      </c>
      <c r="B9" t="s">
        <v>5</v>
      </c>
      <c r="C9">
        <v>2011</v>
      </c>
      <c r="D9" t="s">
        <v>22</v>
      </c>
      <c r="E9" s="4">
        <f>F9*$AH$6</f>
        <v>7620</v>
      </c>
      <c r="F9">
        <v>25000</v>
      </c>
      <c r="G9" s="4">
        <f>H9*$AH$6</f>
        <v>0</v>
      </c>
      <c r="I9" s="7">
        <f>J9*$AH$7</f>
        <v>4.5720000000000001</v>
      </c>
      <c r="J9" s="4">
        <v>180</v>
      </c>
      <c r="K9" s="7">
        <f>L9*$AH$7</f>
        <v>0.20319999999999999</v>
      </c>
      <c r="L9" s="7">
        <v>8</v>
      </c>
      <c r="M9" s="6">
        <f>N9*$AH$7</f>
        <v>0.21589999999999998</v>
      </c>
      <c r="N9" s="3">
        <v>8.5</v>
      </c>
      <c r="O9" s="7">
        <f>P9*$AH$5</f>
        <v>0</v>
      </c>
      <c r="Q9" s="7" t="e">
        <f>R9*$AH$5</f>
        <v>#VALUE!</v>
      </c>
      <c r="R9" t="s">
        <v>20</v>
      </c>
      <c r="S9" s="7">
        <f>T9*$AH$5</f>
        <v>4.53592</v>
      </c>
      <c r="T9">
        <v>10</v>
      </c>
      <c r="U9" s="7">
        <f>V9*$AH$5</f>
        <v>81.71913472</v>
      </c>
      <c r="V9">
        <v>180.16</v>
      </c>
      <c r="AA9">
        <v>1004</v>
      </c>
      <c r="AC9">
        <v>202</v>
      </c>
      <c r="AD9">
        <v>9.9</v>
      </c>
    </row>
  </sheetData>
  <mergeCells count="14">
    <mergeCell ref="D1:W1"/>
    <mergeCell ref="S2:T2"/>
    <mergeCell ref="U2:V2"/>
    <mergeCell ref="C2:C3"/>
    <mergeCell ref="B2:B3"/>
    <mergeCell ref="A2:A3"/>
    <mergeCell ref="W2:X2"/>
    <mergeCell ref="G2:H2"/>
    <mergeCell ref="A1:C1"/>
    <mergeCell ref="I2:J2"/>
    <mergeCell ref="K2:L2"/>
    <mergeCell ref="M2:N2"/>
    <mergeCell ref="O2:P2"/>
    <mergeCell ref="Q2:R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Klammer</dc:creator>
  <cp:lastModifiedBy>Benjamin Klammer</cp:lastModifiedBy>
  <dcterms:created xsi:type="dcterms:W3CDTF">2019-01-16T01:12:30Z</dcterms:created>
  <dcterms:modified xsi:type="dcterms:W3CDTF">2019-03-02T05:15:35Z</dcterms:modified>
</cp:coreProperties>
</file>