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yectos-supergen\supergen\supergen-be\template\"/>
    </mc:Choice>
  </mc:AlternateContent>
  <bookViews>
    <workbookView xWindow="0" yWindow="0" windowWidth="28800" windowHeight="12330"/>
  </bookViews>
  <sheets>
    <sheet name="LOTES PROD FECHA" sheetId="1" r:id="rId1"/>
  </sheets>
  <calcPr calcId="191029"/>
</workbook>
</file>

<file path=xl/calcChain.xml><?xml version="1.0" encoding="utf-8"?>
<calcChain xmlns="http://schemas.openxmlformats.org/spreadsheetml/2006/main">
  <c r="AY10" i="1" l="1"/>
  <c r="AY11" i="1" s="1"/>
  <c r="AY12" i="1" s="1"/>
  <c r="AL36" i="1"/>
  <c r="R36" i="1"/>
  <c r="AN35" i="1"/>
  <c r="AL35" i="1"/>
  <c r="AD35" i="1"/>
  <c r="AB35" i="1"/>
  <c r="AB36" i="1" s="1"/>
  <c r="T35" i="1"/>
  <c r="R35" i="1"/>
  <c r="J35" i="1"/>
  <c r="H35" i="1"/>
  <c r="H36" i="1" s="1"/>
  <c r="AK34" i="1"/>
  <c r="AI34" i="1"/>
  <c r="AH34" i="1"/>
  <c r="AA34" i="1"/>
  <c r="Y34" i="1"/>
  <c r="X34" i="1"/>
  <c r="Q34" i="1"/>
  <c r="O34" i="1"/>
  <c r="N34" i="1"/>
  <c r="G34" i="1"/>
  <c r="E34" i="1"/>
  <c r="D34" i="1"/>
  <c r="AF28" i="1"/>
  <c r="AF29" i="1" s="1"/>
  <c r="AF30" i="1" s="1"/>
  <c r="AF31" i="1" s="1"/>
  <c r="AF32" i="1" s="1"/>
  <c r="AF33" i="1" s="1"/>
  <c r="V28" i="1"/>
  <c r="V29" i="1" s="1"/>
  <c r="V30" i="1" s="1"/>
  <c r="V31" i="1" s="1"/>
  <c r="V32" i="1" s="1"/>
  <c r="V33" i="1" s="1"/>
  <c r="L28" i="1"/>
  <c r="L29" i="1" s="1"/>
  <c r="L30" i="1" s="1"/>
  <c r="L31" i="1" s="1"/>
  <c r="L32" i="1" s="1"/>
  <c r="L33" i="1" s="1"/>
  <c r="C28" i="1"/>
  <c r="F28" i="1" s="1"/>
  <c r="B28" i="1"/>
  <c r="B29" i="1" s="1"/>
  <c r="B30" i="1" s="1"/>
  <c r="B31" i="1" s="1"/>
  <c r="B32" i="1" s="1"/>
  <c r="B33" i="1" s="1"/>
  <c r="AG27" i="1"/>
  <c r="AG28" i="1" s="1"/>
  <c r="W27" i="1"/>
  <c r="W28" i="1" s="1"/>
  <c r="P27" i="1"/>
  <c r="M27" i="1"/>
  <c r="M28" i="1" s="1"/>
  <c r="F27" i="1"/>
  <c r="C27" i="1"/>
  <c r="AN16" i="1"/>
  <c r="AL16" i="1"/>
  <c r="AL17" i="1" s="1"/>
  <c r="AD16" i="1"/>
  <c r="AB16" i="1"/>
  <c r="AB17" i="1" s="1"/>
  <c r="T16" i="1"/>
  <c r="R16" i="1"/>
  <c r="R17" i="1" s="1"/>
  <c r="J16" i="1"/>
  <c r="H16" i="1"/>
  <c r="H17" i="1" s="1"/>
  <c r="AM15" i="1"/>
  <c r="AK15" i="1"/>
  <c r="AI15" i="1"/>
  <c r="AH15" i="1"/>
  <c r="AC15" i="1"/>
  <c r="AA15" i="1"/>
  <c r="Y15" i="1"/>
  <c r="X15" i="1"/>
  <c r="S15" i="1"/>
  <c r="Q15" i="1"/>
  <c r="O15" i="1"/>
  <c r="N15" i="1"/>
  <c r="I15" i="1"/>
  <c r="G15" i="1"/>
  <c r="E15" i="1"/>
  <c r="D15" i="1"/>
  <c r="W10" i="1"/>
  <c r="W11" i="1" s="1"/>
  <c r="AF9" i="1"/>
  <c r="AF10" i="1" s="1"/>
  <c r="AF11" i="1" s="1"/>
  <c r="AF12" i="1" s="1"/>
  <c r="AF13" i="1" s="1"/>
  <c r="AF14" i="1" s="1"/>
  <c r="W9" i="1"/>
  <c r="Z9" i="1" s="1"/>
  <c r="V9" i="1"/>
  <c r="V10" i="1" s="1"/>
  <c r="V11" i="1" s="1"/>
  <c r="V12" i="1" s="1"/>
  <c r="V13" i="1" s="1"/>
  <c r="V14" i="1" s="1"/>
  <c r="L9" i="1"/>
  <c r="L10" i="1" s="1"/>
  <c r="L11" i="1" s="1"/>
  <c r="L12" i="1" s="1"/>
  <c r="L13" i="1" s="1"/>
  <c r="L14" i="1" s="1"/>
  <c r="C9" i="1"/>
  <c r="F9" i="1" s="1"/>
  <c r="B9" i="1"/>
  <c r="B10" i="1" s="1"/>
  <c r="B11" i="1" s="1"/>
  <c r="B12" i="1" s="1"/>
  <c r="B13" i="1" s="1"/>
  <c r="B14" i="1" s="1"/>
  <c r="AJ8" i="1"/>
  <c r="AG8" i="1"/>
  <c r="AG9" i="1" s="1"/>
  <c r="Z8" i="1"/>
  <c r="W8" i="1"/>
  <c r="P8" i="1"/>
  <c r="M8" i="1"/>
  <c r="M9" i="1" s="1"/>
  <c r="F8" i="1"/>
  <c r="C8" i="1"/>
  <c r="Z28" i="1" l="1"/>
  <c r="W29" i="1"/>
  <c r="AG29" i="1"/>
  <c r="AJ28" i="1"/>
  <c r="M29" i="1"/>
  <c r="P28" i="1"/>
  <c r="AG10" i="1"/>
  <c r="AJ9" i="1"/>
  <c r="M10" i="1"/>
  <c r="P9" i="1"/>
  <c r="Z11" i="1"/>
  <c r="W12" i="1"/>
  <c r="Z10" i="1"/>
  <c r="C10" i="1"/>
  <c r="Z27" i="1"/>
  <c r="C29" i="1"/>
  <c r="AJ27" i="1"/>
  <c r="AG30" i="1" l="1"/>
  <c r="AJ29" i="1"/>
  <c r="AG11" i="1"/>
  <c r="AJ10" i="1"/>
  <c r="W30" i="1"/>
  <c r="Z29" i="1"/>
  <c r="P10" i="1"/>
  <c r="M11" i="1"/>
  <c r="C30" i="1"/>
  <c r="F29" i="1"/>
  <c r="C11" i="1"/>
  <c r="F10" i="1"/>
  <c r="W13" i="1"/>
  <c r="Z12" i="1"/>
  <c r="P29" i="1"/>
  <c r="M30" i="1"/>
  <c r="F11" i="1" l="1"/>
  <c r="C12" i="1"/>
  <c r="Z13" i="1"/>
  <c r="W14" i="1"/>
  <c r="Z14" i="1" s="1"/>
  <c r="Z30" i="1"/>
  <c r="W31" i="1"/>
  <c r="M31" i="1"/>
  <c r="P30" i="1"/>
  <c r="F30" i="1"/>
  <c r="C31" i="1"/>
  <c r="AJ11" i="1"/>
  <c r="AG12" i="1"/>
  <c r="M12" i="1"/>
  <c r="P11" i="1"/>
  <c r="AG31" i="1"/>
  <c r="AJ30" i="1"/>
  <c r="Z15" i="1" l="1"/>
  <c r="F12" i="1"/>
  <c r="C13" i="1"/>
  <c r="AG13" i="1"/>
  <c r="AJ12" i="1"/>
  <c r="P31" i="1"/>
  <c r="M32" i="1"/>
  <c r="C32" i="1"/>
  <c r="F31" i="1"/>
  <c r="AG32" i="1"/>
  <c r="AJ31" i="1"/>
  <c r="W32" i="1"/>
  <c r="Z31" i="1"/>
  <c r="P12" i="1"/>
  <c r="M13" i="1"/>
  <c r="AG14" i="1" l="1"/>
  <c r="AJ14" i="1" s="1"/>
  <c r="AJ13" i="1"/>
  <c r="AG33" i="1"/>
  <c r="AJ33" i="1" s="1"/>
  <c r="AJ34" i="1" s="1"/>
  <c r="AJ32" i="1"/>
  <c r="F13" i="1"/>
  <c r="C14" i="1"/>
  <c r="F14" i="1" s="1"/>
  <c r="F15" i="1" s="1"/>
  <c r="M14" i="1"/>
  <c r="P14" i="1" s="1"/>
  <c r="P15" i="1" s="1"/>
  <c r="P13" i="1"/>
  <c r="F32" i="1"/>
  <c r="C33" i="1"/>
  <c r="F33" i="1" s="1"/>
  <c r="F34" i="1" s="1"/>
  <c r="M33" i="1"/>
  <c r="P33" i="1" s="1"/>
  <c r="P34" i="1" s="1"/>
  <c r="P32" i="1"/>
  <c r="Z32" i="1"/>
  <c r="W33" i="1"/>
  <c r="Z33" i="1" s="1"/>
  <c r="Z34" i="1" s="1"/>
  <c r="AJ15" i="1" l="1"/>
</calcChain>
</file>

<file path=xl/sharedStrings.xml><?xml version="1.0" encoding="utf-8"?>
<sst xmlns="http://schemas.openxmlformats.org/spreadsheetml/2006/main" count="166" uniqueCount="35">
  <si>
    <t>LH45: Edad 53 Sem</t>
  </si>
  <si>
    <t>Consumo Alimento (g) STD</t>
  </si>
  <si>
    <t>LH47: Edad 39 Sem</t>
  </si>
  <si>
    <t>LH49: Edad 26 Sem</t>
  </si>
  <si>
    <t>LH51: Edad 26 Sem</t>
  </si>
  <si>
    <t>Consumo Alimento (g) REAL</t>
  </si>
  <si>
    <t>%STD PROD</t>
  </si>
  <si>
    <t>FECHA</t>
  </si>
  <si>
    <t># AVES</t>
  </si>
  <si>
    <t>MORTALIDAD / DESCARTE</t>
  </si>
  <si>
    <t>PROD. TOTAL</t>
  </si>
  <si>
    <t>% DIARIO</t>
  </si>
  <si>
    <t>HUEVO INCUBABLE</t>
  </si>
  <si>
    <t>Mort.</t>
  </si>
  <si>
    <t>Desct</t>
  </si>
  <si>
    <t xml:space="preserve">% Acum. </t>
  </si>
  <si>
    <t>TOTAL</t>
  </si>
  <si>
    <t>%</t>
  </si>
  <si>
    <t>Prom. Diario %</t>
  </si>
  <si>
    <t>DIF STD PROD:</t>
  </si>
  <si>
    <t>PROM. SEM ANTERIOR</t>
  </si>
  <si>
    <t>LM46: Edad 53 Sem</t>
  </si>
  <si>
    <t>LM48: Edad 39Sem</t>
  </si>
  <si>
    <t>LM50: Edad 26 Sem</t>
  </si>
  <si>
    <t>LM52: Edad 26 Sem</t>
  </si>
  <si>
    <t>.</t>
  </si>
  <si>
    <t>TOTAL HI</t>
  </si>
  <si>
    <t>LM</t>
  </si>
  <si>
    <t>LH</t>
  </si>
  <si>
    <t>2021-07-17</t>
  </si>
  <si>
    <t>2021-07-18</t>
  </si>
  <si>
    <t>2021-07-19</t>
  </si>
  <si>
    <t>2021-07-20</t>
  </si>
  <si>
    <t>2021-07-21</t>
  </si>
  <si>
    <t>2021-07-22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</si>
</sst>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0.0%"/>
    <numFmt numFmtId="166" formatCode="0.0"/>
    <numFmt numFmtId="167" formatCode="dd/mm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206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FABDB"/>
        <bgColor rgb="FF8FABDB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165" fontId="7" fillId="0" borderId="6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1" fontId="10" fillId="2" borderId="6" xfId="0" applyNumberFormat="1" applyFont="1" applyFill="1" applyBorder="1" applyAlignment="1">
      <alignment horizontal="center" vertical="center" wrapText="1"/>
    </xf>
    <xf numFmtId="1" fontId="10" fillId="2" borderId="6" xfId="0" quotePrefix="1" applyNumberFormat="1" applyFont="1" applyFill="1" applyBorder="1" applyAlignment="1">
      <alignment horizontal="center" vertical="center" wrapText="1"/>
    </xf>
    <xf numFmtId="1" fontId="12" fillId="2" borderId="6" xfId="0" quotePrefix="1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3" fillId="2" borderId="6" xfId="0" quotePrefix="1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64" fontId="10" fillId="3" borderId="6" xfId="0" applyNumberFormat="1" applyFont="1" applyFill="1" applyBorder="1" applyAlignment="1">
      <alignment horizontal="center"/>
    </xf>
    <xf numFmtId="1" fontId="10" fillId="3" borderId="6" xfId="0" applyNumberFormat="1" applyFont="1" applyFill="1" applyBorder="1" applyAlignment="1">
      <alignment horizontal="center"/>
    </xf>
    <xf numFmtId="2" fontId="12" fillId="3" borderId="6" xfId="0" applyNumberFormat="1" applyFont="1" applyFill="1" applyBorder="1" applyAlignment="1">
      <alignment horizontal="center"/>
    </xf>
    <xf numFmtId="165" fontId="15" fillId="3" borderId="6" xfId="0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/>
    </xf>
    <xf numFmtId="164" fontId="13" fillId="3" borderId="6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66" fontId="13" fillId="3" borderId="6" xfId="0" applyNumberFormat="1" applyFont="1" applyFill="1" applyBorder="1" applyAlignment="1">
      <alignment horizontal="center"/>
    </xf>
    <xf numFmtId="164" fontId="16" fillId="4" borderId="6" xfId="0" applyNumberFormat="1" applyFont="1" applyFill="1" applyBorder="1" applyAlignment="1">
      <alignment horizontal="center"/>
    </xf>
    <xf numFmtId="1" fontId="16" fillId="4" borderId="6" xfId="0" applyNumberFormat="1" applyFont="1" applyFill="1" applyBorder="1" applyAlignment="1">
      <alignment horizontal="center"/>
    </xf>
    <xf numFmtId="2" fontId="16" fillId="4" borderId="6" xfId="0" applyNumberFormat="1" applyFont="1" applyFill="1" applyBorder="1" applyAlignment="1">
      <alignment horizontal="center"/>
    </xf>
    <xf numFmtId="165" fontId="15" fillId="4" borderId="6" xfId="0" applyNumberFormat="1" applyFont="1" applyFill="1" applyBorder="1" applyAlignment="1">
      <alignment horizontal="center"/>
    </xf>
    <xf numFmtId="166" fontId="16" fillId="4" borderId="6" xfId="0" applyNumberFormat="1" applyFont="1" applyFill="1" applyBorder="1" applyAlignment="1">
      <alignment horizontal="center"/>
    </xf>
    <xf numFmtId="2" fontId="0" fillId="0" borderId="15" xfId="0" applyNumberFormat="1" applyFont="1" applyBorder="1"/>
    <xf numFmtId="1" fontId="0" fillId="0" borderId="15" xfId="0" applyNumberFormat="1" applyFont="1" applyBorder="1"/>
    <xf numFmtId="1" fontId="0" fillId="0" borderId="15" xfId="0" applyNumberFormat="1" applyFont="1" applyBorder="1" applyAlignment="1">
      <alignment horizontal="center"/>
    </xf>
    <xf numFmtId="165" fontId="17" fillId="0" borderId="15" xfId="0" applyNumberFormat="1" applyFont="1" applyBorder="1" applyAlignment="1">
      <alignment horizontal="center"/>
    </xf>
    <xf numFmtId="166" fontId="17" fillId="0" borderId="15" xfId="0" applyNumberFormat="1" applyFont="1" applyBorder="1" applyAlignment="1">
      <alignment horizontal="center"/>
    </xf>
    <xf numFmtId="0" fontId="0" fillId="0" borderId="0" xfId="0" applyFont="1"/>
    <xf numFmtId="0" fontId="18" fillId="0" borderId="0" xfId="0" applyFont="1"/>
    <xf numFmtId="2" fontId="18" fillId="0" borderId="15" xfId="0" applyNumberFormat="1" applyFont="1" applyBorder="1"/>
    <xf numFmtId="1" fontId="18" fillId="0" borderId="15" xfId="0" applyNumberFormat="1" applyFont="1" applyBorder="1"/>
    <xf numFmtId="1" fontId="18" fillId="0" borderId="15" xfId="0" applyNumberFormat="1" applyFont="1" applyBorder="1" applyAlignment="1">
      <alignment horizontal="center"/>
    </xf>
    <xf numFmtId="2" fontId="17" fillId="0" borderId="15" xfId="0" applyNumberFormat="1" applyFont="1" applyBorder="1"/>
    <xf numFmtId="165" fontId="17" fillId="0" borderId="16" xfId="0" applyNumberFormat="1" applyFont="1" applyBorder="1" applyAlignment="1">
      <alignment horizontal="center"/>
    </xf>
    <xf numFmtId="164" fontId="19" fillId="0" borderId="15" xfId="0" applyNumberFormat="1" applyFont="1" applyBorder="1"/>
    <xf numFmtId="1" fontId="19" fillId="0" borderId="15" xfId="0" applyNumberFormat="1" applyFont="1" applyBorder="1"/>
    <xf numFmtId="1" fontId="8" fillId="0" borderId="15" xfId="0" applyNumberFormat="1" applyFont="1" applyBorder="1"/>
    <xf numFmtId="2" fontId="19" fillId="0" borderId="15" xfId="0" applyNumberFormat="1" applyFont="1" applyBorder="1"/>
    <xf numFmtId="0" fontId="19" fillId="0" borderId="15" xfId="0" applyFont="1" applyBorder="1"/>
    <xf numFmtId="166" fontId="19" fillId="0" borderId="15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4" fontId="20" fillId="0" borderId="15" xfId="0" applyNumberFormat="1" applyFont="1" applyBorder="1"/>
    <xf numFmtId="1" fontId="20" fillId="0" borderId="15" xfId="0" applyNumberFormat="1" applyFont="1" applyBorder="1"/>
    <xf numFmtId="1" fontId="9" fillId="0" borderId="15" xfId="0" applyNumberFormat="1" applyFont="1" applyBorder="1"/>
    <xf numFmtId="2" fontId="20" fillId="0" borderId="15" xfId="0" applyNumberFormat="1" applyFont="1" applyBorder="1"/>
    <xf numFmtId="0" fontId="20" fillId="0" borderId="15" xfId="0" applyFont="1" applyBorder="1"/>
    <xf numFmtId="166" fontId="20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5" fillId="0" borderId="16" xfId="0" applyNumberFormat="1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0" fillId="0" borderId="17" xfId="0" applyBorder="1"/>
    <xf numFmtId="167" fontId="13" fillId="0" borderId="17" xfId="0" applyNumberFormat="1" applyFont="1" applyBorder="1" applyAlignment="1">
      <alignment horizontal="center"/>
    </xf>
    <xf numFmtId="0" fontId="23" fillId="0" borderId="0" xfId="0" applyFont="1" applyAlignment="1"/>
    <xf numFmtId="1" fontId="11" fillId="2" borderId="12" xfId="0" applyNumberFormat="1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1" fontId="10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164" fontId="10" fillId="2" borderId="12" xfId="0" applyNumberFormat="1" applyFont="1" applyFill="1" applyBorder="1" applyAlignment="1">
      <alignment horizontal="center" vertical="center" wrapText="1"/>
    </xf>
    <xf numFmtId="0" fontId="10" fillId="2" borderId="12" xfId="0" quotePrefix="1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164" fontId="4" fillId="0" borderId="1" xfId="0" quotePrefix="1" applyNumberFormat="1" applyFont="1" applyBorder="1" applyAlignment="1">
      <alignment horizontal="center"/>
    </xf>
    <xf numFmtId="0" fontId="5" fillId="0" borderId="7" xfId="0" applyFont="1" applyBorder="1"/>
    <xf numFmtId="0" fontId="0" fillId="0" borderId="0" xfId="0" applyFont="1" applyAlignment="1"/>
    <xf numFmtId="0" fontId="5" fillId="0" borderId="8" xfId="0" applyFont="1" applyBorder="1"/>
    <xf numFmtId="0" fontId="6" fillId="0" borderId="4" xfId="0" applyFont="1" applyBorder="1" applyAlignment="1">
      <alignment horizontal="center" vertic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/>
    </xf>
    <xf numFmtId="0" fontId="1" fillId="0" borderId="0" xfId="1"/>
    <xf numFmtId="0" fontId="1" fillId="5" borderId="0" xfId="1" applyFill="1"/>
    <xf numFmtId="0" fontId="1" fillId="6" borderId="0" xfId="1" applyFill="1"/>
    <xf numFmtId="0" fontId="1" fillId="0" borderId="17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PRODUCCION DE HUEVO INCUBBLE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'LOTES PROD FECHA'!$AY$9</c:f>
              <c:strCache>
                <c:ptCount val="1"/>
                <c:pt idx="0">
                  <c:v>14/06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F85-B6B6-DF10793A1CCF}"/>
            </c:ext>
          </c:extLst>
        </c:ser>
        <c:ser>
          <c:idx val="1"/>
          <c:order val="1"/>
          <c:tx>
            <c:strRef>
              <c:f>'LOTES PROD FECHA'!$AY$10</c:f>
              <c:strCache>
                <c:ptCount val="1"/>
                <c:pt idx="0">
                  <c:v>15/06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FECHA'!$AZ$10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F85-B6B6-DF10793A1CCF}"/>
            </c:ext>
          </c:extLst>
        </c:ser>
        <c:ser>
          <c:idx val="2"/>
          <c:order val="2"/>
          <c:tx>
            <c:strRef>
              <c:f>'LOTES PROD FECHA'!$AY$11</c:f>
              <c:strCache>
                <c:ptCount val="1"/>
                <c:pt idx="0">
                  <c:v>16/06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FECHA'!$AZ$11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F85-B6B6-DF10793A1CCF}"/>
            </c:ext>
          </c:extLst>
        </c:ser>
        <c:ser>
          <c:idx val="3"/>
          <c:order val="3"/>
          <c:tx>
            <c:strRef>
              <c:f>'LOTES PROD FECHA'!$AY$12</c:f>
              <c:strCache>
                <c:ptCount val="1"/>
                <c:pt idx="0">
                  <c:v>17/06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FECHA'!$AZ$12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F85-B6B6-DF10793A1CCF}"/>
            </c:ext>
          </c:extLst>
        </c:ser>
        <c:ser>
          <c:idx val="4"/>
          <c:order val="4"/>
          <c:tx>
            <c:strRef>
              <c:f>'LOTES PROD FECHA'!$AY$13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0C2-4F85-B6B6-DF10793A1CCF}"/>
            </c:ext>
          </c:extLst>
        </c:ser>
        <c:ser>
          <c:idx val="5"/>
          <c:order val="5"/>
          <c:tx>
            <c:strRef>
              <c:f>'LOTES PROD FECHA'!$AY$14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10C2-4F85-B6B6-DF10793A1CCF}"/>
            </c:ext>
          </c:extLst>
        </c:ser>
        <c:ser>
          <c:idx val="6"/>
          <c:order val="6"/>
          <c:tx>
            <c:strRef>
              <c:f>'LOTES PROD FECHA'!$AY$15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'LOTES PROD FECHA'!$AZ$8</c:f>
              <c:strCache>
                <c:ptCount val="1"/>
                <c:pt idx="0">
                  <c:v>TOTAL HI</c:v>
                </c:pt>
              </c:strCache>
            </c:strRef>
          </c:cat>
          <c:val>
            <c:numRef>
              <c:f>'LOTES PROD FECHA'!$AZ$15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10C2-4F85-B6B6-DF10793A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43984"/>
        <c:axId val="97842736"/>
      </c:barChart>
      <c:catAx>
        <c:axId val="978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2736"/>
        <c:crosses val="autoZero"/>
        <c:auto val="1"/>
        <c:lblAlgn val="ctr"/>
        <c:lblOffset val="100"/>
        <c:noMultiLvlLbl val="0"/>
      </c:catAx>
      <c:valAx>
        <c:axId val="97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38</xdr:row>
      <xdr:rowOff>9525</xdr:rowOff>
    </xdr:from>
    <xdr:to>
      <xdr:col>14</xdr:col>
      <xdr:colOff>428624</xdr:colOff>
      <xdr:row>54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1450D-5D45-4BE8-8351-FD8CE393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"/>
  <sheetViews>
    <sheetView tabSelected="1" topLeftCell="AE31" workbookViewId="0">
      <selection activeCell="AF42" sqref="AF42:AH47"/>
    </sheetView>
  </sheetViews>
  <sheetFormatPr baseColWidth="10" defaultColWidth="12.625" defaultRowHeight="15" customHeight="1" x14ac:dyDescent="0.2"/>
  <cols>
    <col min="1" max="1" width="3.625" customWidth="1"/>
    <col min="2" max="2" width="7.75" customWidth="1"/>
    <col min="3" max="3" width="6.5" customWidth="1"/>
    <col min="4" max="4" width="6.125" customWidth="1"/>
    <col min="5" max="5" width="6.625" customWidth="1"/>
    <col min="6" max="6" width="7.625" customWidth="1"/>
    <col min="7" max="7" width="6.75" customWidth="1"/>
    <col min="8" max="8" width="11.625" customWidth="1"/>
    <col min="9" max="9" width="12.125" customWidth="1"/>
    <col min="10" max="10" width="7.75" customWidth="1"/>
    <col min="11" max="11" width="4.375" customWidth="1"/>
    <col min="12" max="12" width="8.25" customWidth="1"/>
    <col min="13" max="13" width="6.75" customWidth="1"/>
    <col min="14" max="14" width="6.375" customWidth="1"/>
    <col min="15" max="15" width="5.875" customWidth="1"/>
    <col min="16" max="16" width="8.125" customWidth="1"/>
    <col min="17" max="17" width="7" customWidth="1"/>
    <col min="18" max="18" width="11.25" customWidth="1"/>
    <col min="19" max="19" width="11.75" customWidth="1"/>
    <col min="20" max="20" width="8" customWidth="1"/>
    <col min="21" max="21" width="3.875" customWidth="1"/>
    <col min="22" max="23" width="6.875" customWidth="1"/>
    <col min="24" max="24" width="5.25" customWidth="1"/>
    <col min="25" max="25" width="6.25" customWidth="1"/>
    <col min="26" max="26" width="8.625" customWidth="1"/>
    <col min="27" max="27" width="7.5" customWidth="1"/>
    <col min="28" max="28" width="11" customWidth="1"/>
    <col min="29" max="29" width="11.625" customWidth="1"/>
    <col min="30" max="30" width="8.25" customWidth="1"/>
    <col min="31" max="31" width="4.375" customWidth="1"/>
    <col min="32" max="40" width="8.25" customWidth="1"/>
  </cols>
  <sheetData>
    <row r="1" spans="1:5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2" x14ac:dyDescent="0.2">
      <c r="A2" s="1"/>
      <c r="B2" s="75" t="s">
        <v>0</v>
      </c>
      <c r="C2" s="67"/>
      <c r="D2" s="67"/>
      <c r="E2" s="67"/>
      <c r="F2" s="67"/>
      <c r="G2" s="68"/>
      <c r="H2" s="79" t="s">
        <v>1</v>
      </c>
      <c r="I2" s="80"/>
      <c r="J2" s="3">
        <v>157</v>
      </c>
      <c r="K2" s="1"/>
      <c r="L2" s="75" t="s">
        <v>2</v>
      </c>
      <c r="M2" s="67"/>
      <c r="N2" s="67"/>
      <c r="O2" s="67"/>
      <c r="P2" s="67"/>
      <c r="Q2" s="68"/>
      <c r="R2" s="79" t="s">
        <v>1</v>
      </c>
      <c r="S2" s="80"/>
      <c r="T2" s="3">
        <v>162</v>
      </c>
      <c r="U2" s="1"/>
      <c r="V2" s="75" t="s">
        <v>3</v>
      </c>
      <c r="W2" s="67"/>
      <c r="X2" s="67"/>
      <c r="Y2" s="67"/>
      <c r="Z2" s="67"/>
      <c r="AA2" s="68"/>
      <c r="AB2" s="79" t="s">
        <v>1</v>
      </c>
      <c r="AC2" s="80"/>
      <c r="AD2" s="3">
        <v>146</v>
      </c>
      <c r="AE2" s="2"/>
      <c r="AF2" s="83" t="s">
        <v>4</v>
      </c>
      <c r="AG2" s="67"/>
      <c r="AH2" s="67"/>
      <c r="AI2" s="67"/>
      <c r="AJ2" s="67"/>
      <c r="AK2" s="68"/>
      <c r="AL2" s="79" t="s">
        <v>1</v>
      </c>
      <c r="AM2" s="80"/>
      <c r="AN2" s="3">
        <v>146</v>
      </c>
    </row>
    <row r="3" spans="1:52" x14ac:dyDescent="0.2">
      <c r="A3" s="1"/>
      <c r="B3" s="76"/>
      <c r="C3" s="77"/>
      <c r="D3" s="77"/>
      <c r="E3" s="77"/>
      <c r="F3" s="77"/>
      <c r="G3" s="78"/>
      <c r="H3" s="79" t="s">
        <v>5</v>
      </c>
      <c r="I3" s="80"/>
      <c r="J3" s="3">
        <v>167</v>
      </c>
      <c r="K3" s="1"/>
      <c r="L3" s="76"/>
      <c r="M3" s="77"/>
      <c r="N3" s="77"/>
      <c r="O3" s="77"/>
      <c r="P3" s="77"/>
      <c r="Q3" s="78"/>
      <c r="R3" s="79" t="s">
        <v>5</v>
      </c>
      <c r="S3" s="80"/>
      <c r="T3" s="3">
        <v>168</v>
      </c>
      <c r="U3" s="1"/>
      <c r="V3" s="76"/>
      <c r="W3" s="77"/>
      <c r="X3" s="77"/>
      <c r="Y3" s="77"/>
      <c r="Z3" s="77"/>
      <c r="AA3" s="78"/>
      <c r="AB3" s="79" t="s">
        <v>5</v>
      </c>
      <c r="AC3" s="80"/>
      <c r="AD3" s="3">
        <v>112</v>
      </c>
      <c r="AE3" s="2"/>
      <c r="AF3" s="76"/>
      <c r="AG3" s="77"/>
      <c r="AH3" s="77"/>
      <c r="AI3" s="77"/>
      <c r="AJ3" s="77"/>
      <c r="AK3" s="78"/>
      <c r="AL3" s="79" t="s">
        <v>5</v>
      </c>
      <c r="AM3" s="80"/>
      <c r="AN3" s="3">
        <v>112</v>
      </c>
    </row>
    <row r="4" spans="1:52" ht="14.25" x14ac:dyDescent="0.2">
      <c r="A4" s="4"/>
      <c r="B4" s="69"/>
      <c r="C4" s="70"/>
      <c r="D4" s="70"/>
      <c r="E4" s="70"/>
      <c r="F4" s="70"/>
      <c r="G4" s="71"/>
      <c r="H4" s="81" t="s">
        <v>6</v>
      </c>
      <c r="I4" s="80"/>
      <c r="J4" s="5">
        <v>0.55800000000000005</v>
      </c>
      <c r="K4" s="4"/>
      <c r="L4" s="69"/>
      <c r="M4" s="70"/>
      <c r="N4" s="70"/>
      <c r="O4" s="70"/>
      <c r="P4" s="70"/>
      <c r="Q4" s="71"/>
      <c r="R4" s="81" t="s">
        <v>6</v>
      </c>
      <c r="S4" s="80"/>
      <c r="T4" s="5">
        <v>0.72799999999999998</v>
      </c>
      <c r="U4" s="4"/>
      <c r="V4" s="69"/>
      <c r="W4" s="70"/>
      <c r="X4" s="70"/>
      <c r="Y4" s="70"/>
      <c r="Z4" s="70"/>
      <c r="AA4" s="71"/>
      <c r="AB4" s="81" t="s">
        <v>6</v>
      </c>
      <c r="AC4" s="80"/>
      <c r="AD4" s="5">
        <v>0.22900000000000001</v>
      </c>
      <c r="AE4" s="6"/>
      <c r="AF4" s="69"/>
      <c r="AG4" s="70"/>
      <c r="AH4" s="70"/>
      <c r="AI4" s="70"/>
      <c r="AJ4" s="70"/>
      <c r="AK4" s="71"/>
      <c r="AL4" s="81" t="s">
        <v>6</v>
      </c>
      <c r="AM4" s="80"/>
      <c r="AN4" s="5">
        <v>0.22900000000000001</v>
      </c>
    </row>
    <row r="5" spans="1:52" ht="15" customHeight="1" x14ac:dyDescent="0.2">
      <c r="A5" s="1"/>
      <c r="B5" s="72" t="s">
        <v>7</v>
      </c>
      <c r="C5" s="63" t="s">
        <v>8</v>
      </c>
      <c r="D5" s="66" t="s">
        <v>9</v>
      </c>
      <c r="E5" s="67"/>
      <c r="F5" s="68"/>
      <c r="G5" s="73" t="s">
        <v>10</v>
      </c>
      <c r="H5" s="74" t="s">
        <v>11</v>
      </c>
      <c r="I5" s="82" t="s">
        <v>12</v>
      </c>
      <c r="J5" s="68"/>
      <c r="K5" s="1"/>
      <c r="L5" s="72" t="s">
        <v>7</v>
      </c>
      <c r="M5" s="63" t="s">
        <v>8</v>
      </c>
      <c r="N5" s="66" t="s">
        <v>9</v>
      </c>
      <c r="O5" s="67"/>
      <c r="P5" s="68"/>
      <c r="Q5" s="73" t="s">
        <v>10</v>
      </c>
      <c r="R5" s="74" t="s">
        <v>11</v>
      </c>
      <c r="S5" s="82" t="s">
        <v>12</v>
      </c>
      <c r="T5" s="68"/>
      <c r="U5" s="1"/>
      <c r="V5" s="72" t="s">
        <v>7</v>
      </c>
      <c r="W5" s="63" t="s">
        <v>8</v>
      </c>
      <c r="X5" s="66" t="s">
        <v>9</v>
      </c>
      <c r="Y5" s="67"/>
      <c r="Z5" s="68"/>
      <c r="AA5" s="73" t="s">
        <v>10</v>
      </c>
      <c r="AB5" s="74" t="s">
        <v>11</v>
      </c>
      <c r="AC5" s="82" t="s">
        <v>12</v>
      </c>
      <c r="AD5" s="68"/>
      <c r="AE5" s="2"/>
      <c r="AF5" s="72" t="s">
        <v>7</v>
      </c>
      <c r="AG5" s="63" t="s">
        <v>8</v>
      </c>
      <c r="AH5" s="66" t="s">
        <v>9</v>
      </c>
      <c r="AI5" s="67"/>
      <c r="AJ5" s="68"/>
      <c r="AK5" s="73" t="s">
        <v>10</v>
      </c>
      <c r="AL5" s="74" t="s">
        <v>11</v>
      </c>
      <c r="AM5" s="82" t="s">
        <v>12</v>
      </c>
      <c r="AN5" s="68"/>
    </row>
    <row r="6" spans="1:52" x14ac:dyDescent="0.2">
      <c r="A6" s="1"/>
      <c r="B6" s="64"/>
      <c r="C6" s="64"/>
      <c r="D6" s="69"/>
      <c r="E6" s="70"/>
      <c r="F6" s="71"/>
      <c r="G6" s="64"/>
      <c r="H6" s="64"/>
      <c r="I6" s="69"/>
      <c r="J6" s="71"/>
      <c r="K6" s="1"/>
      <c r="L6" s="64"/>
      <c r="M6" s="64"/>
      <c r="N6" s="69"/>
      <c r="O6" s="70"/>
      <c r="P6" s="71"/>
      <c r="Q6" s="64"/>
      <c r="R6" s="64"/>
      <c r="S6" s="69"/>
      <c r="T6" s="71"/>
      <c r="U6" s="1"/>
      <c r="V6" s="64"/>
      <c r="W6" s="64"/>
      <c r="X6" s="69"/>
      <c r="Y6" s="70"/>
      <c r="Z6" s="71"/>
      <c r="AA6" s="64"/>
      <c r="AB6" s="64"/>
      <c r="AC6" s="69"/>
      <c r="AD6" s="71"/>
      <c r="AE6" s="2"/>
      <c r="AF6" s="64"/>
      <c r="AG6" s="64"/>
      <c r="AH6" s="69"/>
      <c r="AI6" s="70"/>
      <c r="AJ6" s="71"/>
      <c r="AK6" s="64"/>
      <c r="AL6" s="64"/>
      <c r="AM6" s="69"/>
      <c r="AN6" s="71"/>
    </row>
    <row r="7" spans="1:52" x14ac:dyDescent="0.2">
      <c r="A7" s="1"/>
      <c r="B7" s="65"/>
      <c r="C7" s="65"/>
      <c r="D7" s="7" t="s">
        <v>13</v>
      </c>
      <c r="E7" s="8" t="s">
        <v>14</v>
      </c>
      <c r="F7" s="9" t="s">
        <v>15</v>
      </c>
      <c r="G7" s="65"/>
      <c r="H7" s="65"/>
      <c r="I7" s="10" t="s">
        <v>16</v>
      </c>
      <c r="J7" s="10" t="s">
        <v>17</v>
      </c>
      <c r="K7" s="1"/>
      <c r="L7" s="65"/>
      <c r="M7" s="65"/>
      <c r="N7" s="7" t="s">
        <v>13</v>
      </c>
      <c r="O7" s="8" t="s">
        <v>14</v>
      </c>
      <c r="P7" s="9" t="s">
        <v>15</v>
      </c>
      <c r="Q7" s="65"/>
      <c r="R7" s="65"/>
      <c r="S7" s="10" t="s">
        <v>16</v>
      </c>
      <c r="T7" s="10" t="s">
        <v>17</v>
      </c>
      <c r="U7" s="1"/>
      <c r="V7" s="65"/>
      <c r="W7" s="65"/>
      <c r="X7" s="7" t="s">
        <v>13</v>
      </c>
      <c r="Y7" s="8" t="s">
        <v>14</v>
      </c>
      <c r="Z7" s="9" t="s">
        <v>15</v>
      </c>
      <c r="AA7" s="65"/>
      <c r="AB7" s="65"/>
      <c r="AC7" s="10" t="s">
        <v>16</v>
      </c>
      <c r="AD7" s="10" t="s">
        <v>17</v>
      </c>
      <c r="AE7" s="2"/>
      <c r="AF7" s="65"/>
      <c r="AG7" s="65"/>
      <c r="AH7" s="11" t="s">
        <v>13</v>
      </c>
      <c r="AI7" s="12" t="s">
        <v>14</v>
      </c>
      <c r="AJ7" s="9" t="s">
        <v>15</v>
      </c>
      <c r="AK7" s="65"/>
      <c r="AL7" s="65"/>
      <c r="AM7" s="13" t="s">
        <v>16</v>
      </c>
      <c r="AN7" s="13" t="s">
        <v>17</v>
      </c>
    </row>
    <row r="8" spans="1:52" x14ac:dyDescent="0.2">
      <c r="A8" s="1"/>
      <c r="B8" s="14">
        <v>43996</v>
      </c>
      <c r="C8" s="15">
        <f>10350-D8-E8</f>
        <v>10350</v>
      </c>
      <c r="D8" s="15">
        <v>0</v>
      </c>
      <c r="E8" s="15">
        <v>0</v>
      </c>
      <c r="F8" s="16">
        <f t="shared" ref="F8:F14" si="0">(D8+E8)/C8*100</f>
        <v>0</v>
      </c>
      <c r="G8" s="15">
        <v>0</v>
      </c>
      <c r="H8" s="17"/>
      <c r="I8" s="18">
        <v>0</v>
      </c>
      <c r="J8" s="19"/>
      <c r="K8" s="1"/>
      <c r="L8" s="14">
        <v>43996</v>
      </c>
      <c r="M8" s="15">
        <f>10350-N8-O8</f>
        <v>10350</v>
      </c>
      <c r="N8" s="15">
        <v>0</v>
      </c>
      <c r="O8" s="15">
        <v>0</v>
      </c>
      <c r="P8" s="16">
        <f t="shared" ref="P8:P14" si="1">(N8+O8)/M8*100</f>
        <v>0</v>
      </c>
      <c r="Q8" s="15">
        <v>0</v>
      </c>
      <c r="R8" s="17"/>
      <c r="S8" s="18">
        <v>0</v>
      </c>
      <c r="T8" s="19"/>
      <c r="U8" s="1"/>
      <c r="V8" s="14">
        <v>43996</v>
      </c>
      <c r="W8" s="15">
        <f>10350-X8-Y8</f>
        <v>10350</v>
      </c>
      <c r="X8" s="15">
        <v>0</v>
      </c>
      <c r="Y8" s="15">
        <v>0</v>
      </c>
      <c r="Z8" s="16">
        <f t="shared" ref="Z8:Z14" si="2">(X8+Y8)/W8*100</f>
        <v>0</v>
      </c>
      <c r="AA8" s="15">
        <v>0</v>
      </c>
      <c r="AB8" s="17"/>
      <c r="AC8" s="18">
        <v>0</v>
      </c>
      <c r="AD8" s="19"/>
      <c r="AE8" s="2"/>
      <c r="AF8" s="20">
        <v>43996</v>
      </c>
      <c r="AG8" s="15">
        <f>10350-AH8-AI8</f>
        <v>10350</v>
      </c>
      <c r="AH8" s="21">
        <v>0</v>
      </c>
      <c r="AI8" s="21">
        <v>0</v>
      </c>
      <c r="AJ8" s="16">
        <f t="shared" ref="AJ8:AJ14" si="3">(AH8+AI8)/AG8*100</f>
        <v>0</v>
      </c>
      <c r="AK8" s="21">
        <v>0</v>
      </c>
      <c r="AL8" s="17"/>
      <c r="AM8" s="22">
        <v>0</v>
      </c>
      <c r="AN8" s="23"/>
      <c r="AY8" s="60" t="s">
        <v>7</v>
      </c>
      <c r="AZ8" s="60" t="s">
        <v>26</v>
      </c>
    </row>
    <row r="9" spans="1:52" x14ac:dyDescent="0.2">
      <c r="A9" s="1"/>
      <c r="B9" s="14">
        <f t="shared" ref="B9:B14" si="4">B8+1</f>
        <v>43997</v>
      </c>
      <c r="C9" s="15">
        <f t="shared" ref="C9:C14" si="5">C8-D9-E9</f>
        <v>10350</v>
      </c>
      <c r="D9" s="15">
        <v>0</v>
      </c>
      <c r="E9" s="15">
        <v>0</v>
      </c>
      <c r="F9" s="16">
        <f t="shared" si="0"/>
        <v>0</v>
      </c>
      <c r="G9" s="15">
        <v>0</v>
      </c>
      <c r="H9" s="17"/>
      <c r="I9" s="15">
        <v>0</v>
      </c>
      <c r="J9" s="19"/>
      <c r="K9" s="1"/>
      <c r="L9" s="14">
        <f t="shared" ref="L9:L14" si="6">L8+1</f>
        <v>43997</v>
      </c>
      <c r="M9" s="15">
        <f t="shared" ref="M9:M14" si="7">M8-N9-O9</f>
        <v>10350</v>
      </c>
      <c r="N9" s="15">
        <v>0</v>
      </c>
      <c r="O9" s="15">
        <v>0</v>
      </c>
      <c r="P9" s="16">
        <f t="shared" si="1"/>
        <v>0</v>
      </c>
      <c r="Q9" s="15">
        <v>0</v>
      </c>
      <c r="R9" s="17"/>
      <c r="S9" s="15">
        <v>0</v>
      </c>
      <c r="T9" s="19"/>
      <c r="U9" s="1"/>
      <c r="V9" s="14">
        <f t="shared" ref="V9:V14" si="8">V8+1</f>
        <v>43997</v>
      </c>
      <c r="W9" s="15">
        <f t="shared" ref="W9:W14" si="9">W8-X9-Y9</f>
        <v>10350</v>
      </c>
      <c r="X9" s="15">
        <v>0</v>
      </c>
      <c r="Y9" s="15">
        <v>0</v>
      </c>
      <c r="Z9" s="16">
        <f t="shared" si="2"/>
        <v>0</v>
      </c>
      <c r="AA9" s="15">
        <v>0</v>
      </c>
      <c r="AB9" s="17"/>
      <c r="AC9" s="15">
        <v>0</v>
      </c>
      <c r="AD9" s="19"/>
      <c r="AE9" s="2"/>
      <c r="AF9" s="14">
        <f t="shared" ref="AF9:AF14" si="10">AF8+1</f>
        <v>43997</v>
      </c>
      <c r="AG9" s="15">
        <f t="shared" ref="AG9:AG14" si="11">AG8-AH9-AI9</f>
        <v>10350</v>
      </c>
      <c r="AH9" s="21">
        <v>0</v>
      </c>
      <c r="AI9" s="21">
        <v>0</v>
      </c>
      <c r="AJ9" s="16">
        <f t="shared" si="3"/>
        <v>0</v>
      </c>
      <c r="AK9" s="21">
        <v>0</v>
      </c>
      <c r="AL9" s="17"/>
      <c r="AM9" s="21">
        <v>0</v>
      </c>
      <c r="AN9" s="23"/>
      <c r="AY9" s="61">
        <v>43996</v>
      </c>
      <c r="AZ9" s="60">
        <v>100</v>
      </c>
    </row>
    <row r="10" spans="1:52" x14ac:dyDescent="0.2">
      <c r="A10" s="1"/>
      <c r="B10" s="14">
        <f t="shared" si="4"/>
        <v>43998</v>
      </c>
      <c r="C10" s="15">
        <f t="shared" si="5"/>
        <v>10350</v>
      </c>
      <c r="D10" s="15">
        <v>0</v>
      </c>
      <c r="E10" s="15">
        <v>0</v>
      </c>
      <c r="F10" s="16">
        <f t="shared" si="0"/>
        <v>0</v>
      </c>
      <c r="G10" s="15">
        <v>0</v>
      </c>
      <c r="H10" s="17"/>
      <c r="I10" s="15">
        <v>0</v>
      </c>
      <c r="J10" s="19"/>
      <c r="K10" s="1"/>
      <c r="L10" s="14">
        <f t="shared" si="6"/>
        <v>43998</v>
      </c>
      <c r="M10" s="15">
        <f t="shared" si="7"/>
        <v>10350</v>
      </c>
      <c r="N10" s="15">
        <v>0</v>
      </c>
      <c r="O10" s="15">
        <v>0</v>
      </c>
      <c r="P10" s="16">
        <f t="shared" si="1"/>
        <v>0</v>
      </c>
      <c r="Q10" s="15">
        <v>0</v>
      </c>
      <c r="R10" s="17"/>
      <c r="S10" s="15">
        <v>0</v>
      </c>
      <c r="T10" s="19"/>
      <c r="U10" s="1"/>
      <c r="V10" s="14">
        <f t="shared" si="8"/>
        <v>43998</v>
      </c>
      <c r="W10" s="15">
        <f t="shared" si="9"/>
        <v>10350</v>
      </c>
      <c r="X10" s="15">
        <v>0</v>
      </c>
      <c r="Y10" s="15">
        <v>0</v>
      </c>
      <c r="Z10" s="16">
        <f t="shared" si="2"/>
        <v>0</v>
      </c>
      <c r="AA10" s="15">
        <v>0</v>
      </c>
      <c r="AB10" s="17"/>
      <c r="AC10" s="15">
        <v>0</v>
      </c>
      <c r="AD10" s="19"/>
      <c r="AE10" s="2"/>
      <c r="AF10" s="14">
        <f t="shared" si="10"/>
        <v>43998</v>
      </c>
      <c r="AG10" s="15">
        <f t="shared" si="11"/>
        <v>10350</v>
      </c>
      <c r="AH10" s="21">
        <v>0</v>
      </c>
      <c r="AI10" s="21">
        <v>0</v>
      </c>
      <c r="AJ10" s="16">
        <f t="shared" si="3"/>
        <v>0</v>
      </c>
      <c r="AK10" s="21">
        <v>0</v>
      </c>
      <c r="AL10" s="17"/>
      <c r="AM10" s="21">
        <v>0</v>
      </c>
      <c r="AN10" s="23"/>
      <c r="AY10" s="61">
        <f>AY9+1</f>
        <v>43997</v>
      </c>
      <c r="AZ10" s="60">
        <v>120</v>
      </c>
    </row>
    <row r="11" spans="1:52" x14ac:dyDescent="0.2">
      <c r="A11" s="1"/>
      <c r="B11" s="14">
        <f t="shared" si="4"/>
        <v>43999</v>
      </c>
      <c r="C11" s="15">
        <f t="shared" si="5"/>
        <v>10350</v>
      </c>
      <c r="D11" s="15">
        <v>0</v>
      </c>
      <c r="E11" s="15">
        <v>0</v>
      </c>
      <c r="F11" s="16">
        <f t="shared" si="0"/>
        <v>0</v>
      </c>
      <c r="G11" s="15">
        <v>0</v>
      </c>
      <c r="H11" s="17"/>
      <c r="I11" s="15">
        <v>0</v>
      </c>
      <c r="J11" s="19"/>
      <c r="K11" s="1"/>
      <c r="L11" s="14">
        <f t="shared" si="6"/>
        <v>43999</v>
      </c>
      <c r="M11" s="15">
        <f t="shared" si="7"/>
        <v>10350</v>
      </c>
      <c r="N11" s="15">
        <v>0</v>
      </c>
      <c r="O11" s="15">
        <v>0</v>
      </c>
      <c r="P11" s="16">
        <f t="shared" si="1"/>
        <v>0</v>
      </c>
      <c r="Q11" s="15">
        <v>0</v>
      </c>
      <c r="R11" s="17"/>
      <c r="S11" s="15">
        <v>0</v>
      </c>
      <c r="T11" s="19"/>
      <c r="U11" s="1"/>
      <c r="V11" s="14">
        <f t="shared" si="8"/>
        <v>43999</v>
      </c>
      <c r="W11" s="15">
        <f t="shared" si="9"/>
        <v>10350</v>
      </c>
      <c r="X11" s="15">
        <v>0</v>
      </c>
      <c r="Y11" s="15">
        <v>0</v>
      </c>
      <c r="Z11" s="16">
        <f t="shared" si="2"/>
        <v>0</v>
      </c>
      <c r="AA11" s="15">
        <v>0</v>
      </c>
      <c r="AB11" s="17"/>
      <c r="AC11" s="15">
        <v>0</v>
      </c>
      <c r="AD11" s="19"/>
      <c r="AE11" s="2"/>
      <c r="AF11" s="14">
        <f t="shared" si="10"/>
        <v>43999</v>
      </c>
      <c r="AG11" s="15">
        <f t="shared" si="11"/>
        <v>10350</v>
      </c>
      <c r="AH11" s="21">
        <v>0</v>
      </c>
      <c r="AI11" s="21">
        <v>0</v>
      </c>
      <c r="AJ11" s="16">
        <f t="shared" si="3"/>
        <v>0</v>
      </c>
      <c r="AK11" s="21">
        <v>0</v>
      </c>
      <c r="AL11" s="17"/>
      <c r="AM11" s="21">
        <v>0</v>
      </c>
      <c r="AN11" s="23"/>
      <c r="AY11" s="61">
        <f t="shared" ref="AY11:AY12" si="12">AY10+1</f>
        <v>43998</v>
      </c>
      <c r="AZ11" s="60">
        <v>130</v>
      </c>
    </row>
    <row r="12" spans="1:52" x14ac:dyDescent="0.2">
      <c r="A12" s="1"/>
      <c r="B12" s="14">
        <f t="shared" si="4"/>
        <v>44000</v>
      </c>
      <c r="C12" s="15">
        <f t="shared" si="5"/>
        <v>10350</v>
      </c>
      <c r="D12" s="15">
        <v>0</v>
      </c>
      <c r="E12" s="15">
        <v>0</v>
      </c>
      <c r="F12" s="16">
        <f t="shared" si="0"/>
        <v>0</v>
      </c>
      <c r="G12" s="15">
        <v>0</v>
      </c>
      <c r="H12" s="17"/>
      <c r="I12" s="15">
        <v>0</v>
      </c>
      <c r="J12" s="19"/>
      <c r="K12" s="1"/>
      <c r="L12" s="14">
        <f t="shared" si="6"/>
        <v>44000</v>
      </c>
      <c r="M12" s="15">
        <f t="shared" si="7"/>
        <v>10350</v>
      </c>
      <c r="N12" s="15">
        <v>0</v>
      </c>
      <c r="O12" s="15">
        <v>0</v>
      </c>
      <c r="P12" s="16">
        <f t="shared" si="1"/>
        <v>0</v>
      </c>
      <c r="Q12" s="15">
        <v>0</v>
      </c>
      <c r="R12" s="17"/>
      <c r="S12" s="15">
        <v>0</v>
      </c>
      <c r="T12" s="19"/>
      <c r="U12" s="1"/>
      <c r="V12" s="14">
        <f t="shared" si="8"/>
        <v>44000</v>
      </c>
      <c r="W12" s="15">
        <f t="shared" si="9"/>
        <v>10350</v>
      </c>
      <c r="X12" s="15">
        <v>0</v>
      </c>
      <c r="Y12" s="15">
        <v>0</v>
      </c>
      <c r="Z12" s="16">
        <f t="shared" si="2"/>
        <v>0</v>
      </c>
      <c r="AA12" s="15">
        <v>0</v>
      </c>
      <c r="AB12" s="17"/>
      <c r="AC12" s="15">
        <v>0</v>
      </c>
      <c r="AD12" s="19"/>
      <c r="AE12" s="2"/>
      <c r="AF12" s="14">
        <f t="shared" si="10"/>
        <v>44000</v>
      </c>
      <c r="AG12" s="15">
        <f t="shared" si="11"/>
        <v>10350</v>
      </c>
      <c r="AH12" s="21">
        <v>0</v>
      </c>
      <c r="AI12" s="21">
        <v>0</v>
      </c>
      <c r="AJ12" s="16">
        <f t="shared" si="3"/>
        <v>0</v>
      </c>
      <c r="AK12" s="21">
        <v>0</v>
      </c>
      <c r="AL12" s="17"/>
      <c r="AM12" s="21">
        <v>0</v>
      </c>
      <c r="AN12" s="23"/>
      <c r="AY12" s="61">
        <f t="shared" si="12"/>
        <v>43999</v>
      </c>
      <c r="AZ12" s="60">
        <v>140</v>
      </c>
    </row>
    <row r="13" spans="1:52" x14ac:dyDescent="0.2">
      <c r="A13" s="1"/>
      <c r="B13" s="14">
        <f t="shared" si="4"/>
        <v>44001</v>
      </c>
      <c r="C13" s="15">
        <f t="shared" si="5"/>
        <v>10350</v>
      </c>
      <c r="D13" s="15">
        <v>0</v>
      </c>
      <c r="E13" s="15">
        <v>0</v>
      </c>
      <c r="F13" s="16">
        <f t="shared" si="0"/>
        <v>0</v>
      </c>
      <c r="G13" s="15">
        <v>0</v>
      </c>
      <c r="H13" s="17"/>
      <c r="I13" s="15">
        <v>0</v>
      </c>
      <c r="J13" s="19"/>
      <c r="K13" s="1"/>
      <c r="L13" s="14">
        <f t="shared" si="6"/>
        <v>44001</v>
      </c>
      <c r="M13" s="15">
        <f t="shared" si="7"/>
        <v>10350</v>
      </c>
      <c r="N13" s="15">
        <v>0</v>
      </c>
      <c r="O13" s="15">
        <v>0</v>
      </c>
      <c r="P13" s="16">
        <f t="shared" si="1"/>
        <v>0</v>
      </c>
      <c r="Q13" s="15">
        <v>0</v>
      </c>
      <c r="R13" s="17"/>
      <c r="S13" s="15">
        <v>0</v>
      </c>
      <c r="T13" s="19"/>
      <c r="U13" s="1"/>
      <c r="V13" s="14">
        <f t="shared" si="8"/>
        <v>44001</v>
      </c>
      <c r="W13" s="15">
        <f t="shared" si="9"/>
        <v>10350</v>
      </c>
      <c r="X13" s="15">
        <v>0</v>
      </c>
      <c r="Y13" s="15">
        <v>0</v>
      </c>
      <c r="Z13" s="16">
        <f t="shared" si="2"/>
        <v>0</v>
      </c>
      <c r="AA13" s="15">
        <v>0</v>
      </c>
      <c r="AB13" s="17"/>
      <c r="AC13" s="15">
        <v>0</v>
      </c>
      <c r="AD13" s="19"/>
      <c r="AE13" s="2"/>
      <c r="AF13" s="14">
        <f t="shared" si="10"/>
        <v>44001</v>
      </c>
      <c r="AG13" s="15">
        <f t="shared" si="11"/>
        <v>10350</v>
      </c>
      <c r="AH13" s="21">
        <v>0</v>
      </c>
      <c r="AI13" s="21">
        <v>0</v>
      </c>
      <c r="AJ13" s="16">
        <f t="shared" si="3"/>
        <v>0</v>
      </c>
      <c r="AK13" s="21">
        <v>0</v>
      </c>
      <c r="AL13" s="17"/>
      <c r="AM13" s="21">
        <v>0</v>
      </c>
      <c r="AN13" s="23"/>
      <c r="AY13" s="61"/>
      <c r="AZ13" s="60"/>
    </row>
    <row r="14" spans="1:52" x14ac:dyDescent="0.2">
      <c r="A14" s="1"/>
      <c r="B14" s="14">
        <f t="shared" si="4"/>
        <v>44002</v>
      </c>
      <c r="C14" s="15">
        <f t="shared" si="5"/>
        <v>10350</v>
      </c>
      <c r="D14" s="15">
        <v>0</v>
      </c>
      <c r="E14" s="15">
        <v>0</v>
      </c>
      <c r="F14" s="16">
        <f t="shared" si="0"/>
        <v>0</v>
      </c>
      <c r="G14" s="15">
        <v>0</v>
      </c>
      <c r="H14" s="17"/>
      <c r="I14" s="15">
        <v>0</v>
      </c>
      <c r="J14" s="19"/>
      <c r="K14" s="1"/>
      <c r="L14" s="14">
        <f t="shared" si="6"/>
        <v>44002</v>
      </c>
      <c r="M14" s="15">
        <f t="shared" si="7"/>
        <v>10350</v>
      </c>
      <c r="N14" s="15">
        <v>0</v>
      </c>
      <c r="O14" s="15">
        <v>0</v>
      </c>
      <c r="P14" s="16">
        <f t="shared" si="1"/>
        <v>0</v>
      </c>
      <c r="Q14" s="15">
        <v>0</v>
      </c>
      <c r="R14" s="17"/>
      <c r="S14" s="15">
        <v>0</v>
      </c>
      <c r="T14" s="19"/>
      <c r="U14" s="1"/>
      <c r="V14" s="14">
        <f t="shared" si="8"/>
        <v>44002</v>
      </c>
      <c r="W14" s="15">
        <f t="shared" si="9"/>
        <v>10350</v>
      </c>
      <c r="X14" s="15">
        <v>0</v>
      </c>
      <c r="Y14" s="15">
        <v>0</v>
      </c>
      <c r="Z14" s="16">
        <f t="shared" si="2"/>
        <v>0</v>
      </c>
      <c r="AA14" s="15">
        <v>0</v>
      </c>
      <c r="AB14" s="17"/>
      <c r="AC14" s="15">
        <v>0</v>
      </c>
      <c r="AD14" s="19"/>
      <c r="AE14" s="2"/>
      <c r="AF14" s="14">
        <f t="shared" si="10"/>
        <v>44002</v>
      </c>
      <c r="AG14" s="15">
        <f t="shared" si="11"/>
        <v>10350</v>
      </c>
      <c r="AH14" s="21">
        <v>0</v>
      </c>
      <c r="AI14" s="21">
        <v>0</v>
      </c>
      <c r="AJ14" s="16">
        <f t="shared" si="3"/>
        <v>0</v>
      </c>
      <c r="AK14" s="21">
        <v>0</v>
      </c>
      <c r="AL14" s="17"/>
      <c r="AM14" s="21">
        <v>0</v>
      </c>
      <c r="AN14" s="23"/>
      <c r="AY14" s="61"/>
      <c r="AZ14" s="60"/>
    </row>
    <row r="15" spans="1:52" x14ac:dyDescent="0.2">
      <c r="A15" s="1"/>
      <c r="B15" s="24" t="s">
        <v>16</v>
      </c>
      <c r="C15" s="25"/>
      <c r="D15" s="25">
        <f t="shared" ref="D15:G15" si="13">SUM(D8:D14)</f>
        <v>0</v>
      </c>
      <c r="E15" s="25">
        <f t="shared" si="13"/>
        <v>0</v>
      </c>
      <c r="F15" s="26">
        <f t="shared" si="13"/>
        <v>0</v>
      </c>
      <c r="G15" s="25">
        <f t="shared" si="13"/>
        <v>0</v>
      </c>
      <c r="H15" s="27"/>
      <c r="I15" s="25">
        <f>SUM(I8:I14)</f>
        <v>0</v>
      </c>
      <c r="J15" s="28"/>
      <c r="K15" s="1"/>
      <c r="L15" s="24" t="s">
        <v>16</v>
      </c>
      <c r="M15" s="25"/>
      <c r="N15" s="25">
        <f t="shared" ref="N15:Q15" si="14">SUM(N8:N14)</f>
        <v>0</v>
      </c>
      <c r="O15" s="25">
        <f t="shared" si="14"/>
        <v>0</v>
      </c>
      <c r="P15" s="26">
        <f t="shared" si="14"/>
        <v>0</v>
      </c>
      <c r="Q15" s="25">
        <f t="shared" si="14"/>
        <v>0</v>
      </c>
      <c r="R15" s="27"/>
      <c r="S15" s="25">
        <f>SUM(S8:S14)</f>
        <v>0</v>
      </c>
      <c r="T15" s="28"/>
      <c r="U15" s="1"/>
      <c r="V15" s="24" t="s">
        <v>16</v>
      </c>
      <c r="W15" s="25"/>
      <c r="X15" s="25">
        <f t="shared" ref="X15:AA15" si="15">SUM(X8:X14)</f>
        <v>0</v>
      </c>
      <c r="Y15" s="25">
        <f t="shared" si="15"/>
        <v>0</v>
      </c>
      <c r="Z15" s="26">
        <f t="shared" si="15"/>
        <v>0</v>
      </c>
      <c r="AA15" s="25">
        <f t="shared" si="15"/>
        <v>0</v>
      </c>
      <c r="AB15" s="27"/>
      <c r="AC15" s="25">
        <f>SUM(AC8:AC14)</f>
        <v>0</v>
      </c>
      <c r="AD15" s="28"/>
      <c r="AE15" s="2"/>
      <c r="AF15" s="24" t="s">
        <v>16</v>
      </c>
      <c r="AG15" s="25"/>
      <c r="AH15" s="25">
        <f t="shared" ref="AH15:AK15" si="16">SUM(AH8:AH14)</f>
        <v>0</v>
      </c>
      <c r="AI15" s="25">
        <f t="shared" si="16"/>
        <v>0</v>
      </c>
      <c r="AJ15" s="26">
        <f t="shared" si="16"/>
        <v>0</v>
      </c>
      <c r="AK15" s="25">
        <f t="shared" si="16"/>
        <v>0</v>
      </c>
      <c r="AL15" s="27"/>
      <c r="AM15" s="25">
        <f>SUM(AM8:AM14)</f>
        <v>0</v>
      </c>
      <c r="AN15" s="28"/>
      <c r="AY15" s="61"/>
      <c r="AZ15" s="60"/>
    </row>
    <row r="16" spans="1:52" x14ac:dyDescent="0.2">
      <c r="A16" s="1"/>
      <c r="B16" s="29" t="s">
        <v>18</v>
      </c>
      <c r="C16" s="30"/>
      <c r="D16" s="30"/>
      <c r="E16" s="30"/>
      <c r="F16" s="30"/>
      <c r="G16" s="31"/>
      <c r="H16" s="32" t="e">
        <f>AVERAGE(H8:H14)</f>
        <v>#DIV/0!</v>
      </c>
      <c r="I16" s="31"/>
      <c r="J16" s="33" t="e">
        <f>AVERAGE(J8:J14)</f>
        <v>#DIV/0!</v>
      </c>
      <c r="K16" s="34"/>
      <c r="L16" s="29" t="s">
        <v>18</v>
      </c>
      <c r="M16" s="30"/>
      <c r="N16" s="30"/>
      <c r="O16" s="30"/>
      <c r="P16" s="30"/>
      <c r="Q16" s="31"/>
      <c r="R16" s="32" t="e">
        <f>AVERAGE(R8:R14)</f>
        <v>#DIV/0!</v>
      </c>
      <c r="S16" s="31"/>
      <c r="T16" s="33" t="e">
        <f>AVERAGE(T8:T14)</f>
        <v>#DIV/0!</v>
      </c>
      <c r="U16" s="34"/>
      <c r="V16" s="29" t="s">
        <v>18</v>
      </c>
      <c r="W16" s="30"/>
      <c r="X16" s="30"/>
      <c r="Y16" s="30"/>
      <c r="Z16" s="30"/>
      <c r="AA16" s="31"/>
      <c r="AB16" s="32" t="e">
        <f>AVERAGE(AB8:AB14)</f>
        <v>#DIV/0!</v>
      </c>
      <c r="AC16" s="31"/>
      <c r="AD16" s="33" t="e">
        <f>AVERAGE(AD8:AD14)</f>
        <v>#DIV/0!</v>
      </c>
      <c r="AE16" s="35"/>
      <c r="AF16" s="36" t="s">
        <v>18</v>
      </c>
      <c r="AG16" s="37"/>
      <c r="AH16" s="37"/>
      <c r="AI16" s="37"/>
      <c r="AJ16" s="37"/>
      <c r="AK16" s="38"/>
      <c r="AL16" s="32" t="e">
        <f>AVERAGE(AL8:AL14)</f>
        <v>#DIV/0!</v>
      </c>
      <c r="AM16" s="38"/>
      <c r="AN16" s="33" t="e">
        <f>AVERAGE(AN8:AN14)</f>
        <v>#DIV/0!</v>
      </c>
    </row>
    <row r="17" spans="1:40" x14ac:dyDescent="0.2">
      <c r="A17" s="1"/>
      <c r="B17" s="39" t="s">
        <v>19</v>
      </c>
      <c r="C17" s="30"/>
      <c r="D17" s="39"/>
      <c r="E17" s="30"/>
      <c r="F17" s="30"/>
      <c r="G17" s="31"/>
      <c r="H17" s="40" t="e">
        <f>H16-J4</f>
        <v>#DIV/0!</v>
      </c>
      <c r="I17" s="31"/>
      <c r="J17" s="33"/>
      <c r="K17" s="34"/>
      <c r="L17" s="39" t="s">
        <v>19</v>
      </c>
      <c r="M17" s="30"/>
      <c r="N17" s="39"/>
      <c r="O17" s="30"/>
      <c r="P17" s="30"/>
      <c r="Q17" s="31"/>
      <c r="R17" s="40" t="e">
        <f>R16-T4</f>
        <v>#DIV/0!</v>
      </c>
      <c r="S17" s="31"/>
      <c r="T17" s="33"/>
      <c r="U17" s="34"/>
      <c r="V17" s="39" t="s">
        <v>19</v>
      </c>
      <c r="W17" s="30"/>
      <c r="X17" s="39"/>
      <c r="Y17" s="30"/>
      <c r="Z17" s="30"/>
      <c r="AA17" s="31"/>
      <c r="AB17" s="40" t="e">
        <f>AB16-AD4</f>
        <v>#DIV/0!</v>
      </c>
      <c r="AC17" s="31"/>
      <c r="AD17" s="33"/>
      <c r="AE17" s="35"/>
      <c r="AF17" s="39" t="s">
        <v>19</v>
      </c>
      <c r="AG17" s="37"/>
      <c r="AH17" s="39"/>
      <c r="AI17" s="37"/>
      <c r="AJ17" s="37"/>
      <c r="AK17" s="38"/>
      <c r="AL17" s="40" t="e">
        <f>AL16-AN4</f>
        <v>#DIV/0!</v>
      </c>
      <c r="AM17" s="38"/>
      <c r="AN17" s="33"/>
    </row>
    <row r="18" spans="1:40" x14ac:dyDescent="0.25">
      <c r="A18" s="1"/>
      <c r="B18" s="41" t="s">
        <v>20</v>
      </c>
      <c r="C18" s="42"/>
      <c r="D18" s="42"/>
      <c r="E18" s="43"/>
      <c r="F18" s="44">
        <v>0.21</v>
      </c>
      <c r="G18" s="45"/>
      <c r="H18" s="46">
        <v>50.5</v>
      </c>
      <c r="I18" s="46"/>
      <c r="J18" s="47">
        <v>84.5</v>
      </c>
      <c r="K18" s="1"/>
      <c r="L18" s="41" t="s">
        <v>20</v>
      </c>
      <c r="M18" s="42"/>
      <c r="N18" s="42"/>
      <c r="O18" s="43"/>
      <c r="P18" s="44">
        <v>0.15</v>
      </c>
      <c r="Q18" s="45"/>
      <c r="R18" s="46">
        <v>71.7</v>
      </c>
      <c r="S18" s="46"/>
      <c r="T18" s="47">
        <v>92.2</v>
      </c>
      <c r="U18" s="1"/>
      <c r="V18" s="41" t="s">
        <v>20</v>
      </c>
      <c r="W18" s="42"/>
      <c r="X18" s="42"/>
      <c r="Y18" s="43"/>
      <c r="Z18" s="44">
        <v>0</v>
      </c>
      <c r="AA18" s="45"/>
      <c r="AB18" s="46">
        <v>0</v>
      </c>
      <c r="AC18" s="46"/>
      <c r="AD18" s="47">
        <v>0</v>
      </c>
      <c r="AE18" s="2"/>
      <c r="AF18" s="48" t="s">
        <v>20</v>
      </c>
      <c r="AG18" s="49"/>
      <c r="AH18" s="49"/>
      <c r="AI18" s="50"/>
      <c r="AJ18" s="51">
        <v>0</v>
      </c>
      <c r="AK18" s="52"/>
      <c r="AL18" s="53">
        <v>0</v>
      </c>
      <c r="AM18" s="53"/>
      <c r="AN18" s="54">
        <v>0</v>
      </c>
    </row>
    <row r="19" spans="1:4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15.75" customHeight="1" x14ac:dyDescent="0.2">
      <c r="A21" s="1"/>
      <c r="B21" s="75" t="s">
        <v>21</v>
      </c>
      <c r="C21" s="67"/>
      <c r="D21" s="67"/>
      <c r="E21" s="67"/>
      <c r="F21" s="67"/>
      <c r="G21" s="68"/>
      <c r="H21" s="79" t="s">
        <v>1</v>
      </c>
      <c r="I21" s="80"/>
      <c r="J21" s="3">
        <v>155</v>
      </c>
      <c r="K21" s="1"/>
      <c r="L21" s="75" t="s">
        <v>22</v>
      </c>
      <c r="M21" s="67"/>
      <c r="N21" s="67"/>
      <c r="O21" s="67"/>
      <c r="P21" s="67"/>
      <c r="Q21" s="68"/>
      <c r="R21" s="79" t="s">
        <v>1</v>
      </c>
      <c r="S21" s="80"/>
      <c r="T21" s="3">
        <v>166</v>
      </c>
      <c r="U21" s="1"/>
      <c r="V21" s="75" t="s">
        <v>23</v>
      </c>
      <c r="W21" s="67"/>
      <c r="X21" s="67"/>
      <c r="Y21" s="67"/>
      <c r="Z21" s="67"/>
      <c r="AA21" s="68"/>
      <c r="AB21" s="79" t="s">
        <v>1</v>
      </c>
      <c r="AC21" s="80"/>
      <c r="AD21" s="3">
        <v>135</v>
      </c>
      <c r="AE21" s="2"/>
      <c r="AF21" s="83" t="s">
        <v>24</v>
      </c>
      <c r="AG21" s="67"/>
      <c r="AH21" s="67"/>
      <c r="AI21" s="67"/>
      <c r="AJ21" s="67"/>
      <c r="AK21" s="68"/>
      <c r="AL21" s="79" t="s">
        <v>1</v>
      </c>
      <c r="AM21" s="80"/>
      <c r="AN21" s="3">
        <v>135</v>
      </c>
    </row>
    <row r="22" spans="1:40" ht="15.75" customHeight="1" x14ac:dyDescent="0.2">
      <c r="A22" s="1"/>
      <c r="B22" s="76"/>
      <c r="C22" s="77"/>
      <c r="D22" s="77"/>
      <c r="E22" s="77"/>
      <c r="F22" s="77"/>
      <c r="G22" s="78"/>
      <c r="H22" s="79" t="s">
        <v>5</v>
      </c>
      <c r="I22" s="80"/>
      <c r="J22" s="3">
        <v>159</v>
      </c>
      <c r="K22" s="1"/>
      <c r="L22" s="76"/>
      <c r="M22" s="77"/>
      <c r="N22" s="77"/>
      <c r="O22" s="77"/>
      <c r="P22" s="77"/>
      <c r="Q22" s="78"/>
      <c r="R22" s="79" t="s">
        <v>5</v>
      </c>
      <c r="S22" s="80"/>
      <c r="T22" s="3">
        <v>160</v>
      </c>
      <c r="U22" s="1"/>
      <c r="V22" s="76"/>
      <c r="W22" s="77"/>
      <c r="X22" s="77"/>
      <c r="Y22" s="77"/>
      <c r="Z22" s="77"/>
      <c r="AA22" s="78"/>
      <c r="AB22" s="79" t="s">
        <v>5</v>
      </c>
      <c r="AC22" s="80"/>
      <c r="AD22" s="3">
        <v>115</v>
      </c>
      <c r="AE22" s="2"/>
      <c r="AF22" s="76"/>
      <c r="AG22" s="77"/>
      <c r="AH22" s="77"/>
      <c r="AI22" s="77"/>
      <c r="AJ22" s="77"/>
      <c r="AK22" s="78"/>
      <c r="AL22" s="79" t="s">
        <v>5</v>
      </c>
      <c r="AM22" s="80"/>
      <c r="AN22" s="3">
        <v>115</v>
      </c>
    </row>
    <row r="23" spans="1:40" ht="15.75" customHeight="1" x14ac:dyDescent="0.2">
      <c r="A23" s="4"/>
      <c r="B23" s="69"/>
      <c r="C23" s="70"/>
      <c r="D23" s="70"/>
      <c r="E23" s="70"/>
      <c r="F23" s="70"/>
      <c r="G23" s="71"/>
      <c r="H23" s="81" t="s">
        <v>6</v>
      </c>
      <c r="I23" s="80"/>
      <c r="J23" s="5">
        <v>0.311</v>
      </c>
      <c r="K23" s="55"/>
      <c r="L23" s="69"/>
      <c r="M23" s="70"/>
      <c r="N23" s="70"/>
      <c r="O23" s="70"/>
      <c r="P23" s="70"/>
      <c r="Q23" s="71"/>
      <c r="R23" s="81" t="s">
        <v>6</v>
      </c>
      <c r="S23" s="80"/>
      <c r="T23" s="5">
        <v>0.505</v>
      </c>
      <c r="U23" s="55"/>
      <c r="V23" s="69"/>
      <c r="W23" s="70"/>
      <c r="X23" s="70"/>
      <c r="Y23" s="70"/>
      <c r="Z23" s="70"/>
      <c r="AA23" s="71"/>
      <c r="AB23" s="81" t="s">
        <v>6</v>
      </c>
      <c r="AC23" s="80"/>
      <c r="AD23" s="5">
        <v>0.18099999999999999</v>
      </c>
      <c r="AE23" s="56"/>
      <c r="AF23" s="69"/>
      <c r="AG23" s="70"/>
      <c r="AH23" s="70"/>
      <c r="AI23" s="70"/>
      <c r="AJ23" s="70"/>
      <c r="AK23" s="71"/>
      <c r="AL23" s="81" t="s">
        <v>6</v>
      </c>
      <c r="AM23" s="80"/>
      <c r="AN23" s="5">
        <v>0.18099999999999999</v>
      </c>
    </row>
    <row r="24" spans="1:40" ht="15.75" customHeight="1" x14ac:dyDescent="0.2">
      <c r="A24" s="1"/>
      <c r="B24" s="72" t="s">
        <v>7</v>
      </c>
      <c r="C24" s="63" t="s">
        <v>8</v>
      </c>
      <c r="D24" s="66" t="s">
        <v>9</v>
      </c>
      <c r="E24" s="67"/>
      <c r="F24" s="68"/>
      <c r="G24" s="73" t="s">
        <v>10</v>
      </c>
      <c r="H24" s="74" t="s">
        <v>11</v>
      </c>
      <c r="I24" s="82" t="s">
        <v>12</v>
      </c>
      <c r="J24" s="68"/>
      <c r="K24" s="1"/>
      <c r="L24" s="72" t="s">
        <v>7</v>
      </c>
      <c r="M24" s="63" t="s">
        <v>8</v>
      </c>
      <c r="N24" s="66" t="s">
        <v>9</v>
      </c>
      <c r="O24" s="67"/>
      <c r="P24" s="68"/>
      <c r="Q24" s="73" t="s">
        <v>10</v>
      </c>
      <c r="R24" s="74" t="s">
        <v>11</v>
      </c>
      <c r="S24" s="82" t="s">
        <v>12</v>
      </c>
      <c r="T24" s="68"/>
      <c r="U24" s="1"/>
      <c r="V24" s="72" t="s">
        <v>7</v>
      </c>
      <c r="W24" s="63" t="s">
        <v>8</v>
      </c>
      <c r="X24" s="66" t="s">
        <v>9</v>
      </c>
      <c r="Y24" s="67"/>
      <c r="Z24" s="68"/>
      <c r="AA24" s="73" t="s">
        <v>10</v>
      </c>
      <c r="AB24" s="74" t="s">
        <v>11</v>
      </c>
      <c r="AC24" s="82" t="s">
        <v>12</v>
      </c>
      <c r="AD24" s="68"/>
      <c r="AE24" s="2"/>
      <c r="AF24" s="72" t="s">
        <v>7</v>
      </c>
      <c r="AG24" s="63" t="s">
        <v>8</v>
      </c>
      <c r="AH24" s="66" t="s">
        <v>9</v>
      </c>
      <c r="AI24" s="67"/>
      <c r="AJ24" s="68"/>
      <c r="AK24" s="73" t="s">
        <v>10</v>
      </c>
      <c r="AL24" s="74" t="s">
        <v>11</v>
      </c>
      <c r="AM24" s="82" t="s">
        <v>12</v>
      </c>
      <c r="AN24" s="68"/>
    </row>
    <row r="25" spans="1:40" ht="15.75" customHeight="1" x14ac:dyDescent="0.2">
      <c r="A25" s="1"/>
      <c r="B25" s="64"/>
      <c r="C25" s="64"/>
      <c r="D25" s="69"/>
      <c r="E25" s="70"/>
      <c r="F25" s="71"/>
      <c r="G25" s="64"/>
      <c r="H25" s="64"/>
      <c r="I25" s="69"/>
      <c r="J25" s="71"/>
      <c r="K25" s="1"/>
      <c r="L25" s="64"/>
      <c r="M25" s="64"/>
      <c r="N25" s="69"/>
      <c r="O25" s="70"/>
      <c r="P25" s="71"/>
      <c r="Q25" s="64"/>
      <c r="R25" s="64"/>
      <c r="S25" s="69"/>
      <c r="T25" s="71"/>
      <c r="U25" s="1"/>
      <c r="V25" s="64"/>
      <c r="W25" s="64"/>
      <c r="X25" s="69"/>
      <c r="Y25" s="70"/>
      <c r="Z25" s="71"/>
      <c r="AA25" s="64"/>
      <c r="AB25" s="64"/>
      <c r="AC25" s="69"/>
      <c r="AD25" s="71"/>
      <c r="AE25" s="2"/>
      <c r="AF25" s="64"/>
      <c r="AG25" s="64"/>
      <c r="AH25" s="69"/>
      <c r="AI25" s="70"/>
      <c r="AJ25" s="71"/>
      <c r="AK25" s="64"/>
      <c r="AL25" s="64"/>
      <c r="AM25" s="69"/>
      <c r="AN25" s="71"/>
    </row>
    <row r="26" spans="1:40" ht="15.75" customHeight="1" x14ac:dyDescent="0.2">
      <c r="A26" s="1"/>
      <c r="B26" s="65"/>
      <c r="C26" s="65"/>
      <c r="D26" s="7" t="s">
        <v>13</v>
      </c>
      <c r="E26" s="8" t="s">
        <v>14</v>
      </c>
      <c r="F26" s="9" t="s">
        <v>15</v>
      </c>
      <c r="G26" s="65"/>
      <c r="H26" s="65"/>
      <c r="I26" s="10" t="s">
        <v>16</v>
      </c>
      <c r="J26" s="10" t="s">
        <v>17</v>
      </c>
      <c r="K26" s="1"/>
      <c r="L26" s="65"/>
      <c r="M26" s="65"/>
      <c r="N26" s="7" t="s">
        <v>13</v>
      </c>
      <c r="O26" s="8" t="s">
        <v>14</v>
      </c>
      <c r="P26" s="9" t="s">
        <v>15</v>
      </c>
      <c r="Q26" s="65"/>
      <c r="R26" s="65"/>
      <c r="S26" s="10" t="s">
        <v>16</v>
      </c>
      <c r="T26" s="10" t="s">
        <v>17</v>
      </c>
      <c r="U26" s="1"/>
      <c r="V26" s="65"/>
      <c r="W26" s="65"/>
      <c r="X26" s="7" t="s">
        <v>13</v>
      </c>
      <c r="Y26" s="8" t="s">
        <v>14</v>
      </c>
      <c r="Z26" s="9" t="s">
        <v>15</v>
      </c>
      <c r="AA26" s="65"/>
      <c r="AB26" s="65"/>
      <c r="AC26" s="10" t="s">
        <v>16</v>
      </c>
      <c r="AD26" s="10" t="s">
        <v>17</v>
      </c>
      <c r="AE26" s="2"/>
      <c r="AF26" s="65"/>
      <c r="AG26" s="65"/>
      <c r="AH26" s="11" t="s">
        <v>13</v>
      </c>
      <c r="AI26" s="12" t="s">
        <v>14</v>
      </c>
      <c r="AJ26" s="9" t="s">
        <v>15</v>
      </c>
      <c r="AK26" s="65"/>
      <c r="AL26" s="65"/>
      <c r="AM26" s="13" t="s">
        <v>16</v>
      </c>
      <c r="AN26" s="13" t="s">
        <v>17</v>
      </c>
    </row>
    <row r="27" spans="1:40" ht="15.75" customHeight="1" x14ac:dyDescent="0.2">
      <c r="A27" s="1"/>
      <c r="B27" s="14">
        <v>43996</v>
      </c>
      <c r="C27" s="15">
        <f>10350-D27-E27</f>
        <v>10350</v>
      </c>
      <c r="D27" s="15">
        <v>0</v>
      </c>
      <c r="E27" s="15">
        <v>0</v>
      </c>
      <c r="F27" s="16">
        <f t="shared" ref="F27:F33" si="17">(D27+E27)/C27*100</f>
        <v>0</v>
      </c>
      <c r="G27" s="15">
        <v>0</v>
      </c>
      <c r="H27" s="17"/>
      <c r="I27" s="18">
        <v>0</v>
      </c>
      <c r="J27" s="19"/>
      <c r="K27" s="1"/>
      <c r="L27" s="14">
        <v>43996</v>
      </c>
      <c r="M27" s="15">
        <f>10350-N27-O27</f>
        <v>10350</v>
      </c>
      <c r="N27" s="15">
        <v>0</v>
      </c>
      <c r="O27" s="15">
        <v>0</v>
      </c>
      <c r="P27" s="16">
        <f t="shared" ref="P27:P33" si="18">(N27+O27)/M27*100</f>
        <v>0</v>
      </c>
      <c r="Q27" s="15">
        <v>0</v>
      </c>
      <c r="R27" s="17"/>
      <c r="S27" s="18">
        <v>0</v>
      </c>
      <c r="T27" s="19"/>
      <c r="U27" s="1"/>
      <c r="V27" s="14">
        <v>43996</v>
      </c>
      <c r="W27" s="15">
        <f>10350-X27-Y27</f>
        <v>10350</v>
      </c>
      <c r="X27" s="15">
        <v>0</v>
      </c>
      <c r="Y27" s="15">
        <v>0</v>
      </c>
      <c r="Z27" s="16">
        <f t="shared" ref="Z27:Z33" si="19">(X27+Y27)/W27*100</f>
        <v>0</v>
      </c>
      <c r="AA27" s="15">
        <v>0</v>
      </c>
      <c r="AB27" s="17"/>
      <c r="AC27" s="18">
        <v>0</v>
      </c>
      <c r="AD27" s="19"/>
      <c r="AE27" s="2"/>
      <c r="AF27" s="20">
        <v>43996</v>
      </c>
      <c r="AG27" s="15">
        <f>10350-AH27-AI27</f>
        <v>10350</v>
      </c>
      <c r="AH27" s="21">
        <v>0</v>
      </c>
      <c r="AI27" s="21">
        <v>0</v>
      </c>
      <c r="AJ27" s="16">
        <f t="shared" ref="AJ27:AJ33" si="20">(AH27+AI27)/AG27*100</f>
        <v>0</v>
      </c>
      <c r="AK27" s="21">
        <v>0</v>
      </c>
      <c r="AL27" s="17"/>
      <c r="AM27" s="22">
        <v>0</v>
      </c>
      <c r="AN27" s="23"/>
    </row>
    <row r="28" spans="1:40" ht="15.75" customHeight="1" x14ac:dyDescent="0.2">
      <c r="A28" s="1"/>
      <c r="B28" s="14">
        <f t="shared" ref="B28:B33" si="21">B27+1</f>
        <v>43997</v>
      </c>
      <c r="C28" s="15">
        <f t="shared" ref="C28:C33" si="22">C27-D28-E28</f>
        <v>10350</v>
      </c>
      <c r="D28" s="15">
        <v>0</v>
      </c>
      <c r="E28" s="15">
        <v>0</v>
      </c>
      <c r="F28" s="16">
        <f t="shared" si="17"/>
        <v>0</v>
      </c>
      <c r="G28" s="15">
        <v>0</v>
      </c>
      <c r="H28" s="17"/>
      <c r="I28" s="15">
        <v>0</v>
      </c>
      <c r="J28" s="19"/>
      <c r="K28" s="1"/>
      <c r="L28" s="14">
        <f t="shared" ref="L28:L33" si="23">L27+1</f>
        <v>43997</v>
      </c>
      <c r="M28" s="15">
        <f t="shared" ref="M28:M33" si="24">M27-N28-O28</f>
        <v>10350</v>
      </c>
      <c r="N28" s="15">
        <v>0</v>
      </c>
      <c r="O28" s="15">
        <v>0</v>
      </c>
      <c r="P28" s="16">
        <f t="shared" si="18"/>
        <v>0</v>
      </c>
      <c r="Q28" s="15">
        <v>0</v>
      </c>
      <c r="R28" s="17"/>
      <c r="S28" s="15">
        <v>0</v>
      </c>
      <c r="T28" s="19"/>
      <c r="U28" s="1"/>
      <c r="V28" s="14">
        <f t="shared" ref="V28:V33" si="25">V27+1</f>
        <v>43997</v>
      </c>
      <c r="W28" s="15">
        <f t="shared" ref="W28:W33" si="26">W27-X28-Y28</f>
        <v>10350</v>
      </c>
      <c r="X28" s="15">
        <v>0</v>
      </c>
      <c r="Y28" s="15">
        <v>0</v>
      </c>
      <c r="Z28" s="16">
        <f t="shared" si="19"/>
        <v>0</v>
      </c>
      <c r="AA28" s="15">
        <v>0</v>
      </c>
      <c r="AB28" s="17"/>
      <c r="AC28" s="15">
        <v>0</v>
      </c>
      <c r="AD28" s="19"/>
      <c r="AE28" s="2"/>
      <c r="AF28" s="14">
        <f t="shared" ref="AF28:AF33" si="27">AF27+1</f>
        <v>43997</v>
      </c>
      <c r="AG28" s="15">
        <f t="shared" ref="AG28:AG33" si="28">AG27-AH28-AI28</f>
        <v>10350</v>
      </c>
      <c r="AH28" s="21">
        <v>0</v>
      </c>
      <c r="AI28" s="21">
        <v>0</v>
      </c>
      <c r="AJ28" s="16">
        <f t="shared" si="20"/>
        <v>0</v>
      </c>
      <c r="AK28" s="21">
        <v>0</v>
      </c>
      <c r="AL28" s="17"/>
      <c r="AM28" s="21">
        <v>0</v>
      </c>
      <c r="AN28" s="23"/>
    </row>
    <row r="29" spans="1:40" ht="15.75" customHeight="1" x14ac:dyDescent="0.2">
      <c r="A29" s="1"/>
      <c r="B29" s="14">
        <f t="shared" si="21"/>
        <v>43998</v>
      </c>
      <c r="C29" s="15">
        <f t="shared" si="22"/>
        <v>10350</v>
      </c>
      <c r="D29" s="15">
        <v>0</v>
      </c>
      <c r="E29" s="15">
        <v>0</v>
      </c>
      <c r="F29" s="16">
        <f t="shared" si="17"/>
        <v>0</v>
      </c>
      <c r="G29" s="15">
        <v>0</v>
      </c>
      <c r="H29" s="17"/>
      <c r="I29" s="15">
        <v>0</v>
      </c>
      <c r="J29" s="19"/>
      <c r="K29" s="1"/>
      <c r="L29" s="14">
        <f t="shared" si="23"/>
        <v>43998</v>
      </c>
      <c r="M29" s="15">
        <f t="shared" si="24"/>
        <v>10350</v>
      </c>
      <c r="N29" s="15">
        <v>0</v>
      </c>
      <c r="O29" s="15">
        <v>0</v>
      </c>
      <c r="P29" s="16">
        <f t="shared" si="18"/>
        <v>0</v>
      </c>
      <c r="Q29" s="15">
        <v>0</v>
      </c>
      <c r="R29" s="17"/>
      <c r="S29" s="15">
        <v>0</v>
      </c>
      <c r="T29" s="19"/>
      <c r="U29" s="1"/>
      <c r="V29" s="14">
        <f t="shared" si="25"/>
        <v>43998</v>
      </c>
      <c r="W29" s="15">
        <f t="shared" si="26"/>
        <v>10350</v>
      </c>
      <c r="X29" s="15">
        <v>0</v>
      </c>
      <c r="Y29" s="15">
        <v>0</v>
      </c>
      <c r="Z29" s="16">
        <f t="shared" si="19"/>
        <v>0</v>
      </c>
      <c r="AA29" s="15">
        <v>0</v>
      </c>
      <c r="AB29" s="17"/>
      <c r="AC29" s="15">
        <v>0</v>
      </c>
      <c r="AD29" s="19"/>
      <c r="AE29" s="2"/>
      <c r="AF29" s="14">
        <f t="shared" si="27"/>
        <v>43998</v>
      </c>
      <c r="AG29" s="15">
        <f t="shared" si="28"/>
        <v>10350</v>
      </c>
      <c r="AH29" s="21">
        <v>0</v>
      </c>
      <c r="AI29" s="21">
        <v>0</v>
      </c>
      <c r="AJ29" s="16">
        <f t="shared" si="20"/>
        <v>0</v>
      </c>
      <c r="AK29" s="21">
        <v>0</v>
      </c>
      <c r="AL29" s="17"/>
      <c r="AM29" s="21">
        <v>0</v>
      </c>
      <c r="AN29" s="23"/>
    </row>
    <row r="30" spans="1:40" ht="15.75" customHeight="1" x14ac:dyDescent="0.2">
      <c r="A30" s="1"/>
      <c r="B30" s="14">
        <f t="shared" si="21"/>
        <v>43999</v>
      </c>
      <c r="C30" s="15">
        <f t="shared" si="22"/>
        <v>10350</v>
      </c>
      <c r="D30" s="15">
        <v>0</v>
      </c>
      <c r="E30" s="15">
        <v>0</v>
      </c>
      <c r="F30" s="16">
        <f t="shared" si="17"/>
        <v>0</v>
      </c>
      <c r="G30" s="15">
        <v>0</v>
      </c>
      <c r="H30" s="17"/>
      <c r="I30" s="15">
        <v>0</v>
      </c>
      <c r="J30" s="19"/>
      <c r="K30" s="1"/>
      <c r="L30" s="14">
        <f t="shared" si="23"/>
        <v>43999</v>
      </c>
      <c r="M30" s="15">
        <f t="shared" si="24"/>
        <v>10350</v>
      </c>
      <c r="N30" s="15">
        <v>0</v>
      </c>
      <c r="O30" s="15">
        <v>0</v>
      </c>
      <c r="P30" s="16">
        <f t="shared" si="18"/>
        <v>0</v>
      </c>
      <c r="Q30" s="15">
        <v>0</v>
      </c>
      <c r="R30" s="17"/>
      <c r="S30" s="15">
        <v>0</v>
      </c>
      <c r="T30" s="19"/>
      <c r="U30" s="1"/>
      <c r="V30" s="14">
        <f t="shared" si="25"/>
        <v>43999</v>
      </c>
      <c r="W30" s="15">
        <f t="shared" si="26"/>
        <v>10350</v>
      </c>
      <c r="X30" s="15">
        <v>0</v>
      </c>
      <c r="Y30" s="15">
        <v>0</v>
      </c>
      <c r="Z30" s="16">
        <f t="shared" si="19"/>
        <v>0</v>
      </c>
      <c r="AA30" s="15">
        <v>0</v>
      </c>
      <c r="AB30" s="17"/>
      <c r="AC30" s="15">
        <v>0</v>
      </c>
      <c r="AD30" s="19"/>
      <c r="AE30" s="2"/>
      <c r="AF30" s="14">
        <f t="shared" si="27"/>
        <v>43999</v>
      </c>
      <c r="AG30" s="15">
        <f t="shared" si="28"/>
        <v>10350</v>
      </c>
      <c r="AH30" s="21">
        <v>0</v>
      </c>
      <c r="AI30" s="21">
        <v>0</v>
      </c>
      <c r="AJ30" s="16">
        <f t="shared" si="20"/>
        <v>0</v>
      </c>
      <c r="AK30" s="21">
        <v>0</v>
      </c>
      <c r="AL30" s="17"/>
      <c r="AM30" s="21">
        <v>0</v>
      </c>
      <c r="AN30" s="23"/>
    </row>
    <row r="31" spans="1:40" ht="15.75" customHeight="1" x14ac:dyDescent="0.2">
      <c r="A31" s="1"/>
      <c r="B31" s="14">
        <f t="shared" si="21"/>
        <v>44000</v>
      </c>
      <c r="C31" s="15">
        <f t="shared" si="22"/>
        <v>10350</v>
      </c>
      <c r="D31" s="15">
        <v>0</v>
      </c>
      <c r="E31" s="15">
        <v>0</v>
      </c>
      <c r="F31" s="16">
        <f t="shared" si="17"/>
        <v>0</v>
      </c>
      <c r="G31" s="15">
        <v>0</v>
      </c>
      <c r="H31" s="17"/>
      <c r="I31" s="15">
        <v>0</v>
      </c>
      <c r="J31" s="19"/>
      <c r="K31" s="1"/>
      <c r="L31" s="14">
        <f t="shared" si="23"/>
        <v>44000</v>
      </c>
      <c r="M31" s="15">
        <f t="shared" si="24"/>
        <v>10350</v>
      </c>
      <c r="N31" s="15">
        <v>0</v>
      </c>
      <c r="O31" s="15">
        <v>0</v>
      </c>
      <c r="P31" s="16">
        <f t="shared" si="18"/>
        <v>0</v>
      </c>
      <c r="Q31" s="15">
        <v>0</v>
      </c>
      <c r="R31" s="17"/>
      <c r="S31" s="15">
        <v>0</v>
      </c>
      <c r="T31" s="19"/>
      <c r="U31" s="1"/>
      <c r="V31" s="14">
        <f t="shared" si="25"/>
        <v>44000</v>
      </c>
      <c r="W31" s="15">
        <f t="shared" si="26"/>
        <v>10350</v>
      </c>
      <c r="X31" s="15">
        <v>0</v>
      </c>
      <c r="Y31" s="15">
        <v>0</v>
      </c>
      <c r="Z31" s="16">
        <f t="shared" si="19"/>
        <v>0</v>
      </c>
      <c r="AA31" s="15">
        <v>0</v>
      </c>
      <c r="AB31" s="17"/>
      <c r="AC31" s="15">
        <v>0</v>
      </c>
      <c r="AD31" s="19"/>
      <c r="AE31" s="2"/>
      <c r="AF31" s="14">
        <f t="shared" si="27"/>
        <v>44000</v>
      </c>
      <c r="AG31" s="15">
        <f t="shared" si="28"/>
        <v>10350</v>
      </c>
      <c r="AH31" s="21">
        <v>0</v>
      </c>
      <c r="AI31" s="21">
        <v>0</v>
      </c>
      <c r="AJ31" s="16">
        <f t="shared" si="20"/>
        <v>0</v>
      </c>
      <c r="AK31" s="21">
        <v>0</v>
      </c>
      <c r="AL31" s="17"/>
      <c r="AM31" s="21">
        <v>0</v>
      </c>
      <c r="AN31" s="23"/>
    </row>
    <row r="32" spans="1:40" ht="15.75" customHeight="1" x14ac:dyDescent="0.2">
      <c r="A32" s="1"/>
      <c r="B32" s="14">
        <f t="shared" si="21"/>
        <v>44001</v>
      </c>
      <c r="C32" s="15">
        <f t="shared" si="22"/>
        <v>10350</v>
      </c>
      <c r="D32" s="15">
        <v>0</v>
      </c>
      <c r="E32" s="15">
        <v>0</v>
      </c>
      <c r="F32" s="16">
        <f t="shared" si="17"/>
        <v>0</v>
      </c>
      <c r="G32" s="15">
        <v>0</v>
      </c>
      <c r="H32" s="17"/>
      <c r="I32" s="15">
        <v>0</v>
      </c>
      <c r="J32" s="19"/>
      <c r="K32" s="1"/>
      <c r="L32" s="14">
        <f t="shared" si="23"/>
        <v>44001</v>
      </c>
      <c r="M32" s="15">
        <f t="shared" si="24"/>
        <v>10350</v>
      </c>
      <c r="N32" s="15">
        <v>0</v>
      </c>
      <c r="O32" s="15">
        <v>0</v>
      </c>
      <c r="P32" s="16">
        <f t="shared" si="18"/>
        <v>0</v>
      </c>
      <c r="Q32" s="15">
        <v>0</v>
      </c>
      <c r="R32" s="17"/>
      <c r="S32" s="15">
        <v>0</v>
      </c>
      <c r="T32" s="19"/>
      <c r="U32" s="1"/>
      <c r="V32" s="14">
        <f t="shared" si="25"/>
        <v>44001</v>
      </c>
      <c r="W32" s="15">
        <f t="shared" si="26"/>
        <v>10350</v>
      </c>
      <c r="X32" s="15">
        <v>0</v>
      </c>
      <c r="Y32" s="15">
        <v>0</v>
      </c>
      <c r="Z32" s="16">
        <f t="shared" si="19"/>
        <v>0</v>
      </c>
      <c r="AA32" s="15">
        <v>0</v>
      </c>
      <c r="AB32" s="17"/>
      <c r="AC32" s="15">
        <v>0</v>
      </c>
      <c r="AD32" s="19"/>
      <c r="AE32" s="2"/>
      <c r="AF32" s="14">
        <f t="shared" si="27"/>
        <v>44001</v>
      </c>
      <c r="AG32" s="15">
        <f t="shared" si="28"/>
        <v>10350</v>
      </c>
      <c r="AH32" s="21">
        <v>0</v>
      </c>
      <c r="AI32" s="21">
        <v>0</v>
      </c>
      <c r="AJ32" s="16">
        <f t="shared" si="20"/>
        <v>0</v>
      </c>
      <c r="AK32" s="21">
        <v>0</v>
      </c>
      <c r="AL32" s="17"/>
      <c r="AM32" s="21">
        <v>0</v>
      </c>
      <c r="AN32" s="23"/>
    </row>
    <row r="33" spans="1:40" ht="15.75" customHeight="1" x14ac:dyDescent="0.2">
      <c r="A33" s="1"/>
      <c r="B33" s="14">
        <f t="shared" si="21"/>
        <v>44002</v>
      </c>
      <c r="C33" s="15">
        <f t="shared" si="22"/>
        <v>10350</v>
      </c>
      <c r="D33" s="15">
        <v>0</v>
      </c>
      <c r="E33" s="15">
        <v>0</v>
      </c>
      <c r="F33" s="16">
        <f t="shared" si="17"/>
        <v>0</v>
      </c>
      <c r="G33" s="15">
        <v>0</v>
      </c>
      <c r="H33" s="17"/>
      <c r="I33" s="15">
        <v>0</v>
      </c>
      <c r="J33" s="19"/>
      <c r="K33" s="1"/>
      <c r="L33" s="14">
        <f t="shared" si="23"/>
        <v>44002</v>
      </c>
      <c r="M33" s="15">
        <f t="shared" si="24"/>
        <v>10350</v>
      </c>
      <c r="N33" s="15">
        <v>0</v>
      </c>
      <c r="O33" s="15">
        <v>0</v>
      </c>
      <c r="P33" s="16">
        <f t="shared" si="18"/>
        <v>0</v>
      </c>
      <c r="Q33" s="15">
        <v>0</v>
      </c>
      <c r="R33" s="17"/>
      <c r="S33" s="15">
        <v>0</v>
      </c>
      <c r="T33" s="19"/>
      <c r="U33" s="1"/>
      <c r="V33" s="14">
        <f t="shared" si="25"/>
        <v>44002</v>
      </c>
      <c r="W33" s="15">
        <f t="shared" si="26"/>
        <v>10350</v>
      </c>
      <c r="X33" s="15">
        <v>0</v>
      </c>
      <c r="Y33" s="15">
        <v>0</v>
      </c>
      <c r="Z33" s="16">
        <f t="shared" si="19"/>
        <v>0</v>
      </c>
      <c r="AA33" s="15">
        <v>0</v>
      </c>
      <c r="AB33" s="17"/>
      <c r="AC33" s="15">
        <v>0</v>
      </c>
      <c r="AD33" s="19"/>
      <c r="AE33" s="2"/>
      <c r="AF33" s="14">
        <f t="shared" si="27"/>
        <v>44002</v>
      </c>
      <c r="AG33" s="15">
        <f t="shared" si="28"/>
        <v>10350</v>
      </c>
      <c r="AH33" s="21">
        <v>0</v>
      </c>
      <c r="AI33" s="21">
        <v>0</v>
      </c>
      <c r="AJ33" s="16">
        <f t="shared" si="20"/>
        <v>0</v>
      </c>
      <c r="AK33" s="21">
        <v>0</v>
      </c>
      <c r="AL33" s="17"/>
      <c r="AM33" s="21">
        <v>0</v>
      </c>
      <c r="AN33" s="23"/>
    </row>
    <row r="34" spans="1:40" ht="15.75" customHeight="1" x14ac:dyDescent="0.2">
      <c r="A34" s="1"/>
      <c r="B34" s="24" t="s">
        <v>16</v>
      </c>
      <c r="C34" s="25"/>
      <c r="D34" s="25">
        <f t="shared" ref="D34:G34" si="29">SUM(D27:D33)</f>
        <v>0</v>
      </c>
      <c r="E34" s="25">
        <f t="shared" si="29"/>
        <v>0</v>
      </c>
      <c r="F34" s="26">
        <f t="shared" si="29"/>
        <v>0</v>
      </c>
      <c r="G34" s="25">
        <f t="shared" si="29"/>
        <v>0</v>
      </c>
      <c r="H34" s="27"/>
      <c r="I34" s="25" t="s">
        <v>25</v>
      </c>
      <c r="J34" s="28"/>
      <c r="K34" s="1"/>
      <c r="L34" s="24" t="s">
        <v>16</v>
      </c>
      <c r="M34" s="25"/>
      <c r="N34" s="25">
        <f t="shared" ref="N34:Q34" si="30">SUM(N27:N33)</f>
        <v>0</v>
      </c>
      <c r="O34" s="25">
        <f t="shared" si="30"/>
        <v>0</v>
      </c>
      <c r="P34" s="26">
        <f t="shared" si="30"/>
        <v>0</v>
      </c>
      <c r="Q34" s="25">
        <f t="shared" si="30"/>
        <v>0</v>
      </c>
      <c r="R34" s="27"/>
      <c r="S34" s="25" t="s">
        <v>25</v>
      </c>
      <c r="T34" s="28"/>
      <c r="U34" s="1"/>
      <c r="V34" s="24" t="s">
        <v>16</v>
      </c>
      <c r="W34" s="25"/>
      <c r="X34" s="25">
        <f t="shared" ref="X34:AA34" si="31">SUM(X27:X33)</f>
        <v>0</v>
      </c>
      <c r="Y34" s="25">
        <f t="shared" si="31"/>
        <v>0</v>
      </c>
      <c r="Z34" s="26">
        <f t="shared" si="31"/>
        <v>0</v>
      </c>
      <c r="AA34" s="25">
        <f t="shared" si="31"/>
        <v>0</v>
      </c>
      <c r="AB34" s="27"/>
      <c r="AC34" s="25" t="s">
        <v>25</v>
      </c>
      <c r="AD34" s="28"/>
      <c r="AE34" s="2"/>
      <c r="AF34" s="24" t="s">
        <v>16</v>
      </c>
      <c r="AG34" s="25"/>
      <c r="AH34" s="25">
        <f t="shared" ref="AH34:AK34" si="32">SUM(AH27:AH33)</f>
        <v>0</v>
      </c>
      <c r="AI34" s="25">
        <f t="shared" si="32"/>
        <v>0</v>
      </c>
      <c r="AJ34" s="26">
        <f t="shared" si="32"/>
        <v>0</v>
      </c>
      <c r="AK34" s="25">
        <f t="shared" si="32"/>
        <v>0</v>
      </c>
      <c r="AL34" s="27"/>
      <c r="AM34" s="25" t="s">
        <v>25</v>
      </c>
      <c r="AN34" s="28"/>
    </row>
    <row r="35" spans="1:40" ht="15.75" customHeight="1" x14ac:dyDescent="0.2">
      <c r="A35" s="1"/>
      <c r="B35" s="29" t="s">
        <v>18</v>
      </c>
      <c r="C35" s="30"/>
      <c r="D35" s="30"/>
      <c r="E35" s="30"/>
      <c r="F35" s="30"/>
      <c r="G35" s="31"/>
      <c r="H35" s="32" t="e">
        <f>AVERAGE(H27:H33)</f>
        <v>#DIV/0!</v>
      </c>
      <c r="I35" s="31"/>
      <c r="J35" s="33" t="e">
        <f>AVERAGE(J27:J33)</f>
        <v>#DIV/0!</v>
      </c>
      <c r="K35" s="34"/>
      <c r="L35" s="29" t="s">
        <v>18</v>
      </c>
      <c r="M35" s="30"/>
      <c r="N35" s="30"/>
      <c r="O35" s="30"/>
      <c r="P35" s="30"/>
      <c r="Q35" s="31"/>
      <c r="R35" s="32" t="e">
        <f>AVERAGE(R27:R33)</f>
        <v>#DIV/0!</v>
      </c>
      <c r="S35" s="31"/>
      <c r="T35" s="33" t="e">
        <f>AVERAGE(T27:T33)</f>
        <v>#DIV/0!</v>
      </c>
      <c r="U35" s="34"/>
      <c r="V35" s="29" t="s">
        <v>18</v>
      </c>
      <c r="W35" s="30"/>
      <c r="X35" s="30"/>
      <c r="Y35" s="30"/>
      <c r="Z35" s="30"/>
      <c r="AA35" s="31"/>
      <c r="AB35" s="32" t="e">
        <f>AVERAGE(AB27:AB33)</f>
        <v>#DIV/0!</v>
      </c>
      <c r="AC35" s="31"/>
      <c r="AD35" s="33" t="e">
        <f>AVERAGE(AD27:AD33)</f>
        <v>#DIV/0!</v>
      </c>
      <c r="AE35" s="35"/>
      <c r="AF35" s="36" t="s">
        <v>18</v>
      </c>
      <c r="AG35" s="37"/>
      <c r="AH35" s="37"/>
      <c r="AI35" s="37"/>
      <c r="AJ35" s="37"/>
      <c r="AK35" s="38"/>
      <c r="AL35" s="32" t="e">
        <f>AVERAGE(AL27:AL33)</f>
        <v>#DIV/0!</v>
      </c>
      <c r="AM35" s="38"/>
      <c r="AN35" s="33" t="e">
        <f>AVERAGE(AN27:AN33)</f>
        <v>#DIV/0!</v>
      </c>
    </row>
    <row r="36" spans="1:40" ht="15.75" customHeight="1" x14ac:dyDescent="0.2">
      <c r="A36" s="1"/>
      <c r="B36" s="39" t="s">
        <v>19</v>
      </c>
      <c r="C36" s="30"/>
      <c r="D36" s="39"/>
      <c r="E36" s="30"/>
      <c r="F36" s="30"/>
      <c r="G36" s="31"/>
      <c r="H36" s="57" t="e">
        <f>+H35-J23</f>
        <v>#DIV/0!</v>
      </c>
      <c r="I36" s="31"/>
      <c r="J36" s="33"/>
      <c r="K36" s="58"/>
      <c r="L36" s="39" t="s">
        <v>19</v>
      </c>
      <c r="M36" s="30"/>
      <c r="N36" s="39"/>
      <c r="O36" s="30"/>
      <c r="P36" s="30"/>
      <c r="Q36" s="31"/>
      <c r="R36" s="57" t="e">
        <f>+R35-T23</f>
        <v>#DIV/0!</v>
      </c>
      <c r="S36" s="31"/>
      <c r="T36" s="33"/>
      <c r="U36" s="58"/>
      <c r="V36" s="39" t="s">
        <v>19</v>
      </c>
      <c r="W36" s="30"/>
      <c r="X36" s="39"/>
      <c r="Y36" s="30"/>
      <c r="Z36" s="30"/>
      <c r="AA36" s="31"/>
      <c r="AB36" s="57" t="e">
        <f>+AB35-AD23</f>
        <v>#DIV/0!</v>
      </c>
      <c r="AC36" s="31"/>
      <c r="AD36" s="33"/>
      <c r="AE36" s="59"/>
      <c r="AF36" s="39" t="s">
        <v>19</v>
      </c>
      <c r="AG36" s="37"/>
      <c r="AH36" s="39"/>
      <c r="AI36" s="37"/>
      <c r="AJ36" s="37"/>
      <c r="AK36" s="38"/>
      <c r="AL36" s="57" t="e">
        <f>+AL35-AN23</f>
        <v>#DIV/0!</v>
      </c>
      <c r="AM36" s="38"/>
      <c r="AN36" s="33"/>
    </row>
    <row r="37" spans="1:40" ht="15.75" customHeight="1" x14ac:dyDescent="0.25">
      <c r="A37" s="1"/>
      <c r="B37" s="41" t="s">
        <v>20</v>
      </c>
      <c r="C37" s="42"/>
      <c r="D37" s="42"/>
      <c r="E37" s="43"/>
      <c r="F37" s="44">
        <v>0.16</v>
      </c>
      <c r="G37" s="45"/>
      <c r="H37" s="46">
        <v>26.5</v>
      </c>
      <c r="I37" s="46"/>
      <c r="J37" s="47">
        <v>78.400000000000006</v>
      </c>
      <c r="K37" s="1"/>
      <c r="L37" s="41" t="s">
        <v>20</v>
      </c>
      <c r="M37" s="42"/>
      <c r="N37" s="42"/>
      <c r="O37" s="43"/>
      <c r="P37" s="44">
        <v>0.31</v>
      </c>
      <c r="Q37" s="45"/>
      <c r="R37" s="46">
        <v>52.2</v>
      </c>
      <c r="S37" s="46"/>
      <c r="T37" s="47">
        <v>86.8</v>
      </c>
      <c r="U37" s="1"/>
      <c r="V37" s="41" t="s">
        <v>20</v>
      </c>
      <c r="W37" s="42"/>
      <c r="X37" s="42"/>
      <c r="Y37" s="43"/>
      <c r="Z37" s="44">
        <v>0</v>
      </c>
      <c r="AA37" s="45"/>
      <c r="AB37" s="46">
        <v>0</v>
      </c>
      <c r="AC37" s="46"/>
      <c r="AD37" s="47">
        <v>0</v>
      </c>
      <c r="AE37" s="2"/>
      <c r="AF37" s="48" t="s">
        <v>20</v>
      </c>
      <c r="AG37" s="49"/>
      <c r="AH37" s="49"/>
      <c r="AI37" s="50"/>
      <c r="AJ37" s="51">
        <v>0</v>
      </c>
      <c r="AK37" s="52"/>
      <c r="AL37" s="53">
        <v>0</v>
      </c>
      <c r="AM37" s="53"/>
      <c r="AN37" s="54">
        <v>0</v>
      </c>
    </row>
    <row r="38" spans="1:40" ht="15.75" customHeight="1" x14ac:dyDescent="0.2"/>
    <row r="39" spans="1:40" ht="15.75" customHeight="1" x14ac:dyDescent="0.2"/>
    <row r="40" spans="1:40" ht="15.75" customHeight="1" x14ac:dyDescent="0.2"/>
    <row r="41" spans="1:40" ht="15.75" customHeight="1" x14ac:dyDescent="0.25">
      <c r="AF41" s="87"/>
      <c r="AG41" s="87" t="s">
        <v>27</v>
      </c>
      <c r="AH41" s="87" t="s">
        <v>28</v>
      </c>
    </row>
    <row r="42" spans="1:40" ht="15.75" customHeight="1" x14ac:dyDescent="0.25">
      <c r="AF42" s="84" t="s">
        <v>29</v>
      </c>
      <c r="AG42" s="86">
        <v>2798</v>
      </c>
      <c r="AH42" s="85">
        <v>17750</v>
      </c>
    </row>
    <row r="43" spans="1:40" ht="15.75" customHeight="1" x14ac:dyDescent="0.25">
      <c r="AF43" s="84" t="s">
        <v>30</v>
      </c>
      <c r="AG43" s="86">
        <v>2896</v>
      </c>
      <c r="AH43" s="85">
        <v>18061</v>
      </c>
    </row>
    <row r="44" spans="1:40" ht="15.75" customHeight="1" x14ac:dyDescent="0.25">
      <c r="AF44" s="84" t="s">
        <v>31</v>
      </c>
      <c r="AG44" s="86">
        <v>2860</v>
      </c>
      <c r="AH44" s="85">
        <v>18422</v>
      </c>
    </row>
    <row r="45" spans="1:40" ht="15.75" customHeight="1" x14ac:dyDescent="0.25">
      <c r="AF45" s="84" t="s">
        <v>32</v>
      </c>
      <c r="AG45" s="86">
        <v>2945</v>
      </c>
      <c r="AH45" s="85">
        <v>17876</v>
      </c>
    </row>
    <row r="46" spans="1:40" ht="15.75" customHeight="1" x14ac:dyDescent="0.25">
      <c r="AF46" s="84" t="s">
        <v>33</v>
      </c>
      <c r="AG46" s="86">
        <v>3002</v>
      </c>
      <c r="AH46" s="85">
        <v>18058</v>
      </c>
    </row>
    <row r="47" spans="1:40" ht="15.75" customHeight="1" x14ac:dyDescent="0.25">
      <c r="AF47" s="84" t="s">
        <v>34</v>
      </c>
      <c r="AG47" s="86">
        <v>2956</v>
      </c>
      <c r="AH47" s="85">
        <v>17104</v>
      </c>
    </row>
    <row r="48" spans="1:40" ht="15.75" customHeight="1" x14ac:dyDescent="0.25">
      <c r="AF48" s="84"/>
      <c r="AG48" s="84"/>
      <c r="AH48" s="84"/>
    </row>
    <row r="49" spans="17:17" ht="15.75" customHeight="1" x14ac:dyDescent="0.2"/>
    <row r="50" spans="17:17" ht="15.75" customHeight="1" x14ac:dyDescent="0.2"/>
    <row r="51" spans="17:17" ht="15.75" customHeight="1" x14ac:dyDescent="0.2">
      <c r="Q51" s="62"/>
    </row>
    <row r="52" spans="17:17" ht="15.75" customHeight="1" x14ac:dyDescent="0.2"/>
    <row r="53" spans="17:17" ht="15.75" customHeight="1" x14ac:dyDescent="0.2"/>
    <row r="54" spans="17:17" ht="15.75" customHeight="1" x14ac:dyDescent="0.2"/>
    <row r="55" spans="17:17" ht="15.75" customHeight="1" x14ac:dyDescent="0.2"/>
    <row r="56" spans="17:17" ht="15.75" customHeight="1" x14ac:dyDescent="0.2"/>
    <row r="57" spans="17:17" ht="15.75" customHeight="1" x14ac:dyDescent="0.2"/>
    <row r="58" spans="17:17" ht="15.75" customHeight="1" x14ac:dyDescent="0.2"/>
    <row r="59" spans="17:17" ht="15.75" customHeight="1" x14ac:dyDescent="0.2"/>
    <row r="60" spans="17:17" ht="15.75" customHeight="1" x14ac:dyDescent="0.2"/>
    <row r="61" spans="17:17" ht="15.75" customHeight="1" x14ac:dyDescent="0.2"/>
    <row r="62" spans="17:17" ht="15.75" customHeight="1" x14ac:dyDescent="0.2"/>
    <row r="63" spans="17:17" ht="15.75" customHeight="1" x14ac:dyDescent="0.2"/>
    <row r="64" spans="17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R23:S23"/>
    <mergeCell ref="B21:G23"/>
    <mergeCell ref="B24:B26"/>
    <mergeCell ref="C24:C26"/>
    <mergeCell ref="D24:F25"/>
    <mergeCell ref="G24:G26"/>
    <mergeCell ref="H24:H26"/>
    <mergeCell ref="I24:J25"/>
    <mergeCell ref="L24:L26"/>
    <mergeCell ref="M24:M26"/>
    <mergeCell ref="N24:P25"/>
    <mergeCell ref="Q24:Q26"/>
    <mergeCell ref="R24:R26"/>
    <mergeCell ref="S24:T25"/>
    <mergeCell ref="H21:I21"/>
    <mergeCell ref="AK24:AK26"/>
    <mergeCell ref="AL24:AL26"/>
    <mergeCell ref="AM24:AN25"/>
    <mergeCell ref="W24:W26"/>
    <mergeCell ref="X24:Z25"/>
    <mergeCell ref="AA24:AA26"/>
    <mergeCell ref="AB24:AB26"/>
    <mergeCell ref="AC24:AD25"/>
    <mergeCell ref="AG24:AG26"/>
    <mergeCell ref="AH24:AJ25"/>
    <mergeCell ref="AL2:AM2"/>
    <mergeCell ref="AL3:AM3"/>
    <mergeCell ref="AL4:AM4"/>
    <mergeCell ref="AF2:AK4"/>
    <mergeCell ref="AB21:AC21"/>
    <mergeCell ref="AK5:AK7"/>
    <mergeCell ref="AL5:AL7"/>
    <mergeCell ref="AM5:AN6"/>
    <mergeCell ref="AB5:AB7"/>
    <mergeCell ref="AC5:AD6"/>
    <mergeCell ref="AF5:AF7"/>
    <mergeCell ref="AF21:AK23"/>
    <mergeCell ref="AL23:AM23"/>
    <mergeCell ref="AL21:AM21"/>
    <mergeCell ref="AL22:AM22"/>
    <mergeCell ref="AB23:AC23"/>
    <mergeCell ref="B2:G4"/>
    <mergeCell ref="H2:I2"/>
    <mergeCell ref="L2:Q4"/>
    <mergeCell ref="R2:S2"/>
    <mergeCell ref="AF24:AF26"/>
    <mergeCell ref="AB2:AC2"/>
    <mergeCell ref="AB3:AC3"/>
    <mergeCell ref="AB4:AC4"/>
    <mergeCell ref="AB22:AC22"/>
    <mergeCell ref="L21:Q23"/>
    <mergeCell ref="R21:S21"/>
    <mergeCell ref="V21:AA23"/>
    <mergeCell ref="H22:I22"/>
    <mergeCell ref="H23:I23"/>
    <mergeCell ref="V24:V26"/>
    <mergeCell ref="R22:S22"/>
    <mergeCell ref="V2:AA4"/>
    <mergeCell ref="H3:I3"/>
    <mergeCell ref="H4:I4"/>
    <mergeCell ref="M5:M7"/>
    <mergeCell ref="N5:P6"/>
    <mergeCell ref="Q5:Q7"/>
    <mergeCell ref="R5:R7"/>
    <mergeCell ref="S5:T6"/>
    <mergeCell ref="V5:V7"/>
    <mergeCell ref="W5:W7"/>
    <mergeCell ref="I5:J6"/>
    <mergeCell ref="L5:L7"/>
    <mergeCell ref="X5:Z6"/>
    <mergeCell ref="AA5:AA7"/>
    <mergeCell ref="R3:S3"/>
    <mergeCell ref="R4:S4"/>
    <mergeCell ref="AG5:AG7"/>
    <mergeCell ref="AH5:AJ6"/>
    <mergeCell ref="B5:B7"/>
    <mergeCell ref="C5:C7"/>
    <mergeCell ref="D5:F6"/>
    <mergeCell ref="G5:G7"/>
    <mergeCell ref="H5:H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LOTES PROD 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Corsair</cp:lastModifiedBy>
  <dcterms:modified xsi:type="dcterms:W3CDTF">2021-07-24T15:22:16Z</dcterms:modified>
</cp:coreProperties>
</file>