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abylon\phd\haozheyang\Renewable Equal\simulation\"/>
    </mc:Choice>
  </mc:AlternateContent>
  <bookViews>
    <workbookView xWindow="0" yWindow="0" windowWidth="15120" windowHeight="9600" tabRatio="637" activeTab="9"/>
  </bookViews>
  <sheets>
    <sheet name="moderate" sheetId="3" r:id="rId1"/>
    <sheet name="high" sheetId="5" r:id="rId2"/>
    <sheet name="conservative" sheetId="16" r:id="rId3"/>
    <sheet name="lifetime" sheetId="2" r:id="rId4"/>
    <sheet name="battery" sheetId="12" r:id="rId5"/>
    <sheet name="offshore" sheetId="6" r:id="rId6"/>
    <sheet name="land" sheetId="7" r:id="rId7"/>
    <sheet name="Solar" sheetId="8" r:id="rId8"/>
    <sheet name="CSP" sheetId="21" r:id="rId9"/>
    <sheet name="hydro" sheetId="18" r:id="rId10"/>
    <sheet name="hydro pump" sheetId="19" r:id="rId11"/>
    <sheet name="gas" sheetId="11" r:id="rId12"/>
    <sheet name="coal" sheetId="10" r:id="rId13"/>
    <sheet name="nuclear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8" l="1"/>
  <c r="I8" i="5" l="1"/>
  <c r="H8" i="5"/>
  <c r="G8" i="5"/>
  <c r="F8" i="5"/>
  <c r="E8" i="5"/>
  <c r="D8" i="5"/>
  <c r="C8" i="5"/>
  <c r="B8" i="5"/>
  <c r="I7" i="5"/>
  <c r="H7" i="5"/>
  <c r="G7" i="5"/>
  <c r="F7" i="5"/>
  <c r="E7" i="5"/>
  <c r="D7" i="5"/>
  <c r="C7" i="5"/>
  <c r="B7" i="5"/>
  <c r="I6" i="5"/>
  <c r="H6" i="5"/>
  <c r="G6" i="5"/>
  <c r="F6" i="5"/>
  <c r="E6" i="5"/>
  <c r="D6" i="5"/>
  <c r="C6" i="5"/>
  <c r="B6" i="5"/>
  <c r="I5" i="5"/>
  <c r="H5" i="5"/>
  <c r="G5" i="5"/>
  <c r="F5" i="5"/>
  <c r="E5" i="5"/>
  <c r="D5" i="5"/>
  <c r="C5" i="5"/>
  <c r="B5" i="5"/>
  <c r="I4" i="5"/>
  <c r="H4" i="5"/>
  <c r="G4" i="5"/>
  <c r="F4" i="5"/>
  <c r="E4" i="5"/>
  <c r="D4" i="5"/>
  <c r="C4" i="5"/>
  <c r="B4" i="5"/>
  <c r="I3" i="5"/>
  <c r="H3" i="5"/>
  <c r="G3" i="5"/>
  <c r="F3" i="5"/>
  <c r="E3" i="5"/>
  <c r="D3" i="5"/>
  <c r="C3" i="5"/>
  <c r="B3" i="5"/>
  <c r="I2" i="5"/>
  <c r="H2" i="5"/>
  <c r="G2" i="5"/>
  <c r="F2" i="5"/>
  <c r="E2" i="5"/>
  <c r="D2" i="5"/>
  <c r="C2" i="5"/>
  <c r="B2" i="5"/>
  <c r="I2" i="3" l="1"/>
  <c r="I3" i="3"/>
  <c r="I4" i="3"/>
  <c r="I5" i="3"/>
  <c r="I6" i="3"/>
  <c r="I7" i="3"/>
  <c r="I8" i="3"/>
  <c r="F3" i="3"/>
  <c r="F4" i="3"/>
  <c r="F5" i="3"/>
  <c r="F6" i="3"/>
  <c r="F7" i="3"/>
  <c r="F8" i="3"/>
  <c r="F2" i="3"/>
  <c r="B21" i="21"/>
  <c r="D3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B22" i="21"/>
  <c r="B23" i="21"/>
  <c r="H3" i="3"/>
  <c r="H4" i="3"/>
  <c r="H5" i="3"/>
  <c r="H6" i="3"/>
  <c r="H7" i="3"/>
  <c r="H8" i="3"/>
  <c r="H2" i="3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C22" i="6"/>
  <c r="D22" i="6"/>
  <c r="B22" i="6"/>
  <c r="E3" i="3"/>
  <c r="E4" i="3"/>
  <c r="E5" i="3"/>
  <c r="E6" i="3"/>
  <c r="E7" i="3"/>
  <c r="E8" i="3"/>
  <c r="E2" i="3"/>
  <c r="G3" i="3"/>
  <c r="G4" i="3"/>
  <c r="G5" i="3"/>
  <c r="G6" i="3"/>
  <c r="G7" i="3"/>
  <c r="G8" i="3"/>
  <c r="G2" i="3"/>
  <c r="B17" i="7"/>
  <c r="C17" i="7"/>
  <c r="D17" i="7"/>
  <c r="B18" i="7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B28" i="7"/>
  <c r="C28" i="7"/>
  <c r="D28" i="7"/>
  <c r="B29" i="7"/>
  <c r="C29" i="7"/>
  <c r="D29" i="7"/>
  <c r="B30" i="7"/>
  <c r="C30" i="7"/>
  <c r="D30" i="7"/>
  <c r="B31" i="7"/>
  <c r="C31" i="7"/>
  <c r="D31" i="7"/>
  <c r="B32" i="7"/>
  <c r="C32" i="7"/>
  <c r="D32" i="7"/>
  <c r="B33" i="7"/>
  <c r="C33" i="7"/>
  <c r="D33" i="7"/>
  <c r="B34" i="7"/>
  <c r="C34" i="7"/>
  <c r="D34" i="7"/>
  <c r="B35" i="7"/>
  <c r="C35" i="7"/>
  <c r="D35" i="7"/>
  <c r="B36" i="7"/>
  <c r="C36" i="7"/>
  <c r="D36" i="7"/>
  <c r="B37" i="7"/>
  <c r="C37" i="7"/>
  <c r="D37" i="7"/>
  <c r="B38" i="7"/>
  <c r="C38" i="7"/>
  <c r="D38" i="7"/>
  <c r="B39" i="7"/>
  <c r="C39" i="7"/>
  <c r="D39" i="7"/>
  <c r="B40" i="7"/>
  <c r="C40" i="7"/>
  <c r="D40" i="7"/>
  <c r="B41" i="7"/>
  <c r="C41" i="7"/>
  <c r="D41" i="7"/>
  <c r="B42" i="7"/>
  <c r="C42" i="7"/>
  <c r="D42" i="7"/>
  <c r="B43" i="7"/>
  <c r="C43" i="7"/>
  <c r="D43" i="7"/>
  <c r="B44" i="7"/>
  <c r="C44" i="7"/>
  <c r="D44" i="7"/>
  <c r="B45" i="7"/>
  <c r="C45" i="7"/>
  <c r="D45" i="7"/>
  <c r="B46" i="7"/>
  <c r="C46" i="7"/>
  <c r="D46" i="7"/>
  <c r="C16" i="7"/>
  <c r="D16" i="7"/>
  <c r="B16" i="7"/>
  <c r="I25" i="8"/>
  <c r="H25" i="8"/>
  <c r="J25" i="8"/>
  <c r="H26" i="8"/>
  <c r="I26" i="8"/>
  <c r="J26" i="8"/>
  <c r="H27" i="8"/>
  <c r="I27" i="8"/>
  <c r="J27" i="8"/>
  <c r="H28" i="8"/>
  <c r="I28" i="8"/>
  <c r="J28" i="8"/>
  <c r="H29" i="8"/>
  <c r="I29" i="8"/>
  <c r="J29" i="8"/>
  <c r="H30" i="8"/>
  <c r="I30" i="8"/>
  <c r="J30" i="8"/>
  <c r="H31" i="8"/>
  <c r="I31" i="8"/>
  <c r="J31" i="8"/>
  <c r="H32" i="8"/>
  <c r="I32" i="8"/>
  <c r="J32" i="8"/>
  <c r="H33" i="8"/>
  <c r="I33" i="8"/>
  <c r="J33" i="8"/>
  <c r="H34" i="8"/>
  <c r="I34" i="8"/>
  <c r="J34" i="8"/>
  <c r="H35" i="8"/>
  <c r="I35" i="8"/>
  <c r="J35" i="8"/>
  <c r="H36" i="8"/>
  <c r="I36" i="8"/>
  <c r="J36" i="8"/>
  <c r="H37" i="8"/>
  <c r="I37" i="8"/>
  <c r="J37" i="8"/>
  <c r="H38" i="8"/>
  <c r="I38" i="8"/>
  <c r="J38" i="8"/>
  <c r="H39" i="8"/>
  <c r="I39" i="8"/>
  <c r="J39" i="8"/>
  <c r="H40" i="8"/>
  <c r="I40" i="8"/>
  <c r="J40" i="8"/>
  <c r="H41" i="8"/>
  <c r="I41" i="8"/>
  <c r="J41" i="8"/>
  <c r="H42" i="8"/>
  <c r="I42" i="8"/>
  <c r="J42" i="8"/>
  <c r="H43" i="8"/>
  <c r="I43" i="8"/>
  <c r="J43" i="8"/>
  <c r="H44" i="8"/>
  <c r="I44" i="8"/>
  <c r="J44" i="8"/>
  <c r="H45" i="8"/>
  <c r="I45" i="8"/>
  <c r="J45" i="8"/>
  <c r="H46" i="8"/>
  <c r="I46" i="8"/>
  <c r="J46" i="8"/>
  <c r="H47" i="8"/>
  <c r="I47" i="8"/>
  <c r="J47" i="8"/>
  <c r="H48" i="8"/>
  <c r="I48" i="8"/>
  <c r="J48" i="8"/>
  <c r="H49" i="8"/>
  <c r="I49" i="8"/>
  <c r="J49" i="8"/>
  <c r="H50" i="8"/>
  <c r="I50" i="8"/>
  <c r="J50" i="8"/>
  <c r="H51" i="8"/>
  <c r="I51" i="8"/>
  <c r="J51" i="8"/>
  <c r="H52" i="8"/>
  <c r="I52" i="8"/>
  <c r="J52" i="8"/>
  <c r="H53" i="8"/>
  <c r="I53" i="8"/>
  <c r="J53" i="8"/>
  <c r="H54" i="8"/>
  <c r="I54" i="8"/>
  <c r="J54" i="8"/>
  <c r="I24" i="8"/>
  <c r="J24" i="8"/>
  <c r="H24" i="8"/>
  <c r="C34" i="8"/>
  <c r="B25" i="8"/>
  <c r="C25" i="8"/>
  <c r="D25" i="8"/>
  <c r="B26" i="8"/>
  <c r="C26" i="8"/>
  <c r="D26" i="8"/>
  <c r="B27" i="8"/>
  <c r="C27" i="8"/>
  <c r="D27" i="8"/>
  <c r="B28" i="8"/>
  <c r="C28" i="8"/>
  <c r="D28" i="8"/>
  <c r="B29" i="8"/>
  <c r="C29" i="8"/>
  <c r="D29" i="8"/>
  <c r="B30" i="8"/>
  <c r="C30" i="8"/>
  <c r="D30" i="8"/>
  <c r="B31" i="8"/>
  <c r="C31" i="8"/>
  <c r="D31" i="8"/>
  <c r="B32" i="8"/>
  <c r="C32" i="8"/>
  <c r="D32" i="8"/>
  <c r="B33" i="8"/>
  <c r="C33" i="8"/>
  <c r="D33" i="8"/>
  <c r="B34" i="8"/>
  <c r="D34" i="8"/>
  <c r="B35" i="8"/>
  <c r="C35" i="8"/>
  <c r="D35" i="8"/>
  <c r="B36" i="8"/>
  <c r="C36" i="8"/>
  <c r="D36" i="8"/>
  <c r="B37" i="8"/>
  <c r="C37" i="8"/>
  <c r="D37" i="8"/>
  <c r="B38" i="8"/>
  <c r="C38" i="8"/>
  <c r="D38" i="8"/>
  <c r="B39" i="8"/>
  <c r="C39" i="8"/>
  <c r="D39" i="8"/>
  <c r="B40" i="8"/>
  <c r="C40" i="8"/>
  <c r="D40" i="8"/>
  <c r="B41" i="8"/>
  <c r="C41" i="8"/>
  <c r="D41" i="8"/>
  <c r="B42" i="8"/>
  <c r="C42" i="8"/>
  <c r="D42" i="8"/>
  <c r="B43" i="8"/>
  <c r="C43" i="8"/>
  <c r="D43" i="8"/>
  <c r="B44" i="8"/>
  <c r="C44" i="8"/>
  <c r="D44" i="8"/>
  <c r="B45" i="8"/>
  <c r="C45" i="8"/>
  <c r="D45" i="8"/>
  <c r="B46" i="8"/>
  <c r="C46" i="8"/>
  <c r="D46" i="8"/>
  <c r="B47" i="8"/>
  <c r="C47" i="8"/>
  <c r="D47" i="8"/>
  <c r="B48" i="8"/>
  <c r="C48" i="8"/>
  <c r="D48" i="8"/>
  <c r="B49" i="8"/>
  <c r="C49" i="8"/>
  <c r="D49" i="8"/>
  <c r="B50" i="8"/>
  <c r="C50" i="8"/>
  <c r="D50" i="8"/>
  <c r="B51" i="8"/>
  <c r="C51" i="8"/>
  <c r="D51" i="8"/>
  <c r="B52" i="8"/>
  <c r="C52" i="8"/>
  <c r="D52" i="8"/>
  <c r="B53" i="8"/>
  <c r="C53" i="8"/>
  <c r="D53" i="8"/>
  <c r="B54" i="8"/>
  <c r="C54" i="8"/>
  <c r="D54" i="8"/>
  <c r="C24" i="8"/>
  <c r="D24" i="8"/>
  <c r="B24" i="8"/>
  <c r="D11" i="6" l="1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C12" i="6"/>
  <c r="C13" i="6"/>
  <c r="C11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K6" i="6"/>
  <c r="F6" i="6"/>
  <c r="G6" i="6"/>
  <c r="H6" i="6"/>
  <c r="I6" i="6"/>
  <c r="J6" i="6"/>
  <c r="D6" i="6"/>
  <c r="E6" i="6"/>
  <c r="C6" i="6"/>
  <c r="E31" i="21"/>
  <c r="AG32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AC31" i="21"/>
  <c r="AD31" i="21"/>
  <c r="AE31" i="21"/>
  <c r="AF31" i="21"/>
  <c r="AG31" i="21"/>
  <c r="AH31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H32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D32" i="21"/>
  <c r="D33" i="21"/>
  <c r="B26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AD26" i="21"/>
  <c r="AE26" i="21"/>
  <c r="AF26" i="21"/>
  <c r="AG26" i="21"/>
  <c r="AH26" i="21"/>
  <c r="B27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AH25" i="21"/>
  <c r="B25" i="21"/>
  <c r="B13" i="12"/>
  <c r="B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B9" i="9" l="1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8" i="9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16" i="11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34" i="10"/>
  <c r="C34" i="10"/>
  <c r="D34" i="10"/>
  <c r="B35" i="10"/>
  <c r="C35" i="10"/>
  <c r="D35" i="10"/>
  <c r="B36" i="10"/>
  <c r="C36" i="10"/>
  <c r="D36" i="10"/>
  <c r="B37" i="10"/>
  <c r="C37" i="10"/>
  <c r="D37" i="10"/>
  <c r="B38" i="10"/>
  <c r="C38" i="10"/>
  <c r="D38" i="10"/>
  <c r="B39" i="10"/>
  <c r="C39" i="10"/>
  <c r="D39" i="10"/>
  <c r="B40" i="10"/>
  <c r="C40" i="10"/>
  <c r="D40" i="10"/>
  <c r="B41" i="10"/>
  <c r="C41" i="10"/>
  <c r="D41" i="10"/>
  <c r="B42" i="10"/>
  <c r="C42" i="10"/>
  <c r="D42" i="10"/>
  <c r="B43" i="10"/>
  <c r="C43" i="10"/>
  <c r="D43" i="10"/>
  <c r="B44" i="10"/>
  <c r="C44" i="10"/>
  <c r="D44" i="10"/>
  <c r="B45" i="10"/>
  <c r="C45" i="10"/>
  <c r="D45" i="10"/>
  <c r="B46" i="10"/>
  <c r="C46" i="10"/>
  <c r="D46" i="10"/>
  <c r="B47" i="10"/>
  <c r="C47" i="10"/>
  <c r="D47" i="10"/>
  <c r="B48" i="10"/>
  <c r="C48" i="10"/>
  <c r="D48" i="10"/>
  <c r="B49" i="10"/>
  <c r="C49" i="10"/>
  <c r="D49" i="10"/>
  <c r="B50" i="10"/>
  <c r="C50" i="10"/>
  <c r="D50" i="10"/>
  <c r="B51" i="10"/>
  <c r="C51" i="10"/>
  <c r="D51" i="10"/>
  <c r="C20" i="10"/>
  <c r="D20" i="10"/>
  <c r="B20" i="10"/>
  <c r="J9" i="18" l="1"/>
  <c r="L25" i="12"/>
  <c r="K25" i="12"/>
  <c r="G15" i="11"/>
  <c r="H7" i="9"/>
  <c r="K19" i="10"/>
  <c r="L3" i="16"/>
  <c r="L2" i="16"/>
  <c r="L4" i="16"/>
  <c r="L5" i="16"/>
  <c r="L6" i="16"/>
  <c r="L7" i="16"/>
  <c r="L8" i="16"/>
  <c r="D3" i="3"/>
  <c r="D3" i="16"/>
  <c r="D5" i="3"/>
  <c r="D5" i="16"/>
  <c r="D6" i="3"/>
  <c r="D6" i="16"/>
  <c r="D7" i="3"/>
  <c r="D7" i="16"/>
  <c r="D8" i="3"/>
  <c r="D8" i="16"/>
  <c r="D2" i="3"/>
  <c r="D2" i="16"/>
  <c r="B2" i="3" l="1"/>
  <c r="D4" i="16"/>
  <c r="D4" i="3"/>
  <c r="Y2" i="16" l="1"/>
  <c r="O2" i="16"/>
  <c r="P2" i="16"/>
  <c r="Q2" i="16"/>
  <c r="R2" i="16"/>
  <c r="S2" i="16"/>
  <c r="T2" i="16"/>
  <c r="U2" i="16"/>
  <c r="V2" i="16"/>
  <c r="W2" i="16"/>
  <c r="X2" i="16"/>
  <c r="O3" i="16"/>
  <c r="P3" i="16"/>
  <c r="Q3" i="16"/>
  <c r="R3" i="16"/>
  <c r="S3" i="16"/>
  <c r="T3" i="16"/>
  <c r="U3" i="16"/>
  <c r="V3" i="16"/>
  <c r="W3" i="16"/>
  <c r="X3" i="16"/>
  <c r="O4" i="16"/>
  <c r="P4" i="16"/>
  <c r="Q4" i="16"/>
  <c r="R4" i="16"/>
  <c r="S4" i="16"/>
  <c r="T4" i="16"/>
  <c r="U4" i="16"/>
  <c r="V4" i="16"/>
  <c r="W4" i="16"/>
  <c r="X4" i="16"/>
  <c r="O5" i="16"/>
  <c r="P5" i="16"/>
  <c r="Q5" i="16"/>
  <c r="R5" i="16"/>
  <c r="S5" i="16"/>
  <c r="T5" i="16"/>
  <c r="U5" i="16"/>
  <c r="V5" i="16"/>
  <c r="W5" i="16"/>
  <c r="X5" i="16"/>
  <c r="O6" i="16"/>
  <c r="P6" i="16"/>
  <c r="Q6" i="16"/>
  <c r="R6" i="16"/>
  <c r="S6" i="16"/>
  <c r="T6" i="16"/>
  <c r="U6" i="16"/>
  <c r="V6" i="16"/>
  <c r="W6" i="16"/>
  <c r="X6" i="16"/>
  <c r="O7" i="16"/>
  <c r="P7" i="16"/>
  <c r="Q7" i="16"/>
  <c r="R7" i="16"/>
  <c r="S7" i="16"/>
  <c r="T7" i="16"/>
  <c r="U7" i="16"/>
  <c r="V7" i="16"/>
  <c r="W7" i="16"/>
  <c r="X7" i="16"/>
  <c r="O8" i="16"/>
  <c r="P8" i="16"/>
  <c r="Q8" i="16"/>
  <c r="R8" i="16"/>
  <c r="S8" i="16"/>
  <c r="T8" i="16"/>
  <c r="U8" i="16"/>
  <c r="V8" i="16"/>
  <c r="W8" i="16"/>
  <c r="X8" i="16"/>
  <c r="N2" i="16"/>
  <c r="N3" i="16"/>
  <c r="N4" i="16"/>
  <c r="N5" i="16"/>
  <c r="N6" i="16"/>
  <c r="N7" i="16"/>
  <c r="N8" i="16"/>
  <c r="M3" i="16"/>
  <c r="M4" i="16"/>
  <c r="M5" i="16"/>
  <c r="M6" i="16"/>
  <c r="M7" i="16"/>
  <c r="M8" i="16"/>
  <c r="M2" i="16"/>
  <c r="K3" i="16"/>
  <c r="K4" i="16"/>
  <c r="K5" i="16"/>
  <c r="K6" i="16"/>
  <c r="K7" i="16"/>
  <c r="K8" i="16"/>
  <c r="K2" i="16"/>
  <c r="G2" i="16"/>
  <c r="F3" i="16" l="1"/>
  <c r="F4" i="16"/>
  <c r="F5" i="16"/>
  <c r="F6" i="16"/>
  <c r="F7" i="16"/>
  <c r="F8" i="16"/>
  <c r="F2" i="16"/>
  <c r="E3" i="16"/>
  <c r="E4" i="16"/>
  <c r="E5" i="16"/>
  <c r="E6" i="16"/>
  <c r="E7" i="16"/>
  <c r="E8" i="16"/>
  <c r="E2" i="16"/>
  <c r="C3" i="16"/>
  <c r="C4" i="16"/>
  <c r="C5" i="16"/>
  <c r="C6" i="16"/>
  <c r="C7" i="16"/>
  <c r="C8" i="16"/>
  <c r="C2" i="16"/>
  <c r="B3" i="16"/>
  <c r="B4" i="16"/>
  <c r="B5" i="16"/>
  <c r="B6" i="16"/>
  <c r="B7" i="16"/>
  <c r="B8" i="16"/>
  <c r="B2" i="16"/>
  <c r="AA8" i="16"/>
  <c r="Z8" i="16"/>
  <c r="Y8" i="16"/>
  <c r="J8" i="16"/>
  <c r="I8" i="16"/>
  <c r="H8" i="16"/>
  <c r="G8" i="16"/>
  <c r="AA7" i="16"/>
  <c r="Z7" i="16"/>
  <c r="Y7" i="16"/>
  <c r="J7" i="16"/>
  <c r="I7" i="16"/>
  <c r="H7" i="16"/>
  <c r="G7" i="16"/>
  <c r="AA6" i="16"/>
  <c r="Z6" i="16"/>
  <c r="Y6" i="16"/>
  <c r="J6" i="16"/>
  <c r="I6" i="16"/>
  <c r="H6" i="16"/>
  <c r="G6" i="16"/>
  <c r="AA5" i="16"/>
  <c r="Z5" i="16"/>
  <c r="Y5" i="16"/>
  <c r="J5" i="16"/>
  <c r="I5" i="16"/>
  <c r="H5" i="16"/>
  <c r="G5" i="16"/>
  <c r="AA4" i="16"/>
  <c r="Z4" i="16"/>
  <c r="Y4" i="16"/>
  <c r="J4" i="16"/>
  <c r="I4" i="16"/>
  <c r="H4" i="16"/>
  <c r="G4" i="16"/>
  <c r="AA3" i="16"/>
  <c r="Z3" i="16"/>
  <c r="Y3" i="16"/>
  <c r="J3" i="16"/>
  <c r="I3" i="16"/>
  <c r="H3" i="16"/>
  <c r="G3" i="16"/>
  <c r="AA2" i="16"/>
  <c r="Z2" i="16"/>
  <c r="J2" i="16"/>
  <c r="I2" i="16"/>
  <c r="H2" i="16"/>
  <c r="C3" i="3" l="1"/>
  <c r="C4" i="3"/>
  <c r="C5" i="3"/>
  <c r="C6" i="3"/>
  <c r="C7" i="3"/>
  <c r="C8" i="3"/>
  <c r="C2" i="3"/>
  <c r="B3" i="3" l="1"/>
  <c r="B4" i="3"/>
  <c r="B5" i="3"/>
  <c r="B6" i="3"/>
  <c r="B7" i="3"/>
  <c r="B8" i="3"/>
</calcChain>
</file>

<file path=xl/sharedStrings.xml><?xml version="1.0" encoding="utf-8"?>
<sst xmlns="http://schemas.openxmlformats.org/spreadsheetml/2006/main" count="214" uniqueCount="82">
  <si>
    <t>Wind</t>
  </si>
  <si>
    <t>Vintage</t>
  </si>
  <si>
    <t>Battery_Storage</t>
  </si>
  <si>
    <t>Central_PV</t>
  </si>
  <si>
    <t>Commercial_PV</t>
  </si>
  <si>
    <t>Residential_PV</t>
  </si>
  <si>
    <t>Offshore_Wind</t>
  </si>
  <si>
    <t>Coal_1000_OT</t>
  </si>
  <si>
    <t>Coal_600_OT</t>
  </si>
  <si>
    <t>Coal_600_RC</t>
  </si>
  <si>
    <t>Coal_IGCC_RC</t>
  </si>
  <si>
    <t>Nuclear_SMR</t>
  </si>
  <si>
    <t>Nuclear_SEA</t>
  </si>
  <si>
    <t>Coal_300_OT</t>
  </si>
  <si>
    <t>Gas_CCGT_OT</t>
  </si>
  <si>
    <t>Gas_CCGT_RC</t>
  </si>
  <si>
    <t>Gas_Combustion_Turbine_RC</t>
  </si>
  <si>
    <t>Gas_CCGT_SEA</t>
  </si>
  <si>
    <t>Coal_1000_RC</t>
  </si>
  <si>
    <t>Coal_300_RC</t>
  </si>
  <si>
    <t>Coal_600_DRY</t>
  </si>
  <si>
    <t>Coal_300_DRY</t>
  </si>
  <si>
    <t>Coal_1000_DRY</t>
  </si>
  <si>
    <t>Coal_300_SEA</t>
  </si>
  <si>
    <t>Coal_600_SEA</t>
  </si>
  <si>
    <t>Coal_1000_SEA</t>
  </si>
  <si>
    <t>Class 1 - Advanced</t>
  </si>
  <si>
    <t>Class 1 - Moderate</t>
  </si>
  <si>
    <t>Class 1 - Conservative</t>
  </si>
  <si>
    <t>Utility PV - Class 10 - Advanced</t>
  </si>
  <si>
    <t>Utility PV - Class 10 - Moderate</t>
  </si>
  <si>
    <t>Utility PV - Class 10 - Conservative</t>
  </si>
  <si>
    <t>Utility scale</t>
  </si>
  <si>
    <t>Commercial PV - Class 10 - Advanced</t>
  </si>
  <si>
    <t>Commercial PV - Class 10 - Moderate</t>
  </si>
  <si>
    <t>Commercial PV - Class 10 - Conservative</t>
  </si>
  <si>
    <t>Residential PV - Class 10 - Advanced</t>
  </si>
  <si>
    <t>Residential PV - Class 10 - Moderate</t>
  </si>
  <si>
    <t>Residential PV - Class 10 - Conservative</t>
  </si>
  <si>
    <t>OM</t>
  </si>
  <si>
    <t>Coal-new-AvgCF-Advanced</t>
  </si>
  <si>
    <t>Coal-new-AvgCF-Moderate</t>
  </si>
  <si>
    <t>Coal-new-AvgCF-Conservative</t>
  </si>
  <si>
    <t>Coal-IGCC-AvgCF-Advanced</t>
  </si>
  <si>
    <t>Coal-IGCC-AvgCF-Moderate</t>
  </si>
  <si>
    <t>Coal-IGCC-AvgCF-Conservative</t>
  </si>
  <si>
    <t>Gas-CT-AvgCF - Advanced</t>
  </si>
  <si>
    <t>Gas-CT-AvgCF - Moderate</t>
  </si>
  <si>
    <t>Gas-CC-HighCF - Conservative</t>
  </si>
  <si>
    <t>Gas-CT</t>
  </si>
  <si>
    <t>Gas-CC</t>
  </si>
  <si>
    <t>Capital</t>
  </si>
  <si>
    <t>Var</t>
  </si>
  <si>
    <t>VAR</t>
  </si>
  <si>
    <t>Coal-new-HighCF-Conservative</t>
  </si>
  <si>
    <t>Hydro_Pumped</t>
  </si>
  <si>
    <t>Hydro_NonPumped</t>
  </si>
  <si>
    <t>Battery_Storage_energy</t>
  </si>
  <si>
    <t>Energy cost</t>
  </si>
  <si>
    <t>Capacity cost</t>
  </si>
  <si>
    <t>China</t>
  </si>
  <si>
    <t>Pumped Storage Hydropower - National Class 1</t>
  </si>
  <si>
    <t>10hrs TES - Class 1 - Advanced</t>
  </si>
  <si>
    <t>10hrs TES - Class 1 - Moderate</t>
  </si>
  <si>
    <t>10hrs TES - Class 1 - Conservative</t>
  </si>
  <si>
    <t>no storage</t>
  </si>
  <si>
    <t>10 h storage</t>
  </si>
  <si>
    <t>Construction cost</t>
  </si>
  <si>
    <t>2022 ATB estimate for 2020</t>
  </si>
  <si>
    <t>Calibrated</t>
  </si>
  <si>
    <t>Offshore Wind - Class 1</t>
  </si>
  <si>
    <t>Advanced</t>
  </si>
  <si>
    <t>Moderate</t>
  </si>
  <si>
    <t>Conservative</t>
  </si>
  <si>
    <t>Capacity factor</t>
  </si>
  <si>
    <t>European install cost</t>
  </si>
  <si>
    <t>PV</t>
  </si>
  <si>
    <t>Rooftop</t>
  </si>
  <si>
    <t>Hydro</t>
  </si>
  <si>
    <t>CSP</t>
  </si>
  <si>
    <t>Global</t>
  </si>
  <si>
    <t>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</si>
</sst>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_);[Red]\(&quot;$&quot;#,##0.0\)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2" fillId="0" borderId="1" xfId="0" applyFont="1" applyBorder="1"/>
    <xf numFmtId="164" fontId="1" fillId="2" borderId="2" xfId="0" applyNumberFormat="1" applyFont="1" applyFill="1" applyBorder="1"/>
    <xf numFmtId="0" fontId="2" fillId="0" borderId="0" xfId="0" applyFont="1"/>
    <xf numFmtId="164" fontId="1" fillId="2" borderId="3" xfId="0" applyNumberFormat="1" applyFont="1" applyFill="1" applyBorder="1"/>
    <xf numFmtId="0" fontId="2" fillId="0" borderId="4" xfId="0" applyFont="1" applyBorder="1"/>
    <xf numFmtId="164" fontId="1" fillId="2" borderId="5" xfId="0" applyNumberFormat="1" applyFont="1" applyFill="1" applyBorder="1"/>
    <xf numFmtId="164" fontId="1" fillId="2" borderId="6" xfId="0" applyNumberFormat="1" applyFont="1" applyFill="1" applyBorder="1"/>
    <xf numFmtId="164" fontId="1" fillId="2" borderId="7" xfId="0" applyNumberFormat="1" applyFont="1" applyFill="1" applyBorder="1"/>
    <xf numFmtId="164" fontId="1" fillId="2" borderId="8" xfId="0" applyNumberFormat="1" applyFont="1" applyFill="1" applyBorder="1"/>
    <xf numFmtId="37" fontId="1" fillId="2" borderId="2" xfId="0" applyNumberFormat="1" applyFont="1" applyFill="1" applyBorder="1"/>
    <xf numFmtId="37" fontId="1" fillId="2" borderId="3" xfId="0" applyNumberFormat="1" applyFont="1" applyFill="1" applyBorder="1"/>
    <xf numFmtId="37" fontId="1" fillId="2" borderId="5" xfId="0" applyNumberFormat="1" applyFont="1" applyFill="1" applyBorder="1"/>
    <xf numFmtId="5" fontId="1" fillId="3" borderId="2" xfId="0" applyNumberFormat="1" applyFont="1" applyFill="1" applyBorder="1"/>
    <xf numFmtId="5" fontId="1" fillId="3" borderId="3" xfId="0" applyNumberFormat="1" applyFont="1" applyFill="1" applyBorder="1"/>
    <xf numFmtId="5" fontId="1" fillId="3" borderId="5" xfId="0" applyNumberFormat="1" applyFont="1" applyFill="1" applyBorder="1"/>
    <xf numFmtId="0" fontId="2" fillId="0" borderId="0" xfId="0" applyFont="1" applyFill="1" applyBorder="1"/>
    <xf numFmtId="1" fontId="1" fillId="2" borderId="2" xfId="0" applyNumberFormat="1" applyFont="1" applyFill="1" applyBorder="1"/>
    <xf numFmtId="1" fontId="1" fillId="2" borderId="3" xfId="0" applyNumberFormat="1" applyFont="1" applyFill="1" applyBorder="1"/>
    <xf numFmtId="1" fontId="1" fillId="2" borderId="5" xfId="0" applyNumberFormat="1" applyFont="1" applyFill="1" applyBorder="1"/>
    <xf numFmtId="5" fontId="1" fillId="3" borderId="6" xfId="0" applyNumberFormat="1" applyFont="1" applyFill="1" applyBorder="1"/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164" fontId="1" fillId="3" borderId="2" xfId="0" applyNumberFormat="1" applyFont="1" applyFill="1" applyBorder="1"/>
    <xf numFmtId="0" fontId="2" fillId="0" borderId="1" xfId="0" applyFont="1" applyFill="1" applyBorder="1" applyAlignment="1">
      <alignment horizontal="right"/>
    </xf>
    <xf numFmtId="164" fontId="1" fillId="3" borderId="6" xfId="0" applyNumberFormat="1" applyFont="1" applyFill="1" applyBorder="1"/>
    <xf numFmtId="0" fontId="2" fillId="0" borderId="0" xfId="0" applyFont="1" applyFill="1" applyAlignment="1">
      <alignment horizontal="right"/>
    </xf>
    <xf numFmtId="164" fontId="1" fillId="3" borderId="3" xfId="0" applyNumberFormat="1" applyFont="1" applyFill="1" applyBorder="1"/>
    <xf numFmtId="164" fontId="1" fillId="3" borderId="5" xfId="0" applyNumberFormat="1" applyFont="1" applyFill="1" applyBorder="1"/>
    <xf numFmtId="164" fontId="1" fillId="3" borderId="1" xfId="0" applyNumberFormat="1" applyFont="1" applyFill="1" applyBorder="1"/>
    <xf numFmtId="164" fontId="1" fillId="3" borderId="0" xfId="0" applyNumberFormat="1" applyFont="1" applyFill="1" applyBorder="1"/>
    <xf numFmtId="5" fontId="1" fillId="3" borderId="0" xfId="0" applyNumberFormat="1" applyFont="1" applyFill="1" applyBorder="1"/>
    <xf numFmtId="8" fontId="0" fillId="0" borderId="0" xfId="0" applyNumberFormat="1"/>
    <xf numFmtId="6" fontId="0" fillId="0" borderId="0" xfId="0" applyNumberFormat="1"/>
    <xf numFmtId="165" fontId="0" fillId="0" borderId="0" xfId="0" applyNumberFormat="1"/>
    <xf numFmtId="40" fontId="0" fillId="0" borderId="0" xfId="0" applyNumberFormat="1"/>
    <xf numFmtId="4" fontId="1" fillId="2" borderId="7" xfId="0" applyNumberFormat="1" applyFont="1" applyFill="1" applyBorder="1"/>
    <xf numFmtId="166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F2" sqref="F2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57</v>
      </c>
      <c r="D1" t="s">
        <v>76</v>
      </c>
      <c r="E1" t="s">
        <v>77</v>
      </c>
      <c r="F1" t="s">
        <v>79</v>
      </c>
      <c r="G1" t="s">
        <v>0</v>
      </c>
      <c r="H1" t="s">
        <v>81</v>
      </c>
      <c r="I1" t="s">
        <v>55</v>
      </c>
      <c r="J1" t="s">
        <v>78</v>
      </c>
    </row>
    <row r="2" spans="1:10" x14ac:dyDescent="0.25">
      <c r="A2">
        <v>2020</v>
      </c>
      <c r="B2">
        <f ca="1">OFFSET(battery!$F$26,(ROW(B1)-1)*5,0)*1000</f>
        <v>249408.95550434676</v>
      </c>
      <c r="C2">
        <f ca="1">OFFSET(battery!$C$26,(ROW(C1)-1)*5,0)*1000</f>
        <v>369456.37232630444</v>
      </c>
      <c r="D2">
        <f ca="1">OFFSET(Solar!$C$24,(ROW(D1)-1)*5,0)*1000</f>
        <v>883000</v>
      </c>
      <c r="E2">
        <f ca="1">OFFSET(Solar!$I$24,(ROW(Solar!E1)-1)*5,0)*1000</f>
        <v>1816784.3749358258</v>
      </c>
      <c r="F2">
        <f ca="1">OFFSET(CSP!$C$35,(ROW(F1)-1)*5,0)*1000</f>
        <v>3906688.3271153346</v>
      </c>
      <c r="G2">
        <f ca="1">OFFSET(land!$C$16,(ROW(G1)-1)*5,0)*1000</f>
        <v>1355000</v>
      </c>
      <c r="H2">
        <f ca="1">OFFSET(offshore!$C$22,(ROW(H1)-1)*5,0)*1000</f>
        <v>3185000</v>
      </c>
      <c r="I2">
        <f ca="1">OFFSET('hydro pump'!$C$7,(ROW(I1)-1)*5,0)*1000</f>
        <v>1998528.4961011563</v>
      </c>
      <c r="J2">
        <v>1870000</v>
      </c>
    </row>
    <row r="3" spans="1:10" x14ac:dyDescent="0.25">
      <c r="A3">
        <v>2025</v>
      </c>
      <c r="B3">
        <f ca="1">OFFSET(battery!$F$26,(ROW(B2)-1)*5,0)*1000</f>
        <v>240258.59629964113</v>
      </c>
      <c r="C3">
        <f ca="1">OFFSET(battery!$C$26,(ROW(C2)-1)*5,0)*1000</f>
        <v>215929.55647268548</v>
      </c>
      <c r="D3">
        <f ca="1">OFFSET(Solar!$C$24,(ROW(D2)-1)*5,0)*1000</f>
        <v>650170.47297491785</v>
      </c>
      <c r="E3">
        <f ca="1">OFFSET(Solar!$I$24,(ROW(Solar!E2)-1)*5,0)*1000</f>
        <v>1274156.4728226357</v>
      </c>
      <c r="F3">
        <f ca="1">OFFSET(CSP!$C$35,(ROW(F2)-1)*5,0)*1000</f>
        <v>3156898.0702579203</v>
      </c>
      <c r="G3">
        <f ca="1">OFFSET(land!$C$16,(ROW(G2)-1)*5,0)*1000</f>
        <v>1117735.9781121751</v>
      </c>
      <c r="H3">
        <f ca="1">OFFSET(offshore!$C$22,(ROW(H2)-1)*5,0)*1000</f>
        <v>2530273.9135418646</v>
      </c>
      <c r="I3">
        <f ca="1">OFFSET('hydro pump'!$C$7,(ROW(I2)-1)*5,0)*1000</f>
        <v>1998528.4961011563</v>
      </c>
      <c r="J3">
        <v>1870000</v>
      </c>
    </row>
    <row r="4" spans="1:10" x14ac:dyDescent="0.25">
      <c r="A4">
        <v>2030</v>
      </c>
      <c r="B4">
        <f ca="1">OFFSET(battery!$F$26,(ROW(B3)-1)*5,0)*1000</f>
        <v>264411.24901998148</v>
      </c>
      <c r="C4">
        <f ca="1">OFFSET(battery!$C$26,(ROW(C3)-1)*5,0)*1000</f>
        <v>157570.2168854732</v>
      </c>
      <c r="D4">
        <f ca="1">OFFSET(Solar!$C$24,(ROW(D3)-1)*5,0)*1000</f>
        <v>497718.201744608</v>
      </c>
      <c r="E4">
        <f ca="1">OFFSET(Solar!$I$24,(ROW(Solar!E3)-1)*5,0)*1000</f>
        <v>673134.33363920508</v>
      </c>
      <c r="F4">
        <f ca="1">OFFSET(CSP!$C$35,(ROW(F3)-1)*5,0)*1000</f>
        <v>2642200.1465665782</v>
      </c>
      <c r="G4">
        <f ca="1">OFFSET(land!$C$16,(ROW(G3)-1)*5,0)*1000</f>
        <v>880471.95622435014</v>
      </c>
      <c r="H4">
        <f ca="1">OFFSET(offshore!$C$22,(ROW(H3)-1)*5,0)*1000</f>
        <v>2325828.2586285854</v>
      </c>
      <c r="I4">
        <f ca="1">OFFSET('hydro pump'!$C$7,(ROW(I3)-1)*5,0)*1000</f>
        <v>1998528.4961011563</v>
      </c>
      <c r="J4">
        <v>1870000</v>
      </c>
    </row>
    <row r="5" spans="1:10" x14ac:dyDescent="0.25">
      <c r="A5">
        <v>2035</v>
      </c>
      <c r="B5">
        <f ca="1">OFFSET(battery!$F$26,(ROW(B4)-1)*5,0)*1000</f>
        <v>248135.74482373541</v>
      </c>
      <c r="C5">
        <f ca="1">OFFSET(battery!$C$26,(ROW(C4)-1)*5,0)*1000</f>
        <v>147770.71111312063</v>
      </c>
      <c r="D5">
        <f ca="1">OFFSET(Solar!$C$24,(ROW(D4)-1)*5,0)*1000</f>
        <v>475542.72521809302</v>
      </c>
      <c r="E5">
        <f ca="1">OFFSET(Solar!$I$24,(ROW(Solar!E4)-1)*5,0)*1000</f>
        <v>635824.69230286952</v>
      </c>
      <c r="F5">
        <f ca="1">OFFSET(CSP!$C$35,(ROW(F4)-1)*5,0)*1000</f>
        <v>2421509.0658011488</v>
      </c>
      <c r="G5">
        <f ca="1">OFFSET(land!$C$16,(ROW(G4)-1)*5,0)*1000</f>
        <v>836448.35841313272</v>
      </c>
      <c r="H5">
        <f ca="1">OFFSET(offshore!$C$22,(ROW(H4)-1)*5,0)*1000</f>
        <v>2199446.6009018146</v>
      </c>
      <c r="I5">
        <f ca="1">OFFSET('hydro pump'!$C$7,(ROW(I4)-1)*5,0)*1000</f>
        <v>1998528.4961011563</v>
      </c>
      <c r="J5">
        <v>1870000</v>
      </c>
    </row>
    <row r="6" spans="1:10" x14ac:dyDescent="0.25">
      <c r="A6">
        <v>2040</v>
      </c>
      <c r="B6">
        <f ca="1">OFFSET(battery!$F$26,(ROW(B5)-1)*5,0)*1000</f>
        <v>231610.04175998643</v>
      </c>
      <c r="C6">
        <f ca="1">OFFSET(battery!$C$26,(ROW(C5)-1)*5,0)*1000</f>
        <v>137922.57255777859</v>
      </c>
      <c r="D6">
        <f ca="1">OFFSET(Solar!$C$24,(ROW(D5)-1)*5,0)*1000</f>
        <v>453367.24869157805</v>
      </c>
      <c r="E6">
        <f ca="1">OFFSET(Solar!$I$24,(ROW(Solar!E5)-1)*5,0)*1000</f>
        <v>598515.05096653383</v>
      </c>
      <c r="F6">
        <f ca="1">OFFSET(CSP!$C$35,(ROW(F5)-1)*5,0)*1000</f>
        <v>2323922.9477400896</v>
      </c>
      <c r="G6">
        <f ca="1">OFFSET(land!$C$16,(ROW(G5)-1)*5,0)*1000</f>
        <v>792424.76060191519</v>
      </c>
      <c r="H6">
        <f ca="1">OFFSET(offshore!$C$22,(ROW(H5)-1)*5,0)*1000</f>
        <v>2107725.1315090158</v>
      </c>
      <c r="I6">
        <f ca="1">OFFSET('hydro pump'!$C$7,(ROW(I5)-1)*5,0)*1000</f>
        <v>1998528.4961011563</v>
      </c>
      <c r="J6">
        <v>1870000</v>
      </c>
    </row>
    <row r="7" spans="1:10" x14ac:dyDescent="0.25">
      <c r="A7">
        <v>2045</v>
      </c>
      <c r="B7">
        <f ca="1">OFFSET(battery!$F$26,(ROW(B6)-1)*5,0)*1000</f>
        <v>215084.33869623754</v>
      </c>
      <c r="C7">
        <f ca="1">OFFSET(battery!$C$26,(ROW(C6)-1)*5,0)*1000</f>
        <v>128074.43400243651</v>
      </c>
      <c r="D7">
        <f ca="1">OFFSET(Solar!$C$24,(ROW(D6)-1)*5,0)*1000</f>
        <v>431191.77216506301</v>
      </c>
      <c r="E7">
        <f ca="1">OFFSET(Solar!$I$24,(ROW(Solar!E6)-1)*5,0)*1000</f>
        <v>561205.40963019838</v>
      </c>
      <c r="F7">
        <f ca="1">OFFSET(CSP!$C$35,(ROW(F6)-1)*5,0)*1000</f>
        <v>2277211.2048680536</v>
      </c>
      <c r="G7">
        <f ca="1">OFFSET(land!$C$16,(ROW(G6)-1)*5,0)*1000</f>
        <v>748401.16279069765</v>
      </c>
      <c r="H7">
        <f ca="1">OFFSET(offshore!$C$22,(ROW(H6)-1)*5,0)*1000</f>
        <v>2035687.9798496752</v>
      </c>
      <c r="I7">
        <f ca="1">OFFSET('hydro pump'!$C$7,(ROW(I6)-1)*5,0)*1000</f>
        <v>1998528.4961011563</v>
      </c>
      <c r="J7">
        <v>1870000</v>
      </c>
    </row>
    <row r="8" spans="1:10" x14ac:dyDescent="0.25">
      <c r="A8">
        <v>2050</v>
      </c>
      <c r="B8">
        <f ca="1">OFFSET(battery!$F$26,(ROW(B7)-1)*5,0)*1000</f>
        <v>198753.1667644468</v>
      </c>
      <c r="C8">
        <f ca="1">OFFSET(battery!$C$26,(ROW(C7)-1)*5,0)*1000</f>
        <v>118177.66266410491</v>
      </c>
      <c r="D8">
        <f ca="1">OFFSET(Solar!$C$24,(ROW(D7)-1)*5,0)*1000</f>
        <v>409016.29563854809</v>
      </c>
      <c r="E8">
        <f ca="1">OFFSET(Solar!$I$24,(ROW(Solar!E7)-1)*5,0)*1000</f>
        <v>523895.76829386305</v>
      </c>
      <c r="F8">
        <f ca="1">OFFSET(CSP!$C$35,(ROW(F7)-1)*5,0)*1000</f>
        <v>2240593.1999539672</v>
      </c>
      <c r="G8">
        <f ca="1">OFFSET(land!$C$16,(ROW(G7)-1)*5,0)*1000</f>
        <v>704377.56497948023</v>
      </c>
      <c r="H8">
        <f ca="1">OFFSET(offshore!$C$22,(ROW(H7)-1)*5,0)*1000</f>
        <v>1976361.2047499672</v>
      </c>
      <c r="I8">
        <f ca="1">OFFSET('hydro pump'!$C$7,(ROW(I7)-1)*5,0)*1000</f>
        <v>1998528.4961011563</v>
      </c>
      <c r="J8">
        <v>1870000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tabSelected="1" workbookViewId="0">
      <selection activeCell="B2" sqref="B2"/>
    </sheetView>
  </sheetViews>
  <sheetFormatPr defaultRowHeight="15" x14ac:dyDescent="0.25"/>
  <sheetData>
    <row r="2" spans="2:10" x14ac:dyDescent="0.25">
      <c r="B2">
        <v>1870</v>
      </c>
    </row>
    <row r="9" spans="2:10" x14ac:dyDescent="0.25">
      <c r="I9" t="s">
        <v>60</v>
      </c>
      <c r="J9">
        <f>14561/6.5</f>
        <v>2240.1538461538462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workbookViewId="0">
      <selection activeCell="C7" sqref="C7"/>
    </sheetView>
  </sheetViews>
  <sheetFormatPr defaultRowHeight="15" x14ac:dyDescent="0.25"/>
  <sheetData>
    <row r="1" spans="1:3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s="25" t="s">
        <v>61</v>
      </c>
      <c r="B2">
        <v>1998.5284961011564</v>
      </c>
      <c r="C2">
        <v>1978.5432111401446</v>
      </c>
      <c r="D2">
        <v>1978.5432111401446</v>
      </c>
      <c r="E2">
        <v>1958.5579261791333</v>
      </c>
      <c r="F2">
        <v>1938.5726412181218</v>
      </c>
      <c r="G2">
        <v>1938.5726412181218</v>
      </c>
      <c r="H2">
        <v>1918.5873562571101</v>
      </c>
      <c r="I2">
        <v>1918.5873562571101</v>
      </c>
      <c r="J2">
        <v>1898.6020712960985</v>
      </c>
      <c r="K2">
        <v>1878.6167863350868</v>
      </c>
      <c r="L2">
        <v>1878.6167863350868</v>
      </c>
      <c r="M2">
        <v>1858.6315013740755</v>
      </c>
      <c r="N2">
        <v>1858.6315013740755</v>
      </c>
      <c r="O2">
        <v>1838.6462164130639</v>
      </c>
      <c r="P2">
        <v>1838.6462164130639</v>
      </c>
      <c r="Q2">
        <v>1818.6609314520522</v>
      </c>
      <c r="R2">
        <v>1818.6609314520522</v>
      </c>
      <c r="S2">
        <v>1818.6609314520522</v>
      </c>
      <c r="T2">
        <v>1798.6756464910407</v>
      </c>
      <c r="U2">
        <v>1798.6756464910407</v>
      </c>
      <c r="V2">
        <v>1798.6756464910407</v>
      </c>
      <c r="W2">
        <v>1798.6756464910407</v>
      </c>
      <c r="X2">
        <v>1778.6903615300293</v>
      </c>
      <c r="Y2">
        <v>1778.6903615300293</v>
      </c>
      <c r="Z2">
        <v>1778.6903615300293</v>
      </c>
      <c r="AA2">
        <v>1778.6903615300293</v>
      </c>
      <c r="AB2">
        <v>1778.6903615300293</v>
      </c>
      <c r="AC2">
        <v>1758.7050765690176</v>
      </c>
      <c r="AD2">
        <v>1758.7050765690176</v>
      </c>
      <c r="AE2">
        <v>1758.7050765690176</v>
      </c>
      <c r="AF2">
        <v>1758.7050765690176</v>
      </c>
    </row>
    <row r="3" spans="1:32" x14ac:dyDescent="0.25">
      <c r="A3" s="26" t="s">
        <v>61</v>
      </c>
      <c r="B3">
        <v>1998.5284961011564</v>
      </c>
      <c r="C3">
        <v>1998.5284961011564</v>
      </c>
      <c r="D3">
        <v>1998.5284961011564</v>
      </c>
      <c r="E3">
        <v>1998.5284961011564</v>
      </c>
      <c r="F3">
        <v>1998.5284961011564</v>
      </c>
      <c r="G3">
        <v>1998.5284961011564</v>
      </c>
      <c r="H3">
        <v>1998.5284961011564</v>
      </c>
      <c r="I3">
        <v>1998.5284961011564</v>
      </c>
      <c r="J3">
        <v>1998.5284961011564</v>
      </c>
      <c r="K3">
        <v>1998.5284961011564</v>
      </c>
      <c r="L3">
        <v>1998.5284961011564</v>
      </c>
      <c r="M3">
        <v>1998.5284961011564</v>
      </c>
      <c r="N3">
        <v>1998.5284961011564</v>
      </c>
      <c r="O3">
        <v>1998.5284961011564</v>
      </c>
      <c r="P3">
        <v>1998.5284961011564</v>
      </c>
      <c r="Q3">
        <v>1998.5284961011564</v>
      </c>
      <c r="R3">
        <v>1998.5284961011564</v>
      </c>
      <c r="S3">
        <v>1998.5284961011564</v>
      </c>
      <c r="T3">
        <v>1998.5284961011564</v>
      </c>
      <c r="U3">
        <v>1998.5284961011564</v>
      </c>
      <c r="V3">
        <v>1998.5284961011564</v>
      </c>
      <c r="W3">
        <v>1998.5284961011564</v>
      </c>
      <c r="X3">
        <v>1998.5284961011564</v>
      </c>
      <c r="Y3">
        <v>1998.5284961011564</v>
      </c>
      <c r="Z3">
        <v>1998.5284961011564</v>
      </c>
      <c r="AA3">
        <v>1998.5284961011564</v>
      </c>
      <c r="AB3">
        <v>1998.5284961011564</v>
      </c>
      <c r="AC3">
        <v>1998.5284961011564</v>
      </c>
      <c r="AD3">
        <v>1998.5284961011564</v>
      </c>
      <c r="AE3">
        <v>1998.5284961011564</v>
      </c>
      <c r="AF3">
        <v>1998.5284961011564</v>
      </c>
    </row>
    <row r="4" spans="1:32" x14ac:dyDescent="0.25">
      <c r="A4" s="26" t="s">
        <v>61</v>
      </c>
      <c r="B4">
        <v>1998.5284961011564</v>
      </c>
      <c r="C4">
        <v>1998.5284961011564</v>
      </c>
      <c r="D4">
        <v>1998.5284961011564</v>
      </c>
      <c r="E4">
        <v>1998.5284961011564</v>
      </c>
      <c r="F4">
        <v>1998.5284961011564</v>
      </c>
      <c r="G4">
        <v>1998.5284961011564</v>
      </c>
      <c r="H4">
        <v>1998.5284961011564</v>
      </c>
      <c r="I4">
        <v>1998.5284961011564</v>
      </c>
      <c r="J4">
        <v>1998.5284961011564</v>
      </c>
      <c r="K4">
        <v>1998.5284961011564</v>
      </c>
      <c r="L4">
        <v>1998.5284961011564</v>
      </c>
      <c r="M4">
        <v>1998.5284961011564</v>
      </c>
      <c r="N4">
        <v>1998.5284961011564</v>
      </c>
      <c r="O4">
        <v>1998.5284961011564</v>
      </c>
      <c r="P4">
        <v>1998.5284961011564</v>
      </c>
      <c r="Q4">
        <v>1998.5284961011564</v>
      </c>
      <c r="R4">
        <v>1998.5284961011564</v>
      </c>
      <c r="S4">
        <v>1998.5284961011564</v>
      </c>
      <c r="T4">
        <v>1998.5284961011564</v>
      </c>
      <c r="U4">
        <v>1998.5284961011564</v>
      </c>
      <c r="V4">
        <v>1998.5284961011564</v>
      </c>
      <c r="W4">
        <v>1998.5284961011564</v>
      </c>
      <c r="X4">
        <v>1998.5284961011564</v>
      </c>
      <c r="Y4">
        <v>1998.5284961011564</v>
      </c>
      <c r="Z4">
        <v>1998.5284961011564</v>
      </c>
      <c r="AA4">
        <v>1998.5284961011564</v>
      </c>
      <c r="AB4">
        <v>1998.5284961011564</v>
      </c>
      <c r="AC4">
        <v>1998.5284961011564</v>
      </c>
      <c r="AD4">
        <v>1998.5284961011564</v>
      </c>
      <c r="AE4">
        <v>1998.5284961011564</v>
      </c>
      <c r="AF4">
        <v>1998.5284961011564</v>
      </c>
    </row>
    <row r="6" spans="1:32" x14ac:dyDescent="0.25">
      <c r="B6" s="25" t="s">
        <v>61</v>
      </c>
      <c r="C6" s="26" t="s">
        <v>61</v>
      </c>
      <c r="D6" s="26" t="s">
        <v>61</v>
      </c>
    </row>
    <row r="7" spans="1:32" x14ac:dyDescent="0.25">
      <c r="A7">
        <v>2020</v>
      </c>
      <c r="B7">
        <v>1998.5284961011564</v>
      </c>
      <c r="C7">
        <v>1998.5284961011564</v>
      </c>
      <c r="D7">
        <v>1998.5284961011564</v>
      </c>
    </row>
    <row r="8" spans="1:32" x14ac:dyDescent="0.25">
      <c r="A8">
        <v>2021</v>
      </c>
      <c r="B8">
        <v>1978.5432111401446</v>
      </c>
      <c r="C8">
        <v>1998.5284961011564</v>
      </c>
      <c r="D8">
        <v>1998.5284961011564</v>
      </c>
    </row>
    <row r="9" spans="1:32" x14ac:dyDescent="0.25">
      <c r="A9">
        <v>2022</v>
      </c>
      <c r="B9">
        <v>1978.5432111401446</v>
      </c>
      <c r="C9">
        <v>1998.5284961011564</v>
      </c>
      <c r="D9">
        <v>1998.5284961011564</v>
      </c>
    </row>
    <row r="10" spans="1:32" x14ac:dyDescent="0.25">
      <c r="A10">
        <v>2023</v>
      </c>
      <c r="B10">
        <v>1958.5579261791333</v>
      </c>
      <c r="C10">
        <v>1998.5284961011564</v>
      </c>
      <c r="D10">
        <v>1998.5284961011564</v>
      </c>
    </row>
    <row r="11" spans="1:32" x14ac:dyDescent="0.25">
      <c r="A11">
        <v>2024</v>
      </c>
      <c r="B11">
        <v>1938.5726412181218</v>
      </c>
      <c r="C11">
        <v>1998.5284961011564</v>
      </c>
      <c r="D11">
        <v>1998.5284961011564</v>
      </c>
    </row>
    <row r="12" spans="1:32" x14ac:dyDescent="0.25">
      <c r="A12">
        <v>2025</v>
      </c>
      <c r="B12">
        <v>1938.5726412181218</v>
      </c>
      <c r="C12">
        <v>1998.5284961011564</v>
      </c>
      <c r="D12">
        <v>1998.5284961011564</v>
      </c>
    </row>
    <row r="13" spans="1:32" x14ac:dyDescent="0.25">
      <c r="A13">
        <v>2026</v>
      </c>
      <c r="B13">
        <v>1918.5873562571101</v>
      </c>
      <c r="C13">
        <v>1998.5284961011564</v>
      </c>
      <c r="D13">
        <v>1998.5284961011564</v>
      </c>
    </row>
    <row r="14" spans="1:32" x14ac:dyDescent="0.25">
      <c r="A14">
        <v>2027</v>
      </c>
      <c r="B14">
        <v>1918.5873562571101</v>
      </c>
      <c r="C14">
        <v>1998.5284961011564</v>
      </c>
      <c r="D14">
        <v>1998.5284961011564</v>
      </c>
    </row>
    <row r="15" spans="1:32" x14ac:dyDescent="0.25">
      <c r="A15">
        <v>2028</v>
      </c>
      <c r="B15">
        <v>1898.6020712960985</v>
      </c>
      <c r="C15">
        <v>1998.5284961011564</v>
      </c>
      <c r="D15">
        <v>1998.5284961011564</v>
      </c>
    </row>
    <row r="16" spans="1:32" x14ac:dyDescent="0.25">
      <c r="A16">
        <v>2029</v>
      </c>
      <c r="B16">
        <v>1878.6167863350868</v>
      </c>
      <c r="C16">
        <v>1998.5284961011564</v>
      </c>
      <c r="D16">
        <v>1998.5284961011564</v>
      </c>
    </row>
    <row r="17" spans="1:4" x14ac:dyDescent="0.25">
      <c r="A17">
        <v>2030</v>
      </c>
      <c r="B17">
        <v>1878.6167863350868</v>
      </c>
      <c r="C17">
        <v>1998.5284961011564</v>
      </c>
      <c r="D17">
        <v>1998.5284961011564</v>
      </c>
    </row>
    <row r="18" spans="1:4" x14ac:dyDescent="0.25">
      <c r="A18">
        <v>2031</v>
      </c>
      <c r="B18">
        <v>1858.6315013740755</v>
      </c>
      <c r="C18">
        <v>1998.5284961011564</v>
      </c>
      <c r="D18">
        <v>1998.5284961011564</v>
      </c>
    </row>
    <row r="19" spans="1:4" x14ac:dyDescent="0.25">
      <c r="A19">
        <v>2032</v>
      </c>
      <c r="B19">
        <v>1858.6315013740755</v>
      </c>
      <c r="C19">
        <v>1998.5284961011564</v>
      </c>
      <c r="D19">
        <v>1998.5284961011564</v>
      </c>
    </row>
    <row r="20" spans="1:4" x14ac:dyDescent="0.25">
      <c r="A20">
        <v>2033</v>
      </c>
      <c r="B20">
        <v>1838.6462164130639</v>
      </c>
      <c r="C20">
        <v>1998.5284961011564</v>
      </c>
      <c r="D20">
        <v>1998.5284961011564</v>
      </c>
    </row>
    <row r="21" spans="1:4" x14ac:dyDescent="0.25">
      <c r="A21">
        <v>2034</v>
      </c>
      <c r="B21">
        <v>1838.6462164130639</v>
      </c>
      <c r="C21">
        <v>1998.5284961011564</v>
      </c>
      <c r="D21">
        <v>1998.5284961011564</v>
      </c>
    </row>
    <row r="22" spans="1:4" x14ac:dyDescent="0.25">
      <c r="A22">
        <v>2035</v>
      </c>
      <c r="B22">
        <v>1818.6609314520522</v>
      </c>
      <c r="C22">
        <v>1998.5284961011564</v>
      </c>
      <c r="D22">
        <v>1998.5284961011564</v>
      </c>
    </row>
    <row r="23" spans="1:4" x14ac:dyDescent="0.25">
      <c r="A23">
        <v>2036</v>
      </c>
      <c r="B23">
        <v>1818.6609314520522</v>
      </c>
      <c r="C23">
        <v>1998.5284961011564</v>
      </c>
      <c r="D23">
        <v>1998.5284961011564</v>
      </c>
    </row>
    <row r="24" spans="1:4" x14ac:dyDescent="0.25">
      <c r="A24">
        <v>2037</v>
      </c>
      <c r="B24">
        <v>1818.6609314520522</v>
      </c>
      <c r="C24">
        <v>1998.5284961011564</v>
      </c>
      <c r="D24">
        <v>1998.5284961011564</v>
      </c>
    </row>
    <row r="25" spans="1:4" x14ac:dyDescent="0.25">
      <c r="A25">
        <v>2038</v>
      </c>
      <c r="B25">
        <v>1798.6756464910407</v>
      </c>
      <c r="C25">
        <v>1998.5284961011564</v>
      </c>
      <c r="D25">
        <v>1998.5284961011564</v>
      </c>
    </row>
    <row r="26" spans="1:4" x14ac:dyDescent="0.25">
      <c r="A26">
        <v>2039</v>
      </c>
      <c r="B26">
        <v>1798.6756464910407</v>
      </c>
      <c r="C26">
        <v>1998.5284961011564</v>
      </c>
      <c r="D26">
        <v>1998.5284961011564</v>
      </c>
    </row>
    <row r="27" spans="1:4" x14ac:dyDescent="0.25">
      <c r="A27">
        <v>2040</v>
      </c>
      <c r="B27">
        <v>1798.6756464910407</v>
      </c>
      <c r="C27">
        <v>1998.5284961011564</v>
      </c>
      <c r="D27">
        <v>1998.5284961011564</v>
      </c>
    </row>
    <row r="28" spans="1:4" x14ac:dyDescent="0.25">
      <c r="A28">
        <v>2041</v>
      </c>
      <c r="B28">
        <v>1798.6756464910407</v>
      </c>
      <c r="C28">
        <v>1998.5284961011564</v>
      </c>
      <c r="D28">
        <v>1998.5284961011564</v>
      </c>
    </row>
    <row r="29" spans="1:4" x14ac:dyDescent="0.25">
      <c r="A29">
        <v>2042</v>
      </c>
      <c r="B29">
        <v>1778.6903615300293</v>
      </c>
      <c r="C29">
        <v>1998.5284961011564</v>
      </c>
      <c r="D29">
        <v>1998.5284961011564</v>
      </c>
    </row>
    <row r="30" spans="1:4" x14ac:dyDescent="0.25">
      <c r="A30">
        <v>2043</v>
      </c>
      <c r="B30">
        <v>1778.6903615300293</v>
      </c>
      <c r="C30">
        <v>1998.5284961011564</v>
      </c>
      <c r="D30">
        <v>1998.5284961011564</v>
      </c>
    </row>
    <row r="31" spans="1:4" x14ac:dyDescent="0.25">
      <c r="A31">
        <v>2044</v>
      </c>
      <c r="B31">
        <v>1778.6903615300293</v>
      </c>
      <c r="C31">
        <v>1998.5284961011564</v>
      </c>
      <c r="D31">
        <v>1998.5284961011564</v>
      </c>
    </row>
    <row r="32" spans="1:4" x14ac:dyDescent="0.25">
      <c r="A32">
        <v>2045</v>
      </c>
      <c r="B32">
        <v>1778.6903615300293</v>
      </c>
      <c r="C32">
        <v>1998.5284961011564</v>
      </c>
      <c r="D32">
        <v>1998.5284961011564</v>
      </c>
    </row>
    <row r="33" spans="1:4" x14ac:dyDescent="0.25">
      <c r="A33">
        <v>2046</v>
      </c>
      <c r="B33">
        <v>1778.6903615300293</v>
      </c>
      <c r="C33">
        <v>1998.5284961011564</v>
      </c>
      <c r="D33">
        <v>1998.5284961011564</v>
      </c>
    </row>
    <row r="34" spans="1:4" x14ac:dyDescent="0.25">
      <c r="A34">
        <v>2047</v>
      </c>
      <c r="B34">
        <v>1758.7050765690176</v>
      </c>
      <c r="C34">
        <v>1998.5284961011564</v>
      </c>
      <c r="D34">
        <v>1998.5284961011564</v>
      </c>
    </row>
    <row r="35" spans="1:4" x14ac:dyDescent="0.25">
      <c r="A35">
        <v>2048</v>
      </c>
      <c r="B35">
        <v>1758.7050765690176</v>
      </c>
      <c r="C35">
        <v>1998.5284961011564</v>
      </c>
      <c r="D35">
        <v>1998.5284961011564</v>
      </c>
    </row>
    <row r="36" spans="1:4" x14ac:dyDescent="0.25">
      <c r="A36">
        <v>2049</v>
      </c>
      <c r="B36">
        <v>1758.7050765690176</v>
      </c>
      <c r="C36">
        <v>1998.5284961011564</v>
      </c>
      <c r="D36">
        <v>1998.5284961011564</v>
      </c>
    </row>
    <row r="37" spans="1:4" x14ac:dyDescent="0.25">
      <c r="A37">
        <v>2050</v>
      </c>
      <c r="B37">
        <v>1758.7050765690176</v>
      </c>
      <c r="C37">
        <v>1998.5284961011564</v>
      </c>
      <c r="D37">
        <v>1998.5284961011564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workbookViewId="0">
      <selection activeCell="B16" sqref="B16:B47"/>
    </sheetView>
  </sheetViews>
  <sheetFormatPr defaultRowHeight="15" x14ac:dyDescent="0.25"/>
  <sheetData>
    <row r="1" spans="1:33" x14ac:dyDescent="0.25"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46</v>
      </c>
      <c r="B2">
        <v>936.37645021586059</v>
      </c>
      <c r="C2">
        <v>927.60477386723426</v>
      </c>
      <c r="D2">
        <v>918.83309751860793</v>
      </c>
      <c r="E2">
        <v>914.44725934429482</v>
      </c>
      <c r="F2">
        <v>895.8074471034638</v>
      </c>
      <c r="G2">
        <v>885.93931121125922</v>
      </c>
      <c r="H2">
        <v>882.64993258052436</v>
      </c>
      <c r="I2">
        <v>876.07117531905465</v>
      </c>
      <c r="J2">
        <v>862.9136607961151</v>
      </c>
      <c r="K2">
        <v>856.33490353464538</v>
      </c>
      <c r="L2">
        <v>850.85260581675391</v>
      </c>
      <c r="M2">
        <v>846.4667676424408</v>
      </c>
      <c r="N2">
        <v>843.17738901170583</v>
      </c>
      <c r="O2">
        <v>837.69509129381436</v>
      </c>
      <c r="P2">
        <v>832.212793575923</v>
      </c>
      <c r="Q2">
        <v>827.82695540160978</v>
      </c>
      <c r="R2">
        <v>823.44111722729667</v>
      </c>
      <c r="S2">
        <v>817.9588195094052</v>
      </c>
      <c r="T2">
        <v>813.57298133509198</v>
      </c>
      <c r="U2">
        <v>809.18714316077887</v>
      </c>
      <c r="V2">
        <v>805.89776453004401</v>
      </c>
      <c r="W2">
        <v>800.41546681215254</v>
      </c>
      <c r="X2">
        <v>796.02962863783932</v>
      </c>
      <c r="Y2">
        <v>791.64379046352622</v>
      </c>
      <c r="Z2">
        <v>787.25795228921299</v>
      </c>
      <c r="AA2">
        <v>782.87211411489989</v>
      </c>
      <c r="AB2">
        <v>779.58273548416503</v>
      </c>
      <c r="AC2">
        <v>775.19689730985181</v>
      </c>
      <c r="AD2">
        <v>770.8110591355387</v>
      </c>
      <c r="AE2">
        <v>766.42522096122548</v>
      </c>
      <c r="AF2">
        <v>760.94292324333401</v>
      </c>
      <c r="AG2">
        <v>752.17124689470768</v>
      </c>
    </row>
    <row r="3" spans="1:33" x14ac:dyDescent="0.25">
      <c r="A3" t="s">
        <v>48</v>
      </c>
      <c r="B3">
        <v>1053.6976213787377</v>
      </c>
      <c r="C3">
        <v>1049.3117832044245</v>
      </c>
      <c r="D3">
        <v>1043.829485486533</v>
      </c>
      <c r="E3">
        <v>1041.6365663993765</v>
      </c>
      <c r="F3">
        <v>1029.5755114200153</v>
      </c>
      <c r="G3">
        <v>1025.1896732457021</v>
      </c>
      <c r="H3">
        <v>1025.1896732457021</v>
      </c>
      <c r="I3">
        <v>1020.803835071389</v>
      </c>
      <c r="J3">
        <v>1012.0321587227627</v>
      </c>
      <c r="K3">
        <v>1007.6463205484496</v>
      </c>
      <c r="L3">
        <v>1003.2604823741364</v>
      </c>
      <c r="M3">
        <v>998.87464419982325</v>
      </c>
      <c r="N3">
        <v>995.58526556908828</v>
      </c>
      <c r="O3">
        <v>991.19942739477517</v>
      </c>
      <c r="P3">
        <v>984.62067013330545</v>
      </c>
      <c r="Q3">
        <v>981.33129150257059</v>
      </c>
      <c r="R3">
        <v>976.94545332825737</v>
      </c>
      <c r="S3">
        <v>971.4631556103659</v>
      </c>
      <c r="T3">
        <v>967.07731743605279</v>
      </c>
      <c r="U3">
        <v>963.78793880531794</v>
      </c>
      <c r="V3">
        <v>959.40210063100471</v>
      </c>
      <c r="W3">
        <v>955.01626245669161</v>
      </c>
      <c r="X3">
        <v>950.63042428237839</v>
      </c>
      <c r="Y3">
        <v>946.24458610806528</v>
      </c>
      <c r="Z3">
        <v>942.9552074773303</v>
      </c>
      <c r="AA3">
        <v>938.5693693030172</v>
      </c>
      <c r="AB3">
        <v>935.27999067228234</v>
      </c>
      <c r="AC3">
        <v>931.99061204154748</v>
      </c>
      <c r="AD3">
        <v>927.60477386723426</v>
      </c>
      <c r="AE3">
        <v>922.12247614934279</v>
      </c>
      <c r="AF3">
        <v>917.73663797502968</v>
      </c>
      <c r="AG3">
        <v>906.77204253924674</v>
      </c>
    </row>
    <row r="4" spans="1:33" ht="15.75" thickBot="1" x14ac:dyDescent="0.3">
      <c r="A4" t="s">
        <v>39</v>
      </c>
    </row>
    <row r="5" spans="1:33" ht="15.75" thickTop="1" x14ac:dyDescent="0.25">
      <c r="A5" s="28" t="s">
        <v>49</v>
      </c>
      <c r="B5" s="29">
        <v>20.9</v>
      </c>
      <c r="C5" s="29">
        <v>20.9</v>
      </c>
      <c r="D5" s="29">
        <v>20.9</v>
      </c>
      <c r="E5" s="29">
        <v>20.9</v>
      </c>
      <c r="F5" s="29">
        <v>20.9</v>
      </c>
      <c r="G5" s="29">
        <v>20.9</v>
      </c>
      <c r="H5" s="29">
        <v>20.9</v>
      </c>
      <c r="I5" s="29">
        <v>20.9</v>
      </c>
      <c r="J5" s="29">
        <v>20.9</v>
      </c>
      <c r="K5" s="29">
        <v>20.9</v>
      </c>
      <c r="L5" s="29">
        <v>20.9</v>
      </c>
      <c r="M5" s="29">
        <v>20.9</v>
      </c>
      <c r="N5" s="29">
        <v>20.9</v>
      </c>
      <c r="O5" s="29">
        <v>20.9</v>
      </c>
      <c r="P5" s="29">
        <v>20.9</v>
      </c>
      <c r="Q5" s="29">
        <v>20.9</v>
      </c>
      <c r="R5" s="29">
        <v>20.9</v>
      </c>
      <c r="S5" s="29">
        <v>20.9</v>
      </c>
      <c r="T5" s="29">
        <v>20.9</v>
      </c>
      <c r="U5" s="29">
        <v>20.9</v>
      </c>
      <c r="V5" s="29">
        <v>20.9</v>
      </c>
      <c r="W5" s="29">
        <v>20.9</v>
      </c>
      <c r="X5" s="29">
        <v>20.9</v>
      </c>
      <c r="Y5" s="29">
        <v>20.9</v>
      </c>
      <c r="Z5" s="29">
        <v>20.9</v>
      </c>
      <c r="AA5" s="29">
        <v>20.9</v>
      </c>
      <c r="AB5" s="29">
        <v>20.9</v>
      </c>
      <c r="AC5" s="29">
        <v>20.9</v>
      </c>
      <c r="AD5" s="29">
        <v>20.9</v>
      </c>
      <c r="AE5" s="29">
        <v>20.9</v>
      </c>
      <c r="AF5" s="29">
        <v>20.9</v>
      </c>
      <c r="AG5" s="29">
        <v>20.9</v>
      </c>
    </row>
    <row r="6" spans="1:33" ht="15.75" thickBot="1" x14ac:dyDescent="0.3">
      <c r="A6" t="s">
        <v>50</v>
      </c>
      <c r="B6" s="32">
        <v>27</v>
      </c>
      <c r="C6" s="32">
        <v>27</v>
      </c>
      <c r="D6" s="32">
        <v>27</v>
      </c>
      <c r="E6" s="32">
        <v>27</v>
      </c>
      <c r="F6" s="32">
        <v>27</v>
      </c>
      <c r="G6" s="32">
        <v>27</v>
      </c>
      <c r="H6" s="32">
        <v>27</v>
      </c>
      <c r="I6" s="32">
        <v>27</v>
      </c>
      <c r="J6" s="32">
        <v>27</v>
      </c>
      <c r="K6" s="32">
        <v>27</v>
      </c>
      <c r="L6" s="32">
        <v>27</v>
      </c>
      <c r="M6" s="32">
        <v>27</v>
      </c>
      <c r="N6" s="32">
        <v>27</v>
      </c>
      <c r="O6" s="32">
        <v>27</v>
      </c>
      <c r="P6" s="32">
        <v>27</v>
      </c>
      <c r="Q6" s="32">
        <v>27</v>
      </c>
      <c r="R6" s="32">
        <v>27</v>
      </c>
      <c r="S6" s="32">
        <v>27</v>
      </c>
      <c r="T6" s="32">
        <v>27</v>
      </c>
      <c r="U6" s="32">
        <v>27</v>
      </c>
      <c r="V6" s="32">
        <v>27</v>
      </c>
      <c r="W6" s="32">
        <v>27</v>
      </c>
      <c r="X6" s="32">
        <v>27</v>
      </c>
      <c r="Y6" s="32">
        <v>27</v>
      </c>
      <c r="Z6" s="32">
        <v>27</v>
      </c>
      <c r="AA6" s="32">
        <v>27</v>
      </c>
      <c r="AB6" s="32">
        <v>27</v>
      </c>
      <c r="AC6" s="32">
        <v>27</v>
      </c>
      <c r="AD6" s="32">
        <v>27</v>
      </c>
      <c r="AE6" s="32">
        <v>27</v>
      </c>
      <c r="AF6" s="32">
        <v>27</v>
      </c>
      <c r="AG6" s="32">
        <v>27</v>
      </c>
    </row>
    <row r="7" spans="1:33" ht="15.75" thickTop="1" x14ac:dyDescent="0.25"/>
    <row r="10" spans="1:33" ht="15.75" thickBot="1" x14ac:dyDescent="0.3">
      <c r="A10" t="s">
        <v>52</v>
      </c>
    </row>
    <row r="11" spans="1:33" ht="15.75" thickTop="1" x14ac:dyDescent="0.25">
      <c r="A11" s="28" t="s">
        <v>46</v>
      </c>
      <c r="B11" s="29">
        <v>4.95</v>
      </c>
      <c r="C11" s="29">
        <v>4.9400000000000004</v>
      </c>
      <c r="D11" s="29">
        <v>4.9400000000000004</v>
      </c>
      <c r="E11" s="29">
        <v>4.9400000000000004</v>
      </c>
      <c r="F11" s="29">
        <v>4.9400000000000004</v>
      </c>
      <c r="G11" s="29">
        <v>4.9400000000000004</v>
      </c>
      <c r="H11" s="29">
        <v>4.9400000000000004</v>
      </c>
      <c r="I11" s="29">
        <v>4.9400000000000004</v>
      </c>
      <c r="J11" s="29">
        <v>4.9400000000000004</v>
      </c>
      <c r="K11" s="29">
        <v>4.9400000000000004</v>
      </c>
      <c r="L11" s="29">
        <v>4.9400000000000004</v>
      </c>
      <c r="M11" s="29">
        <v>4.9400000000000004</v>
      </c>
      <c r="N11" s="29">
        <v>4.9400000000000004</v>
      </c>
      <c r="O11" s="29">
        <v>4.9400000000000004</v>
      </c>
      <c r="P11" s="29">
        <v>4.9400000000000004</v>
      </c>
      <c r="Q11" s="29">
        <v>4.9400000000000004</v>
      </c>
      <c r="R11" s="29">
        <v>4.9400000000000004</v>
      </c>
      <c r="S11" s="29">
        <v>4.9400000000000004</v>
      </c>
      <c r="T11" s="29">
        <v>4.9400000000000004</v>
      </c>
      <c r="U11" s="29">
        <v>4.9400000000000004</v>
      </c>
      <c r="V11" s="29">
        <v>4.9400000000000004</v>
      </c>
      <c r="W11" s="29">
        <v>4.9400000000000004</v>
      </c>
      <c r="X11" s="29">
        <v>4.9400000000000004</v>
      </c>
      <c r="Y11" s="29">
        <v>4.9400000000000004</v>
      </c>
      <c r="Z11" s="29">
        <v>4.9400000000000004</v>
      </c>
      <c r="AA11" s="29">
        <v>4.9400000000000004</v>
      </c>
      <c r="AB11" s="29">
        <v>4.9400000000000004</v>
      </c>
      <c r="AC11" s="29">
        <v>4.9400000000000004</v>
      </c>
      <c r="AD11" s="29">
        <v>4.9400000000000004</v>
      </c>
      <c r="AE11" s="29">
        <v>4.9400000000000004</v>
      </c>
      <c r="AF11" s="29">
        <v>4.9400000000000004</v>
      </c>
      <c r="AG11" s="29">
        <v>4.9400000000000004</v>
      </c>
    </row>
    <row r="12" spans="1:33" x14ac:dyDescent="0.25">
      <c r="A12" s="30" t="s">
        <v>47</v>
      </c>
      <c r="B12" s="31">
        <v>2</v>
      </c>
      <c r="C12" s="31">
        <v>2</v>
      </c>
      <c r="D12" s="31">
        <v>2</v>
      </c>
      <c r="E12" s="31">
        <v>2</v>
      </c>
      <c r="F12" s="31">
        <v>2</v>
      </c>
      <c r="G12" s="31">
        <v>2</v>
      </c>
      <c r="H12" s="31">
        <v>2</v>
      </c>
      <c r="I12" s="31">
        <v>2</v>
      </c>
      <c r="J12" s="31">
        <v>2</v>
      </c>
      <c r="K12" s="31">
        <v>2</v>
      </c>
      <c r="L12" s="31">
        <v>2</v>
      </c>
      <c r="M12" s="31">
        <v>2</v>
      </c>
      <c r="N12" s="31">
        <v>2</v>
      </c>
      <c r="O12" s="31">
        <v>2</v>
      </c>
      <c r="P12" s="31">
        <v>2</v>
      </c>
      <c r="Q12" s="31">
        <v>2</v>
      </c>
      <c r="R12" s="31">
        <v>2</v>
      </c>
      <c r="S12" s="31">
        <v>2</v>
      </c>
      <c r="T12" s="31">
        <v>2</v>
      </c>
      <c r="U12" s="31">
        <v>2</v>
      </c>
      <c r="V12" s="31">
        <v>2</v>
      </c>
      <c r="W12" s="31">
        <v>2</v>
      </c>
      <c r="X12" s="31">
        <v>2</v>
      </c>
      <c r="Y12" s="31">
        <v>2</v>
      </c>
      <c r="Z12" s="31">
        <v>2</v>
      </c>
      <c r="AA12" s="31">
        <v>2</v>
      </c>
      <c r="AB12" s="31">
        <v>2</v>
      </c>
      <c r="AC12" s="31">
        <v>2</v>
      </c>
      <c r="AD12" s="31">
        <v>2</v>
      </c>
      <c r="AE12" s="31">
        <v>2</v>
      </c>
      <c r="AF12" s="31">
        <v>2</v>
      </c>
      <c r="AG12" s="31">
        <v>2</v>
      </c>
    </row>
    <row r="15" spans="1:33" x14ac:dyDescent="0.25">
      <c r="B15" t="s">
        <v>46</v>
      </c>
      <c r="C15" t="s">
        <v>48</v>
      </c>
      <c r="F15" t="s">
        <v>60</v>
      </c>
      <c r="G15">
        <f>2387/6.5</f>
        <v>367.23076923076923</v>
      </c>
    </row>
    <row r="16" spans="1:33" x14ac:dyDescent="0.25">
      <c r="A16">
        <v>2019</v>
      </c>
      <c r="B16">
        <f>H16/I16*C16</f>
        <v>327.70645446507518</v>
      </c>
      <c r="C16">
        <f>$G$15*I16/I$17</f>
        <v>368.76569407603893</v>
      </c>
      <c r="H16">
        <v>936.37645021586059</v>
      </c>
      <c r="I16">
        <v>1053.6976213787377</v>
      </c>
    </row>
    <row r="17" spans="1:9" x14ac:dyDescent="0.25">
      <c r="A17">
        <v>2020</v>
      </c>
      <c r="B17">
        <f t="shared" ref="B17:B47" si="0">H17/I17*C17</f>
        <v>324.63660477453584</v>
      </c>
      <c r="C17">
        <f t="shared" ref="C17:C47" si="1">$G$15*I17/I$17</f>
        <v>367.23076923076923</v>
      </c>
      <c r="H17">
        <v>927.60477386723426</v>
      </c>
      <c r="I17">
        <v>1049.3117832044245</v>
      </c>
    </row>
    <row r="18" spans="1:9" x14ac:dyDescent="0.25">
      <c r="A18">
        <v>2021</v>
      </c>
      <c r="B18">
        <f t="shared" si="0"/>
        <v>321.5667550839965</v>
      </c>
      <c r="C18">
        <f t="shared" si="1"/>
        <v>365.31211317418212</v>
      </c>
      <c r="H18">
        <v>918.83309751860793</v>
      </c>
      <c r="I18">
        <v>1043.829485486533</v>
      </c>
    </row>
    <row r="19" spans="1:9" x14ac:dyDescent="0.25">
      <c r="A19">
        <v>2022</v>
      </c>
      <c r="B19">
        <f t="shared" si="0"/>
        <v>320.03183023872685</v>
      </c>
      <c r="C19">
        <f t="shared" si="1"/>
        <v>364.54465075154735</v>
      </c>
      <c r="H19">
        <v>914.44725934429482</v>
      </c>
      <c r="I19">
        <v>1041.6365663993765</v>
      </c>
    </row>
    <row r="20" spans="1:9" x14ac:dyDescent="0.25">
      <c r="A20">
        <v>2023</v>
      </c>
      <c r="B20">
        <f t="shared" si="0"/>
        <v>313.5083996463307</v>
      </c>
      <c r="C20">
        <f t="shared" si="1"/>
        <v>360.32360742705572</v>
      </c>
      <c r="H20">
        <v>895.8074471034638</v>
      </c>
      <c r="I20">
        <v>1029.5755114200153</v>
      </c>
    </row>
    <row r="21" spans="1:9" x14ac:dyDescent="0.25">
      <c r="A21">
        <v>2024</v>
      </c>
      <c r="B21">
        <f t="shared" si="0"/>
        <v>310.05481874447401</v>
      </c>
      <c r="C21">
        <f t="shared" si="1"/>
        <v>358.78868258178608</v>
      </c>
      <c r="H21">
        <v>885.93931121125922</v>
      </c>
      <c r="I21">
        <v>1025.1896732457021</v>
      </c>
    </row>
    <row r="22" spans="1:9" x14ac:dyDescent="0.25">
      <c r="A22">
        <v>2025</v>
      </c>
      <c r="B22">
        <f t="shared" si="0"/>
        <v>308.90362511052172</v>
      </c>
      <c r="C22">
        <f t="shared" si="1"/>
        <v>358.78868258178608</v>
      </c>
      <c r="H22">
        <v>882.64993258052436</v>
      </c>
      <c r="I22">
        <v>1025.1896732457021</v>
      </c>
    </row>
    <row r="23" spans="1:9" x14ac:dyDescent="0.25">
      <c r="A23">
        <v>2026</v>
      </c>
      <c r="B23">
        <f t="shared" si="0"/>
        <v>306.60123784261719</v>
      </c>
      <c r="C23">
        <f t="shared" si="1"/>
        <v>357.25375773651638</v>
      </c>
      <c r="H23">
        <v>876.07117531905465</v>
      </c>
      <c r="I23">
        <v>1020.803835071389</v>
      </c>
    </row>
    <row r="24" spans="1:9" x14ac:dyDescent="0.25">
      <c r="A24">
        <v>2027</v>
      </c>
      <c r="B24">
        <f t="shared" si="0"/>
        <v>301.99646330680815</v>
      </c>
      <c r="C24">
        <f t="shared" si="1"/>
        <v>354.18390804597703</v>
      </c>
      <c r="H24">
        <v>862.9136607961151</v>
      </c>
      <c r="I24">
        <v>1012.0321587227627</v>
      </c>
    </row>
    <row r="25" spans="1:9" x14ac:dyDescent="0.25">
      <c r="A25">
        <v>2028</v>
      </c>
      <c r="B25">
        <f t="shared" si="0"/>
        <v>299.69407603890363</v>
      </c>
      <c r="C25">
        <f t="shared" si="1"/>
        <v>352.64898320070733</v>
      </c>
      <c r="H25">
        <v>856.33490353464538</v>
      </c>
      <c r="I25">
        <v>1007.6463205484496</v>
      </c>
    </row>
    <row r="26" spans="1:9" x14ac:dyDescent="0.25">
      <c r="A26">
        <v>2029</v>
      </c>
      <c r="B26">
        <f t="shared" si="0"/>
        <v>297.77541998231652</v>
      </c>
      <c r="C26">
        <f t="shared" si="1"/>
        <v>351.11405835543769</v>
      </c>
      <c r="H26">
        <v>850.85260581675391</v>
      </c>
      <c r="I26">
        <v>1003.2604823741364</v>
      </c>
    </row>
    <row r="27" spans="1:9" x14ac:dyDescent="0.25">
      <c r="A27">
        <v>2030</v>
      </c>
      <c r="B27">
        <f t="shared" si="0"/>
        <v>296.24049513704688</v>
      </c>
      <c r="C27">
        <f t="shared" si="1"/>
        <v>349.57913351016805</v>
      </c>
      <c r="H27">
        <v>846.4667676424408</v>
      </c>
      <c r="I27">
        <v>998.87464419982325</v>
      </c>
    </row>
    <row r="28" spans="1:9" x14ac:dyDescent="0.25">
      <c r="A28">
        <v>2031</v>
      </c>
      <c r="B28">
        <f t="shared" si="0"/>
        <v>295.08930150309459</v>
      </c>
      <c r="C28">
        <f t="shared" si="1"/>
        <v>348.42793987621576</v>
      </c>
      <c r="H28">
        <v>843.17738901170583</v>
      </c>
      <c r="I28">
        <v>995.58526556908828</v>
      </c>
    </row>
    <row r="29" spans="1:9" x14ac:dyDescent="0.25">
      <c r="A29">
        <v>2032</v>
      </c>
      <c r="B29">
        <f t="shared" si="0"/>
        <v>293.17064544650748</v>
      </c>
      <c r="C29">
        <f t="shared" si="1"/>
        <v>346.89301503094606</v>
      </c>
      <c r="H29">
        <v>837.69509129381436</v>
      </c>
      <c r="I29">
        <v>991.19942739477517</v>
      </c>
    </row>
    <row r="30" spans="1:9" x14ac:dyDescent="0.25">
      <c r="A30">
        <v>2033</v>
      </c>
      <c r="B30">
        <f t="shared" si="0"/>
        <v>291.25198938992042</v>
      </c>
      <c r="C30">
        <f t="shared" si="1"/>
        <v>344.5906277630416</v>
      </c>
      <c r="H30">
        <v>832.212793575923</v>
      </c>
      <c r="I30">
        <v>984.62067013330545</v>
      </c>
    </row>
    <row r="31" spans="1:9" x14ac:dyDescent="0.25">
      <c r="A31">
        <v>2034</v>
      </c>
      <c r="B31">
        <f t="shared" si="0"/>
        <v>289.71706454465078</v>
      </c>
      <c r="C31">
        <f t="shared" si="1"/>
        <v>343.43943412908936</v>
      </c>
      <c r="H31">
        <v>827.82695540160978</v>
      </c>
      <c r="I31">
        <v>981.33129150257059</v>
      </c>
    </row>
    <row r="32" spans="1:9" x14ac:dyDescent="0.25">
      <c r="A32">
        <v>2035</v>
      </c>
      <c r="B32">
        <f t="shared" si="0"/>
        <v>288.18213969938114</v>
      </c>
      <c r="C32">
        <f t="shared" si="1"/>
        <v>341.90450928381966</v>
      </c>
      <c r="H32">
        <v>823.44111722729667</v>
      </c>
      <c r="I32">
        <v>976.94545332825737</v>
      </c>
    </row>
    <row r="33" spans="1:9" x14ac:dyDescent="0.25">
      <c r="A33">
        <v>2036</v>
      </c>
      <c r="B33">
        <f t="shared" si="0"/>
        <v>286.26348364279403</v>
      </c>
      <c r="C33">
        <f t="shared" si="1"/>
        <v>339.98585322723255</v>
      </c>
      <c r="H33">
        <v>817.9588195094052</v>
      </c>
      <c r="I33">
        <v>971.4631556103659</v>
      </c>
    </row>
    <row r="34" spans="1:9" x14ac:dyDescent="0.25">
      <c r="A34">
        <v>2037</v>
      </c>
      <c r="B34">
        <f t="shared" si="0"/>
        <v>284.72855879752433</v>
      </c>
      <c r="C34">
        <f t="shared" si="1"/>
        <v>338.45092838196291</v>
      </c>
      <c r="H34">
        <v>813.57298133509198</v>
      </c>
      <c r="I34">
        <v>967.07731743605279</v>
      </c>
    </row>
    <row r="35" spans="1:9" x14ac:dyDescent="0.25">
      <c r="A35">
        <v>2038</v>
      </c>
      <c r="B35">
        <f t="shared" si="0"/>
        <v>283.19363395225463</v>
      </c>
      <c r="C35">
        <f t="shared" si="1"/>
        <v>337.29973474801062</v>
      </c>
      <c r="H35">
        <v>809.18714316077887</v>
      </c>
      <c r="I35">
        <v>963.78793880531794</v>
      </c>
    </row>
    <row r="36" spans="1:9" x14ac:dyDescent="0.25">
      <c r="A36">
        <v>2039</v>
      </c>
      <c r="B36">
        <f t="shared" si="0"/>
        <v>282.04244031830245</v>
      </c>
      <c r="C36">
        <f t="shared" si="1"/>
        <v>335.76480990274098</v>
      </c>
      <c r="H36">
        <v>805.89776453004401</v>
      </c>
      <c r="I36">
        <v>959.40210063100471</v>
      </c>
    </row>
    <row r="37" spans="1:9" x14ac:dyDescent="0.25">
      <c r="A37">
        <v>2040</v>
      </c>
      <c r="B37">
        <f t="shared" si="0"/>
        <v>280.12378426171534</v>
      </c>
      <c r="C37">
        <f t="shared" si="1"/>
        <v>334.22988505747134</v>
      </c>
      <c r="H37">
        <v>800.41546681215254</v>
      </c>
      <c r="I37">
        <v>955.01626245669161</v>
      </c>
    </row>
    <row r="38" spans="1:9" x14ac:dyDescent="0.25">
      <c r="A38">
        <v>2041</v>
      </c>
      <c r="B38">
        <f t="shared" si="0"/>
        <v>278.58885941644559</v>
      </c>
      <c r="C38">
        <f t="shared" si="1"/>
        <v>332.69496021220158</v>
      </c>
      <c r="H38">
        <v>796.02962863783932</v>
      </c>
      <c r="I38">
        <v>950.63042428237839</v>
      </c>
    </row>
    <row r="39" spans="1:9" x14ac:dyDescent="0.25">
      <c r="A39">
        <v>2042</v>
      </c>
      <c r="B39">
        <f t="shared" si="0"/>
        <v>277.05393457117594</v>
      </c>
      <c r="C39">
        <f t="shared" si="1"/>
        <v>331.16003536693194</v>
      </c>
      <c r="H39">
        <v>791.64379046352622</v>
      </c>
      <c r="I39">
        <v>946.24458610806528</v>
      </c>
    </row>
    <row r="40" spans="1:9" x14ac:dyDescent="0.25">
      <c r="A40">
        <v>2043</v>
      </c>
      <c r="B40">
        <f t="shared" si="0"/>
        <v>275.51900972590624</v>
      </c>
      <c r="C40">
        <f t="shared" si="1"/>
        <v>330.00884173297965</v>
      </c>
      <c r="H40">
        <v>787.25795228921299</v>
      </c>
      <c r="I40">
        <v>942.9552074773303</v>
      </c>
    </row>
    <row r="41" spans="1:9" x14ac:dyDescent="0.25">
      <c r="A41">
        <v>2044</v>
      </c>
      <c r="B41">
        <f t="shared" si="0"/>
        <v>273.98408488063666</v>
      </c>
      <c r="C41">
        <f t="shared" si="1"/>
        <v>328.47391688771006</v>
      </c>
      <c r="H41">
        <v>782.87211411489989</v>
      </c>
      <c r="I41">
        <v>938.5693693030172</v>
      </c>
    </row>
    <row r="42" spans="1:9" x14ac:dyDescent="0.25">
      <c r="A42">
        <v>2045</v>
      </c>
      <c r="B42">
        <f t="shared" si="0"/>
        <v>272.83289124668437</v>
      </c>
      <c r="C42">
        <f t="shared" si="1"/>
        <v>327.32272325375777</v>
      </c>
      <c r="H42">
        <v>779.58273548416503</v>
      </c>
      <c r="I42">
        <v>935.27999067228234</v>
      </c>
    </row>
    <row r="43" spans="1:9" x14ac:dyDescent="0.25">
      <c r="A43">
        <v>2046</v>
      </c>
      <c r="B43">
        <f t="shared" si="0"/>
        <v>271.29796640141467</v>
      </c>
      <c r="C43">
        <f t="shared" si="1"/>
        <v>326.17152961980554</v>
      </c>
      <c r="H43">
        <v>775.19689730985181</v>
      </c>
      <c r="I43">
        <v>931.99061204154748</v>
      </c>
    </row>
    <row r="44" spans="1:9" x14ac:dyDescent="0.25">
      <c r="A44">
        <v>2047</v>
      </c>
      <c r="B44">
        <f t="shared" si="0"/>
        <v>269.76304155614497</v>
      </c>
      <c r="C44">
        <f t="shared" si="1"/>
        <v>324.63660477453578</v>
      </c>
      <c r="H44">
        <v>770.8110591355387</v>
      </c>
      <c r="I44">
        <v>927.60477386723426</v>
      </c>
    </row>
    <row r="45" spans="1:9" x14ac:dyDescent="0.25">
      <c r="A45">
        <v>2048</v>
      </c>
      <c r="B45">
        <f t="shared" si="0"/>
        <v>268.22811671087533</v>
      </c>
      <c r="C45">
        <f t="shared" si="1"/>
        <v>322.71794871794873</v>
      </c>
      <c r="H45">
        <v>766.42522096122548</v>
      </c>
      <c r="I45">
        <v>922.12247614934279</v>
      </c>
    </row>
    <row r="46" spans="1:9" x14ac:dyDescent="0.25">
      <c r="A46">
        <v>2049</v>
      </c>
      <c r="B46">
        <f t="shared" si="0"/>
        <v>266.30946065428827</v>
      </c>
      <c r="C46">
        <f t="shared" si="1"/>
        <v>321.18302387267909</v>
      </c>
      <c r="H46">
        <v>760.94292324333401</v>
      </c>
      <c r="I46">
        <v>917.73663797502968</v>
      </c>
    </row>
    <row r="47" spans="1:9" x14ac:dyDescent="0.25">
      <c r="A47">
        <v>2050</v>
      </c>
      <c r="B47">
        <f t="shared" si="0"/>
        <v>263.23961096374887</v>
      </c>
      <c r="C47">
        <f t="shared" si="1"/>
        <v>317.34571175950487</v>
      </c>
      <c r="H47">
        <v>752.17124689470768</v>
      </c>
      <c r="I47">
        <v>906.77204253924674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topLeftCell="A4" workbookViewId="0">
      <selection activeCell="C20" sqref="C20"/>
    </sheetView>
  </sheetViews>
  <sheetFormatPr defaultRowHeight="15" x14ac:dyDescent="0.25"/>
  <sheetData>
    <row r="1" spans="1:33" x14ac:dyDescent="0.25">
      <c r="A1" s="24"/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</row>
    <row r="2" spans="1:33" x14ac:dyDescent="0.25">
      <c r="A2" s="25" t="s">
        <v>40</v>
      </c>
      <c r="B2" s="4">
        <v>3121.6403140701682</v>
      </c>
      <c r="C2" s="4">
        <v>3112.061057256758</v>
      </c>
      <c r="D2" s="4">
        <v>3102.4818004433473</v>
      </c>
      <c r="E2" s="4">
        <v>3092.9025436299366</v>
      </c>
      <c r="F2" s="4">
        <v>3072.5466229014392</v>
      </c>
      <c r="G2" s="4">
        <v>3072.5466229014392</v>
      </c>
      <c r="H2" s="4">
        <v>3037.8218169528259</v>
      </c>
      <c r="I2" s="4">
        <v>2987.5307186824202</v>
      </c>
      <c r="J2" s="4">
        <v>2938.4370275136912</v>
      </c>
      <c r="K2" s="4">
        <v>2889.3433363449622</v>
      </c>
      <c r="L2" s="4">
        <v>2837.8548309728803</v>
      </c>
      <c r="M2" s="4">
        <v>2785.1689184991224</v>
      </c>
      <c r="N2" s="4">
        <v>2736.0752273303929</v>
      </c>
      <c r="O2" s="4">
        <v>2682.1919077549587</v>
      </c>
      <c r="P2" s="4">
        <v>2627.111181077848</v>
      </c>
      <c r="Q2" s="4">
        <v>2609.1500745527032</v>
      </c>
      <c r="R2" s="4">
        <v>2591.1889680275581</v>
      </c>
      <c r="S2" s="4">
        <v>2572.0304544007372</v>
      </c>
      <c r="T2" s="4">
        <v>2552.8719407739159</v>
      </c>
      <c r="U2" s="4">
        <v>2536.1082413504473</v>
      </c>
      <c r="V2" s="4">
        <v>2519.3445419269788</v>
      </c>
      <c r="W2" s="4">
        <v>2501.383435401834</v>
      </c>
      <c r="X2" s="4">
        <v>2481.0275146733366</v>
      </c>
      <c r="Y2" s="4">
        <v>2464.263815249868</v>
      </c>
      <c r="Z2" s="4">
        <v>2447.5001158263999</v>
      </c>
      <c r="AA2" s="4">
        <v>2430.7364164029314</v>
      </c>
      <c r="AB2" s="4">
        <v>2415.170124081139</v>
      </c>
      <c r="AC2" s="4">
        <v>2398.4064246576704</v>
      </c>
      <c r="AD2" s="4">
        <v>2379.2479110308495</v>
      </c>
      <c r="AE2" s="4">
        <v>2360.0893974040282</v>
      </c>
      <c r="AF2" s="4">
        <v>2342.1282908788835</v>
      </c>
      <c r="AG2" s="4">
        <v>2300.2190423202123</v>
      </c>
    </row>
    <row r="3" spans="1:33" x14ac:dyDescent="0.25">
      <c r="A3" s="26" t="s">
        <v>41</v>
      </c>
      <c r="B3" s="6">
        <v>3121.6403140701682</v>
      </c>
      <c r="C3" s="6">
        <v>3112.061057256758</v>
      </c>
      <c r="D3" s="6">
        <v>3102.4818004433473</v>
      </c>
      <c r="E3" s="6">
        <v>3092.9025436299366</v>
      </c>
      <c r="F3" s="6">
        <v>3072.5466229014392</v>
      </c>
      <c r="G3" s="6">
        <v>3072.5466229014392</v>
      </c>
      <c r="H3" s="6">
        <v>3054.5855163762944</v>
      </c>
      <c r="I3" s="6">
        <v>3022.2555246310335</v>
      </c>
      <c r="J3" s="6">
        <v>2989.925532885773</v>
      </c>
      <c r="K3" s="6">
        <v>2956.3981340388359</v>
      </c>
      <c r="L3" s="6">
        <v>2922.8707351918993</v>
      </c>
      <c r="M3" s="6">
        <v>2885.7511150399332</v>
      </c>
      <c r="N3" s="6">
        <v>2853.4211232946723</v>
      </c>
      <c r="O3" s="6">
        <v>2815.1040960410301</v>
      </c>
      <c r="P3" s="6">
        <v>2775.5896616857117</v>
      </c>
      <c r="Q3" s="6">
        <v>2756.4311480588904</v>
      </c>
      <c r="R3" s="6">
        <v>2737.2726344320695</v>
      </c>
      <c r="S3" s="6">
        <v>2716.916713703572</v>
      </c>
      <c r="T3" s="6">
        <v>2697.7582000767507</v>
      </c>
      <c r="U3" s="6">
        <v>2678.5996864499298</v>
      </c>
      <c r="V3" s="6">
        <v>2661.8359870264612</v>
      </c>
      <c r="W3" s="6">
        <v>2642.6774733996399</v>
      </c>
      <c r="X3" s="6">
        <v>2621.1241455694662</v>
      </c>
      <c r="Y3" s="6">
        <v>2603.1630390443215</v>
      </c>
      <c r="Z3" s="6">
        <v>2585.2019325191768</v>
      </c>
      <c r="AA3" s="6">
        <v>2567.2408259940316</v>
      </c>
      <c r="AB3" s="6">
        <v>2551.6745336722397</v>
      </c>
      <c r="AC3" s="6">
        <v>2533.713427147095</v>
      </c>
      <c r="AD3" s="6">
        <v>2513.3575064185975</v>
      </c>
      <c r="AE3" s="6">
        <v>2493.0015856901</v>
      </c>
      <c r="AF3" s="6">
        <v>2473.8430720632787</v>
      </c>
      <c r="AG3" s="6">
        <v>2430.7364164029314</v>
      </c>
    </row>
    <row r="4" spans="1:33" ht="15.75" thickBot="1" x14ac:dyDescent="0.3">
      <c r="A4" s="26" t="s">
        <v>42</v>
      </c>
      <c r="B4" s="8">
        <v>3121.6403140701682</v>
      </c>
      <c r="C4" s="8">
        <v>3112.061057256758</v>
      </c>
      <c r="D4" s="8">
        <v>3102.4818004433473</v>
      </c>
      <c r="E4" s="8">
        <v>3092.9025436299366</v>
      </c>
      <c r="F4" s="8">
        <v>3072.5466229014392</v>
      </c>
      <c r="G4" s="8">
        <v>3072.5466229014392</v>
      </c>
      <c r="H4" s="8">
        <v>3072.5466229014392</v>
      </c>
      <c r="I4" s="8">
        <v>3055.7829234779706</v>
      </c>
      <c r="J4" s="8">
        <v>3041.4140382578548</v>
      </c>
      <c r="K4" s="8">
        <v>3024.6503388343863</v>
      </c>
      <c r="L4" s="8">
        <v>3007.8866394109177</v>
      </c>
      <c r="M4" s="8">
        <v>2987.5307186824202</v>
      </c>
      <c r="N4" s="8">
        <v>2969.5696121572755</v>
      </c>
      <c r="O4" s="8">
        <v>2948.0162843271019</v>
      </c>
      <c r="P4" s="8">
        <v>2924.0681422935754</v>
      </c>
      <c r="Q4" s="8">
        <v>2903.7122215650779</v>
      </c>
      <c r="R4" s="8">
        <v>2883.3563008365804</v>
      </c>
      <c r="S4" s="8">
        <v>2861.8029730064068</v>
      </c>
      <c r="T4" s="8">
        <v>2841.4470522779093</v>
      </c>
      <c r="U4" s="8">
        <v>2822.2885386510879</v>
      </c>
      <c r="V4" s="8">
        <v>2803.1300250242671</v>
      </c>
      <c r="W4" s="8">
        <v>2782.7741042957696</v>
      </c>
      <c r="X4" s="8">
        <v>2761.2207764655959</v>
      </c>
      <c r="Y4" s="8">
        <v>2742.0622628387746</v>
      </c>
      <c r="Z4" s="8">
        <v>2722.9037492119537</v>
      </c>
      <c r="AA4" s="8">
        <v>2703.7452355851324</v>
      </c>
      <c r="AB4" s="8">
        <v>2688.17894326334</v>
      </c>
      <c r="AC4" s="8">
        <v>2667.8230225348429</v>
      </c>
      <c r="AD4" s="8">
        <v>2647.4671018063455</v>
      </c>
      <c r="AE4" s="8">
        <v>2625.9137739761713</v>
      </c>
      <c r="AF4" s="8">
        <v>2605.5578532476738</v>
      </c>
      <c r="AG4" s="8">
        <v>2560.0563833839738</v>
      </c>
    </row>
    <row r="5" spans="1:33" ht="15.75" thickTop="1" x14ac:dyDescent="0.25">
      <c r="A5" t="s">
        <v>43</v>
      </c>
      <c r="B5">
        <v>5668.5252193357028</v>
      </c>
      <c r="C5">
        <v>5618.2341210652976</v>
      </c>
      <c r="D5">
        <v>5567.9430227948915</v>
      </c>
      <c r="E5">
        <v>5517.6519245244863</v>
      </c>
      <c r="F5">
        <v>5419.4645421870282</v>
      </c>
      <c r="G5">
        <v>5369.1734439166221</v>
      </c>
      <c r="H5">
        <v>5339.2382663747148</v>
      </c>
      <c r="I5">
        <v>5309.3030888328067</v>
      </c>
      <c r="J5">
        <v>5279.3679112908985</v>
      </c>
      <c r="K5">
        <v>5253.0249550540193</v>
      </c>
      <c r="L5">
        <v>5215.9053349020533</v>
      </c>
      <c r="M5">
        <v>5191.9571928685273</v>
      </c>
      <c r="N5">
        <v>5170.4038650383536</v>
      </c>
      <c r="O5">
        <v>5141.6660945981212</v>
      </c>
      <c r="P5">
        <v>5118.9153596662718</v>
      </c>
      <c r="Q5">
        <v>5097.3620318360972</v>
      </c>
      <c r="R5">
        <v>5072.2164827008946</v>
      </c>
      <c r="S5">
        <v>5048.2683406673686</v>
      </c>
      <c r="T5">
        <v>5025.5176057355184</v>
      </c>
      <c r="U5">
        <v>5008.7539063120503</v>
      </c>
      <c r="V5">
        <v>4989.5953926852289</v>
      </c>
      <c r="W5">
        <v>4971.6342861600842</v>
      </c>
      <c r="X5">
        <v>4957.2654009399685</v>
      </c>
      <c r="Y5">
        <v>4933.3172589064416</v>
      </c>
      <c r="Z5">
        <v>4922.5405949913547</v>
      </c>
      <c r="AA5">
        <v>4898.5924529578288</v>
      </c>
      <c r="AB5">
        <v>4886.6183819410653</v>
      </c>
      <c r="AC5">
        <v>4865.0650541108917</v>
      </c>
      <c r="AD5">
        <v>4847.1039475857469</v>
      </c>
      <c r="AE5">
        <v>4830.3402481622779</v>
      </c>
      <c r="AF5">
        <v>4812.3791416371332</v>
      </c>
      <c r="AG5">
        <v>4757.2984149600225</v>
      </c>
    </row>
    <row r="6" spans="1:33" x14ac:dyDescent="0.25">
      <c r="A6" t="s">
        <v>44</v>
      </c>
      <c r="B6">
        <v>5668.5252193357028</v>
      </c>
      <c r="C6">
        <v>5618.2341210652976</v>
      </c>
      <c r="D6">
        <v>5567.9430227948915</v>
      </c>
      <c r="E6">
        <v>5517.6519245244863</v>
      </c>
      <c r="F6">
        <v>5419.4645421870282</v>
      </c>
      <c r="G6">
        <v>5369.1734439166221</v>
      </c>
      <c r="H6">
        <v>5339.2382663747148</v>
      </c>
      <c r="I6">
        <v>5309.3030888328067</v>
      </c>
      <c r="J6">
        <v>5279.3679112908985</v>
      </c>
      <c r="K6">
        <v>5253.0249550540193</v>
      </c>
      <c r="L6">
        <v>5215.9053349020533</v>
      </c>
      <c r="M6">
        <v>5191.9571928685273</v>
      </c>
      <c r="N6">
        <v>5170.4038650383536</v>
      </c>
      <c r="O6">
        <v>5141.6660945981212</v>
      </c>
      <c r="P6">
        <v>5118.9153596662718</v>
      </c>
      <c r="Q6">
        <v>5097.3620318360972</v>
      </c>
      <c r="R6">
        <v>5072.2164827008946</v>
      </c>
      <c r="S6">
        <v>5048.2683406673686</v>
      </c>
      <c r="T6">
        <v>5025.5176057355184</v>
      </c>
      <c r="U6">
        <v>5008.7539063120503</v>
      </c>
      <c r="V6">
        <v>4989.5953926852289</v>
      </c>
      <c r="W6">
        <v>4971.6342861600842</v>
      </c>
      <c r="X6">
        <v>4957.2654009399685</v>
      </c>
      <c r="Y6">
        <v>4933.3172589064416</v>
      </c>
      <c r="Z6">
        <v>4922.5405949913547</v>
      </c>
      <c r="AA6">
        <v>4898.5924529578288</v>
      </c>
      <c r="AB6">
        <v>4886.6183819410653</v>
      </c>
      <c r="AC6">
        <v>4865.0650541108917</v>
      </c>
      <c r="AD6">
        <v>4847.1039475857469</v>
      </c>
      <c r="AE6">
        <v>4830.3402481622779</v>
      </c>
      <c r="AF6">
        <v>4812.3791416371332</v>
      </c>
      <c r="AG6">
        <v>4757.2984149600225</v>
      </c>
    </row>
    <row r="7" spans="1:33" x14ac:dyDescent="0.25">
      <c r="A7" t="s">
        <v>45</v>
      </c>
      <c r="B7">
        <v>5668.5252193357028</v>
      </c>
      <c r="C7">
        <v>5618.2341210652976</v>
      </c>
      <c r="D7">
        <v>5567.9430227948915</v>
      </c>
      <c r="E7">
        <v>5517.6519245244863</v>
      </c>
      <c r="F7">
        <v>5419.4645421870282</v>
      </c>
      <c r="G7">
        <v>5369.1734439166221</v>
      </c>
      <c r="H7">
        <v>5339.2382663747148</v>
      </c>
      <c r="I7">
        <v>5309.3030888328067</v>
      </c>
      <c r="J7">
        <v>5279.3679112908985</v>
      </c>
      <c r="K7">
        <v>5253.0249550540193</v>
      </c>
      <c r="L7">
        <v>5215.9053349020533</v>
      </c>
      <c r="M7">
        <v>5191.9571928685273</v>
      </c>
      <c r="N7">
        <v>5170.4038650383536</v>
      </c>
      <c r="O7">
        <v>5141.6660945981212</v>
      </c>
      <c r="P7">
        <v>5118.9153596662718</v>
      </c>
      <c r="Q7">
        <v>5097.3620318360972</v>
      </c>
      <c r="R7">
        <v>5072.2164827008946</v>
      </c>
      <c r="S7">
        <v>5048.2683406673686</v>
      </c>
      <c r="T7">
        <v>5025.5176057355184</v>
      </c>
      <c r="U7">
        <v>5008.7539063120503</v>
      </c>
      <c r="V7">
        <v>4989.5953926852289</v>
      </c>
      <c r="W7">
        <v>4971.6342861600842</v>
      </c>
      <c r="X7">
        <v>4957.2654009399685</v>
      </c>
      <c r="Y7">
        <v>4933.3172589064416</v>
      </c>
      <c r="Z7">
        <v>4922.5405949913547</v>
      </c>
      <c r="AA7">
        <v>4898.5924529578288</v>
      </c>
      <c r="AB7">
        <v>4886.6183819410653</v>
      </c>
      <c r="AC7">
        <v>4865.0650541108917</v>
      </c>
      <c r="AD7">
        <v>4847.1039475857469</v>
      </c>
      <c r="AE7">
        <v>4830.3402481622779</v>
      </c>
      <c r="AF7">
        <v>4812.3791416371332</v>
      </c>
      <c r="AG7">
        <v>4757.2984149600225</v>
      </c>
    </row>
    <row r="8" spans="1:33" x14ac:dyDescent="0.25">
      <c r="A8" t="s">
        <v>39</v>
      </c>
    </row>
    <row r="9" spans="1:33" x14ac:dyDescent="0.25">
      <c r="A9" s="25" t="s">
        <v>40</v>
      </c>
      <c r="B9" s="27">
        <v>71.8</v>
      </c>
      <c r="C9" s="27">
        <v>71.8</v>
      </c>
      <c r="D9" s="27">
        <v>71.8</v>
      </c>
      <c r="E9" s="27">
        <v>71.8</v>
      </c>
      <c r="F9" s="27">
        <v>71.8</v>
      </c>
      <c r="G9" s="27">
        <v>71.8</v>
      </c>
      <c r="H9" s="27">
        <v>71</v>
      </c>
      <c r="I9" s="27">
        <v>70.2</v>
      </c>
      <c r="J9" s="27">
        <v>69.400000000000006</v>
      </c>
      <c r="K9" s="27">
        <v>68.599999999999994</v>
      </c>
      <c r="L9" s="27">
        <v>67.8</v>
      </c>
      <c r="M9" s="27">
        <v>67</v>
      </c>
      <c r="N9" s="27">
        <v>66.2</v>
      </c>
      <c r="O9" s="27">
        <v>65.3</v>
      </c>
      <c r="P9" s="27">
        <v>64.5</v>
      </c>
      <c r="Q9" s="27">
        <v>64.5</v>
      </c>
      <c r="R9" s="27">
        <v>64.5</v>
      </c>
      <c r="S9" s="27">
        <v>64.5</v>
      </c>
      <c r="T9" s="27">
        <v>64.5</v>
      </c>
      <c r="U9" s="27">
        <v>64.5</v>
      </c>
      <c r="V9" s="27">
        <v>64.5</v>
      </c>
      <c r="W9" s="27">
        <v>64.5</v>
      </c>
      <c r="X9" s="27">
        <v>64.5</v>
      </c>
      <c r="Y9" s="27">
        <v>64.5</v>
      </c>
      <c r="Z9" s="27">
        <v>64.5</v>
      </c>
      <c r="AA9" s="27">
        <v>64.5</v>
      </c>
      <c r="AB9" s="27">
        <v>64.5</v>
      </c>
      <c r="AC9" s="27">
        <v>64.5</v>
      </c>
      <c r="AD9" s="27">
        <v>64.5</v>
      </c>
      <c r="AE9" s="27">
        <v>64.5</v>
      </c>
      <c r="AF9" s="27">
        <v>64.5</v>
      </c>
      <c r="AG9" s="27">
        <v>64.5</v>
      </c>
    </row>
    <row r="10" spans="1:33" x14ac:dyDescent="0.25">
      <c r="A10" s="26" t="s">
        <v>41</v>
      </c>
      <c r="B10" s="27">
        <v>71.8</v>
      </c>
      <c r="C10" s="27">
        <v>71.8</v>
      </c>
      <c r="D10" s="27">
        <v>71.8</v>
      </c>
      <c r="E10" s="27">
        <v>71.8</v>
      </c>
      <c r="F10" s="27">
        <v>71.8</v>
      </c>
      <c r="G10" s="27">
        <v>71.8</v>
      </c>
      <c r="H10" s="27">
        <v>71.400000000000006</v>
      </c>
      <c r="I10" s="27">
        <v>71</v>
      </c>
      <c r="J10" s="27">
        <v>70.599999999999994</v>
      </c>
      <c r="K10" s="27">
        <v>70.2</v>
      </c>
      <c r="L10" s="27">
        <v>69.8</v>
      </c>
      <c r="M10" s="27">
        <v>69.400000000000006</v>
      </c>
      <c r="N10" s="27">
        <v>69</v>
      </c>
      <c r="O10" s="27">
        <v>68.599999999999994</v>
      </c>
      <c r="P10" s="27">
        <v>68.2</v>
      </c>
      <c r="Q10" s="27">
        <v>68.2</v>
      </c>
      <c r="R10" s="27">
        <v>68.2</v>
      </c>
      <c r="S10" s="27">
        <v>68.2</v>
      </c>
      <c r="T10" s="27">
        <v>68.2</v>
      </c>
      <c r="U10" s="27">
        <v>68.2</v>
      </c>
      <c r="V10" s="27">
        <v>68.2</v>
      </c>
      <c r="W10" s="27">
        <v>68.2</v>
      </c>
      <c r="X10" s="27">
        <v>68.2</v>
      </c>
      <c r="Y10" s="27">
        <v>68.2</v>
      </c>
      <c r="Z10" s="27">
        <v>68.2</v>
      </c>
      <c r="AA10" s="27">
        <v>68.2</v>
      </c>
      <c r="AB10" s="27">
        <v>68.2</v>
      </c>
      <c r="AC10" s="27">
        <v>68.2</v>
      </c>
      <c r="AD10" s="27">
        <v>68.2</v>
      </c>
      <c r="AE10" s="27">
        <v>68.2</v>
      </c>
      <c r="AF10" s="27">
        <v>68.2</v>
      </c>
      <c r="AG10" s="27">
        <v>68.2</v>
      </c>
    </row>
    <row r="11" spans="1:33" x14ac:dyDescent="0.25">
      <c r="A11" s="26" t="s">
        <v>42</v>
      </c>
      <c r="B11" s="27">
        <v>71.8</v>
      </c>
      <c r="C11" s="27">
        <v>71.8</v>
      </c>
      <c r="D11" s="27">
        <v>71.8</v>
      </c>
      <c r="E11" s="27">
        <v>71.8</v>
      </c>
      <c r="F11" s="27">
        <v>71.8</v>
      </c>
      <c r="G11" s="27">
        <v>71.8</v>
      </c>
      <c r="H11" s="27">
        <v>71.8</v>
      </c>
      <c r="I11" s="27">
        <v>71.8</v>
      </c>
      <c r="J11" s="27">
        <v>71.8</v>
      </c>
      <c r="K11" s="27">
        <v>71.8</v>
      </c>
      <c r="L11" s="27">
        <v>71.8</v>
      </c>
      <c r="M11" s="27">
        <v>71.8</v>
      </c>
      <c r="N11" s="27">
        <v>71.8</v>
      </c>
      <c r="O11" s="27">
        <v>71.8</v>
      </c>
      <c r="P11" s="27">
        <v>71.8</v>
      </c>
      <c r="Q11" s="27">
        <v>71.8</v>
      </c>
      <c r="R11" s="27">
        <v>71.8</v>
      </c>
      <c r="S11" s="27">
        <v>71.8</v>
      </c>
      <c r="T11" s="27">
        <v>71.8</v>
      </c>
      <c r="U11" s="27">
        <v>71.8</v>
      </c>
      <c r="V11" s="27">
        <v>71.8</v>
      </c>
      <c r="W11" s="27">
        <v>71.8</v>
      </c>
      <c r="X11" s="27">
        <v>71.8</v>
      </c>
      <c r="Y11" s="27">
        <v>71.8</v>
      </c>
      <c r="Z11" s="27">
        <v>71.8</v>
      </c>
      <c r="AA11" s="27">
        <v>71.8</v>
      </c>
      <c r="AB11" s="27">
        <v>71.8</v>
      </c>
      <c r="AC11" s="27">
        <v>71.8</v>
      </c>
      <c r="AD11" s="27">
        <v>71.8</v>
      </c>
      <c r="AE11" s="27">
        <v>71.8</v>
      </c>
      <c r="AF11" s="27">
        <v>71.8</v>
      </c>
      <c r="AG11" s="27">
        <v>71.8</v>
      </c>
    </row>
    <row r="12" spans="1:33" x14ac:dyDescent="0.25">
      <c r="A12" s="26" t="s">
        <v>43</v>
      </c>
      <c r="B12" s="27">
        <v>142.9</v>
      </c>
      <c r="C12" s="27">
        <v>142.9</v>
      </c>
      <c r="D12" s="27">
        <v>142.9</v>
      </c>
      <c r="E12" s="27">
        <v>142.9</v>
      </c>
      <c r="F12" s="27">
        <v>142.9</v>
      </c>
      <c r="G12" s="27">
        <v>142.9</v>
      </c>
      <c r="H12" s="27">
        <v>142.9</v>
      </c>
      <c r="I12" s="27">
        <v>142.9</v>
      </c>
      <c r="J12" s="27">
        <v>142.9</v>
      </c>
      <c r="K12" s="27">
        <v>142.9</v>
      </c>
      <c r="L12" s="27">
        <v>142.9</v>
      </c>
      <c r="M12" s="27">
        <v>142.9</v>
      </c>
      <c r="N12" s="27">
        <v>142.9</v>
      </c>
      <c r="O12" s="27">
        <v>142.9</v>
      </c>
      <c r="P12" s="27">
        <v>142.9</v>
      </c>
      <c r="Q12" s="27">
        <v>142.9</v>
      </c>
      <c r="R12" s="27">
        <v>142.9</v>
      </c>
      <c r="S12" s="27">
        <v>142.9</v>
      </c>
      <c r="T12" s="27">
        <v>142.9</v>
      </c>
      <c r="U12" s="27">
        <v>142.9</v>
      </c>
      <c r="V12" s="27">
        <v>142.9</v>
      </c>
      <c r="W12" s="27">
        <v>142.9</v>
      </c>
      <c r="X12" s="27">
        <v>142.9</v>
      </c>
      <c r="Y12" s="27">
        <v>142.9</v>
      </c>
      <c r="Z12" s="27">
        <v>142.9</v>
      </c>
      <c r="AA12" s="27">
        <v>142.9</v>
      </c>
      <c r="AB12" s="27">
        <v>142.9</v>
      </c>
      <c r="AC12" s="27">
        <v>142.9</v>
      </c>
      <c r="AD12" s="27">
        <v>142.9</v>
      </c>
      <c r="AE12" s="27">
        <v>142.9</v>
      </c>
      <c r="AF12" s="27">
        <v>142.9</v>
      </c>
      <c r="AG12" s="27">
        <v>142.9</v>
      </c>
    </row>
    <row r="13" spans="1:33" x14ac:dyDescent="0.25">
      <c r="A13" s="26" t="s">
        <v>44</v>
      </c>
      <c r="B13" s="27">
        <v>142.9</v>
      </c>
      <c r="C13" s="27">
        <v>142.9</v>
      </c>
      <c r="D13" s="27">
        <v>142.9</v>
      </c>
      <c r="E13" s="27">
        <v>142.9</v>
      </c>
      <c r="F13" s="27">
        <v>142.9</v>
      </c>
      <c r="G13" s="27">
        <v>142.9</v>
      </c>
      <c r="H13" s="27">
        <v>142.9</v>
      </c>
      <c r="I13" s="27">
        <v>142.9</v>
      </c>
      <c r="J13" s="27">
        <v>142.9</v>
      </c>
      <c r="K13" s="27">
        <v>142.9</v>
      </c>
      <c r="L13" s="27">
        <v>142.9</v>
      </c>
      <c r="M13" s="27">
        <v>142.9</v>
      </c>
      <c r="N13" s="27">
        <v>142.9</v>
      </c>
      <c r="O13" s="27">
        <v>142.9</v>
      </c>
      <c r="P13" s="27">
        <v>142.9</v>
      </c>
      <c r="Q13" s="27">
        <v>142.9</v>
      </c>
      <c r="R13" s="27">
        <v>142.9</v>
      </c>
      <c r="S13" s="27">
        <v>142.9</v>
      </c>
      <c r="T13" s="27">
        <v>142.9</v>
      </c>
      <c r="U13" s="27">
        <v>142.9</v>
      </c>
      <c r="V13" s="27">
        <v>142.9</v>
      </c>
      <c r="W13" s="27">
        <v>142.9</v>
      </c>
      <c r="X13" s="27">
        <v>142.9</v>
      </c>
      <c r="Y13" s="27">
        <v>142.9</v>
      </c>
      <c r="Z13" s="27">
        <v>142.9</v>
      </c>
      <c r="AA13" s="27">
        <v>142.9</v>
      </c>
      <c r="AB13" s="27">
        <v>142.9</v>
      </c>
      <c r="AC13" s="27">
        <v>142.9</v>
      </c>
      <c r="AD13" s="27">
        <v>142.9</v>
      </c>
      <c r="AE13" s="27">
        <v>142.9</v>
      </c>
      <c r="AF13" s="27">
        <v>142.9</v>
      </c>
      <c r="AG13" s="27">
        <v>142.9</v>
      </c>
    </row>
    <row r="14" spans="1:33" x14ac:dyDescent="0.25">
      <c r="A14" s="26" t="s">
        <v>45</v>
      </c>
      <c r="B14" s="27">
        <v>142.9</v>
      </c>
      <c r="C14" s="27">
        <v>142.9</v>
      </c>
      <c r="D14" s="27">
        <v>142.9</v>
      </c>
      <c r="E14" s="27">
        <v>142.9</v>
      </c>
      <c r="F14" s="27">
        <v>142.9</v>
      </c>
      <c r="G14" s="27">
        <v>142.9</v>
      </c>
      <c r="H14" s="27">
        <v>142.9</v>
      </c>
      <c r="I14" s="27">
        <v>142.9</v>
      </c>
      <c r="J14" s="27">
        <v>142.9</v>
      </c>
      <c r="K14" s="27">
        <v>142.9</v>
      </c>
      <c r="L14" s="27">
        <v>142.9</v>
      </c>
      <c r="M14" s="27">
        <v>142.9</v>
      </c>
      <c r="N14" s="27">
        <v>142.9</v>
      </c>
      <c r="O14" s="27">
        <v>142.9</v>
      </c>
      <c r="P14" s="27">
        <v>142.9</v>
      </c>
      <c r="Q14" s="27">
        <v>142.9</v>
      </c>
      <c r="R14" s="27">
        <v>142.9</v>
      </c>
      <c r="S14" s="27">
        <v>142.9</v>
      </c>
      <c r="T14" s="27">
        <v>142.9</v>
      </c>
      <c r="U14" s="27">
        <v>142.9</v>
      </c>
      <c r="V14" s="27">
        <v>142.9</v>
      </c>
      <c r="W14" s="27">
        <v>142.9</v>
      </c>
      <c r="X14" s="27">
        <v>142.9</v>
      </c>
      <c r="Y14" s="27">
        <v>142.9</v>
      </c>
      <c r="Z14" s="27">
        <v>142.9</v>
      </c>
      <c r="AA14" s="27">
        <v>142.9</v>
      </c>
      <c r="AB14" s="27">
        <v>142.9</v>
      </c>
      <c r="AC14" s="27">
        <v>142.9</v>
      </c>
      <c r="AD14" s="27">
        <v>142.9</v>
      </c>
      <c r="AE14" s="27">
        <v>142.9</v>
      </c>
      <c r="AF14" s="27">
        <v>142.9</v>
      </c>
      <c r="AG14" s="27">
        <v>142.9</v>
      </c>
    </row>
    <row r="15" spans="1:33" x14ac:dyDescent="0.25">
      <c r="A15" s="26" t="s">
        <v>53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</row>
    <row r="16" spans="1:33" x14ac:dyDescent="0.25">
      <c r="A16" s="26" t="s">
        <v>54</v>
      </c>
      <c r="B16" s="27">
        <v>7.86</v>
      </c>
      <c r="C16" s="27">
        <v>7.86</v>
      </c>
      <c r="D16" s="27">
        <v>7.86</v>
      </c>
      <c r="E16" s="27">
        <v>7.86</v>
      </c>
      <c r="F16" s="27">
        <v>7.86</v>
      </c>
      <c r="G16" s="27">
        <v>7.86</v>
      </c>
      <c r="H16" s="27">
        <v>7.86</v>
      </c>
      <c r="I16" s="27">
        <v>7.86</v>
      </c>
      <c r="J16" s="27">
        <v>7.86</v>
      </c>
      <c r="K16" s="27">
        <v>7.86</v>
      </c>
      <c r="L16" s="27">
        <v>7.86</v>
      </c>
      <c r="M16" s="27">
        <v>7.86</v>
      </c>
      <c r="N16" s="27">
        <v>7.86</v>
      </c>
      <c r="O16" s="27">
        <v>7.86</v>
      </c>
      <c r="P16" s="27">
        <v>7.86</v>
      </c>
      <c r="Q16" s="27">
        <v>7.86</v>
      </c>
      <c r="R16" s="27">
        <v>7.86</v>
      </c>
      <c r="S16" s="27">
        <v>7.86</v>
      </c>
      <c r="T16" s="27">
        <v>7.86</v>
      </c>
      <c r="U16" s="27">
        <v>7.86</v>
      </c>
      <c r="V16" s="27">
        <v>7.86</v>
      </c>
      <c r="W16" s="27">
        <v>7.86</v>
      </c>
      <c r="X16" s="27">
        <v>7.86</v>
      </c>
      <c r="Y16" s="27">
        <v>7.86</v>
      </c>
      <c r="Z16" s="27">
        <v>7.86</v>
      </c>
      <c r="AA16" s="27">
        <v>7.86</v>
      </c>
      <c r="AB16" s="27">
        <v>7.86</v>
      </c>
      <c r="AC16" s="27">
        <v>7.86</v>
      </c>
      <c r="AD16" s="27">
        <v>7.86</v>
      </c>
      <c r="AE16" s="27">
        <v>7.86</v>
      </c>
      <c r="AF16" s="27">
        <v>7.86</v>
      </c>
      <c r="AG16" s="27">
        <v>7.86</v>
      </c>
    </row>
    <row r="17" spans="1:33" x14ac:dyDescent="0.25">
      <c r="A17" s="26" t="s">
        <v>43</v>
      </c>
      <c r="B17" s="27">
        <v>14.36</v>
      </c>
      <c r="C17" s="27">
        <v>14.36</v>
      </c>
      <c r="D17" s="27">
        <v>14.36</v>
      </c>
      <c r="E17" s="27">
        <v>14.36</v>
      </c>
      <c r="F17" s="27">
        <v>14.36</v>
      </c>
      <c r="G17" s="27">
        <v>14.36</v>
      </c>
      <c r="H17" s="27">
        <v>14.36</v>
      </c>
      <c r="I17" s="27">
        <v>14.36</v>
      </c>
      <c r="J17" s="27">
        <v>14.36</v>
      </c>
      <c r="K17" s="27">
        <v>14.36</v>
      </c>
      <c r="L17" s="27">
        <v>14.36</v>
      </c>
      <c r="M17" s="27">
        <v>14.36</v>
      </c>
      <c r="N17" s="27">
        <v>14.36</v>
      </c>
      <c r="O17" s="27">
        <v>14.36</v>
      </c>
      <c r="P17" s="27">
        <v>14.36</v>
      </c>
      <c r="Q17" s="27">
        <v>14.36</v>
      </c>
      <c r="R17" s="27">
        <v>14.36</v>
      </c>
      <c r="S17" s="27">
        <v>14.36</v>
      </c>
      <c r="T17" s="27">
        <v>14.36</v>
      </c>
      <c r="U17" s="27">
        <v>14.36</v>
      </c>
      <c r="V17" s="27">
        <v>14.36</v>
      </c>
      <c r="W17" s="27">
        <v>14.36</v>
      </c>
      <c r="X17" s="27">
        <v>14.36</v>
      </c>
      <c r="Y17" s="27">
        <v>14.36</v>
      </c>
      <c r="Z17" s="27">
        <v>14.36</v>
      </c>
      <c r="AA17" s="27">
        <v>14.36</v>
      </c>
      <c r="AB17" s="27">
        <v>14.36</v>
      </c>
      <c r="AC17" s="27">
        <v>14.36</v>
      </c>
      <c r="AD17" s="27">
        <v>14.36</v>
      </c>
      <c r="AE17" s="27">
        <v>14.36</v>
      </c>
      <c r="AF17" s="27">
        <v>14.36</v>
      </c>
      <c r="AG17" s="27">
        <v>14.36</v>
      </c>
    </row>
    <row r="18" spans="1:33" x14ac:dyDescent="0.25">
      <c r="A18" s="26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</row>
    <row r="19" spans="1:33" x14ac:dyDescent="0.25">
      <c r="A19" s="24"/>
      <c r="B19" s="25" t="s">
        <v>40</v>
      </c>
      <c r="C19" s="26" t="s">
        <v>41</v>
      </c>
      <c r="D19" s="26" t="s">
        <v>42</v>
      </c>
      <c r="E19" t="s">
        <v>43</v>
      </c>
      <c r="J19" t="s">
        <v>60</v>
      </c>
      <c r="K19">
        <f>4046/6.5</f>
        <v>622.46153846153845</v>
      </c>
    </row>
    <row r="20" spans="1:33" ht="15.75" thickBot="1" x14ac:dyDescent="0.3">
      <c r="A20" s="2">
        <v>2019</v>
      </c>
      <c r="B20" s="4">
        <f>$K$19*L20/L$20</f>
        <v>622.46153846153845</v>
      </c>
      <c r="C20" s="4">
        <f t="shared" ref="C20:D20" si="0">$K$19*M20/M$20</f>
        <v>622.46153846153845</v>
      </c>
      <c r="D20" s="4">
        <f t="shared" si="0"/>
        <v>622.46153846153845</v>
      </c>
      <c r="E20">
        <f>O20/M20*C20</f>
        <v>1130.3156590245198</v>
      </c>
      <c r="L20" s="4">
        <v>3121.6403140701682</v>
      </c>
      <c r="M20" s="6">
        <v>3121.6403140701682</v>
      </c>
      <c r="N20" s="8">
        <v>3121.6403140701682</v>
      </c>
      <c r="O20">
        <v>5668.5252193357028</v>
      </c>
    </row>
    <row r="21" spans="1:33" ht="16.5" thickTop="1" thickBot="1" x14ac:dyDescent="0.3">
      <c r="A21" s="2">
        <v>2020</v>
      </c>
      <c r="B21" s="4">
        <f t="shared" ref="B21:B51" si="1">$K$19*L21/L$20</f>
        <v>620.55141482989586</v>
      </c>
      <c r="C21" s="4">
        <f t="shared" ref="C21:C51" si="2">$K$19*M21/M$20</f>
        <v>620.55141482989586</v>
      </c>
      <c r="D21" s="4">
        <f t="shared" ref="D21:D51" si="3">$K$19*N21/N$20</f>
        <v>620.55141482989586</v>
      </c>
      <c r="E21">
        <f t="shared" ref="E21:E51" si="4">O21/M21*C21</f>
        <v>1120.287509958396</v>
      </c>
      <c r="L21" s="4">
        <v>3112.061057256758</v>
      </c>
      <c r="M21" s="6">
        <v>3112.061057256758</v>
      </c>
      <c r="N21" s="8">
        <v>3112.061057256758</v>
      </c>
      <c r="O21">
        <v>5618.2341210652976</v>
      </c>
    </row>
    <row r="22" spans="1:33" ht="16.5" thickTop="1" thickBot="1" x14ac:dyDescent="0.3">
      <c r="A22" s="2">
        <v>2021</v>
      </c>
      <c r="B22" s="4">
        <f t="shared" si="1"/>
        <v>618.64129119825327</v>
      </c>
      <c r="C22" s="4">
        <f t="shared" si="2"/>
        <v>618.64129119825327</v>
      </c>
      <c r="D22" s="4">
        <f t="shared" si="3"/>
        <v>618.64129119825327</v>
      </c>
      <c r="E22">
        <f t="shared" si="4"/>
        <v>1110.2593608922723</v>
      </c>
      <c r="L22" s="4">
        <v>3102.4818004433473</v>
      </c>
      <c r="M22" s="6">
        <v>3102.4818004433473</v>
      </c>
      <c r="N22" s="8">
        <v>3102.4818004433473</v>
      </c>
      <c r="O22">
        <v>5567.9430227948915</v>
      </c>
    </row>
    <row r="23" spans="1:33" ht="16.5" thickTop="1" thickBot="1" x14ac:dyDescent="0.3">
      <c r="A23" s="2">
        <v>2022</v>
      </c>
      <c r="B23" s="4">
        <f t="shared" si="1"/>
        <v>616.73116756661068</v>
      </c>
      <c r="C23" s="4">
        <f t="shared" si="2"/>
        <v>616.73116756661068</v>
      </c>
      <c r="D23" s="4">
        <f t="shared" si="3"/>
        <v>616.73116756661068</v>
      </c>
      <c r="E23">
        <f t="shared" si="4"/>
        <v>1100.2312118261486</v>
      </c>
      <c r="L23" s="4">
        <v>3092.9025436299366</v>
      </c>
      <c r="M23" s="6">
        <v>3092.9025436299366</v>
      </c>
      <c r="N23" s="8">
        <v>3092.9025436299366</v>
      </c>
      <c r="O23">
        <v>5517.6519245244863</v>
      </c>
    </row>
    <row r="24" spans="1:33" ht="16.5" thickTop="1" thickBot="1" x14ac:dyDescent="0.3">
      <c r="A24" s="2">
        <v>2023</v>
      </c>
      <c r="B24" s="4">
        <f t="shared" si="1"/>
        <v>612.67215484937003</v>
      </c>
      <c r="C24" s="4">
        <f t="shared" si="2"/>
        <v>612.67215484937003</v>
      </c>
      <c r="D24" s="4">
        <f t="shared" si="3"/>
        <v>612.67215484937003</v>
      </c>
      <c r="E24">
        <f t="shared" si="4"/>
        <v>1080.6524446018118</v>
      </c>
      <c r="L24" s="4">
        <v>3072.5466229014392</v>
      </c>
      <c r="M24" s="6">
        <v>3072.5466229014392</v>
      </c>
      <c r="N24" s="8">
        <v>3072.5466229014392</v>
      </c>
      <c r="O24">
        <v>5419.4645421870282</v>
      </c>
    </row>
    <row r="25" spans="1:33" ht="16.5" thickTop="1" thickBot="1" x14ac:dyDescent="0.3">
      <c r="A25" s="2">
        <v>2024</v>
      </c>
      <c r="B25" s="4">
        <f t="shared" si="1"/>
        <v>612.67215484937003</v>
      </c>
      <c r="C25" s="4">
        <f t="shared" si="2"/>
        <v>612.67215484937003</v>
      </c>
      <c r="D25" s="4">
        <f t="shared" si="3"/>
        <v>612.67215484937003</v>
      </c>
      <c r="E25">
        <f t="shared" si="4"/>
        <v>1070.6242955356879</v>
      </c>
      <c r="L25" s="4">
        <v>3072.5466229014392</v>
      </c>
      <c r="M25" s="6">
        <v>3072.5466229014392</v>
      </c>
      <c r="N25" s="8">
        <v>3072.5466229014392</v>
      </c>
      <c r="O25">
        <v>5369.1734439166221</v>
      </c>
    </row>
    <row r="26" spans="1:33" ht="16.5" thickTop="1" thickBot="1" x14ac:dyDescent="0.3">
      <c r="A26" s="2">
        <v>2025</v>
      </c>
      <c r="B26" s="4">
        <f t="shared" si="1"/>
        <v>605.74795668466561</v>
      </c>
      <c r="C26" s="4">
        <f t="shared" si="2"/>
        <v>609.0906730400402</v>
      </c>
      <c r="D26" s="4">
        <f t="shared" si="3"/>
        <v>612.67215484937003</v>
      </c>
      <c r="E26">
        <f t="shared" si="4"/>
        <v>1064.6551591868049</v>
      </c>
      <c r="L26" s="4">
        <v>3037.8218169528259</v>
      </c>
      <c r="M26" s="6">
        <v>3054.5855163762944</v>
      </c>
      <c r="N26" s="8">
        <v>3072.5466229014392</v>
      </c>
      <c r="O26">
        <v>5339.2382663747148</v>
      </c>
    </row>
    <row r="27" spans="1:33" ht="16.5" thickTop="1" thickBot="1" x14ac:dyDescent="0.3">
      <c r="A27" s="2">
        <v>2026</v>
      </c>
      <c r="B27" s="4">
        <f t="shared" si="1"/>
        <v>595.71980761854172</v>
      </c>
      <c r="C27" s="4">
        <f t="shared" si="2"/>
        <v>602.64400578324626</v>
      </c>
      <c r="D27" s="4">
        <f t="shared" si="3"/>
        <v>609.32943849399544</v>
      </c>
      <c r="E27">
        <f t="shared" si="4"/>
        <v>1058.6860228379217</v>
      </c>
      <c r="L27" s="4">
        <v>2987.5307186824202</v>
      </c>
      <c r="M27" s="6">
        <v>3022.2555246310335</v>
      </c>
      <c r="N27" s="8">
        <v>3055.7829234779706</v>
      </c>
      <c r="O27">
        <v>5309.3030888328067</v>
      </c>
    </row>
    <row r="28" spans="1:33" ht="16.5" thickTop="1" thickBot="1" x14ac:dyDescent="0.3">
      <c r="A28" s="2">
        <v>2027</v>
      </c>
      <c r="B28" s="4">
        <f t="shared" si="1"/>
        <v>585.93042400637341</v>
      </c>
      <c r="C28" s="4">
        <f t="shared" si="2"/>
        <v>596.19733852645243</v>
      </c>
      <c r="D28" s="4">
        <f t="shared" si="3"/>
        <v>606.46425304653155</v>
      </c>
      <c r="E28">
        <f t="shared" si="4"/>
        <v>1052.7168864890384</v>
      </c>
      <c r="L28" s="4">
        <v>2938.4370275136912</v>
      </c>
      <c r="M28" s="6">
        <v>2989.925532885773</v>
      </c>
      <c r="N28" s="8">
        <v>3041.4140382578548</v>
      </c>
      <c r="O28">
        <v>5279.3679112908985</v>
      </c>
    </row>
    <row r="29" spans="1:33" ht="16.5" thickTop="1" thickBot="1" x14ac:dyDescent="0.3">
      <c r="A29" s="2">
        <v>2028</v>
      </c>
      <c r="B29" s="4">
        <f t="shared" si="1"/>
        <v>576.14104039420499</v>
      </c>
      <c r="C29" s="4">
        <f t="shared" si="2"/>
        <v>589.51190581570324</v>
      </c>
      <c r="D29" s="4">
        <f t="shared" si="3"/>
        <v>603.12153669115696</v>
      </c>
      <c r="E29">
        <f t="shared" si="4"/>
        <v>1047.4640465020211</v>
      </c>
      <c r="L29" s="4">
        <v>2889.3433363449622</v>
      </c>
      <c r="M29" s="6">
        <v>2956.3981340388359</v>
      </c>
      <c r="N29" s="8">
        <v>3024.6503388343863</v>
      </c>
      <c r="O29">
        <v>5253.0249550540193</v>
      </c>
    </row>
    <row r="30" spans="1:33" ht="16.5" thickTop="1" thickBot="1" x14ac:dyDescent="0.3">
      <c r="A30" s="2">
        <v>2029</v>
      </c>
      <c r="B30" s="4">
        <f t="shared" si="1"/>
        <v>565.87412587412587</v>
      </c>
      <c r="C30" s="4">
        <f t="shared" si="2"/>
        <v>582.82647310495418</v>
      </c>
      <c r="D30" s="4">
        <f t="shared" si="3"/>
        <v>599.77882033578237</v>
      </c>
      <c r="E30">
        <f t="shared" si="4"/>
        <v>1040.062317429406</v>
      </c>
      <c r="L30" s="4">
        <v>2837.8548309728803</v>
      </c>
      <c r="M30" s="6">
        <v>2922.8707351918993</v>
      </c>
      <c r="N30" s="8">
        <v>3007.8866394109177</v>
      </c>
      <c r="O30">
        <v>5215.9053349020533</v>
      </c>
    </row>
    <row r="31" spans="1:33" ht="16.5" thickTop="1" thickBot="1" x14ac:dyDescent="0.3">
      <c r="A31" s="2">
        <v>2030</v>
      </c>
      <c r="B31" s="4">
        <f t="shared" si="1"/>
        <v>555.3684459000915</v>
      </c>
      <c r="C31" s="4">
        <f t="shared" si="2"/>
        <v>575.42474403233905</v>
      </c>
      <c r="D31" s="4">
        <f t="shared" si="3"/>
        <v>595.71980761854172</v>
      </c>
      <c r="E31">
        <f t="shared" si="4"/>
        <v>1035.2870083502996</v>
      </c>
      <c r="L31" s="4">
        <v>2785.1689184991224</v>
      </c>
      <c r="M31" s="6">
        <v>2885.7511150399332</v>
      </c>
      <c r="N31" s="8">
        <v>2987.5307186824202</v>
      </c>
      <c r="O31">
        <v>5191.9571928685273</v>
      </c>
    </row>
    <row r="32" spans="1:33" ht="16.5" thickTop="1" thickBot="1" x14ac:dyDescent="0.3">
      <c r="A32" s="2">
        <v>2031</v>
      </c>
      <c r="B32" s="4">
        <f t="shared" si="1"/>
        <v>545.57906228792297</v>
      </c>
      <c r="C32" s="4">
        <f t="shared" si="2"/>
        <v>568.97807677554511</v>
      </c>
      <c r="D32" s="4">
        <f t="shared" si="3"/>
        <v>592.13832580921189</v>
      </c>
      <c r="E32">
        <f t="shared" si="4"/>
        <v>1030.9892301791037</v>
      </c>
      <c r="L32" s="4">
        <v>2736.0752273303929</v>
      </c>
      <c r="M32" s="6">
        <v>2853.4211232946723</v>
      </c>
      <c r="N32" s="8">
        <v>2969.5696121572755</v>
      </c>
      <c r="O32">
        <v>5170.4038650383536</v>
      </c>
    </row>
    <row r="33" spans="1:15" ht="16.5" thickTop="1" thickBot="1" x14ac:dyDescent="0.3">
      <c r="A33" s="2">
        <v>2032</v>
      </c>
      <c r="B33" s="4">
        <f t="shared" si="1"/>
        <v>534.83461685993336</v>
      </c>
      <c r="C33" s="4">
        <f t="shared" si="2"/>
        <v>561.33758224897463</v>
      </c>
      <c r="D33" s="4">
        <f t="shared" si="3"/>
        <v>587.84054763801601</v>
      </c>
      <c r="E33">
        <f t="shared" si="4"/>
        <v>1025.2588592841757</v>
      </c>
      <c r="L33" s="4">
        <v>2682.1919077549587</v>
      </c>
      <c r="M33" s="6">
        <v>2815.1040960410301</v>
      </c>
      <c r="N33" s="8">
        <v>2948.0162843271019</v>
      </c>
      <c r="O33">
        <v>5141.6660945981212</v>
      </c>
    </row>
    <row r="34" spans="1:15" ht="16.5" thickTop="1" thickBot="1" x14ac:dyDescent="0.3">
      <c r="A34" s="2">
        <v>2033</v>
      </c>
      <c r="B34" s="4">
        <f t="shared" si="1"/>
        <v>523.85140597798829</v>
      </c>
      <c r="C34" s="4">
        <f t="shared" si="2"/>
        <v>553.45832226844891</v>
      </c>
      <c r="D34" s="4">
        <f t="shared" si="3"/>
        <v>583.06523855890953</v>
      </c>
      <c r="E34">
        <f t="shared" si="4"/>
        <v>1020.7223156590247</v>
      </c>
      <c r="L34" s="4">
        <v>2627.111181077848</v>
      </c>
      <c r="M34" s="6">
        <v>2775.5896616857117</v>
      </c>
      <c r="N34" s="8">
        <v>2924.0681422935754</v>
      </c>
      <c r="O34">
        <v>5118.9153596662718</v>
      </c>
    </row>
    <row r="35" spans="1:15" ht="16.5" thickTop="1" thickBot="1" x14ac:dyDescent="0.3">
      <c r="A35" s="2">
        <v>2034</v>
      </c>
      <c r="B35" s="4">
        <f t="shared" si="1"/>
        <v>520.26992416865846</v>
      </c>
      <c r="C35" s="4">
        <f t="shared" si="2"/>
        <v>549.63807500516361</v>
      </c>
      <c r="D35" s="4">
        <f t="shared" si="3"/>
        <v>579.00622584166888</v>
      </c>
      <c r="E35">
        <f t="shared" si="4"/>
        <v>1016.4245374878286</v>
      </c>
      <c r="L35" s="4">
        <v>2609.1500745527032</v>
      </c>
      <c r="M35" s="6">
        <v>2756.4311480588904</v>
      </c>
      <c r="N35" s="8">
        <v>2903.7122215650779</v>
      </c>
      <c r="O35">
        <v>5097.3620318360972</v>
      </c>
    </row>
    <row r="36" spans="1:15" ht="16.5" thickTop="1" thickBot="1" x14ac:dyDescent="0.3">
      <c r="A36" s="2">
        <v>2035</v>
      </c>
      <c r="B36" s="4">
        <f t="shared" si="1"/>
        <v>516.68844235932841</v>
      </c>
      <c r="C36" s="4">
        <f t="shared" si="2"/>
        <v>545.81782774187843</v>
      </c>
      <c r="D36" s="4">
        <f t="shared" si="3"/>
        <v>574.94721312442834</v>
      </c>
      <c r="E36">
        <f t="shared" si="4"/>
        <v>1011.4104629547668</v>
      </c>
      <c r="L36" s="4">
        <v>2591.1889680275581</v>
      </c>
      <c r="M36" s="6">
        <v>2737.2726344320695</v>
      </c>
      <c r="N36" s="8">
        <v>2883.3563008365804</v>
      </c>
      <c r="O36">
        <v>5072.2164827008946</v>
      </c>
    </row>
    <row r="37" spans="1:15" ht="16.5" thickTop="1" thickBot="1" x14ac:dyDescent="0.3">
      <c r="A37" s="2">
        <v>2036</v>
      </c>
      <c r="B37" s="4">
        <f t="shared" si="1"/>
        <v>512.86819509604322</v>
      </c>
      <c r="C37" s="4">
        <f t="shared" si="2"/>
        <v>541.7588150246379</v>
      </c>
      <c r="D37" s="4">
        <f t="shared" si="3"/>
        <v>570.64943495323246</v>
      </c>
      <c r="E37">
        <f t="shared" si="4"/>
        <v>1006.6351538756603</v>
      </c>
      <c r="L37" s="4">
        <v>2572.0304544007372</v>
      </c>
      <c r="M37" s="6">
        <v>2716.916713703572</v>
      </c>
      <c r="N37" s="8">
        <v>2861.8029730064068</v>
      </c>
      <c r="O37">
        <v>5048.2683406673686</v>
      </c>
    </row>
    <row r="38" spans="1:15" ht="16.5" thickTop="1" thickBot="1" x14ac:dyDescent="0.3">
      <c r="A38" s="2">
        <v>2037</v>
      </c>
      <c r="B38" s="4">
        <f t="shared" si="1"/>
        <v>509.04794783275798</v>
      </c>
      <c r="C38" s="4">
        <f t="shared" si="2"/>
        <v>537.93856776135249</v>
      </c>
      <c r="D38" s="4">
        <f t="shared" si="3"/>
        <v>566.59042223599192</v>
      </c>
      <c r="E38">
        <f t="shared" si="4"/>
        <v>1002.0986102505088</v>
      </c>
      <c r="L38" s="4">
        <v>2552.8719407739159</v>
      </c>
      <c r="M38" s="6">
        <v>2697.7582000767507</v>
      </c>
      <c r="N38" s="8">
        <v>2841.4470522779093</v>
      </c>
      <c r="O38">
        <v>5025.5176057355184</v>
      </c>
    </row>
    <row r="39" spans="1:15" ht="16.5" thickTop="1" thickBot="1" x14ac:dyDescent="0.3">
      <c r="A39" s="2">
        <v>2038</v>
      </c>
      <c r="B39" s="4">
        <f t="shared" si="1"/>
        <v>505.70523147738339</v>
      </c>
      <c r="C39" s="4">
        <f t="shared" si="2"/>
        <v>534.11832049806742</v>
      </c>
      <c r="D39" s="4">
        <f t="shared" si="3"/>
        <v>562.77017497270651</v>
      </c>
      <c r="E39">
        <f t="shared" si="4"/>
        <v>998.75589389513459</v>
      </c>
      <c r="L39" s="4">
        <v>2536.1082413504473</v>
      </c>
      <c r="M39" s="6">
        <v>2678.5996864499298</v>
      </c>
      <c r="N39" s="8">
        <v>2822.2885386510879</v>
      </c>
      <c r="O39">
        <v>5008.7539063120503</v>
      </c>
    </row>
    <row r="40" spans="1:15" ht="16.5" thickTop="1" thickBot="1" x14ac:dyDescent="0.3">
      <c r="A40" s="2">
        <v>2039</v>
      </c>
      <c r="B40" s="4">
        <f t="shared" si="1"/>
        <v>502.36251512200874</v>
      </c>
      <c r="C40" s="4">
        <f t="shared" si="2"/>
        <v>530.77560414269271</v>
      </c>
      <c r="D40" s="4">
        <f t="shared" si="3"/>
        <v>558.94992770942144</v>
      </c>
      <c r="E40">
        <f t="shared" si="4"/>
        <v>994.93564663184907</v>
      </c>
      <c r="L40" s="4">
        <v>2519.3445419269788</v>
      </c>
      <c r="M40" s="6">
        <v>2661.8359870264612</v>
      </c>
      <c r="N40" s="8">
        <v>2803.1300250242671</v>
      </c>
      <c r="O40">
        <v>4989.5953926852289</v>
      </c>
    </row>
    <row r="41" spans="1:15" ht="16.5" thickTop="1" thickBot="1" x14ac:dyDescent="0.3">
      <c r="A41" s="2">
        <v>2040</v>
      </c>
      <c r="B41" s="4">
        <f t="shared" si="1"/>
        <v>498.78103331267886</v>
      </c>
      <c r="C41" s="4">
        <f t="shared" si="2"/>
        <v>526.95535687940753</v>
      </c>
      <c r="D41" s="4">
        <f t="shared" si="3"/>
        <v>554.8909149921808</v>
      </c>
      <c r="E41">
        <f t="shared" si="4"/>
        <v>991.35416482251946</v>
      </c>
      <c r="L41" s="4">
        <v>2501.383435401834</v>
      </c>
      <c r="M41" s="6">
        <v>2642.6774733996399</v>
      </c>
      <c r="N41" s="8">
        <v>2782.7741042957696</v>
      </c>
      <c r="O41">
        <v>4971.6342861600842</v>
      </c>
    </row>
    <row r="42" spans="1:15" ht="16.5" thickTop="1" thickBot="1" x14ac:dyDescent="0.3">
      <c r="A42" s="2">
        <v>2041</v>
      </c>
      <c r="B42" s="4">
        <f t="shared" si="1"/>
        <v>494.72202059543827</v>
      </c>
      <c r="C42" s="4">
        <f t="shared" si="2"/>
        <v>522.65757870821164</v>
      </c>
      <c r="D42" s="4">
        <f t="shared" si="3"/>
        <v>550.59313682098502</v>
      </c>
      <c r="E42">
        <f t="shared" si="4"/>
        <v>988.48897937505546</v>
      </c>
      <c r="L42" s="4">
        <v>2481.0275146733366</v>
      </c>
      <c r="M42" s="6">
        <v>2621.1241455694662</v>
      </c>
      <c r="N42" s="8">
        <v>2761.2207764655959</v>
      </c>
      <c r="O42">
        <v>4957.2654009399685</v>
      </c>
    </row>
    <row r="43" spans="1:15" ht="16.5" thickTop="1" thickBot="1" x14ac:dyDescent="0.3">
      <c r="A43" s="2">
        <v>2042</v>
      </c>
      <c r="B43" s="4">
        <f t="shared" si="1"/>
        <v>491.37930424006373</v>
      </c>
      <c r="C43" s="4">
        <f t="shared" si="2"/>
        <v>519.07609689888181</v>
      </c>
      <c r="D43" s="4">
        <f t="shared" si="3"/>
        <v>546.77288955769961</v>
      </c>
      <c r="E43">
        <f t="shared" si="4"/>
        <v>983.71367029594899</v>
      </c>
      <c r="L43" s="4">
        <v>2464.263815249868</v>
      </c>
      <c r="M43" s="6">
        <v>2603.1630390443215</v>
      </c>
      <c r="N43" s="8">
        <v>2742.0622628387746</v>
      </c>
      <c r="O43">
        <v>4933.3172589064416</v>
      </c>
    </row>
    <row r="44" spans="1:15" ht="16.5" thickTop="1" thickBot="1" x14ac:dyDescent="0.3">
      <c r="A44" s="2">
        <v>2043</v>
      </c>
      <c r="B44" s="4">
        <f t="shared" si="1"/>
        <v>488.0365878846892</v>
      </c>
      <c r="C44" s="4">
        <f t="shared" si="2"/>
        <v>515.49461508955187</v>
      </c>
      <c r="D44" s="4">
        <f t="shared" si="3"/>
        <v>542.95264229441455</v>
      </c>
      <c r="E44">
        <f t="shared" si="4"/>
        <v>981.56478121035082</v>
      </c>
      <c r="L44" s="4">
        <v>2447.5001158263999</v>
      </c>
      <c r="M44" s="6">
        <v>2585.2019325191768</v>
      </c>
      <c r="N44" s="8">
        <v>2722.9037492119537</v>
      </c>
      <c r="O44">
        <v>4922.5405949913547</v>
      </c>
    </row>
    <row r="45" spans="1:15" ht="16.5" thickTop="1" thickBot="1" x14ac:dyDescent="0.3">
      <c r="A45" s="2">
        <v>2044</v>
      </c>
      <c r="B45" s="4">
        <f t="shared" si="1"/>
        <v>484.69387152931466</v>
      </c>
      <c r="C45" s="4">
        <f t="shared" si="2"/>
        <v>511.91313328022181</v>
      </c>
      <c r="D45" s="4">
        <f t="shared" si="3"/>
        <v>539.13239503112925</v>
      </c>
      <c r="E45">
        <f t="shared" si="4"/>
        <v>976.78947213124422</v>
      </c>
      <c r="L45" s="4">
        <v>2430.7364164029314</v>
      </c>
      <c r="M45" s="6">
        <v>2567.2408259940316</v>
      </c>
      <c r="N45" s="8">
        <v>2703.7452355851324</v>
      </c>
      <c r="O45">
        <v>4898.5924529578288</v>
      </c>
    </row>
    <row r="46" spans="1:15" ht="16.5" thickTop="1" thickBot="1" x14ac:dyDescent="0.3">
      <c r="A46" s="2">
        <v>2045</v>
      </c>
      <c r="B46" s="4">
        <f t="shared" si="1"/>
        <v>481.58992062789531</v>
      </c>
      <c r="C46" s="4">
        <f t="shared" si="2"/>
        <v>508.80918237880263</v>
      </c>
      <c r="D46" s="4">
        <f t="shared" si="3"/>
        <v>536.0284441297099</v>
      </c>
      <c r="E46">
        <f t="shared" si="4"/>
        <v>974.40181759169104</v>
      </c>
      <c r="L46" s="4">
        <v>2415.170124081139</v>
      </c>
      <c r="M46" s="6">
        <v>2551.6745336722397</v>
      </c>
      <c r="N46" s="8">
        <v>2688.17894326334</v>
      </c>
      <c r="O46">
        <v>4886.6183819410653</v>
      </c>
    </row>
    <row r="47" spans="1:15" ht="16.5" thickTop="1" thickBot="1" x14ac:dyDescent="0.3">
      <c r="A47" s="2">
        <v>2046</v>
      </c>
      <c r="B47" s="4">
        <f t="shared" si="1"/>
        <v>478.24720427252078</v>
      </c>
      <c r="C47" s="4">
        <f t="shared" si="2"/>
        <v>505.22770056947274</v>
      </c>
      <c r="D47" s="4">
        <f t="shared" si="3"/>
        <v>531.96943141246948</v>
      </c>
      <c r="E47">
        <f t="shared" si="4"/>
        <v>970.10403942049516</v>
      </c>
      <c r="L47" s="4">
        <v>2398.4064246576704</v>
      </c>
      <c r="M47" s="6">
        <v>2533.713427147095</v>
      </c>
      <c r="N47" s="8">
        <v>2667.8230225348429</v>
      </c>
      <c r="O47">
        <v>4865.0650541108917</v>
      </c>
    </row>
    <row r="48" spans="1:15" ht="16.5" thickTop="1" thickBot="1" x14ac:dyDescent="0.3">
      <c r="A48" s="2">
        <v>2047</v>
      </c>
      <c r="B48" s="4">
        <f t="shared" si="1"/>
        <v>474.42695700923554</v>
      </c>
      <c r="C48" s="4">
        <f t="shared" si="2"/>
        <v>501.16868785223215</v>
      </c>
      <c r="D48" s="4">
        <f t="shared" si="3"/>
        <v>527.91041869522894</v>
      </c>
      <c r="E48">
        <f t="shared" si="4"/>
        <v>966.52255761116521</v>
      </c>
      <c r="L48" s="4">
        <v>2379.2479110308495</v>
      </c>
      <c r="M48" s="6">
        <v>2513.3575064185975</v>
      </c>
      <c r="N48" s="8">
        <v>2647.4671018063455</v>
      </c>
      <c r="O48">
        <v>4847.1039475857469</v>
      </c>
    </row>
    <row r="49" spans="1:15" ht="16.5" thickTop="1" thickBot="1" x14ac:dyDescent="0.3">
      <c r="A49" s="2">
        <v>2048</v>
      </c>
      <c r="B49" s="4">
        <f t="shared" si="1"/>
        <v>470.6067097459503</v>
      </c>
      <c r="C49" s="4">
        <f t="shared" si="2"/>
        <v>497.10967513499168</v>
      </c>
      <c r="D49" s="4">
        <f t="shared" si="3"/>
        <v>523.61264052403294</v>
      </c>
      <c r="E49">
        <f t="shared" si="4"/>
        <v>963.17984125579073</v>
      </c>
      <c r="L49" s="4">
        <v>2360.0893974040282</v>
      </c>
      <c r="M49" s="6">
        <v>2493.0015856901</v>
      </c>
      <c r="N49" s="8">
        <v>2625.9137739761713</v>
      </c>
      <c r="O49">
        <v>4830.3402481622779</v>
      </c>
    </row>
    <row r="50" spans="1:15" ht="16.5" thickTop="1" thickBot="1" x14ac:dyDescent="0.3">
      <c r="A50" s="2">
        <v>2049</v>
      </c>
      <c r="B50" s="4">
        <f t="shared" si="1"/>
        <v>467.02522793662041</v>
      </c>
      <c r="C50" s="4">
        <f t="shared" si="2"/>
        <v>493.28942787170632</v>
      </c>
      <c r="D50" s="4">
        <f t="shared" si="3"/>
        <v>519.55362780679229</v>
      </c>
      <c r="E50">
        <f t="shared" si="4"/>
        <v>959.59835944646068</v>
      </c>
      <c r="L50" s="4">
        <v>2342.1282908788835</v>
      </c>
      <c r="M50" s="6">
        <v>2473.8430720632787</v>
      </c>
      <c r="N50" s="8">
        <v>2605.5578532476738</v>
      </c>
      <c r="O50">
        <v>4812.3791416371332</v>
      </c>
    </row>
    <row r="51" spans="1:15" ht="16.5" thickTop="1" thickBot="1" x14ac:dyDescent="0.3">
      <c r="A51" s="2">
        <v>2050</v>
      </c>
      <c r="B51" s="4">
        <f t="shared" si="1"/>
        <v>458.66843704818393</v>
      </c>
      <c r="C51" s="4">
        <f t="shared" si="2"/>
        <v>484.69387152931466</v>
      </c>
      <c r="D51" s="4">
        <f t="shared" si="3"/>
        <v>510.48054055648993</v>
      </c>
      <c r="E51">
        <f t="shared" si="4"/>
        <v>948.61514856451583</v>
      </c>
      <c r="L51" s="4">
        <v>2300.2190423202123</v>
      </c>
      <c r="M51" s="6">
        <v>2430.7364164029314</v>
      </c>
      <c r="N51" s="8">
        <v>2560.0563833839738</v>
      </c>
      <c r="O51">
        <v>4757.2984149600225</v>
      </c>
    </row>
    <row r="52" spans="1:15" ht="15.75" thickTop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topLeftCell="A25" workbookViewId="0">
      <selection activeCell="B8" sqref="B8:B39"/>
    </sheetView>
  </sheetViews>
  <sheetFormatPr defaultRowHeight="15" x14ac:dyDescent="0.25"/>
  <sheetData>
    <row r="1" spans="1:33" x14ac:dyDescent="0.25"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51</v>
      </c>
      <c r="B2">
        <v>7388.0743628054352</v>
      </c>
      <c r="C2">
        <v>7333.6041385040407</v>
      </c>
      <c r="D2">
        <v>7279.1339142026463</v>
      </c>
      <c r="E2">
        <v>7256.7095316878867</v>
      </c>
      <c r="F2">
        <v>7198.4391470711862</v>
      </c>
      <c r="G2">
        <v>7044.0170506350414</v>
      </c>
      <c r="H2">
        <v>7043.605103070714</v>
      </c>
      <c r="I2">
        <v>7006.7827915363596</v>
      </c>
      <c r="J2">
        <v>6971.5276925139588</v>
      </c>
      <c r="K2">
        <v>6934.1189713802623</v>
      </c>
      <c r="L2">
        <v>6893.4842827364073</v>
      </c>
      <c r="M2">
        <v>6846.1586165914578</v>
      </c>
      <c r="N2">
        <v>6806.6685747876109</v>
      </c>
      <c r="O2">
        <v>6754.8410698316238</v>
      </c>
      <c r="P2">
        <v>6699.4664352588788</v>
      </c>
      <c r="Q2">
        <v>6653.2337444096092</v>
      </c>
      <c r="R2">
        <v>6606.3914647445281</v>
      </c>
      <c r="S2">
        <v>6555.5691649882083</v>
      </c>
      <c r="T2">
        <v>6508.1285870139236</v>
      </c>
      <c r="U2">
        <v>6463.0672384041673</v>
      </c>
      <c r="V2">
        <v>6420.2626544339719</v>
      </c>
      <c r="W2">
        <v>6373.1924060040074</v>
      </c>
      <c r="X2">
        <v>6321.6702038127551</v>
      </c>
      <c r="Y2">
        <v>6277.4542392761641</v>
      </c>
      <c r="Z2">
        <v>6234.2366921872926</v>
      </c>
      <c r="AA2">
        <v>6190.5607649054027</v>
      </c>
      <c r="AB2">
        <v>6151.8440920827998</v>
      </c>
      <c r="AC2">
        <v>6107.1674704710676</v>
      </c>
      <c r="AD2">
        <v>6058.7136880676626</v>
      </c>
      <c r="AE2">
        <v>6009.5053082081295</v>
      </c>
      <c r="AF2">
        <v>5962.1918008919447</v>
      </c>
      <c r="AG2">
        <v>5856.4114594768316</v>
      </c>
    </row>
    <row r="3" spans="1:33" x14ac:dyDescent="0.25">
      <c r="A3" t="s">
        <v>39</v>
      </c>
      <c r="B3">
        <v>144.97233201581028</v>
      </c>
      <c r="C3">
        <v>144.97233201581028</v>
      </c>
      <c r="D3">
        <v>144.97233201581028</v>
      </c>
      <c r="E3">
        <v>144.97233201581028</v>
      </c>
      <c r="F3">
        <v>144.97233201581028</v>
      </c>
      <c r="G3">
        <v>144.97233201581028</v>
      </c>
      <c r="H3">
        <v>144.97233201581028</v>
      </c>
      <c r="I3">
        <v>144.97233201581028</v>
      </c>
      <c r="J3">
        <v>144.97233201581028</v>
      </c>
      <c r="K3">
        <v>144.97233201581028</v>
      </c>
      <c r="L3">
        <v>144.97233201581028</v>
      </c>
      <c r="M3">
        <v>144.97233201581028</v>
      </c>
      <c r="N3">
        <v>144.97233201581028</v>
      </c>
      <c r="O3">
        <v>144.97233201581028</v>
      </c>
      <c r="P3">
        <v>144.97233201581028</v>
      </c>
      <c r="Q3">
        <v>144.97233201581028</v>
      </c>
      <c r="R3">
        <v>144.97233201581028</v>
      </c>
      <c r="S3">
        <v>144.97233201581028</v>
      </c>
      <c r="T3">
        <v>144.97233201581028</v>
      </c>
      <c r="U3">
        <v>144.97233201581028</v>
      </c>
      <c r="V3">
        <v>144.97233201581028</v>
      </c>
      <c r="W3">
        <v>144.97233201581028</v>
      </c>
      <c r="X3">
        <v>144.97233201581028</v>
      </c>
      <c r="Y3">
        <v>144.97233201581028</v>
      </c>
      <c r="Z3">
        <v>144.97233201581028</v>
      </c>
      <c r="AA3">
        <v>144.97233201581028</v>
      </c>
      <c r="AB3">
        <v>144.97233201581028</v>
      </c>
      <c r="AC3">
        <v>144.97233201581028</v>
      </c>
      <c r="AD3">
        <v>144.97233201581028</v>
      </c>
      <c r="AE3">
        <v>144.97233201581028</v>
      </c>
      <c r="AF3">
        <v>144.97233201581028</v>
      </c>
      <c r="AG3">
        <v>144.97233201581028</v>
      </c>
    </row>
    <row r="4" spans="1:33" x14ac:dyDescent="0.25">
      <c r="A4" s="23" t="s">
        <v>52</v>
      </c>
      <c r="B4" s="16">
        <v>2.351778656126482</v>
      </c>
      <c r="C4" s="16">
        <v>2.351778656126482</v>
      </c>
      <c r="D4" s="16">
        <v>2.351778656126482</v>
      </c>
      <c r="E4" s="16">
        <v>2.351778656126482</v>
      </c>
      <c r="F4" s="16">
        <v>2.351778656126482</v>
      </c>
      <c r="G4" s="16">
        <v>2.351778656126482</v>
      </c>
      <c r="H4" s="16">
        <v>2.351778656126482</v>
      </c>
      <c r="I4" s="16">
        <v>2.351778656126482</v>
      </c>
      <c r="J4" s="16">
        <v>2.351778656126482</v>
      </c>
      <c r="K4" s="16">
        <v>2.351778656126482</v>
      </c>
      <c r="L4" s="16">
        <v>2.351778656126482</v>
      </c>
      <c r="M4" s="16">
        <v>2.351778656126482</v>
      </c>
      <c r="N4" s="16">
        <v>2.351778656126482</v>
      </c>
      <c r="O4" s="16">
        <v>2.351778656126482</v>
      </c>
      <c r="P4" s="16">
        <v>2.351778656126482</v>
      </c>
      <c r="Q4" s="16">
        <v>2.351778656126482</v>
      </c>
      <c r="R4" s="16">
        <v>2.351778656126482</v>
      </c>
      <c r="S4" s="16">
        <v>2.351778656126482</v>
      </c>
      <c r="T4" s="16">
        <v>2.351778656126482</v>
      </c>
      <c r="U4" s="16">
        <v>2.351778656126482</v>
      </c>
      <c r="V4" s="16">
        <v>2.351778656126482</v>
      </c>
      <c r="W4" s="16">
        <v>2.351778656126482</v>
      </c>
      <c r="X4" s="16">
        <v>2.351778656126482</v>
      </c>
      <c r="Y4" s="16">
        <v>2.351778656126482</v>
      </c>
      <c r="Z4" s="16">
        <v>2.351778656126482</v>
      </c>
      <c r="AA4" s="16">
        <v>2.351778656126482</v>
      </c>
      <c r="AB4" s="16">
        <v>2.351778656126482</v>
      </c>
      <c r="AC4" s="16">
        <v>2.351778656126482</v>
      </c>
      <c r="AD4" s="16">
        <v>2.351778656126482</v>
      </c>
      <c r="AE4" s="16">
        <v>2.351778656126482</v>
      </c>
      <c r="AF4" s="16">
        <v>2.351778656126482</v>
      </c>
      <c r="AG4" s="16">
        <v>2.351778656126482</v>
      </c>
    </row>
    <row r="7" spans="1:33" x14ac:dyDescent="0.25">
      <c r="B7" t="s">
        <v>51</v>
      </c>
      <c r="C7" t="s">
        <v>39</v>
      </c>
      <c r="D7" s="23" t="s">
        <v>52</v>
      </c>
      <c r="G7" t="s">
        <v>60</v>
      </c>
      <c r="H7">
        <f>16000/6.5</f>
        <v>2461.5384615384614</v>
      </c>
      <c r="K7" t="s">
        <v>51</v>
      </c>
      <c r="L7" t="s">
        <v>39</v>
      </c>
      <c r="M7" s="23" t="s">
        <v>52</v>
      </c>
    </row>
    <row r="8" spans="1:33" x14ac:dyDescent="0.25">
      <c r="A8">
        <v>2019</v>
      </c>
      <c r="B8">
        <f>$H$7*K8/K$9</f>
        <v>2479.8214980365101</v>
      </c>
      <c r="C8">
        <v>144.97233201581028</v>
      </c>
      <c r="D8" s="16">
        <v>2.351778656126482</v>
      </c>
      <c r="J8">
        <v>2019</v>
      </c>
      <c r="K8">
        <v>7388.0743628054352</v>
      </c>
      <c r="L8">
        <v>144.97233201581028</v>
      </c>
      <c r="M8" s="16">
        <v>2.351778656126482</v>
      </c>
    </row>
    <row r="9" spans="1:33" x14ac:dyDescent="0.25">
      <c r="A9">
        <v>2020</v>
      </c>
      <c r="B9">
        <f t="shared" ref="B9:B39" si="0">$H$7*K9/K$9</f>
        <v>2461.5384615384614</v>
      </c>
      <c r="C9">
        <v>144.97233201581028</v>
      </c>
      <c r="D9" s="16">
        <v>2.351778656126482</v>
      </c>
      <c r="J9">
        <v>2020</v>
      </c>
      <c r="K9">
        <v>7333.6041385040407</v>
      </c>
      <c r="L9">
        <v>144.97233201581028</v>
      </c>
      <c r="M9" s="16">
        <v>2.351778656126482</v>
      </c>
    </row>
    <row r="10" spans="1:33" x14ac:dyDescent="0.25">
      <c r="A10">
        <v>2021</v>
      </c>
      <c r="B10">
        <f t="shared" si="0"/>
        <v>2443.2554250404128</v>
      </c>
      <c r="C10">
        <v>144.97233201581028</v>
      </c>
      <c r="D10" s="16">
        <v>2.351778656126482</v>
      </c>
      <c r="J10">
        <v>2021</v>
      </c>
      <c r="K10">
        <v>7279.1339142026463</v>
      </c>
      <c r="L10">
        <v>144.97233201581028</v>
      </c>
      <c r="M10" s="16">
        <v>2.351778656126482</v>
      </c>
    </row>
    <row r="11" spans="1:33" x14ac:dyDescent="0.25">
      <c r="A11">
        <v>2022</v>
      </c>
      <c r="B11">
        <f t="shared" si="0"/>
        <v>2435.7286375299554</v>
      </c>
      <c r="C11">
        <v>144.97233201581028</v>
      </c>
      <c r="D11" s="16">
        <v>2.351778656126482</v>
      </c>
      <c r="J11">
        <v>2022</v>
      </c>
      <c r="K11">
        <v>7256.7095316878867</v>
      </c>
      <c r="L11">
        <v>144.97233201581028</v>
      </c>
      <c r="M11" s="16">
        <v>2.351778656126482</v>
      </c>
    </row>
    <row r="12" spans="1:33" x14ac:dyDescent="0.25">
      <c r="A12">
        <v>2023</v>
      </c>
      <c r="B12">
        <f t="shared" si="0"/>
        <v>2416.170069847039</v>
      </c>
      <c r="C12">
        <v>144.97233201581028</v>
      </c>
      <c r="D12" s="16">
        <v>2.351778656126482</v>
      </c>
      <c r="J12">
        <v>2023</v>
      </c>
      <c r="K12">
        <v>7198.4391470711862</v>
      </c>
      <c r="L12">
        <v>144.97233201581028</v>
      </c>
      <c r="M12" s="16">
        <v>2.351778656126482</v>
      </c>
    </row>
    <row r="13" spans="1:33" x14ac:dyDescent="0.25">
      <c r="A13">
        <v>2024</v>
      </c>
      <c r="B13">
        <f t="shared" si="0"/>
        <v>2364.337993488673</v>
      </c>
      <c r="C13">
        <v>144.97233201581028</v>
      </c>
      <c r="D13" s="16">
        <v>2.351778656126482</v>
      </c>
      <c r="J13">
        <v>2024</v>
      </c>
      <c r="K13">
        <v>7044.0170506350414</v>
      </c>
      <c r="L13">
        <v>144.97233201581028</v>
      </c>
      <c r="M13" s="16">
        <v>2.351778656126482</v>
      </c>
    </row>
    <row r="14" spans="1:33" x14ac:dyDescent="0.25">
      <c r="A14">
        <v>2025</v>
      </c>
      <c r="B14">
        <f t="shared" si="0"/>
        <v>2364.1997224892325</v>
      </c>
      <c r="C14">
        <v>144.97233201581028</v>
      </c>
      <c r="D14" s="16">
        <v>2.351778656126482</v>
      </c>
      <c r="J14">
        <v>2025</v>
      </c>
      <c r="K14">
        <v>7043.605103070714</v>
      </c>
      <c r="L14">
        <v>144.97233201581028</v>
      </c>
      <c r="M14" s="16">
        <v>2.351778656126482</v>
      </c>
    </row>
    <row r="15" spans="1:33" x14ac:dyDescent="0.25">
      <c r="A15">
        <v>2026</v>
      </c>
      <c r="B15">
        <f t="shared" si="0"/>
        <v>2351.840242161044</v>
      </c>
      <c r="C15">
        <v>144.97233201581028</v>
      </c>
      <c r="D15" s="16">
        <v>2.351778656126482</v>
      </c>
      <c r="J15">
        <v>2026</v>
      </c>
      <c r="K15">
        <v>7006.7827915363596</v>
      </c>
      <c r="L15">
        <v>144.97233201581028</v>
      </c>
      <c r="M15" s="16">
        <v>2.351778656126482</v>
      </c>
    </row>
    <row r="16" spans="1:33" x14ac:dyDescent="0.25">
      <c r="A16">
        <v>2027</v>
      </c>
      <c r="B16">
        <f t="shared" si="0"/>
        <v>2340.0067997540082</v>
      </c>
      <c r="C16">
        <v>144.97233201581028</v>
      </c>
      <c r="D16" s="16">
        <v>2.351778656126482</v>
      </c>
      <c r="J16">
        <v>2027</v>
      </c>
      <c r="K16">
        <v>6971.5276925139588</v>
      </c>
      <c r="L16">
        <v>144.97233201581028</v>
      </c>
      <c r="M16" s="16">
        <v>2.351778656126482</v>
      </c>
    </row>
    <row r="17" spans="1:13" x14ac:dyDescent="0.25">
      <c r="A17">
        <v>2028</v>
      </c>
      <c r="B17">
        <f t="shared" si="0"/>
        <v>2327.4504899057451</v>
      </c>
      <c r="C17">
        <v>144.97233201581028</v>
      </c>
      <c r="D17" s="16">
        <v>2.351778656126482</v>
      </c>
      <c r="J17">
        <v>2028</v>
      </c>
      <c r="K17">
        <v>6934.1189713802623</v>
      </c>
      <c r="L17">
        <v>144.97233201581028</v>
      </c>
      <c r="M17" s="16">
        <v>2.351778656126482</v>
      </c>
    </row>
    <row r="18" spans="1:13" x14ac:dyDescent="0.25">
      <c r="A18">
        <v>2029</v>
      </c>
      <c r="B18">
        <f t="shared" si="0"/>
        <v>2313.8113778020079</v>
      </c>
      <c r="C18">
        <v>144.97233201581028</v>
      </c>
      <c r="D18" s="16">
        <v>2.351778656126482</v>
      </c>
      <c r="J18">
        <v>2029</v>
      </c>
      <c r="K18">
        <v>6893.4842827364073</v>
      </c>
      <c r="L18">
        <v>144.97233201581028</v>
      </c>
      <c r="M18" s="16">
        <v>2.351778656126482</v>
      </c>
    </row>
    <row r="19" spans="1:13" x14ac:dyDescent="0.25">
      <c r="A19">
        <v>2030</v>
      </c>
      <c r="B19">
        <f t="shared" si="0"/>
        <v>2297.9264261147346</v>
      </c>
      <c r="C19">
        <v>144.97233201581028</v>
      </c>
      <c r="D19" s="16">
        <v>2.351778656126482</v>
      </c>
      <c r="J19">
        <v>2030</v>
      </c>
      <c r="K19">
        <v>6846.1586165914578</v>
      </c>
      <c r="L19">
        <v>144.97233201581028</v>
      </c>
      <c r="M19" s="16">
        <v>2.351778656126482</v>
      </c>
    </row>
    <row r="20" spans="1:13" x14ac:dyDescent="0.25">
      <c r="A20">
        <v>2031</v>
      </c>
      <c r="B20">
        <f t="shared" si="0"/>
        <v>2284.6715169442814</v>
      </c>
      <c r="C20">
        <v>144.97233201581028</v>
      </c>
      <c r="D20" s="16">
        <v>2.351778656126482</v>
      </c>
      <c r="J20">
        <v>2031</v>
      </c>
      <c r="K20">
        <v>6806.6685747876109</v>
      </c>
      <c r="L20">
        <v>144.97233201581028</v>
      </c>
      <c r="M20" s="16">
        <v>2.351778656126482</v>
      </c>
    </row>
    <row r="21" spans="1:13" x14ac:dyDescent="0.25">
      <c r="A21">
        <v>2032</v>
      </c>
      <c r="B21">
        <f t="shared" si="0"/>
        <v>2267.2755143232889</v>
      </c>
      <c r="C21">
        <v>144.97233201581028</v>
      </c>
      <c r="D21" s="16">
        <v>2.351778656126482</v>
      </c>
      <c r="J21">
        <v>2032</v>
      </c>
      <c r="K21">
        <v>6754.8410698316238</v>
      </c>
      <c r="L21">
        <v>144.97233201581028</v>
      </c>
      <c r="M21" s="16">
        <v>2.351778656126482</v>
      </c>
    </row>
    <row r="22" spans="1:13" x14ac:dyDescent="0.25">
      <c r="A22">
        <v>2033</v>
      </c>
      <c r="B22">
        <f t="shared" si="0"/>
        <v>2248.6889107624575</v>
      </c>
      <c r="C22">
        <v>144.97233201581028</v>
      </c>
      <c r="D22" s="16">
        <v>2.351778656126482</v>
      </c>
      <c r="J22">
        <v>2033</v>
      </c>
      <c r="K22">
        <v>6699.4664352588788</v>
      </c>
      <c r="L22">
        <v>144.97233201581028</v>
      </c>
      <c r="M22" s="16">
        <v>2.351778656126482</v>
      </c>
    </row>
    <row r="23" spans="1:13" x14ac:dyDescent="0.25">
      <c r="A23">
        <v>2034</v>
      </c>
      <c r="B23">
        <f t="shared" si="0"/>
        <v>2233.1708183543351</v>
      </c>
      <c r="C23">
        <v>144.97233201581028</v>
      </c>
      <c r="D23" s="16">
        <v>2.351778656126482</v>
      </c>
      <c r="J23">
        <v>2034</v>
      </c>
      <c r="K23">
        <v>6653.2337444096092</v>
      </c>
      <c r="L23">
        <v>144.97233201581028</v>
      </c>
      <c r="M23" s="16">
        <v>2.351778656126482</v>
      </c>
    </row>
    <row r="24" spans="1:13" x14ac:dyDescent="0.25">
      <c r="A24">
        <v>2035</v>
      </c>
      <c r="B24">
        <f t="shared" si="0"/>
        <v>2217.4481162771463</v>
      </c>
      <c r="C24">
        <v>144.97233201581028</v>
      </c>
      <c r="D24" s="16">
        <v>2.351778656126482</v>
      </c>
      <c r="J24">
        <v>2035</v>
      </c>
      <c r="K24">
        <v>6606.3914647445281</v>
      </c>
      <c r="L24">
        <v>144.97233201581028</v>
      </c>
      <c r="M24" s="16">
        <v>2.351778656126482</v>
      </c>
    </row>
    <row r="25" spans="1:13" x14ac:dyDescent="0.25">
      <c r="A25">
        <v>2036</v>
      </c>
      <c r="B25">
        <f t="shared" si="0"/>
        <v>2200.3895127322407</v>
      </c>
      <c r="C25">
        <v>144.97233201581028</v>
      </c>
      <c r="D25" s="16">
        <v>2.351778656126482</v>
      </c>
      <c r="J25">
        <v>2036</v>
      </c>
      <c r="K25">
        <v>6555.5691649882083</v>
      </c>
      <c r="L25">
        <v>144.97233201581028</v>
      </c>
      <c r="M25" s="16">
        <v>2.351778656126482</v>
      </c>
    </row>
    <row r="26" spans="1:13" x14ac:dyDescent="0.25">
      <c r="A26">
        <v>2037</v>
      </c>
      <c r="B26">
        <f t="shared" si="0"/>
        <v>2184.4659906664401</v>
      </c>
      <c r="C26">
        <v>144.97233201581028</v>
      </c>
      <c r="D26" s="16">
        <v>2.351778656126482</v>
      </c>
      <c r="J26">
        <v>2037</v>
      </c>
      <c r="K26">
        <v>6508.1285870139236</v>
      </c>
      <c r="L26">
        <v>144.97233201581028</v>
      </c>
      <c r="M26" s="16">
        <v>2.351778656126482</v>
      </c>
    </row>
    <row r="27" spans="1:13" x14ac:dyDescent="0.25">
      <c r="A27">
        <v>2038</v>
      </c>
      <c r="B27">
        <f t="shared" si="0"/>
        <v>2169.3410615542539</v>
      </c>
      <c r="C27">
        <v>144.97233201581028</v>
      </c>
      <c r="D27" s="16">
        <v>2.351778656126482</v>
      </c>
      <c r="J27">
        <v>2038</v>
      </c>
      <c r="K27">
        <v>6463.0672384041673</v>
      </c>
      <c r="L27">
        <v>144.97233201581028</v>
      </c>
      <c r="M27" s="16">
        <v>2.351778656126482</v>
      </c>
    </row>
    <row r="28" spans="1:13" x14ac:dyDescent="0.25">
      <c r="A28">
        <v>2039</v>
      </c>
      <c r="B28">
        <f t="shared" si="0"/>
        <v>2154.973619873078</v>
      </c>
      <c r="C28">
        <v>144.97233201581028</v>
      </c>
      <c r="D28" s="16">
        <v>2.351778656126482</v>
      </c>
      <c r="J28">
        <v>2039</v>
      </c>
      <c r="K28">
        <v>6420.2626544339719</v>
      </c>
      <c r="L28">
        <v>144.97233201581028</v>
      </c>
      <c r="M28" s="16">
        <v>2.351778656126482</v>
      </c>
    </row>
    <row r="29" spans="1:13" x14ac:dyDescent="0.25">
      <c r="A29">
        <v>2040</v>
      </c>
      <c r="B29">
        <f t="shared" si="0"/>
        <v>2139.174399637533</v>
      </c>
      <c r="C29">
        <v>144.97233201581028</v>
      </c>
      <c r="D29" s="16">
        <v>2.351778656126482</v>
      </c>
      <c r="J29">
        <v>2040</v>
      </c>
      <c r="K29">
        <v>6373.1924060040074</v>
      </c>
      <c r="L29">
        <v>144.97233201581028</v>
      </c>
      <c r="M29" s="16">
        <v>2.351778656126482</v>
      </c>
    </row>
    <row r="30" spans="1:13" x14ac:dyDescent="0.25">
      <c r="A30">
        <v>2041</v>
      </c>
      <c r="B30">
        <f t="shared" si="0"/>
        <v>2121.8808724820301</v>
      </c>
      <c r="C30">
        <v>144.97233201581028</v>
      </c>
      <c r="D30" s="16">
        <v>2.351778656126482</v>
      </c>
      <c r="J30">
        <v>2041</v>
      </c>
      <c r="K30">
        <v>6321.6702038127551</v>
      </c>
      <c r="L30">
        <v>144.97233201581028</v>
      </c>
      <c r="M30" s="16">
        <v>2.351778656126482</v>
      </c>
    </row>
    <row r="31" spans="1:13" x14ac:dyDescent="0.25">
      <c r="A31">
        <v>2042</v>
      </c>
      <c r="B31">
        <f t="shared" si="0"/>
        <v>2107.039698174653</v>
      </c>
      <c r="C31">
        <v>144.97233201581028</v>
      </c>
      <c r="D31" s="16">
        <v>2.351778656126482</v>
      </c>
      <c r="J31">
        <v>2042</v>
      </c>
      <c r="K31">
        <v>6277.4542392761641</v>
      </c>
      <c r="L31">
        <v>144.97233201581028</v>
      </c>
      <c r="M31" s="16">
        <v>2.351778656126482</v>
      </c>
    </row>
    <row r="32" spans="1:13" x14ac:dyDescent="0.25">
      <c r="A32">
        <v>2043</v>
      </c>
      <c r="B32">
        <f t="shared" si="0"/>
        <v>2092.5336446212491</v>
      </c>
      <c r="C32">
        <v>144.97233201581028</v>
      </c>
      <c r="D32" s="16">
        <v>2.351778656126482</v>
      </c>
      <c r="J32">
        <v>2043</v>
      </c>
      <c r="K32">
        <v>6234.2366921872926</v>
      </c>
      <c r="L32">
        <v>144.97233201581028</v>
      </c>
      <c r="M32" s="16">
        <v>2.351778656126482</v>
      </c>
    </row>
    <row r="33" spans="1:13" x14ac:dyDescent="0.25">
      <c r="A33">
        <v>2044</v>
      </c>
      <c r="B33">
        <f t="shared" si="0"/>
        <v>2077.8737348664718</v>
      </c>
      <c r="C33">
        <v>144.97233201581028</v>
      </c>
      <c r="D33" s="16">
        <v>2.351778656126482</v>
      </c>
      <c r="J33">
        <v>2044</v>
      </c>
      <c r="K33">
        <v>6190.5607649054027</v>
      </c>
      <c r="L33">
        <v>144.97233201581028</v>
      </c>
      <c r="M33" s="16">
        <v>2.351778656126482</v>
      </c>
    </row>
    <row r="34" spans="1:13" x14ac:dyDescent="0.25">
      <c r="A34">
        <v>2045</v>
      </c>
      <c r="B34">
        <f t="shared" si="0"/>
        <v>2064.8784084954632</v>
      </c>
      <c r="C34">
        <v>144.97233201581028</v>
      </c>
      <c r="D34" s="16">
        <v>2.351778656126482</v>
      </c>
      <c r="J34">
        <v>2045</v>
      </c>
      <c r="K34">
        <v>6151.8440920827998</v>
      </c>
      <c r="L34">
        <v>144.97233201581028</v>
      </c>
      <c r="M34" s="16">
        <v>2.351778656126482</v>
      </c>
    </row>
    <row r="35" spans="1:13" x14ac:dyDescent="0.25">
      <c r="A35">
        <v>2046</v>
      </c>
      <c r="B35">
        <f t="shared" si="0"/>
        <v>2049.8826137468104</v>
      </c>
      <c r="C35">
        <v>144.97233201581028</v>
      </c>
      <c r="D35" s="16">
        <v>2.351778656126482</v>
      </c>
      <c r="J35">
        <v>2046</v>
      </c>
      <c r="K35">
        <v>6107.1674704710676</v>
      </c>
      <c r="L35">
        <v>144.97233201581028</v>
      </c>
      <c r="M35" s="16">
        <v>2.351778656126482</v>
      </c>
    </row>
    <row r="36" spans="1:13" x14ac:dyDescent="0.25">
      <c r="A36">
        <v>2047</v>
      </c>
      <c r="B36">
        <f t="shared" si="0"/>
        <v>2033.6190076480327</v>
      </c>
      <c r="C36">
        <v>144.97233201581028</v>
      </c>
      <c r="D36" s="16">
        <v>2.351778656126482</v>
      </c>
      <c r="J36">
        <v>2047</v>
      </c>
      <c r="K36">
        <v>6058.7136880676626</v>
      </c>
      <c r="L36">
        <v>144.97233201581028</v>
      </c>
      <c r="M36" s="16">
        <v>2.351778656126482</v>
      </c>
    </row>
    <row r="37" spans="1:13" x14ac:dyDescent="0.25">
      <c r="A37">
        <v>2048</v>
      </c>
      <c r="B37">
        <f t="shared" si="0"/>
        <v>2017.1021194486452</v>
      </c>
      <c r="C37">
        <v>144.97233201581028</v>
      </c>
      <c r="D37" s="16">
        <v>2.351778656126482</v>
      </c>
      <c r="J37">
        <v>2048</v>
      </c>
      <c r="K37">
        <v>6009.5053082081295</v>
      </c>
      <c r="L37">
        <v>144.97233201581028</v>
      </c>
      <c r="M37" s="16">
        <v>2.351778656126482</v>
      </c>
    </row>
    <row r="38" spans="1:13" x14ac:dyDescent="0.25">
      <c r="A38">
        <v>2049</v>
      </c>
      <c r="B38">
        <f t="shared" si="0"/>
        <v>2001.2212488958442</v>
      </c>
      <c r="C38">
        <v>144.97233201581028</v>
      </c>
      <c r="D38" s="16">
        <v>2.351778656126482</v>
      </c>
      <c r="J38">
        <v>2049</v>
      </c>
      <c r="K38">
        <v>5962.1918008919447</v>
      </c>
      <c r="L38">
        <v>144.97233201581028</v>
      </c>
      <c r="M38" s="16">
        <v>2.351778656126482</v>
      </c>
    </row>
    <row r="39" spans="1:13" x14ac:dyDescent="0.25">
      <c r="A39">
        <v>2050</v>
      </c>
      <c r="B39">
        <f t="shared" si="0"/>
        <v>1965.7158720101638</v>
      </c>
      <c r="C39">
        <v>144.97233201581028</v>
      </c>
      <c r="D39" s="16">
        <v>2.351778656126482</v>
      </c>
      <c r="J39">
        <v>2050</v>
      </c>
      <c r="K39">
        <v>5856.4114594768316</v>
      </c>
      <c r="L39">
        <v>144.97233201581028</v>
      </c>
      <c r="M39" s="16">
        <v>2.351778656126482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2" sqref="H2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57</v>
      </c>
      <c r="D1" t="s">
        <v>76</v>
      </c>
      <c r="E1" t="s">
        <v>77</v>
      </c>
      <c r="F1" t="s">
        <v>79</v>
      </c>
      <c r="G1" t="s">
        <v>0</v>
      </c>
      <c r="H1" t="s">
        <v>81</v>
      </c>
      <c r="I1" t="s">
        <v>55</v>
      </c>
      <c r="J1" t="s">
        <v>78</v>
      </c>
    </row>
    <row r="2" spans="1:10" x14ac:dyDescent="0.25">
      <c r="A2">
        <v>2020</v>
      </c>
      <c r="B2">
        <f ca="1">OFFSET(battery!$F$26,(ROW(B1)-1)*5,0)*1000</f>
        <v>249408.95550434676</v>
      </c>
      <c r="C2">
        <f ca="1">OFFSET(battery!$C$26,(ROW(C1)-1)*5,0)*1000</f>
        <v>369456.37232630444</v>
      </c>
      <c r="D2">
        <f ca="1">OFFSET(Solar!$C$24,(ROW(D1)-1)*5,0)*1000</f>
        <v>883000</v>
      </c>
      <c r="E2">
        <f ca="1">OFFSET(Solar!$I$24,(ROW(Solar!E1)-1)*5,0)*1000</f>
        <v>1816784.3749358258</v>
      </c>
      <c r="F2">
        <f ca="1">OFFSET(CSP!$C$35,(ROW(F1)-1)*5,0)*1000</f>
        <v>3906688.3271153346</v>
      </c>
      <c r="G2">
        <f ca="1">OFFSET(land!$C$16,(ROW(G1)-1)*5,0)*1000</f>
        <v>1355000</v>
      </c>
      <c r="H2">
        <f ca="1">OFFSET(offshore!$C$22,(ROW(H1)-1)*5,0)*1000</f>
        <v>3185000</v>
      </c>
      <c r="I2">
        <f ca="1">OFFSET('hydro pump'!$C$7,(ROW(I1)-1)*5,0)*1000</f>
        <v>1998528.4961011563</v>
      </c>
      <c r="J2">
        <v>1870000</v>
      </c>
    </row>
    <row r="3" spans="1:10" x14ac:dyDescent="0.25">
      <c r="A3">
        <v>2025</v>
      </c>
      <c r="B3">
        <f ca="1">OFFSET(battery!$F$26,(ROW(B2)-1)*5,0)*1000</f>
        <v>240258.59629964113</v>
      </c>
      <c r="C3">
        <f ca="1">OFFSET(battery!$C$26,(ROW(C2)-1)*5,0)*1000</f>
        <v>215929.55647268548</v>
      </c>
      <c r="D3">
        <f ca="1">OFFSET(Solar!$C$24,(ROW(D2)-1)*5,0)*1000</f>
        <v>650170.47297491785</v>
      </c>
      <c r="E3">
        <f ca="1">OFFSET(Solar!$I$24,(ROW(Solar!E2)-1)*5,0)*1000</f>
        <v>1274156.4728226357</v>
      </c>
      <c r="F3">
        <f ca="1">OFFSET(CSP!$C$35,(ROW(F2)-1)*5,0)*1000</f>
        <v>3156898.0702579203</v>
      </c>
      <c r="G3">
        <f ca="1">OFFSET(land!$C$16,(ROW(G2)-1)*5,0)*1000</f>
        <v>1117735.9781121751</v>
      </c>
      <c r="H3">
        <f ca="1">OFFSET(offshore!$C$22,(ROW(H2)-1)*5,0)*1000</f>
        <v>2530273.9135418646</v>
      </c>
      <c r="I3">
        <f ca="1">OFFSET('hydro pump'!$C$7,(ROW(I2)-1)*5,0)*1000</f>
        <v>1998528.4961011563</v>
      </c>
      <c r="J3">
        <v>1870000</v>
      </c>
    </row>
    <row r="4" spans="1:10" x14ac:dyDescent="0.25">
      <c r="A4">
        <v>2030</v>
      </c>
      <c r="B4">
        <f ca="1">OFFSET(battery!$F$26,(ROW(B3)-1)*5,0)*1000</f>
        <v>264411.24901998148</v>
      </c>
      <c r="C4">
        <f ca="1">OFFSET(battery!$C$26,(ROW(C3)-1)*5,0)*1000</f>
        <v>157570.2168854732</v>
      </c>
      <c r="D4">
        <f ca="1">OFFSET(Solar!$C$24,(ROW(D3)-1)*5,0)*1000</f>
        <v>497718.201744608</v>
      </c>
      <c r="E4">
        <f ca="1">OFFSET(Solar!$I$24,(ROW(Solar!E3)-1)*5,0)*1000</f>
        <v>673134.33363920508</v>
      </c>
      <c r="F4">
        <f ca="1">OFFSET(CSP!$C$35,(ROW(F3)-1)*5,0)*1000</f>
        <v>2642200.1465665782</v>
      </c>
      <c r="G4">
        <f ca="1">OFFSET(land!$C$16,(ROW(G3)-1)*5,0)*1000</f>
        <v>880471.95622435014</v>
      </c>
      <c r="H4">
        <f ca="1">OFFSET(offshore!$C$22,(ROW(H3)-1)*5,0)*1000</f>
        <v>2325828.2586285854</v>
      </c>
      <c r="I4">
        <f ca="1">OFFSET('hydro pump'!$C$7,(ROW(I3)-1)*5,0)*1000</f>
        <v>1998528.4961011563</v>
      </c>
      <c r="J4">
        <v>1870000</v>
      </c>
    </row>
    <row r="5" spans="1:10" x14ac:dyDescent="0.25">
      <c r="A5">
        <v>2035</v>
      </c>
      <c r="B5">
        <f ca="1">OFFSET(battery!$F$26,(ROW(B4)-1)*5,0)*1000</f>
        <v>248135.74482373541</v>
      </c>
      <c r="C5">
        <f ca="1">OFFSET(battery!$C$26,(ROW(C4)-1)*5,0)*1000</f>
        <v>147770.71111312063</v>
      </c>
      <c r="D5">
        <f ca="1">OFFSET(Solar!$C$24,(ROW(D4)-1)*5,0)*1000</f>
        <v>475542.72521809302</v>
      </c>
      <c r="E5">
        <f ca="1">OFFSET(Solar!$I$24,(ROW(Solar!E4)-1)*5,0)*1000</f>
        <v>635824.69230286952</v>
      </c>
      <c r="F5">
        <f ca="1">OFFSET(CSP!$C$35,(ROW(F4)-1)*5,0)*1000</f>
        <v>2421509.0658011488</v>
      </c>
      <c r="G5">
        <f ca="1">OFFSET(land!$C$16,(ROW(G4)-1)*5,0)*1000</f>
        <v>836448.35841313272</v>
      </c>
      <c r="H5">
        <f ca="1">OFFSET(offshore!$C$22,(ROW(H4)-1)*5,0)*1000</f>
        <v>2199446.6009018146</v>
      </c>
      <c r="I5">
        <f ca="1">OFFSET('hydro pump'!$C$7,(ROW(I4)-1)*5,0)*1000</f>
        <v>1998528.4961011563</v>
      </c>
      <c r="J5">
        <v>1870000</v>
      </c>
    </row>
    <row r="6" spans="1:10" x14ac:dyDescent="0.25">
      <c r="A6">
        <v>2040</v>
      </c>
      <c r="B6">
        <f ca="1">OFFSET(battery!$F$26,(ROW(B5)-1)*5,0)*1000</f>
        <v>231610.04175998643</v>
      </c>
      <c r="C6">
        <f ca="1">OFFSET(battery!$C$26,(ROW(C5)-1)*5,0)*1000</f>
        <v>137922.57255777859</v>
      </c>
      <c r="D6">
        <f ca="1">OFFSET(Solar!$C$24,(ROW(D5)-1)*5,0)*1000</f>
        <v>453367.24869157805</v>
      </c>
      <c r="E6">
        <f ca="1">OFFSET(Solar!$I$24,(ROW(Solar!E5)-1)*5,0)*1000</f>
        <v>598515.05096653383</v>
      </c>
      <c r="F6">
        <f ca="1">OFFSET(CSP!$C$35,(ROW(F5)-1)*5,0)*1000</f>
        <v>2323922.9477400896</v>
      </c>
      <c r="G6">
        <f ca="1">OFFSET(land!$C$16,(ROW(G5)-1)*5,0)*1000</f>
        <v>792424.76060191519</v>
      </c>
      <c r="H6">
        <f ca="1">OFFSET(offshore!$C$22,(ROW(H5)-1)*5,0)*1000</f>
        <v>2107725.1315090158</v>
      </c>
      <c r="I6">
        <f ca="1">OFFSET('hydro pump'!$C$7,(ROW(I5)-1)*5,0)*1000</f>
        <v>1998528.4961011563</v>
      </c>
      <c r="J6">
        <v>1870000</v>
      </c>
    </row>
    <row r="7" spans="1:10" x14ac:dyDescent="0.25">
      <c r="A7">
        <v>2045</v>
      </c>
      <c r="B7">
        <f ca="1">OFFSET(battery!$F$26,(ROW(B6)-1)*5,0)*1000</f>
        <v>215084.33869623754</v>
      </c>
      <c r="C7">
        <f ca="1">OFFSET(battery!$C$26,(ROW(C6)-1)*5,0)*1000</f>
        <v>128074.43400243651</v>
      </c>
      <c r="D7">
        <f ca="1">OFFSET(Solar!$C$24,(ROW(D6)-1)*5,0)*1000</f>
        <v>431191.77216506301</v>
      </c>
      <c r="E7">
        <f ca="1">OFFSET(Solar!$I$24,(ROW(Solar!E6)-1)*5,0)*1000</f>
        <v>561205.40963019838</v>
      </c>
      <c r="F7">
        <f ca="1">OFFSET(CSP!$C$35,(ROW(F6)-1)*5,0)*1000</f>
        <v>2277211.2048680536</v>
      </c>
      <c r="G7">
        <f ca="1">OFFSET(land!$C$16,(ROW(G6)-1)*5,0)*1000</f>
        <v>748401.16279069765</v>
      </c>
      <c r="H7">
        <f ca="1">OFFSET(offshore!$C$22,(ROW(H6)-1)*5,0)*1000</f>
        <v>2035687.9798496752</v>
      </c>
      <c r="I7">
        <f ca="1">OFFSET('hydro pump'!$C$7,(ROW(I6)-1)*5,0)*1000</f>
        <v>1998528.4961011563</v>
      </c>
      <c r="J7">
        <v>1870000</v>
      </c>
    </row>
    <row r="8" spans="1:10" x14ac:dyDescent="0.25">
      <c r="A8">
        <v>2050</v>
      </c>
      <c r="B8">
        <f ca="1">OFFSET(battery!$F$26,(ROW(B7)-1)*5,0)*1000</f>
        <v>198753.1667644468</v>
      </c>
      <c r="C8">
        <f ca="1">OFFSET(battery!$C$26,(ROW(C7)-1)*5,0)*1000</f>
        <v>118177.66266410491</v>
      </c>
      <c r="D8">
        <f ca="1">OFFSET(Solar!$C$24,(ROW(D7)-1)*5,0)*1000</f>
        <v>409016.29563854809</v>
      </c>
      <c r="E8">
        <f ca="1">OFFSET(Solar!$I$24,(ROW(Solar!E7)-1)*5,0)*1000</f>
        <v>523895.76829386305</v>
      </c>
      <c r="F8">
        <f ca="1">OFFSET(CSP!$C$35,(ROW(F7)-1)*5,0)*1000</f>
        <v>2240593.1999539672</v>
      </c>
      <c r="G8">
        <f ca="1">OFFSET(land!$C$16,(ROW(G7)-1)*5,0)*1000</f>
        <v>704377.56497948023</v>
      </c>
      <c r="H8">
        <f ca="1">OFFSET(offshore!$C$22,(ROW(H7)-1)*5,0)*1000</f>
        <v>1976361.2047499672</v>
      </c>
      <c r="I8">
        <f ca="1">OFFSET('hydro pump'!$C$7,(ROW(I7)-1)*5,0)*1000</f>
        <v>1998528.4961011563</v>
      </c>
      <c r="J8">
        <v>1870000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opLeftCell="I1" workbookViewId="0">
      <selection activeCell="Z8" sqref="Z8"/>
    </sheetView>
  </sheetViews>
  <sheetFormatPr defaultRowHeight="15" x14ac:dyDescent="0.25"/>
  <sheetData>
    <row r="1" spans="1:29" x14ac:dyDescent="0.25">
      <c r="A1" t="s">
        <v>1</v>
      </c>
      <c r="B1" t="s">
        <v>2</v>
      </c>
      <c r="C1" t="s">
        <v>57</v>
      </c>
      <c r="D1" t="s">
        <v>3</v>
      </c>
      <c r="E1" t="s">
        <v>4</v>
      </c>
      <c r="F1" t="s">
        <v>5</v>
      </c>
      <c r="G1" t="s">
        <v>16</v>
      </c>
      <c r="H1" t="s">
        <v>14</v>
      </c>
      <c r="I1" t="s">
        <v>15</v>
      </c>
      <c r="J1" t="s">
        <v>17</v>
      </c>
      <c r="K1" t="s">
        <v>0</v>
      </c>
      <c r="L1" t="s">
        <v>6</v>
      </c>
      <c r="M1" t="s">
        <v>13</v>
      </c>
      <c r="N1" t="s">
        <v>19</v>
      </c>
      <c r="O1" t="s">
        <v>21</v>
      </c>
      <c r="P1" t="s">
        <v>23</v>
      </c>
      <c r="Q1" t="s">
        <v>8</v>
      </c>
      <c r="R1" t="s">
        <v>9</v>
      </c>
      <c r="S1" t="s">
        <v>20</v>
      </c>
      <c r="T1" t="s">
        <v>24</v>
      </c>
      <c r="U1" t="s">
        <v>7</v>
      </c>
      <c r="V1" t="s">
        <v>18</v>
      </c>
      <c r="W1" t="s">
        <v>22</v>
      </c>
      <c r="X1" t="s">
        <v>25</v>
      </c>
      <c r="Y1" t="s">
        <v>10</v>
      </c>
      <c r="Z1" t="s">
        <v>11</v>
      </c>
      <c r="AA1" t="s">
        <v>12</v>
      </c>
      <c r="AB1" t="s">
        <v>55</v>
      </c>
      <c r="AC1" t="s">
        <v>56</v>
      </c>
    </row>
    <row r="2" spans="1:29" x14ac:dyDescent="0.25">
      <c r="A2">
        <v>2020</v>
      </c>
      <c r="B2">
        <f ca="1">OFFSET(battery!$G$26,(ROW(battery!E1)-1)*5,0)*1000</f>
        <v>249408.95550434676</v>
      </c>
      <c r="C2">
        <f ca="1">OFFSET(battery!$D$26,(ROW(battery!F1)-1)*5,0)*1000</f>
        <v>369456.37232630444</v>
      </c>
      <c r="D2">
        <f ca="1">OFFSET(Solar!$D$24,(ROW(Solar!B1)-1)*5,0)*1000</f>
        <v>883000</v>
      </c>
      <c r="E2">
        <f ca="1">OFFSET(Solar!$G$24,(ROW(Solar!E1)-1)*5,0)*1000</f>
        <v>1783645.004757945</v>
      </c>
      <c r="F2">
        <f ca="1">OFFSET(Solar!$J$24,(ROW(Solar!H1)-1)*5,0)*1000</f>
        <v>1816784.3749358258</v>
      </c>
      <c r="G2">
        <f ca="1">OFFSET(gas!$B$17,(ROW(gas!B1)-1)*5,0)*1000</f>
        <v>324636.60477453587</v>
      </c>
      <c r="H2">
        <f ca="1">OFFSET(gas!$C$17,(ROW(gas!C1)-1)*5,0)*1000</f>
        <v>367230.76923076925</v>
      </c>
      <c r="I2">
        <f ca="1">OFFSET(gas!$C$17,(ROW(I1)-1)*5,0)*1000</f>
        <v>367230.76923076925</v>
      </c>
      <c r="J2">
        <f ca="1">OFFSET(gas!$C$17,(ROW(J1)-1)*5,0)*1000</f>
        <v>367230.76923076925</v>
      </c>
      <c r="K2">
        <f ca="1">OFFSET(land!$D$17,(ROW(K1)-1)*5,0)*1000</f>
        <v>1312181.2585499315</v>
      </c>
      <c r="L2">
        <f ca="1">OFFSET(offshore!$AD$36,(ROW(L1)-1)*5,0)*1000</f>
        <v>0</v>
      </c>
      <c r="M2">
        <f ca="1">OFFSET(coal!$D$21,(ROW(M1)-1)*5,0)*1000</f>
        <v>620551.41482989583</v>
      </c>
      <c r="N2">
        <f ca="1">OFFSET(coal!$D$21,(ROW(N1)-1)*5,0)*1000</f>
        <v>620551.41482989583</v>
      </c>
      <c r="O2">
        <f ca="1">OFFSET(coal!$D$21,(ROW(O1)-1)*5,0)*1000</f>
        <v>620551.41482989583</v>
      </c>
      <c r="P2">
        <f ca="1">OFFSET(coal!$D$21,(ROW(P1)-1)*5,0)*1000</f>
        <v>620551.41482989583</v>
      </c>
      <c r="Q2">
        <f ca="1">OFFSET(coal!$D$21,(ROW(Q1)-1)*5,0)*1000</f>
        <v>620551.41482989583</v>
      </c>
      <c r="R2">
        <f ca="1">OFFSET(coal!$D$21,(ROW(R1)-1)*5,0)*1000</f>
        <v>620551.41482989583</v>
      </c>
      <c r="S2">
        <f ca="1">OFFSET(coal!$D$21,(ROW(S1)-1)*5,0)*1000</f>
        <v>620551.41482989583</v>
      </c>
      <c r="T2">
        <f ca="1">OFFSET(coal!$D$21,(ROW(T1)-1)*5,0)*1000</f>
        <v>620551.41482989583</v>
      </c>
      <c r="U2">
        <f ca="1">OFFSET(coal!$D$21,(ROW(U1)-1)*5,0)*1000</f>
        <v>620551.41482989583</v>
      </c>
      <c r="V2">
        <f ca="1">OFFSET(coal!$D$21,(ROW(V1)-1)*5,0)*1000</f>
        <v>620551.41482989583</v>
      </c>
      <c r="W2">
        <f ca="1">OFFSET(coal!$D$21,(ROW(W1)-1)*5,0)*1000</f>
        <v>620551.41482989583</v>
      </c>
      <c r="X2">
        <f ca="1">OFFSET(coal!$D$21,(ROW(X1)-1)*5,0)*1000</f>
        <v>620551.41482989583</v>
      </c>
      <c r="Y2">
        <f ca="1">OFFSET(coal!$E$21,(ROW(Y1)-1)*5,0)*1000</f>
        <v>1120287.509958396</v>
      </c>
      <c r="Z2">
        <f ca="1">OFFSET(nuclear!$B$9,(ROW(Z1)-1)*5,0)*1000</f>
        <v>2461538.4615384615</v>
      </c>
      <c r="AA2">
        <f ca="1">OFFSET(nuclear!$B$9,(ROW(AA1)-1)*5,0)*1000</f>
        <v>2461538.4615384615</v>
      </c>
      <c r="AB2">
        <v>1288000</v>
      </c>
      <c r="AC2">
        <v>5744000</v>
      </c>
    </row>
    <row r="3" spans="1:29" x14ac:dyDescent="0.25">
      <c r="A3">
        <v>2025</v>
      </c>
      <c r="B3">
        <f ca="1">OFFSET(battery!$G$26,(ROW(battery!E2)-1)*5,0)*1000</f>
        <v>211887.6639283103</v>
      </c>
      <c r="C3">
        <f ca="1">OFFSET(battery!$D$26,(ROW(battery!F2)-1)*5,0)*1000</f>
        <v>275092.48967498133</v>
      </c>
      <c r="D3">
        <f ca="1">OFFSET(Solar!$D$24,(ROW(Solar!B2)-1)*5,0)*1000</f>
        <v>766050.61899869295</v>
      </c>
      <c r="E3">
        <f ca="1">OFFSET(Solar!$G$24,(ROW(Solar!E2)-1)*5,0)*1000</f>
        <v>1549307.9703511079</v>
      </c>
      <c r="F3">
        <f ca="1">OFFSET(Solar!$J$24,(ROW(Solar!H2)-1)*5,0)*1000</f>
        <v>1647667.5861088841</v>
      </c>
      <c r="G3">
        <f ca="1">OFFSET(gas!$B$17,(ROW(gas!I2)-1)*5,0)*1000</f>
        <v>308903.62511052174</v>
      </c>
      <c r="H3">
        <f ca="1">OFFSET(gas!$C$17,(ROW(gas!C2)-1)*5,0)*1000</f>
        <v>358788.68258178607</v>
      </c>
      <c r="I3">
        <f ca="1">OFFSET(gas!$C$17,(ROW(I2)-1)*5,0)*1000</f>
        <v>358788.68258178607</v>
      </c>
      <c r="J3">
        <f ca="1">OFFSET(gas!$C$17,(ROW(J2)-1)*5,0)*1000</f>
        <v>358788.68258178607</v>
      </c>
      <c r="K3">
        <f ca="1">OFFSET(land!$D$17,(ROW(K2)-1)*5,0)*1000</f>
        <v>1098087.5512995895</v>
      </c>
      <c r="L3">
        <f ca="1">OFFSET(offshore!$AD$36,(ROW(L2)-1)*5,0)*1000</f>
        <v>0</v>
      </c>
      <c r="M3">
        <f ca="1">OFFSET(coal!$D$21,(ROW(M2)-1)*5,0)*1000</f>
        <v>612672.15484937001</v>
      </c>
      <c r="N3">
        <f ca="1">OFFSET(coal!$D$21,(ROW(N2)-1)*5,0)*1000</f>
        <v>612672.15484937001</v>
      </c>
      <c r="O3">
        <f ca="1">OFFSET(coal!$D$21,(ROW(O2)-1)*5,0)*1000</f>
        <v>612672.15484937001</v>
      </c>
      <c r="P3">
        <f ca="1">OFFSET(coal!$D$21,(ROW(P2)-1)*5,0)*1000</f>
        <v>612672.15484937001</v>
      </c>
      <c r="Q3">
        <f ca="1">OFFSET(coal!$D$21,(ROW(Q2)-1)*5,0)*1000</f>
        <v>612672.15484937001</v>
      </c>
      <c r="R3">
        <f ca="1">OFFSET(coal!$D$21,(ROW(R2)-1)*5,0)*1000</f>
        <v>612672.15484937001</v>
      </c>
      <c r="S3">
        <f ca="1">OFFSET(coal!$D$21,(ROW(S2)-1)*5,0)*1000</f>
        <v>612672.15484937001</v>
      </c>
      <c r="T3">
        <f ca="1">OFFSET(coal!$D$21,(ROW(T2)-1)*5,0)*1000</f>
        <v>612672.15484937001</v>
      </c>
      <c r="U3">
        <f ca="1">OFFSET(coal!$D$21,(ROW(U2)-1)*5,0)*1000</f>
        <v>612672.15484937001</v>
      </c>
      <c r="V3">
        <f ca="1">OFFSET(coal!$D$21,(ROW(V2)-1)*5,0)*1000</f>
        <v>612672.15484937001</v>
      </c>
      <c r="W3">
        <f ca="1">OFFSET(coal!$D$21,(ROW(W2)-1)*5,0)*1000</f>
        <v>612672.15484937001</v>
      </c>
      <c r="X3">
        <f ca="1">OFFSET(coal!$D$21,(ROW(X2)-1)*5,0)*1000</f>
        <v>612672.15484937001</v>
      </c>
      <c r="Y3">
        <f ca="1">OFFSET(coal!$E$21,(ROW(Y2)-1)*5,0)*1000</f>
        <v>1064655.1591868049</v>
      </c>
      <c r="Z3">
        <f ca="1">OFFSET(nuclear!$B$9,(ROW(Z2)-1)*5,0)*1000</f>
        <v>2364199.7224892327</v>
      </c>
      <c r="AA3">
        <f ca="1">OFFSET(nuclear!$B$9,(ROW(AA2)-1)*5,0)*1000</f>
        <v>2364199.7224892327</v>
      </c>
      <c r="AB3">
        <v>1288000</v>
      </c>
      <c r="AC3">
        <v>5744000</v>
      </c>
    </row>
    <row r="4" spans="1:29" x14ac:dyDescent="0.25">
      <c r="A4">
        <v>2030</v>
      </c>
      <c r="B4">
        <f ca="1">OFFSET(battery!$G$26,(ROW(battery!E3)-1)*5,0)*1000</f>
        <v>189519.19630101873</v>
      </c>
      <c r="C4">
        <f ca="1">OFFSET(battery!$D$26,(ROW(battery!F3)-1)*5,0)*1000</f>
        <v>246051.64163444712</v>
      </c>
      <c r="D4">
        <f ca="1">OFFSET(Solar!$D$24,(ROW(Solar!B3)-1)*5,0)*1000</f>
        <v>758448.53029810172</v>
      </c>
      <c r="E4">
        <f ca="1">OFFSET(Solar!$G$24,(ROW(Solar!E3)-1)*5,0)*1000</f>
        <v>1488357.5593901288</v>
      </c>
      <c r="F4">
        <f ca="1">OFFSET(Solar!$J$24,(ROW(Solar!H3)-1)*5,0)*1000</f>
        <v>1513534.3385332639</v>
      </c>
      <c r="G4">
        <f ca="1">OFFSET(gas!$B$17,(ROW(gas!I3)-1)*5,0)*1000</f>
        <v>296240.49513704691</v>
      </c>
      <c r="H4">
        <f ca="1">OFFSET(gas!$C$17,(ROW(gas!C3)-1)*5,0)*1000</f>
        <v>349579.13351016806</v>
      </c>
      <c r="I4">
        <f ca="1">OFFSET(gas!$C$17,(ROW(I3)-1)*5,0)*1000</f>
        <v>349579.13351016806</v>
      </c>
      <c r="J4">
        <f ca="1">OFFSET(gas!$C$17,(ROW(J3)-1)*5,0)*1000</f>
        <v>349579.13351016806</v>
      </c>
      <c r="K4">
        <f ca="1">OFFSET(land!$D$17,(ROW(K3)-1)*5,0)*1000</f>
        <v>922178.52257181937</v>
      </c>
      <c r="L4">
        <f ca="1">OFFSET(offshore!$AD$36,(ROW(L3)-1)*5,0)*1000</f>
        <v>0</v>
      </c>
      <c r="M4">
        <f ca="1">OFFSET(coal!$D$21,(ROW(M3)-1)*5,0)*1000</f>
        <v>595719.80761854176</v>
      </c>
      <c r="N4">
        <f ca="1">OFFSET(coal!$D$21,(ROW(N3)-1)*5,0)*1000</f>
        <v>595719.80761854176</v>
      </c>
      <c r="O4">
        <f ca="1">OFFSET(coal!$D$21,(ROW(O3)-1)*5,0)*1000</f>
        <v>595719.80761854176</v>
      </c>
      <c r="P4">
        <f ca="1">OFFSET(coal!$D$21,(ROW(P3)-1)*5,0)*1000</f>
        <v>595719.80761854176</v>
      </c>
      <c r="Q4">
        <f ca="1">OFFSET(coal!$D$21,(ROW(Q3)-1)*5,0)*1000</f>
        <v>595719.80761854176</v>
      </c>
      <c r="R4">
        <f ca="1">OFFSET(coal!$D$21,(ROW(R3)-1)*5,0)*1000</f>
        <v>595719.80761854176</v>
      </c>
      <c r="S4">
        <f ca="1">OFFSET(coal!$D$21,(ROW(S3)-1)*5,0)*1000</f>
        <v>595719.80761854176</v>
      </c>
      <c r="T4">
        <f ca="1">OFFSET(coal!$D$21,(ROW(T3)-1)*5,0)*1000</f>
        <v>595719.80761854176</v>
      </c>
      <c r="U4">
        <f ca="1">OFFSET(coal!$D$21,(ROW(U3)-1)*5,0)*1000</f>
        <v>595719.80761854176</v>
      </c>
      <c r="V4">
        <f ca="1">OFFSET(coal!$D$21,(ROW(V3)-1)*5,0)*1000</f>
        <v>595719.80761854176</v>
      </c>
      <c r="W4">
        <f ca="1">OFFSET(coal!$D$21,(ROW(W3)-1)*5,0)*1000</f>
        <v>595719.80761854176</v>
      </c>
      <c r="X4">
        <f ca="1">OFFSET(coal!$D$21,(ROW(X3)-1)*5,0)*1000</f>
        <v>595719.80761854176</v>
      </c>
      <c r="Y4">
        <f ca="1">OFFSET(coal!$E$21,(ROW(Y3)-1)*5,0)*1000</f>
        <v>1035287.0083502997</v>
      </c>
      <c r="Z4">
        <f ca="1">OFFSET(nuclear!$B$9,(ROW(Z3)-1)*5,0)*1000</f>
        <v>2297926.4261147347</v>
      </c>
      <c r="AA4">
        <f ca="1">OFFSET(nuclear!$B$9,(ROW(AA3)-1)*5,0)*1000</f>
        <v>2297926.4261147347</v>
      </c>
      <c r="AB4">
        <v>1288000</v>
      </c>
      <c r="AC4">
        <v>5744000</v>
      </c>
    </row>
    <row r="5" spans="1:29" x14ac:dyDescent="0.25">
      <c r="A5">
        <v>2035</v>
      </c>
      <c r="B5">
        <f ca="1">OFFSET(battery!$G$26,(ROW(battery!E4)-1)*5,0)*1000</f>
        <v>189519.19630101873</v>
      </c>
      <c r="C5">
        <f ca="1">OFFSET(battery!$D$26,(ROW(battery!F4)-1)*5,0)*1000</f>
        <v>246051.64163444712</v>
      </c>
      <c r="D5">
        <f ca="1">OFFSET(Solar!$D$24,(ROW(Solar!B4)-1)*5,0)*1000</f>
        <v>693265.94815972843</v>
      </c>
      <c r="E5">
        <f ca="1">OFFSET(Solar!$G$24,(ROW(Solar!E4)-1)*5,0)*1000</f>
        <v>1347134.6937897671</v>
      </c>
      <c r="F5">
        <f ca="1">OFFSET(Solar!$J$24,(ROW(Solar!H4)-1)*5,0)*1000</f>
        <v>1303434.3373097489</v>
      </c>
      <c r="G5">
        <f ca="1">OFFSET(gas!$B$17,(ROW(gas!I4)-1)*5,0)*1000</f>
        <v>288182.13969938114</v>
      </c>
      <c r="H5">
        <f ca="1">OFFSET(gas!$C$17,(ROW(gas!C4)-1)*5,0)*1000</f>
        <v>341904.50928381964</v>
      </c>
      <c r="I5">
        <f ca="1">OFFSET(gas!$C$17,(ROW(I4)-1)*5,0)*1000</f>
        <v>341904.50928381964</v>
      </c>
      <c r="J5">
        <f ca="1">OFFSET(gas!$C$17,(ROW(J4)-1)*5,0)*1000</f>
        <v>341904.50928381964</v>
      </c>
      <c r="K5">
        <f ca="1">OFFSET(land!$D$17,(ROW(K4)-1)*5,0)*1000</f>
        <v>899008.2079343365</v>
      </c>
      <c r="L5">
        <f ca="1">OFFSET(offshore!$AD$36,(ROW(L4)-1)*5,0)*1000</f>
        <v>0</v>
      </c>
      <c r="M5">
        <f ca="1">OFFSET(coal!$D$21,(ROW(M4)-1)*5,0)*1000</f>
        <v>574947.21312442829</v>
      </c>
      <c r="N5">
        <f ca="1">OFFSET(coal!$D$21,(ROW(N4)-1)*5,0)*1000</f>
        <v>574947.21312442829</v>
      </c>
      <c r="O5">
        <f ca="1">OFFSET(coal!$D$21,(ROW(O4)-1)*5,0)*1000</f>
        <v>574947.21312442829</v>
      </c>
      <c r="P5">
        <f ca="1">OFFSET(coal!$D$21,(ROW(P4)-1)*5,0)*1000</f>
        <v>574947.21312442829</v>
      </c>
      <c r="Q5">
        <f ca="1">OFFSET(coal!$D$21,(ROW(Q4)-1)*5,0)*1000</f>
        <v>574947.21312442829</v>
      </c>
      <c r="R5">
        <f ca="1">OFFSET(coal!$D$21,(ROW(R4)-1)*5,0)*1000</f>
        <v>574947.21312442829</v>
      </c>
      <c r="S5">
        <f ca="1">OFFSET(coal!$D$21,(ROW(S4)-1)*5,0)*1000</f>
        <v>574947.21312442829</v>
      </c>
      <c r="T5">
        <f ca="1">OFFSET(coal!$D$21,(ROW(T4)-1)*5,0)*1000</f>
        <v>574947.21312442829</v>
      </c>
      <c r="U5">
        <f ca="1">OFFSET(coal!$D$21,(ROW(U4)-1)*5,0)*1000</f>
        <v>574947.21312442829</v>
      </c>
      <c r="V5">
        <f ca="1">OFFSET(coal!$D$21,(ROW(V4)-1)*5,0)*1000</f>
        <v>574947.21312442829</v>
      </c>
      <c r="W5">
        <f ca="1">OFFSET(coal!$D$21,(ROW(W4)-1)*5,0)*1000</f>
        <v>574947.21312442829</v>
      </c>
      <c r="X5">
        <f ca="1">OFFSET(coal!$D$21,(ROW(X4)-1)*5,0)*1000</f>
        <v>574947.21312442829</v>
      </c>
      <c r="Y5">
        <f ca="1">OFFSET(coal!$E$21,(ROW(Y4)-1)*5,0)*1000</f>
        <v>1011410.4629547668</v>
      </c>
      <c r="Z5">
        <f ca="1">OFFSET(nuclear!$B$9,(ROW(Z4)-1)*5,0)*1000</f>
        <v>2217448.1162771462</v>
      </c>
      <c r="AA5">
        <f ca="1">OFFSET(nuclear!$B$9,(ROW(AA4)-1)*5,0)*1000</f>
        <v>2217448.1162771462</v>
      </c>
      <c r="AB5">
        <v>1288000</v>
      </c>
      <c r="AC5">
        <v>5744000</v>
      </c>
    </row>
    <row r="6" spans="1:29" x14ac:dyDescent="0.25">
      <c r="A6">
        <v>2040</v>
      </c>
      <c r="B6">
        <f ca="1">OFFSET(battery!$G$26,(ROW(battery!E5)-1)*5,0)*1000</f>
        <v>189519.19630101873</v>
      </c>
      <c r="C6">
        <f ca="1">OFFSET(battery!$D$26,(ROW(battery!F5)-1)*5,0)*1000</f>
        <v>246051.64163444712</v>
      </c>
      <c r="D6">
        <f ca="1">OFFSET(Solar!$D$24,(ROW(Solar!B5)-1)*5,0)*1000</f>
        <v>628083.36602135515</v>
      </c>
      <c r="E6">
        <f ca="1">OFFSET(Solar!$G$24,(ROW(Solar!E5)-1)*5,0)*1000</f>
        <v>1205911.8281894051</v>
      </c>
      <c r="F6">
        <f ca="1">OFFSET(Solar!$J$24,(ROW(Solar!H5)-1)*5,0)*1000</f>
        <v>1093334.3360862338</v>
      </c>
      <c r="G6">
        <f ca="1">OFFSET(gas!$B$17,(ROW(gas!I5)-1)*5,0)*1000</f>
        <v>280123.78426171537</v>
      </c>
      <c r="H6">
        <f ca="1">OFFSET(gas!$C$17,(ROW(gas!C5)-1)*5,0)*1000</f>
        <v>334229.88505747134</v>
      </c>
      <c r="I6">
        <f ca="1">OFFSET(gas!$C$17,(ROW(I5)-1)*5,0)*1000</f>
        <v>334229.88505747134</v>
      </c>
      <c r="J6">
        <f ca="1">OFFSET(gas!$C$17,(ROW(J5)-1)*5,0)*1000</f>
        <v>334229.88505747134</v>
      </c>
      <c r="K6">
        <f ca="1">OFFSET(land!$D$17,(ROW(K5)-1)*5,0)*1000</f>
        <v>875837.89329685364</v>
      </c>
      <c r="L6">
        <f ca="1">OFFSET(offshore!$AD$36,(ROW(L5)-1)*5,0)*1000</f>
        <v>0</v>
      </c>
      <c r="M6">
        <f ca="1">OFFSET(coal!$D$21,(ROW(M5)-1)*5,0)*1000</f>
        <v>554890.91499218077</v>
      </c>
      <c r="N6">
        <f ca="1">OFFSET(coal!$D$21,(ROW(N5)-1)*5,0)*1000</f>
        <v>554890.91499218077</v>
      </c>
      <c r="O6">
        <f ca="1">OFFSET(coal!$D$21,(ROW(O5)-1)*5,0)*1000</f>
        <v>554890.91499218077</v>
      </c>
      <c r="P6">
        <f ca="1">OFFSET(coal!$D$21,(ROW(P5)-1)*5,0)*1000</f>
        <v>554890.91499218077</v>
      </c>
      <c r="Q6">
        <f ca="1">OFFSET(coal!$D$21,(ROW(Q5)-1)*5,0)*1000</f>
        <v>554890.91499218077</v>
      </c>
      <c r="R6">
        <f ca="1">OFFSET(coal!$D$21,(ROW(R5)-1)*5,0)*1000</f>
        <v>554890.91499218077</v>
      </c>
      <c r="S6">
        <f ca="1">OFFSET(coal!$D$21,(ROW(S5)-1)*5,0)*1000</f>
        <v>554890.91499218077</v>
      </c>
      <c r="T6">
        <f ca="1">OFFSET(coal!$D$21,(ROW(T5)-1)*5,0)*1000</f>
        <v>554890.91499218077</v>
      </c>
      <c r="U6">
        <f ca="1">OFFSET(coal!$D$21,(ROW(U5)-1)*5,0)*1000</f>
        <v>554890.91499218077</v>
      </c>
      <c r="V6">
        <f ca="1">OFFSET(coal!$D$21,(ROW(V5)-1)*5,0)*1000</f>
        <v>554890.91499218077</v>
      </c>
      <c r="W6">
        <f ca="1">OFFSET(coal!$D$21,(ROW(W5)-1)*5,0)*1000</f>
        <v>554890.91499218077</v>
      </c>
      <c r="X6">
        <f ca="1">OFFSET(coal!$D$21,(ROW(X5)-1)*5,0)*1000</f>
        <v>554890.91499218077</v>
      </c>
      <c r="Y6">
        <f ca="1">OFFSET(coal!$E$21,(ROW(Y5)-1)*5,0)*1000</f>
        <v>991354.16482251941</v>
      </c>
      <c r="Z6">
        <f ca="1">OFFSET(nuclear!$B$9,(ROW(Z5)-1)*5,0)*1000</f>
        <v>2139174.3996375329</v>
      </c>
      <c r="AA6">
        <f ca="1">OFFSET(nuclear!$B$9,(ROW(AA5)-1)*5,0)*1000</f>
        <v>2139174.3996375329</v>
      </c>
      <c r="AB6">
        <v>1288000</v>
      </c>
      <c r="AC6">
        <v>5744000</v>
      </c>
    </row>
    <row r="7" spans="1:29" x14ac:dyDescent="0.25">
      <c r="A7">
        <v>2045</v>
      </c>
      <c r="B7">
        <f ca="1">OFFSET(battery!$G$26,(ROW(battery!E6)-1)*5,0)*1000</f>
        <v>189519.19630101873</v>
      </c>
      <c r="C7">
        <f ca="1">OFFSET(battery!$D$26,(ROW(battery!F6)-1)*5,0)*1000</f>
        <v>246051.64163444712</v>
      </c>
      <c r="D7">
        <f ca="1">OFFSET(Solar!$D$24,(ROW(Solar!B6)-1)*5,0)*1000</f>
        <v>562900.78388298175</v>
      </c>
      <c r="E7">
        <f ca="1">OFFSET(Solar!$G$24,(ROW(Solar!E6)-1)*5,0)*1000</f>
        <v>1064688.9625890432</v>
      </c>
      <c r="F7">
        <f ca="1">OFFSET(Solar!$J$24,(ROW(Solar!H6)-1)*5,0)*1000</f>
        <v>883234.33486271882</v>
      </c>
      <c r="G7">
        <f ca="1">OFFSET(gas!$B$17,(ROW(gas!I6)-1)*5,0)*1000</f>
        <v>272832.89124668436</v>
      </c>
      <c r="H7">
        <f ca="1">OFFSET(gas!$C$17,(ROW(gas!C6)-1)*5,0)*1000</f>
        <v>327322.72325375775</v>
      </c>
      <c r="I7">
        <f ca="1">OFFSET(gas!$C$17,(ROW(I6)-1)*5,0)*1000</f>
        <v>327322.72325375775</v>
      </c>
      <c r="J7">
        <f ca="1">OFFSET(gas!$C$17,(ROW(J6)-1)*5,0)*1000</f>
        <v>327322.72325375775</v>
      </c>
      <c r="K7">
        <f ca="1">OFFSET(land!$D$17,(ROW(K6)-1)*5,0)*1000</f>
        <v>852667.57865937077</v>
      </c>
      <c r="L7">
        <f ca="1">OFFSET(offshore!$AD$36,(ROW(L6)-1)*5,0)*1000</f>
        <v>0</v>
      </c>
      <c r="M7">
        <f ca="1">OFFSET(coal!$D$21,(ROW(M6)-1)*5,0)*1000</f>
        <v>536028.44412970985</v>
      </c>
      <c r="N7">
        <f ca="1">OFFSET(coal!$D$21,(ROW(N6)-1)*5,0)*1000</f>
        <v>536028.44412970985</v>
      </c>
      <c r="O7">
        <f ca="1">OFFSET(coal!$D$21,(ROW(O6)-1)*5,0)*1000</f>
        <v>536028.44412970985</v>
      </c>
      <c r="P7">
        <f ca="1">OFFSET(coal!$D$21,(ROW(P6)-1)*5,0)*1000</f>
        <v>536028.44412970985</v>
      </c>
      <c r="Q7">
        <f ca="1">OFFSET(coal!$D$21,(ROW(Q6)-1)*5,0)*1000</f>
        <v>536028.44412970985</v>
      </c>
      <c r="R7">
        <f ca="1">OFFSET(coal!$D$21,(ROW(R6)-1)*5,0)*1000</f>
        <v>536028.44412970985</v>
      </c>
      <c r="S7">
        <f ca="1">OFFSET(coal!$D$21,(ROW(S6)-1)*5,0)*1000</f>
        <v>536028.44412970985</v>
      </c>
      <c r="T7">
        <f ca="1">OFFSET(coal!$D$21,(ROW(T6)-1)*5,0)*1000</f>
        <v>536028.44412970985</v>
      </c>
      <c r="U7">
        <f ca="1">OFFSET(coal!$D$21,(ROW(U6)-1)*5,0)*1000</f>
        <v>536028.44412970985</v>
      </c>
      <c r="V7">
        <f ca="1">OFFSET(coal!$D$21,(ROW(V6)-1)*5,0)*1000</f>
        <v>536028.44412970985</v>
      </c>
      <c r="W7">
        <f ca="1">OFFSET(coal!$D$21,(ROW(W6)-1)*5,0)*1000</f>
        <v>536028.44412970985</v>
      </c>
      <c r="X7">
        <f ca="1">OFFSET(coal!$D$21,(ROW(X6)-1)*5,0)*1000</f>
        <v>536028.44412970985</v>
      </c>
      <c r="Y7">
        <f ca="1">OFFSET(coal!$E$21,(ROW(Y6)-1)*5,0)*1000</f>
        <v>974401.81759169104</v>
      </c>
      <c r="Z7">
        <f ca="1">OFFSET(nuclear!$B$9,(ROW(Z6)-1)*5,0)*1000</f>
        <v>2064878.4084954632</v>
      </c>
      <c r="AA7">
        <f ca="1">OFFSET(nuclear!$B$9,(ROW(AA6)-1)*5,0)*1000</f>
        <v>2064878.4084954632</v>
      </c>
      <c r="AB7">
        <v>1288000</v>
      </c>
      <c r="AC7">
        <v>5744000</v>
      </c>
    </row>
    <row r="8" spans="1:29" x14ac:dyDescent="0.25">
      <c r="A8">
        <v>2050</v>
      </c>
      <c r="B8">
        <f ca="1">OFFSET(battery!$G$26,(ROW(battery!E7)-1)*5,0)*1000</f>
        <v>189519.19630101873</v>
      </c>
      <c r="C8">
        <f ca="1">OFFSET(battery!$D$26,(ROW(battery!F7)-1)*5,0)*1000</f>
        <v>246051.64163444712</v>
      </c>
      <c r="D8">
        <f ca="1">OFFSET(Solar!$D$24,(ROW(Solar!B7)-1)*5,0)*1000</f>
        <v>497718.201744608</v>
      </c>
      <c r="E8">
        <f ca="1">OFFSET(Solar!$G$24,(ROW(Solar!E7)-1)*5,0)*1000</f>
        <v>923466.09698867984</v>
      </c>
      <c r="F8">
        <f ca="1">OFFSET(Solar!$J$24,(ROW(Solar!H7)-1)*5,0)*1000</f>
        <v>673134.33363920508</v>
      </c>
      <c r="G8">
        <f ca="1">OFFSET(gas!$B$17,(ROW(gas!I7)-1)*5,0)*1000</f>
        <v>263239.61096374888</v>
      </c>
      <c r="H8">
        <f ca="1">OFFSET(gas!$C$17,(ROW(gas!C7)-1)*5,0)*1000</f>
        <v>317345.71175950486</v>
      </c>
      <c r="I8">
        <f ca="1">OFFSET(gas!$C$17,(ROW(I7)-1)*5,0)*1000</f>
        <v>317345.71175950486</v>
      </c>
      <c r="J8">
        <f ca="1">OFFSET(gas!$C$17,(ROW(J7)-1)*5,0)*1000</f>
        <v>317345.71175950486</v>
      </c>
      <c r="K8">
        <f ca="1">OFFSET(land!$D$17,(ROW(K7)-1)*5,0)*1000</f>
        <v>0</v>
      </c>
      <c r="L8">
        <f ca="1">OFFSET(offshore!$AD$36,(ROW(L7)-1)*5,0)*1000</f>
        <v>0</v>
      </c>
      <c r="M8">
        <f ca="1">OFFSET(coal!$D$21,(ROW(M7)-1)*5,0)*1000</f>
        <v>510480.54055648996</v>
      </c>
      <c r="N8">
        <f ca="1">OFFSET(coal!$D$21,(ROW(N7)-1)*5,0)*1000</f>
        <v>510480.54055648996</v>
      </c>
      <c r="O8">
        <f ca="1">OFFSET(coal!$D$21,(ROW(O7)-1)*5,0)*1000</f>
        <v>510480.54055648996</v>
      </c>
      <c r="P8">
        <f ca="1">OFFSET(coal!$D$21,(ROW(P7)-1)*5,0)*1000</f>
        <v>510480.54055648996</v>
      </c>
      <c r="Q8">
        <f ca="1">OFFSET(coal!$D$21,(ROW(Q7)-1)*5,0)*1000</f>
        <v>510480.54055648996</v>
      </c>
      <c r="R8">
        <f ca="1">OFFSET(coal!$D$21,(ROW(R7)-1)*5,0)*1000</f>
        <v>510480.54055648996</v>
      </c>
      <c r="S8">
        <f ca="1">OFFSET(coal!$D$21,(ROW(S7)-1)*5,0)*1000</f>
        <v>510480.54055648996</v>
      </c>
      <c r="T8">
        <f ca="1">OFFSET(coal!$D$21,(ROW(T7)-1)*5,0)*1000</f>
        <v>510480.54055648996</v>
      </c>
      <c r="U8">
        <f ca="1">OFFSET(coal!$D$21,(ROW(U7)-1)*5,0)*1000</f>
        <v>510480.54055648996</v>
      </c>
      <c r="V8">
        <f ca="1">OFFSET(coal!$D$21,(ROW(V7)-1)*5,0)*1000</f>
        <v>510480.54055648996</v>
      </c>
      <c r="W8">
        <f ca="1">OFFSET(coal!$D$21,(ROW(W7)-1)*5,0)*1000</f>
        <v>510480.54055648996</v>
      </c>
      <c r="X8">
        <f ca="1">OFFSET(coal!$D$21,(ROW(X7)-1)*5,0)*1000</f>
        <v>510480.54055648996</v>
      </c>
      <c r="Y8">
        <f ca="1">OFFSET(coal!$E$21,(ROW(Y7)-1)*5,0)*1000</f>
        <v>948615.14856451587</v>
      </c>
      <c r="Z8">
        <f ca="1">OFFSET(nuclear!$B$9,(ROW(Z7)-1)*5,0)*1000</f>
        <v>1965715.8720101637</v>
      </c>
      <c r="AA8">
        <f ca="1">OFFSET(nuclear!$B$9,(ROW(AA7)-1)*5,0)*1000</f>
        <v>1965715.8720101637</v>
      </c>
      <c r="AB8">
        <v>1288000</v>
      </c>
      <c r="AC8">
        <v>5744000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2" sqref="H2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57</v>
      </c>
      <c r="D1" t="s">
        <v>76</v>
      </c>
      <c r="E1" t="s">
        <v>77</v>
      </c>
      <c r="F1" t="s">
        <v>79</v>
      </c>
      <c r="G1" t="s">
        <v>0</v>
      </c>
      <c r="H1" t="s">
        <v>81</v>
      </c>
      <c r="I1" t="s">
        <v>55</v>
      </c>
      <c r="J1" t="s">
        <v>78</v>
      </c>
    </row>
    <row r="2" spans="1:10" x14ac:dyDescent="0.25">
      <c r="A2">
        <v>2020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100</v>
      </c>
      <c r="J2">
        <v>100</v>
      </c>
    </row>
    <row r="3" spans="1:10" x14ac:dyDescent="0.25">
      <c r="A3">
        <v>2025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100</v>
      </c>
      <c r="J3">
        <v>100</v>
      </c>
    </row>
    <row r="4" spans="1:10" x14ac:dyDescent="0.25">
      <c r="A4">
        <v>2030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  <c r="H4">
        <v>30</v>
      </c>
      <c r="I4">
        <v>100</v>
      </c>
      <c r="J4">
        <v>100</v>
      </c>
    </row>
    <row r="5" spans="1:10" x14ac:dyDescent="0.25">
      <c r="A5">
        <v>2035</v>
      </c>
      <c r="B5">
        <v>30</v>
      </c>
      <c r="C5">
        <v>30</v>
      </c>
      <c r="D5">
        <v>30</v>
      </c>
      <c r="E5">
        <v>30</v>
      </c>
      <c r="F5">
        <v>30</v>
      </c>
      <c r="G5">
        <v>30</v>
      </c>
      <c r="H5">
        <v>30</v>
      </c>
      <c r="I5">
        <v>100</v>
      </c>
      <c r="J5">
        <v>100</v>
      </c>
    </row>
    <row r="6" spans="1:10" x14ac:dyDescent="0.25">
      <c r="A6">
        <v>2040</v>
      </c>
      <c r="B6">
        <v>30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100</v>
      </c>
      <c r="J6">
        <v>100</v>
      </c>
    </row>
    <row r="7" spans="1:10" x14ac:dyDescent="0.25">
      <c r="A7">
        <v>2045</v>
      </c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100</v>
      </c>
      <c r="J7">
        <v>100</v>
      </c>
    </row>
    <row r="8" spans="1:10" x14ac:dyDescent="0.25">
      <c r="A8">
        <v>2050</v>
      </c>
      <c r="B8">
        <v>30</v>
      </c>
      <c r="C8">
        <v>30</v>
      </c>
      <c r="D8">
        <v>30</v>
      </c>
      <c r="E8">
        <v>30</v>
      </c>
      <c r="F8">
        <v>30</v>
      </c>
      <c r="G8">
        <v>30</v>
      </c>
      <c r="H8">
        <v>30</v>
      </c>
      <c r="I8">
        <v>100</v>
      </c>
      <c r="J8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workbookViewId="0">
      <selection activeCell="A11" sqref="A11:XFD17"/>
    </sheetView>
  </sheetViews>
  <sheetFormatPr defaultRowHeight="15" x14ac:dyDescent="0.25"/>
  <sheetData>
    <row r="1" spans="1:3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58</v>
      </c>
      <c r="B2">
        <v>369.45637232630446</v>
      </c>
      <c r="C2">
        <v>309.30449981222517</v>
      </c>
      <c r="D2">
        <v>284.65917758206092</v>
      </c>
      <c r="E2">
        <v>260.01385535189661</v>
      </c>
      <c r="F2">
        <v>235.36853312173236</v>
      </c>
      <c r="G2">
        <v>210.72321089156813</v>
      </c>
      <c r="H2">
        <v>197.0881795985843</v>
      </c>
      <c r="I2">
        <v>183.45314830560051</v>
      </c>
      <c r="J2">
        <v>169.81811701261668</v>
      </c>
      <c r="K2">
        <v>156.18308571963289</v>
      </c>
      <c r="L2">
        <v>142.54805442664903</v>
      </c>
      <c r="M2">
        <v>140.76620374631591</v>
      </c>
      <c r="N2">
        <v>138.98435306598279</v>
      </c>
      <c r="O2">
        <v>137.20250238564967</v>
      </c>
      <c r="P2">
        <v>135.42065170531654</v>
      </c>
      <c r="Q2">
        <v>133.63880102498342</v>
      </c>
      <c r="R2">
        <v>131.85695034465033</v>
      </c>
      <c r="S2">
        <v>130.07509966431721</v>
      </c>
      <c r="T2">
        <v>128.29324898398409</v>
      </c>
      <c r="U2">
        <v>126.51139830365096</v>
      </c>
      <c r="V2">
        <v>124.72954762331784</v>
      </c>
      <c r="W2">
        <v>122.94769694298473</v>
      </c>
      <c r="X2">
        <v>121.16584626265161</v>
      </c>
      <c r="Y2">
        <v>119.38399558231849</v>
      </c>
      <c r="Z2">
        <v>117.60214490198538</v>
      </c>
      <c r="AA2">
        <v>115.82029422165226</v>
      </c>
      <c r="AB2">
        <v>114.03844354131914</v>
      </c>
      <c r="AC2">
        <v>112.25659286098603</v>
      </c>
      <c r="AD2">
        <v>110.47474218065291</v>
      </c>
      <c r="AE2">
        <v>108.69289150031979</v>
      </c>
      <c r="AF2">
        <v>106.91104081998677</v>
      </c>
    </row>
    <row r="3" spans="1:32" x14ac:dyDescent="0.25">
      <c r="A3" t="s">
        <v>58</v>
      </c>
      <c r="B3">
        <v>369.45637232630446</v>
      </c>
      <c r="C3">
        <v>309.30449981222517</v>
      </c>
      <c r="D3">
        <v>282.0701413381928</v>
      </c>
      <c r="E3">
        <v>254.83578286416036</v>
      </c>
      <c r="F3">
        <v>229.54673570970169</v>
      </c>
      <c r="G3">
        <v>215.92955647268548</v>
      </c>
      <c r="H3">
        <v>202.31237723566929</v>
      </c>
      <c r="I3">
        <v>190.64050931822683</v>
      </c>
      <c r="J3">
        <v>178.96864140078438</v>
      </c>
      <c r="K3">
        <v>167.29677348334192</v>
      </c>
      <c r="L3">
        <v>157.5702168854732</v>
      </c>
      <c r="M3">
        <v>155.64922195739464</v>
      </c>
      <c r="N3">
        <v>153.67959424632571</v>
      </c>
      <c r="O3">
        <v>151.70996653525765</v>
      </c>
      <c r="P3">
        <v>149.74033882418959</v>
      </c>
      <c r="Q3">
        <v>147.77071111312063</v>
      </c>
      <c r="R3">
        <v>145.8010834020526</v>
      </c>
      <c r="S3">
        <v>143.83145569098366</v>
      </c>
      <c r="T3">
        <v>141.86182797991557</v>
      </c>
      <c r="U3">
        <v>139.89220026884752</v>
      </c>
      <c r="V3">
        <v>137.92257255777858</v>
      </c>
      <c r="W3">
        <v>135.95294484671049</v>
      </c>
      <c r="X3">
        <v>133.98331713564156</v>
      </c>
      <c r="Y3">
        <v>132.0136894245735</v>
      </c>
      <c r="Z3">
        <v>130.04406171350544</v>
      </c>
      <c r="AA3">
        <v>128.0744340024365</v>
      </c>
      <c r="AB3">
        <v>126.10480629136843</v>
      </c>
      <c r="AC3">
        <v>124.1351785802995</v>
      </c>
      <c r="AD3">
        <v>122.16555086923142</v>
      </c>
      <c r="AE3">
        <v>120.19592315816338</v>
      </c>
      <c r="AF3">
        <v>118.17766266410491</v>
      </c>
    </row>
    <row r="4" spans="1:32" x14ac:dyDescent="0.25">
      <c r="A4" t="s">
        <v>58</v>
      </c>
      <c r="B4">
        <v>369.45637232630446</v>
      </c>
      <c r="C4">
        <v>309.30449981222517</v>
      </c>
      <c r="D4">
        <v>300.75149727791421</v>
      </c>
      <c r="E4">
        <v>292.19849474360325</v>
      </c>
      <c r="F4">
        <v>283.64549220929229</v>
      </c>
      <c r="G4">
        <v>275.09248967498132</v>
      </c>
      <c r="H4">
        <v>269.28432006687444</v>
      </c>
      <c r="I4">
        <v>263.47615045876762</v>
      </c>
      <c r="J4">
        <v>257.66798085066074</v>
      </c>
      <c r="K4">
        <v>251.85981124255392</v>
      </c>
      <c r="L4">
        <v>246.05164163444712</v>
      </c>
      <c r="M4">
        <v>246.05164163444712</v>
      </c>
      <c r="N4">
        <v>246.05164163444712</v>
      </c>
      <c r="O4">
        <v>246.05164163444712</v>
      </c>
      <c r="P4">
        <v>246.05164163444712</v>
      </c>
      <c r="Q4">
        <v>246.05164163444712</v>
      </c>
      <c r="R4">
        <v>246.05164163444712</v>
      </c>
      <c r="S4">
        <v>246.05164163444712</v>
      </c>
      <c r="T4">
        <v>246.05164163444712</v>
      </c>
      <c r="U4">
        <v>246.05164163444712</v>
      </c>
      <c r="V4">
        <v>246.05164163444712</v>
      </c>
      <c r="W4">
        <v>246.05164163444712</v>
      </c>
      <c r="X4">
        <v>246.05164163444712</v>
      </c>
      <c r="Y4">
        <v>246.05164163444712</v>
      </c>
      <c r="Z4">
        <v>246.05164163444712</v>
      </c>
      <c r="AA4">
        <v>246.05164163444712</v>
      </c>
      <c r="AB4">
        <v>246.05164163444712</v>
      </c>
      <c r="AC4">
        <v>246.05164163444712</v>
      </c>
      <c r="AD4">
        <v>246.05164163444712</v>
      </c>
      <c r="AE4">
        <v>246.05164163444712</v>
      </c>
      <c r="AF4">
        <v>246.05164163444712</v>
      </c>
    </row>
    <row r="5" spans="1:32" x14ac:dyDescent="0.25">
      <c r="A5" t="s">
        <v>59</v>
      </c>
      <c r="B5">
        <v>249.40895550434675</v>
      </c>
      <c r="C5">
        <v>238.23917543208495</v>
      </c>
      <c r="D5">
        <v>219.25632439067795</v>
      </c>
      <c r="E5">
        <v>200.27347334927094</v>
      </c>
      <c r="F5">
        <v>181.29062230786394</v>
      </c>
      <c r="G5">
        <v>162.30777126645694</v>
      </c>
      <c r="H5">
        <v>151.80550371392155</v>
      </c>
      <c r="I5">
        <v>141.30323616138605</v>
      </c>
      <c r="J5">
        <v>130.80096860885067</v>
      </c>
      <c r="K5">
        <v>120.29870105631517</v>
      </c>
      <c r="L5">
        <v>109.79643350377967</v>
      </c>
      <c r="M5">
        <v>108.42397808498242</v>
      </c>
      <c r="N5">
        <v>107.05152266618518</v>
      </c>
      <c r="O5">
        <v>105.67906724738793</v>
      </c>
      <c r="P5">
        <v>104.3066118285908</v>
      </c>
      <c r="Q5">
        <v>102.93415640979356</v>
      </c>
      <c r="R5">
        <v>101.5617009909962</v>
      </c>
      <c r="S5">
        <v>100.18924557219896</v>
      </c>
      <c r="T5">
        <v>98.816790153401712</v>
      </c>
      <c r="U5">
        <v>97.444334734604467</v>
      </c>
      <c r="V5">
        <v>96.071879315807223</v>
      </c>
      <c r="W5">
        <v>94.699423897009922</v>
      </c>
      <c r="X5">
        <v>93.326968478212677</v>
      </c>
      <c r="Y5">
        <v>91.954513059415547</v>
      </c>
      <c r="Z5">
        <v>90.582057640618245</v>
      </c>
      <c r="AA5">
        <v>89.209602221821001</v>
      </c>
      <c r="AB5">
        <v>87.837146803023757</v>
      </c>
      <c r="AC5">
        <v>86.464691384226455</v>
      </c>
      <c r="AD5">
        <v>85.092235965429211</v>
      </c>
      <c r="AE5">
        <v>83.719780546631966</v>
      </c>
      <c r="AF5">
        <v>82.347325127834779</v>
      </c>
    </row>
    <row r="6" spans="1:32" x14ac:dyDescent="0.25">
      <c r="A6" t="s">
        <v>59</v>
      </c>
      <c r="B6">
        <v>249.40895550434675</v>
      </c>
      <c r="C6">
        <v>238.23917543208495</v>
      </c>
      <c r="D6">
        <v>242.53425651396014</v>
      </c>
      <c r="E6">
        <v>236.36510231441025</v>
      </c>
      <c r="F6">
        <v>248.5752910401286</v>
      </c>
      <c r="G6">
        <v>240.25859629964111</v>
      </c>
      <c r="H6">
        <v>247.63825448129126</v>
      </c>
      <c r="I6">
        <v>252.46878502535935</v>
      </c>
      <c r="J6">
        <v>252.06719792871479</v>
      </c>
      <c r="K6">
        <v>262.12984611349566</v>
      </c>
      <c r="L6">
        <v>264.41124901998148</v>
      </c>
      <c r="M6">
        <v>261.35630727473347</v>
      </c>
      <c r="N6">
        <v>258.05116666198421</v>
      </c>
      <c r="O6">
        <v>254.74602604923439</v>
      </c>
      <c r="P6">
        <v>251.44088543648456</v>
      </c>
      <c r="Q6">
        <v>248.13574482373542</v>
      </c>
      <c r="R6">
        <v>244.83060421098446</v>
      </c>
      <c r="S6">
        <v>241.52546359823521</v>
      </c>
      <c r="T6">
        <v>238.2203229854855</v>
      </c>
      <c r="U6">
        <v>234.91518237273567</v>
      </c>
      <c r="V6">
        <v>231.61004175998642</v>
      </c>
      <c r="W6">
        <v>228.30490114723568</v>
      </c>
      <c r="X6">
        <v>224.99976053448654</v>
      </c>
      <c r="Y6">
        <v>221.6946199217366</v>
      </c>
      <c r="Z6">
        <v>218.38947930898678</v>
      </c>
      <c r="AA6">
        <v>215.08433869623752</v>
      </c>
      <c r="AB6">
        <v>211.77919808348685</v>
      </c>
      <c r="AC6">
        <v>208.47405747073759</v>
      </c>
      <c r="AD6">
        <v>205.16891685798782</v>
      </c>
      <c r="AE6">
        <v>201.86377624523794</v>
      </c>
      <c r="AF6">
        <v>198.7531667644468</v>
      </c>
    </row>
    <row r="7" spans="1:32" x14ac:dyDescent="0.25">
      <c r="A7" t="s">
        <v>59</v>
      </c>
      <c r="B7">
        <v>249.40895550434675</v>
      </c>
      <c r="C7">
        <v>238.23917543208495</v>
      </c>
      <c r="D7">
        <v>231.65129755614134</v>
      </c>
      <c r="E7">
        <v>225.06341968019774</v>
      </c>
      <c r="F7">
        <v>218.47554180425414</v>
      </c>
      <c r="G7">
        <v>211.8876639283103</v>
      </c>
      <c r="H7">
        <v>207.4139704028521</v>
      </c>
      <c r="I7">
        <v>202.94027687739367</v>
      </c>
      <c r="J7">
        <v>198.46658335193547</v>
      </c>
      <c r="K7">
        <v>193.99288982647704</v>
      </c>
      <c r="L7">
        <v>189.51919630101872</v>
      </c>
      <c r="M7">
        <v>189.51919630101872</v>
      </c>
      <c r="N7">
        <v>189.51919630101872</v>
      </c>
      <c r="O7">
        <v>189.51919630101872</v>
      </c>
      <c r="P7">
        <v>189.51919630101872</v>
      </c>
      <c r="Q7">
        <v>189.51919630101872</v>
      </c>
      <c r="R7">
        <v>189.51919630101872</v>
      </c>
      <c r="S7">
        <v>189.51919630101872</v>
      </c>
      <c r="T7">
        <v>189.51919630101872</v>
      </c>
      <c r="U7">
        <v>189.51919630101872</v>
      </c>
      <c r="V7">
        <v>189.51919630101872</v>
      </c>
      <c r="W7">
        <v>189.51919630101872</v>
      </c>
      <c r="X7">
        <v>189.51919630101872</v>
      </c>
      <c r="Y7">
        <v>189.51919630101872</v>
      </c>
      <c r="Z7">
        <v>189.51919630101872</v>
      </c>
      <c r="AA7">
        <v>189.51919630101872</v>
      </c>
      <c r="AB7">
        <v>189.51919630101872</v>
      </c>
      <c r="AC7">
        <v>189.51919630101872</v>
      </c>
      <c r="AD7">
        <v>189.51919630101872</v>
      </c>
      <c r="AE7">
        <v>189.51919630101872</v>
      </c>
      <c r="AF7">
        <v>189.51919630101872</v>
      </c>
    </row>
    <row r="11" spans="1:32" x14ac:dyDescent="0.25">
      <c r="A11" t="s">
        <v>39</v>
      </c>
    </row>
    <row r="12" spans="1:32" x14ac:dyDescent="0.25">
      <c r="A12" t="s">
        <v>58</v>
      </c>
      <c r="B12" s="6">
        <f t="shared" ref="B12:AF12" si="0">0.025*B2</f>
        <v>9.2364093081576115</v>
      </c>
      <c r="C12" s="6">
        <f t="shared" si="0"/>
        <v>7.7326124953056299</v>
      </c>
      <c r="D12" s="6">
        <f t="shared" si="0"/>
        <v>7.1164794395515232</v>
      </c>
      <c r="E12" s="6">
        <f t="shared" si="0"/>
        <v>6.5003463837974156</v>
      </c>
      <c r="F12" s="6">
        <f t="shared" si="0"/>
        <v>5.8842133280433089</v>
      </c>
      <c r="G12" s="6">
        <f t="shared" si="0"/>
        <v>5.2680802722892039</v>
      </c>
      <c r="H12" s="6">
        <f t="shared" si="0"/>
        <v>4.9272044899646081</v>
      </c>
      <c r="I12" s="6">
        <f t="shared" si="0"/>
        <v>4.5863287076400132</v>
      </c>
      <c r="J12" s="6">
        <f t="shared" si="0"/>
        <v>4.2454529253154174</v>
      </c>
      <c r="K12" s="6">
        <f t="shared" si="0"/>
        <v>3.9045771429908225</v>
      </c>
      <c r="L12" s="6">
        <f t="shared" si="0"/>
        <v>3.5637013606662258</v>
      </c>
      <c r="M12" s="6">
        <f t="shared" si="0"/>
        <v>3.5191550936578979</v>
      </c>
      <c r="N12" s="6">
        <f t="shared" si="0"/>
        <v>3.47460882664957</v>
      </c>
      <c r="O12" s="6">
        <f t="shared" si="0"/>
        <v>3.4300625596412417</v>
      </c>
      <c r="P12" s="6">
        <f t="shared" si="0"/>
        <v>3.3855162926329139</v>
      </c>
      <c r="Q12" s="6">
        <f t="shared" si="0"/>
        <v>3.3409700256245856</v>
      </c>
      <c r="R12" s="6">
        <f t="shared" si="0"/>
        <v>3.2964237586162586</v>
      </c>
      <c r="S12" s="6">
        <f t="shared" si="0"/>
        <v>3.2518774916079303</v>
      </c>
      <c r="T12" s="6">
        <f t="shared" si="0"/>
        <v>3.2073312245996024</v>
      </c>
      <c r="U12" s="6">
        <f t="shared" si="0"/>
        <v>3.1627849575912741</v>
      </c>
      <c r="V12" s="6">
        <f t="shared" si="0"/>
        <v>3.1182386905829462</v>
      </c>
      <c r="W12" s="6">
        <f t="shared" si="0"/>
        <v>3.0736924235746184</v>
      </c>
      <c r="X12" s="6">
        <f t="shared" si="0"/>
        <v>3.0291461565662905</v>
      </c>
      <c r="Y12" s="6">
        <f t="shared" si="0"/>
        <v>2.9845998895579626</v>
      </c>
      <c r="Z12" s="6">
        <f t="shared" si="0"/>
        <v>2.9400536225496348</v>
      </c>
      <c r="AA12" s="6">
        <f t="shared" si="0"/>
        <v>2.8955073555413069</v>
      </c>
      <c r="AB12" s="6">
        <f t="shared" si="0"/>
        <v>2.8509610885329786</v>
      </c>
      <c r="AC12" s="6">
        <f t="shared" si="0"/>
        <v>2.8064148215246512</v>
      </c>
      <c r="AD12" s="6">
        <f t="shared" si="0"/>
        <v>2.7618685545163228</v>
      </c>
      <c r="AE12" s="6">
        <f t="shared" si="0"/>
        <v>2.717322287507995</v>
      </c>
      <c r="AF12" s="6">
        <f t="shared" si="0"/>
        <v>2.6727760204996693</v>
      </c>
    </row>
    <row r="13" spans="1:32" x14ac:dyDescent="0.25">
      <c r="A13" t="s">
        <v>58</v>
      </c>
      <c r="B13" s="6">
        <f t="shared" ref="B13:AF13" si="1">0.025*B3</f>
        <v>9.2364093081576115</v>
      </c>
      <c r="C13" s="6">
        <f t="shared" si="1"/>
        <v>7.7326124953056299</v>
      </c>
      <c r="D13" s="6">
        <f t="shared" si="1"/>
        <v>7.0517535334548205</v>
      </c>
      <c r="E13" s="6">
        <f t="shared" si="1"/>
        <v>6.3708945716040093</v>
      </c>
      <c r="F13" s="6">
        <f t="shared" si="1"/>
        <v>5.738668392742543</v>
      </c>
      <c r="G13" s="6">
        <f t="shared" si="1"/>
        <v>5.3982389118171374</v>
      </c>
      <c r="H13" s="6">
        <f t="shared" si="1"/>
        <v>5.0578094308917327</v>
      </c>
      <c r="I13" s="6">
        <f t="shared" si="1"/>
        <v>4.7660127329556712</v>
      </c>
      <c r="J13" s="6">
        <f t="shared" si="1"/>
        <v>4.4742160350196096</v>
      </c>
      <c r="K13" s="6">
        <f t="shared" si="1"/>
        <v>4.1824193370835481</v>
      </c>
      <c r="L13" s="6">
        <f t="shared" si="1"/>
        <v>3.9392554221368301</v>
      </c>
      <c r="M13" s="6">
        <f t="shared" si="1"/>
        <v>3.8912305489348662</v>
      </c>
      <c r="N13" s="6">
        <f t="shared" si="1"/>
        <v>3.8419898561581429</v>
      </c>
      <c r="O13" s="6">
        <f t="shared" si="1"/>
        <v>3.7927491633814414</v>
      </c>
      <c r="P13" s="6">
        <f t="shared" si="1"/>
        <v>3.7435084706047399</v>
      </c>
      <c r="Q13" s="6">
        <f t="shared" si="1"/>
        <v>3.6942677778280157</v>
      </c>
      <c r="R13" s="6">
        <f t="shared" si="1"/>
        <v>3.6450270850513151</v>
      </c>
      <c r="S13" s="6">
        <f t="shared" si="1"/>
        <v>3.5957863922745918</v>
      </c>
      <c r="T13" s="6">
        <f t="shared" si="1"/>
        <v>3.5465456994978894</v>
      </c>
      <c r="U13" s="6">
        <f t="shared" si="1"/>
        <v>3.4973050067211879</v>
      </c>
      <c r="V13" s="6">
        <f t="shared" si="1"/>
        <v>3.4480643139444647</v>
      </c>
      <c r="W13" s="6">
        <f t="shared" si="1"/>
        <v>3.3988236211677627</v>
      </c>
      <c r="X13" s="6">
        <f t="shared" si="1"/>
        <v>3.349582928391039</v>
      </c>
      <c r="Y13" s="6">
        <f t="shared" si="1"/>
        <v>3.3003422356143375</v>
      </c>
      <c r="Z13" s="6">
        <f t="shared" si="1"/>
        <v>3.2511015428376364</v>
      </c>
      <c r="AA13" s="6">
        <f t="shared" si="1"/>
        <v>3.2018608500609127</v>
      </c>
      <c r="AB13" s="6">
        <f t="shared" si="1"/>
        <v>3.1526201572842112</v>
      </c>
      <c r="AC13" s="6">
        <f t="shared" si="1"/>
        <v>3.1033794645074875</v>
      </c>
      <c r="AD13" s="6">
        <f t="shared" si="1"/>
        <v>3.054138771730786</v>
      </c>
      <c r="AE13" s="6">
        <f t="shared" si="1"/>
        <v>3.0048980789540849</v>
      </c>
      <c r="AF13" s="6">
        <f t="shared" si="1"/>
        <v>2.9544415666026231</v>
      </c>
    </row>
    <row r="14" spans="1:32" x14ac:dyDescent="0.25">
      <c r="A14" t="s">
        <v>58</v>
      </c>
      <c r="B14" s="6">
        <f t="shared" ref="B14:AF14" si="2">0.025*B4</f>
        <v>9.2364093081576115</v>
      </c>
      <c r="C14" s="6">
        <f t="shared" si="2"/>
        <v>7.7326124953056299</v>
      </c>
      <c r="D14" s="6">
        <f t="shared" si="2"/>
        <v>7.5187874319478558</v>
      </c>
      <c r="E14" s="6">
        <f t="shared" si="2"/>
        <v>7.3049623685900817</v>
      </c>
      <c r="F14" s="6">
        <f t="shared" si="2"/>
        <v>7.0911373052323077</v>
      </c>
      <c r="G14" s="6">
        <f t="shared" si="2"/>
        <v>6.8773122418745336</v>
      </c>
      <c r="H14" s="6">
        <f t="shared" si="2"/>
        <v>6.7321080016718611</v>
      </c>
      <c r="I14" s="6">
        <f t="shared" si="2"/>
        <v>6.5869037614691912</v>
      </c>
      <c r="J14" s="6">
        <f t="shared" si="2"/>
        <v>6.4416995212665187</v>
      </c>
      <c r="K14" s="6">
        <f t="shared" si="2"/>
        <v>6.2964952810638479</v>
      </c>
      <c r="L14" s="6">
        <f t="shared" si="2"/>
        <v>6.1512910408611781</v>
      </c>
      <c r="M14" s="6">
        <f t="shared" si="2"/>
        <v>6.1512910408611781</v>
      </c>
      <c r="N14" s="6">
        <f t="shared" si="2"/>
        <v>6.1512910408611781</v>
      </c>
      <c r="O14" s="6">
        <f t="shared" si="2"/>
        <v>6.1512910408611781</v>
      </c>
      <c r="P14" s="6">
        <f t="shared" si="2"/>
        <v>6.1512910408611781</v>
      </c>
      <c r="Q14" s="6">
        <f t="shared" si="2"/>
        <v>6.1512910408611781</v>
      </c>
      <c r="R14" s="6">
        <f t="shared" si="2"/>
        <v>6.1512910408611781</v>
      </c>
      <c r="S14" s="6">
        <f t="shared" si="2"/>
        <v>6.1512910408611781</v>
      </c>
      <c r="T14" s="6">
        <f t="shared" si="2"/>
        <v>6.1512910408611781</v>
      </c>
      <c r="U14" s="6">
        <f t="shared" si="2"/>
        <v>6.1512910408611781</v>
      </c>
      <c r="V14" s="6">
        <f t="shared" si="2"/>
        <v>6.1512910408611781</v>
      </c>
      <c r="W14" s="6">
        <f t="shared" si="2"/>
        <v>6.1512910408611781</v>
      </c>
      <c r="X14" s="6">
        <f t="shared" si="2"/>
        <v>6.1512910408611781</v>
      </c>
      <c r="Y14" s="6">
        <f t="shared" si="2"/>
        <v>6.1512910408611781</v>
      </c>
      <c r="Z14" s="6">
        <f t="shared" si="2"/>
        <v>6.1512910408611781</v>
      </c>
      <c r="AA14" s="6">
        <f t="shared" si="2"/>
        <v>6.1512910408611781</v>
      </c>
      <c r="AB14" s="6">
        <f t="shared" si="2"/>
        <v>6.1512910408611781</v>
      </c>
      <c r="AC14" s="6">
        <f t="shared" si="2"/>
        <v>6.1512910408611781</v>
      </c>
      <c r="AD14" s="6">
        <f t="shared" si="2"/>
        <v>6.1512910408611781</v>
      </c>
      <c r="AE14" s="6">
        <f t="shared" si="2"/>
        <v>6.1512910408611781</v>
      </c>
      <c r="AF14" s="6">
        <f t="shared" si="2"/>
        <v>6.1512910408611781</v>
      </c>
    </row>
    <row r="15" spans="1:32" x14ac:dyDescent="0.25">
      <c r="A15" t="s">
        <v>59</v>
      </c>
      <c r="B15" s="6">
        <f t="shared" ref="B15:AF15" si="3">0.025*B5</f>
        <v>6.2352238876086687</v>
      </c>
      <c r="C15" s="6">
        <f t="shared" si="3"/>
        <v>5.9559793858021237</v>
      </c>
      <c r="D15" s="6">
        <f t="shared" si="3"/>
        <v>5.4814081097669494</v>
      </c>
      <c r="E15" s="6">
        <f t="shared" si="3"/>
        <v>5.0068368337317741</v>
      </c>
      <c r="F15" s="6">
        <f t="shared" si="3"/>
        <v>4.5322655576965989</v>
      </c>
      <c r="G15" s="6">
        <f t="shared" si="3"/>
        <v>4.0576942816614237</v>
      </c>
      <c r="H15" s="6">
        <f t="shared" si="3"/>
        <v>3.7951375928480391</v>
      </c>
      <c r="I15" s="6">
        <f t="shared" si="3"/>
        <v>3.5325809040346514</v>
      </c>
      <c r="J15" s="6">
        <f t="shared" si="3"/>
        <v>3.2700242152212669</v>
      </c>
      <c r="K15" s="6">
        <f t="shared" si="3"/>
        <v>3.0074675264078792</v>
      </c>
      <c r="L15" s="6">
        <f t="shared" si="3"/>
        <v>2.7449108375944919</v>
      </c>
      <c r="M15" s="6">
        <f t="shared" si="3"/>
        <v>2.7105994521245607</v>
      </c>
      <c r="N15" s="6">
        <f t="shared" si="3"/>
        <v>2.6762880666546298</v>
      </c>
      <c r="O15" s="6">
        <f t="shared" si="3"/>
        <v>2.6419766811846985</v>
      </c>
      <c r="P15" s="6">
        <f t="shared" si="3"/>
        <v>2.6076652957147703</v>
      </c>
      <c r="Q15" s="6">
        <f t="shared" si="3"/>
        <v>2.5733539102448391</v>
      </c>
      <c r="R15" s="6">
        <f t="shared" si="3"/>
        <v>2.5390425247749051</v>
      </c>
      <c r="S15" s="6">
        <f t="shared" si="3"/>
        <v>2.5047311393049743</v>
      </c>
      <c r="T15" s="6">
        <f t="shared" si="3"/>
        <v>2.470419753835043</v>
      </c>
      <c r="U15" s="6">
        <f t="shared" si="3"/>
        <v>2.4361083683651117</v>
      </c>
      <c r="V15" s="6">
        <f t="shared" si="3"/>
        <v>2.4017969828951808</v>
      </c>
      <c r="W15" s="6">
        <f t="shared" si="3"/>
        <v>2.3674855974252482</v>
      </c>
      <c r="X15" s="6">
        <f t="shared" si="3"/>
        <v>2.3331742119553169</v>
      </c>
      <c r="Y15" s="6">
        <f t="shared" si="3"/>
        <v>2.2988628264853888</v>
      </c>
      <c r="Z15" s="6">
        <f t="shared" si="3"/>
        <v>2.2645514410154561</v>
      </c>
      <c r="AA15" s="6">
        <f t="shared" si="3"/>
        <v>2.2302400555455253</v>
      </c>
      <c r="AB15" s="6">
        <f t="shared" si="3"/>
        <v>2.195928670075594</v>
      </c>
      <c r="AC15" s="6">
        <f t="shared" si="3"/>
        <v>2.1616172846056614</v>
      </c>
      <c r="AD15" s="6">
        <f t="shared" si="3"/>
        <v>2.1273058991357305</v>
      </c>
      <c r="AE15" s="6">
        <f t="shared" si="3"/>
        <v>2.0929945136657992</v>
      </c>
      <c r="AF15" s="6">
        <f t="shared" si="3"/>
        <v>2.0586831281958697</v>
      </c>
    </row>
    <row r="16" spans="1:32" x14ac:dyDescent="0.25">
      <c r="A16" t="s">
        <v>59</v>
      </c>
      <c r="B16" s="6">
        <f t="shared" ref="B16:AF16" si="4">0.025*B6</f>
        <v>6.2352238876086687</v>
      </c>
      <c r="C16" s="6">
        <f t="shared" si="4"/>
        <v>5.9559793858021237</v>
      </c>
      <c r="D16" s="6">
        <f t="shared" si="4"/>
        <v>6.0633564128490036</v>
      </c>
      <c r="E16" s="6">
        <f t="shared" si="4"/>
        <v>5.9091275578602565</v>
      </c>
      <c r="F16" s="6">
        <f t="shared" si="4"/>
        <v>6.2143822760032155</v>
      </c>
      <c r="G16" s="6">
        <f t="shared" si="4"/>
        <v>6.0064649074910283</v>
      </c>
      <c r="H16" s="6">
        <f t="shared" si="4"/>
        <v>6.1909563620322814</v>
      </c>
      <c r="I16" s="6">
        <f t="shared" si="4"/>
        <v>6.3117196256339838</v>
      </c>
      <c r="J16" s="6">
        <f t="shared" si="4"/>
        <v>6.3016799482178705</v>
      </c>
      <c r="K16" s="6">
        <f t="shared" si="4"/>
        <v>6.5532461528373922</v>
      </c>
      <c r="L16" s="6">
        <f t="shared" si="4"/>
        <v>6.6102812254995378</v>
      </c>
      <c r="M16" s="6">
        <f t="shared" si="4"/>
        <v>6.533907681868337</v>
      </c>
      <c r="N16" s="6">
        <f t="shared" si="4"/>
        <v>6.4512791665496056</v>
      </c>
      <c r="O16" s="6">
        <f t="shared" si="4"/>
        <v>6.36865065123086</v>
      </c>
      <c r="P16" s="6">
        <f t="shared" si="4"/>
        <v>6.2860221359121145</v>
      </c>
      <c r="Q16" s="6">
        <f t="shared" si="4"/>
        <v>6.2033936205933857</v>
      </c>
      <c r="R16" s="6">
        <f t="shared" si="4"/>
        <v>6.1207651052746117</v>
      </c>
      <c r="S16" s="6">
        <f t="shared" si="4"/>
        <v>6.0381365899558803</v>
      </c>
      <c r="T16" s="6">
        <f t="shared" si="4"/>
        <v>5.9555080746371374</v>
      </c>
      <c r="U16" s="6">
        <f t="shared" si="4"/>
        <v>5.8728795593183918</v>
      </c>
      <c r="V16" s="6">
        <f t="shared" si="4"/>
        <v>5.7902510439996604</v>
      </c>
      <c r="W16" s="6">
        <f t="shared" si="4"/>
        <v>5.7076225286808926</v>
      </c>
      <c r="X16" s="6">
        <f t="shared" si="4"/>
        <v>5.6249940133621639</v>
      </c>
      <c r="Y16" s="6">
        <f t="shared" si="4"/>
        <v>5.5423654980434156</v>
      </c>
      <c r="Z16" s="6">
        <f t="shared" si="4"/>
        <v>5.45973698272467</v>
      </c>
      <c r="AA16" s="6">
        <f t="shared" si="4"/>
        <v>5.3771084674059386</v>
      </c>
      <c r="AB16" s="6">
        <f t="shared" si="4"/>
        <v>5.2944799520871717</v>
      </c>
      <c r="AC16" s="6">
        <f t="shared" si="4"/>
        <v>5.2118514367684403</v>
      </c>
      <c r="AD16" s="6">
        <f t="shared" si="4"/>
        <v>5.1292229214496956</v>
      </c>
      <c r="AE16" s="6">
        <f t="shared" si="4"/>
        <v>5.0465944061309491</v>
      </c>
      <c r="AF16" s="6">
        <f t="shared" si="4"/>
        <v>4.9688291691111708</v>
      </c>
    </row>
    <row r="17" spans="1:32" x14ac:dyDescent="0.25">
      <c r="A17" t="s">
        <v>59</v>
      </c>
      <c r="B17" s="6">
        <f t="shared" ref="B17:AF17" si="5">0.025*B7</f>
        <v>6.2352238876086687</v>
      </c>
      <c r="C17" s="6">
        <f t="shared" si="5"/>
        <v>5.9559793858021237</v>
      </c>
      <c r="D17" s="6">
        <f t="shared" si="5"/>
        <v>5.7912824389035338</v>
      </c>
      <c r="E17" s="6">
        <f t="shared" si="5"/>
        <v>5.6265854920049438</v>
      </c>
      <c r="F17" s="6">
        <f t="shared" si="5"/>
        <v>5.4618885451063539</v>
      </c>
      <c r="G17" s="6">
        <f t="shared" si="5"/>
        <v>5.2971915982077578</v>
      </c>
      <c r="H17" s="6">
        <f t="shared" si="5"/>
        <v>5.1853492600713027</v>
      </c>
      <c r="I17" s="6">
        <f t="shared" si="5"/>
        <v>5.0735069219348423</v>
      </c>
      <c r="J17" s="6">
        <f t="shared" si="5"/>
        <v>4.9616645837983873</v>
      </c>
      <c r="K17" s="6">
        <f t="shared" si="5"/>
        <v>4.849822245661926</v>
      </c>
      <c r="L17" s="6">
        <f t="shared" si="5"/>
        <v>4.7379799075254683</v>
      </c>
      <c r="M17" s="6">
        <f t="shared" si="5"/>
        <v>4.7379799075254683</v>
      </c>
      <c r="N17" s="6">
        <f t="shared" si="5"/>
        <v>4.7379799075254683</v>
      </c>
      <c r="O17" s="6">
        <f t="shared" si="5"/>
        <v>4.7379799075254683</v>
      </c>
      <c r="P17" s="6">
        <f t="shared" si="5"/>
        <v>4.7379799075254683</v>
      </c>
      <c r="Q17" s="6">
        <f t="shared" si="5"/>
        <v>4.7379799075254683</v>
      </c>
      <c r="R17" s="6">
        <f t="shared" si="5"/>
        <v>4.7379799075254683</v>
      </c>
      <c r="S17" s="6">
        <f t="shared" si="5"/>
        <v>4.7379799075254683</v>
      </c>
      <c r="T17" s="6">
        <f t="shared" si="5"/>
        <v>4.7379799075254683</v>
      </c>
      <c r="U17" s="6">
        <f t="shared" si="5"/>
        <v>4.7379799075254683</v>
      </c>
      <c r="V17" s="6">
        <f t="shared" si="5"/>
        <v>4.7379799075254683</v>
      </c>
      <c r="W17" s="6">
        <f t="shared" si="5"/>
        <v>4.7379799075254683</v>
      </c>
      <c r="X17" s="6">
        <f t="shared" si="5"/>
        <v>4.7379799075254683</v>
      </c>
      <c r="Y17" s="6">
        <f t="shared" si="5"/>
        <v>4.7379799075254683</v>
      </c>
      <c r="Z17" s="6">
        <f t="shared" si="5"/>
        <v>4.7379799075254683</v>
      </c>
      <c r="AA17" s="6">
        <f t="shared" si="5"/>
        <v>4.7379799075254683</v>
      </c>
      <c r="AB17" s="6">
        <f t="shared" si="5"/>
        <v>4.7379799075254683</v>
      </c>
      <c r="AC17" s="6">
        <f t="shared" si="5"/>
        <v>4.7379799075254683</v>
      </c>
      <c r="AD17" s="6">
        <f t="shared" si="5"/>
        <v>4.7379799075254683</v>
      </c>
      <c r="AE17" s="6">
        <f t="shared" si="5"/>
        <v>4.7379799075254683</v>
      </c>
      <c r="AF17" s="6">
        <f t="shared" si="5"/>
        <v>4.7379799075254683</v>
      </c>
    </row>
    <row r="25" spans="1:32" x14ac:dyDescent="0.25">
      <c r="B25" t="s">
        <v>58</v>
      </c>
      <c r="C25" t="s">
        <v>58</v>
      </c>
      <c r="D25" t="s">
        <v>58</v>
      </c>
      <c r="E25" t="s">
        <v>59</v>
      </c>
      <c r="F25" t="s">
        <v>59</v>
      </c>
      <c r="G25" t="s">
        <v>59</v>
      </c>
      <c r="J25" t="s">
        <v>60</v>
      </c>
      <c r="K25">
        <f>3200/6.5</f>
        <v>492.30769230769232</v>
      </c>
      <c r="L25">
        <f>1600/6.5</f>
        <v>246.15384615384616</v>
      </c>
    </row>
    <row r="26" spans="1:32" x14ac:dyDescent="0.25">
      <c r="A26">
        <v>2020</v>
      </c>
      <c r="B26">
        <v>369.45637232630446</v>
      </c>
      <c r="C26">
        <v>369.45637232630446</v>
      </c>
      <c r="D26">
        <v>369.45637232630446</v>
      </c>
      <c r="E26">
        <v>249.40895550434675</v>
      </c>
      <c r="F26">
        <v>249.40895550434675</v>
      </c>
      <c r="G26">
        <v>249.40895550434675</v>
      </c>
      <c r="M26">
        <v>256.78545399572664</v>
      </c>
      <c r="N26">
        <v>256.78545399572664</v>
      </c>
      <c r="O26">
        <v>256.78545399572664</v>
      </c>
      <c r="P26">
        <v>276.62469505490964</v>
      </c>
      <c r="Q26">
        <v>276.62469505490964</v>
      </c>
      <c r="R26">
        <v>276.62469505490964</v>
      </c>
    </row>
    <row r="27" spans="1:32" x14ac:dyDescent="0.25">
      <c r="A27">
        <v>2021</v>
      </c>
      <c r="B27">
        <v>309.30449981222517</v>
      </c>
      <c r="C27">
        <v>309.30449981222517</v>
      </c>
      <c r="D27">
        <v>309.30449981222517</v>
      </c>
      <c r="E27">
        <v>238.23917543208495</v>
      </c>
      <c r="F27">
        <v>238.23917543208495</v>
      </c>
      <c r="G27">
        <v>238.23917543208495</v>
      </c>
      <c r="M27">
        <v>238.0598</v>
      </c>
      <c r="N27">
        <v>244.97966714159767</v>
      </c>
      <c r="O27">
        <v>250.90120000000002</v>
      </c>
      <c r="P27">
        <v>252.8768</v>
      </c>
      <c r="Q27">
        <v>259.2083494245868</v>
      </c>
      <c r="R27">
        <v>266.70600000000002</v>
      </c>
    </row>
    <row r="28" spans="1:32" x14ac:dyDescent="0.25">
      <c r="A28">
        <v>2022</v>
      </c>
      <c r="B28">
        <v>284.65917758206092</v>
      </c>
      <c r="C28">
        <v>282.0701413381928</v>
      </c>
      <c r="D28">
        <v>300.75149727791421</v>
      </c>
      <c r="E28">
        <v>219.25632439067795</v>
      </c>
      <c r="F28">
        <v>242.53425651396014</v>
      </c>
      <c r="G28">
        <v>231.65129755614134</v>
      </c>
      <c r="M28">
        <v>218.3038</v>
      </c>
      <c r="N28">
        <v>233.17388028746916</v>
      </c>
      <c r="O28">
        <v>242.99880000000002</v>
      </c>
      <c r="P28">
        <v>232.13300000000001</v>
      </c>
      <c r="Q28">
        <v>241.79200379426393</v>
      </c>
      <c r="R28">
        <v>258.80360000000002</v>
      </c>
    </row>
    <row r="29" spans="1:32" x14ac:dyDescent="0.25">
      <c r="A29">
        <v>2023</v>
      </c>
      <c r="B29">
        <v>260.01385535189661</v>
      </c>
      <c r="C29">
        <v>254.83578286416036</v>
      </c>
      <c r="D29">
        <v>292.19849474360325</v>
      </c>
      <c r="E29">
        <v>200.27347334927094</v>
      </c>
      <c r="F29">
        <v>236.36510231441025</v>
      </c>
      <c r="G29">
        <v>225.06341968019774</v>
      </c>
      <c r="M29">
        <v>198.5478</v>
      </c>
      <c r="N29">
        <v>221.36809343334016</v>
      </c>
      <c r="O29">
        <v>236.08420000000001</v>
      </c>
      <c r="P29">
        <v>211.38920000000002</v>
      </c>
      <c r="Q29">
        <v>224.37565816394113</v>
      </c>
      <c r="R29">
        <v>251.88900000000001</v>
      </c>
    </row>
    <row r="30" spans="1:32" x14ac:dyDescent="0.25">
      <c r="A30">
        <v>2024</v>
      </c>
      <c r="B30">
        <v>235.36853312173236</v>
      </c>
      <c r="C30">
        <v>229.54673570970169</v>
      </c>
      <c r="D30">
        <v>283.64549220929229</v>
      </c>
      <c r="E30">
        <v>181.29062230786394</v>
      </c>
      <c r="F30">
        <v>248.5752910401286</v>
      </c>
      <c r="G30">
        <v>218.47554180425414</v>
      </c>
      <c r="M30">
        <v>178.79179999999999</v>
      </c>
      <c r="N30">
        <v>209.5623065792112</v>
      </c>
      <c r="O30">
        <v>229.1696</v>
      </c>
      <c r="P30">
        <v>190.6454</v>
      </c>
      <c r="Q30">
        <v>206.95931253361834</v>
      </c>
      <c r="R30">
        <v>243.98660000000001</v>
      </c>
    </row>
    <row r="31" spans="1:32" x14ac:dyDescent="0.25">
      <c r="A31">
        <v>2025</v>
      </c>
      <c r="B31">
        <v>210.72321089156813</v>
      </c>
      <c r="C31">
        <v>215.92955647268548</v>
      </c>
      <c r="D31">
        <v>275.09248967498132</v>
      </c>
      <c r="E31">
        <v>162.30777126645694</v>
      </c>
      <c r="F31">
        <v>240.25859629964111</v>
      </c>
      <c r="G31">
        <v>211.8876639283103</v>
      </c>
      <c r="M31">
        <v>159.03579999999999</v>
      </c>
      <c r="N31">
        <v>197.7565197250822</v>
      </c>
      <c r="O31">
        <v>222.255</v>
      </c>
      <c r="P31">
        <v>169.9016</v>
      </c>
      <c r="Q31">
        <v>189.54296690329548</v>
      </c>
      <c r="R31">
        <v>236.08419999999998</v>
      </c>
    </row>
    <row r="32" spans="1:32" x14ac:dyDescent="0.25">
      <c r="A32">
        <v>2026</v>
      </c>
      <c r="B32">
        <v>197.0881795985843</v>
      </c>
      <c r="C32">
        <v>202.31237723566929</v>
      </c>
      <c r="D32">
        <v>269.28432006687444</v>
      </c>
      <c r="E32">
        <v>151.80550371392155</v>
      </c>
      <c r="F32">
        <v>247.63825448129126</v>
      </c>
      <c r="G32">
        <v>207.4139704028521</v>
      </c>
      <c r="M32">
        <v>149.15780000000001</v>
      </c>
      <c r="N32">
        <v>197.59142980652393</v>
      </c>
      <c r="O32">
        <v>219.29160000000002</v>
      </c>
      <c r="P32">
        <v>159.03579999999999</v>
      </c>
      <c r="Q32">
        <v>180.9925111011114</v>
      </c>
      <c r="R32">
        <v>227.53972999999999</v>
      </c>
    </row>
    <row r="33" spans="1:18" x14ac:dyDescent="0.25">
      <c r="A33">
        <v>2027</v>
      </c>
      <c r="B33">
        <v>183.45314830560051</v>
      </c>
      <c r="C33">
        <v>190.64050931822683</v>
      </c>
      <c r="D33">
        <v>263.47615045876762</v>
      </c>
      <c r="E33">
        <v>141.30323616138605</v>
      </c>
      <c r="F33">
        <v>252.46878502535935</v>
      </c>
      <c r="G33">
        <v>202.94027687739367</v>
      </c>
      <c r="M33">
        <v>138.292</v>
      </c>
      <c r="N33">
        <v>197.4263398879659</v>
      </c>
      <c r="O33">
        <v>216.32820000000001</v>
      </c>
      <c r="P33">
        <v>147.18219999999999</v>
      </c>
      <c r="Q33">
        <v>172.4420552989273</v>
      </c>
      <c r="R33">
        <v>218.99526</v>
      </c>
    </row>
    <row r="34" spans="1:18" x14ac:dyDescent="0.25">
      <c r="A34">
        <v>2028</v>
      </c>
      <c r="B34">
        <v>169.81811701261668</v>
      </c>
      <c r="C34">
        <v>178.96864140078438</v>
      </c>
      <c r="D34">
        <v>257.66798085066074</v>
      </c>
      <c r="E34">
        <v>130.80096860885067</v>
      </c>
      <c r="F34">
        <v>252.06719792871479</v>
      </c>
      <c r="G34">
        <v>198.46658335193547</v>
      </c>
      <c r="M34">
        <v>128.41399999999999</v>
      </c>
      <c r="N34">
        <v>197.2612499694074</v>
      </c>
      <c r="O34">
        <v>213.3648</v>
      </c>
      <c r="P34">
        <v>136.31639999999999</v>
      </c>
      <c r="Q34">
        <v>163.89159949674328</v>
      </c>
      <c r="R34">
        <v>210.45079000000001</v>
      </c>
    </row>
    <row r="35" spans="1:18" x14ac:dyDescent="0.25">
      <c r="A35">
        <v>2029</v>
      </c>
      <c r="B35">
        <v>156.18308571963289</v>
      </c>
      <c r="C35">
        <v>167.29677348334192</v>
      </c>
      <c r="D35">
        <v>251.85981124255392</v>
      </c>
      <c r="E35">
        <v>120.29870105631517</v>
      </c>
      <c r="F35">
        <v>262.12984611349566</v>
      </c>
      <c r="G35">
        <v>193.99288982647704</v>
      </c>
      <c r="M35">
        <v>118.536</v>
      </c>
      <c r="N35">
        <v>197.09616005084933</v>
      </c>
      <c r="O35">
        <v>210.4014</v>
      </c>
      <c r="P35">
        <v>125.45060000000001</v>
      </c>
      <c r="Q35">
        <v>155.34114369455918</v>
      </c>
      <c r="R35">
        <v>201.90631999999999</v>
      </c>
    </row>
    <row r="36" spans="1:18" x14ac:dyDescent="0.25">
      <c r="A36">
        <v>2030</v>
      </c>
      <c r="B36">
        <v>142.54805442664903</v>
      </c>
      <c r="C36">
        <v>157.5702168854732</v>
      </c>
      <c r="D36">
        <v>246.05164163444712</v>
      </c>
      <c r="E36">
        <v>109.79643350377967</v>
      </c>
      <c r="F36">
        <v>264.41124901998148</v>
      </c>
      <c r="G36">
        <v>189.51919630101872</v>
      </c>
      <c r="M36">
        <v>107.67019999999999</v>
      </c>
      <c r="N36">
        <v>196.93107013229152</v>
      </c>
      <c r="O36">
        <v>207.43799999999999</v>
      </c>
      <c r="P36">
        <v>114.5848</v>
      </c>
      <c r="Q36">
        <v>146.7906878923751</v>
      </c>
      <c r="R36">
        <v>193.36185</v>
      </c>
    </row>
    <row r="37" spans="1:18" x14ac:dyDescent="0.25">
      <c r="A37">
        <v>2031</v>
      </c>
      <c r="B37">
        <v>140.76620374631591</v>
      </c>
      <c r="C37">
        <v>155.64922195739464</v>
      </c>
      <c r="D37">
        <v>246.05164163444712</v>
      </c>
      <c r="E37">
        <v>108.42397808498242</v>
      </c>
      <c r="F37">
        <v>261.35630727473347</v>
      </c>
      <c r="G37">
        <v>189.51919630101872</v>
      </c>
      <c r="M37">
        <v>105.69460000000001</v>
      </c>
      <c r="N37">
        <v>196.15847545385549</v>
      </c>
      <c r="O37">
        <v>207.43799999999999</v>
      </c>
      <c r="P37">
        <v>112.6092</v>
      </c>
      <c r="Q37">
        <v>144.53354336916598</v>
      </c>
      <c r="R37">
        <v>193.36185</v>
      </c>
    </row>
    <row r="38" spans="1:18" x14ac:dyDescent="0.25">
      <c r="A38">
        <v>2032</v>
      </c>
      <c r="B38">
        <v>138.98435306598279</v>
      </c>
      <c r="C38">
        <v>153.67959424632571</v>
      </c>
      <c r="D38">
        <v>246.05164163444712</v>
      </c>
      <c r="E38">
        <v>107.05152266618518</v>
      </c>
      <c r="F38">
        <v>258.05116666198421</v>
      </c>
      <c r="G38">
        <v>189.51919630101872</v>
      </c>
      <c r="M38">
        <v>103.71899999999999</v>
      </c>
      <c r="N38">
        <v>195.38588077541934</v>
      </c>
      <c r="O38">
        <v>207.43799999999999</v>
      </c>
      <c r="P38">
        <v>110.6336</v>
      </c>
      <c r="Q38">
        <v>142.27639884595689</v>
      </c>
      <c r="R38">
        <v>193.36185</v>
      </c>
    </row>
    <row r="39" spans="1:18" x14ac:dyDescent="0.25">
      <c r="A39">
        <v>2033</v>
      </c>
      <c r="B39">
        <v>137.20250238564967</v>
      </c>
      <c r="C39">
        <v>151.70996653525765</v>
      </c>
      <c r="D39">
        <v>246.05164163444712</v>
      </c>
      <c r="E39">
        <v>105.67906724738793</v>
      </c>
      <c r="F39">
        <v>254.74602604923439</v>
      </c>
      <c r="G39">
        <v>189.51919630101872</v>
      </c>
      <c r="M39">
        <v>101.74340000000001</v>
      </c>
      <c r="N39">
        <v>194.61328609698373</v>
      </c>
      <c r="O39">
        <v>207.43799999999999</v>
      </c>
      <c r="P39">
        <v>107.67019999999999</v>
      </c>
      <c r="Q39">
        <v>140.01925432274771</v>
      </c>
      <c r="R39">
        <v>193.36185</v>
      </c>
    </row>
    <row r="40" spans="1:18" x14ac:dyDescent="0.25">
      <c r="A40">
        <v>2034</v>
      </c>
      <c r="B40">
        <v>135.42065170531654</v>
      </c>
      <c r="C40">
        <v>149.74033882418959</v>
      </c>
      <c r="D40">
        <v>246.05164163444712</v>
      </c>
      <c r="E40">
        <v>104.3066118285908</v>
      </c>
      <c r="F40">
        <v>251.44088543648456</v>
      </c>
      <c r="G40">
        <v>189.51919630101872</v>
      </c>
      <c r="M40">
        <v>99.767799999999994</v>
      </c>
      <c r="N40">
        <v>193.84069141854769</v>
      </c>
      <c r="O40">
        <v>207.43799999999999</v>
      </c>
      <c r="P40">
        <v>105.69460000000001</v>
      </c>
      <c r="Q40">
        <v>137.76210979953856</v>
      </c>
      <c r="R40">
        <v>193.36185</v>
      </c>
    </row>
    <row r="41" spans="1:18" x14ac:dyDescent="0.25">
      <c r="A41">
        <v>2035</v>
      </c>
      <c r="B41">
        <v>133.63880102498342</v>
      </c>
      <c r="C41">
        <v>147.77071111312063</v>
      </c>
      <c r="D41">
        <v>246.05164163444712</v>
      </c>
      <c r="E41">
        <v>102.93415640979356</v>
      </c>
      <c r="F41">
        <v>248.13574482373542</v>
      </c>
      <c r="G41">
        <v>189.51919630101872</v>
      </c>
      <c r="M41">
        <v>96.804400000000001</v>
      </c>
      <c r="N41">
        <v>193.06809674011177</v>
      </c>
      <c r="O41">
        <v>207.43799999999999</v>
      </c>
      <c r="P41">
        <v>103.71899999999999</v>
      </c>
      <c r="Q41">
        <v>135.50496527632944</v>
      </c>
      <c r="R41">
        <v>193.36185</v>
      </c>
    </row>
    <row r="42" spans="1:18" x14ac:dyDescent="0.25">
      <c r="A42">
        <v>2036</v>
      </c>
      <c r="B42">
        <v>131.85695034465033</v>
      </c>
      <c r="C42">
        <v>145.8010834020526</v>
      </c>
      <c r="D42">
        <v>246.05164163444712</v>
      </c>
      <c r="E42">
        <v>101.5617009909962</v>
      </c>
      <c r="F42">
        <v>244.83060421098446</v>
      </c>
      <c r="G42">
        <v>189.51919630101872</v>
      </c>
      <c r="M42">
        <v>94.828800000000001</v>
      </c>
      <c r="N42">
        <v>192.29550206167596</v>
      </c>
      <c r="O42">
        <v>207.43799999999999</v>
      </c>
      <c r="P42">
        <v>100.7556</v>
      </c>
      <c r="Q42">
        <v>133.24782075312029</v>
      </c>
      <c r="R42">
        <v>193.36185</v>
      </c>
    </row>
    <row r="43" spans="1:18" x14ac:dyDescent="0.25">
      <c r="A43">
        <v>2037</v>
      </c>
      <c r="B43">
        <v>130.07509966431721</v>
      </c>
      <c r="C43">
        <v>143.83145569098366</v>
      </c>
      <c r="D43">
        <v>246.05164163444712</v>
      </c>
      <c r="E43">
        <v>100.18924557219896</v>
      </c>
      <c r="F43">
        <v>241.52546359823521</v>
      </c>
      <c r="G43">
        <v>189.51919630101872</v>
      </c>
      <c r="M43">
        <v>92.853200000000001</v>
      </c>
      <c r="N43">
        <v>191.52290738323981</v>
      </c>
      <c r="O43">
        <v>207.43799999999999</v>
      </c>
      <c r="P43">
        <v>98.78</v>
      </c>
      <c r="Q43">
        <v>130.99067622991117</v>
      </c>
      <c r="R43">
        <v>193.36185</v>
      </c>
    </row>
    <row r="44" spans="1:18" x14ac:dyDescent="0.25">
      <c r="A44">
        <v>2038</v>
      </c>
      <c r="B44">
        <v>128.29324898398409</v>
      </c>
      <c r="C44">
        <v>141.86182797991557</v>
      </c>
      <c r="D44">
        <v>246.05164163444712</v>
      </c>
      <c r="E44">
        <v>98.816790153401712</v>
      </c>
      <c r="F44">
        <v>238.2203229854855</v>
      </c>
      <c r="G44">
        <v>189.51919630101872</v>
      </c>
      <c r="M44">
        <v>90.877600000000001</v>
      </c>
      <c r="N44">
        <v>190.75031270480397</v>
      </c>
      <c r="O44">
        <v>207.43799999999999</v>
      </c>
      <c r="P44">
        <v>96.804400000000001</v>
      </c>
      <c r="Q44">
        <v>128.73353170670205</v>
      </c>
      <c r="R44">
        <v>193.36185</v>
      </c>
    </row>
    <row r="45" spans="1:18" x14ac:dyDescent="0.25">
      <c r="A45">
        <v>2039</v>
      </c>
      <c r="B45">
        <v>126.51139830365096</v>
      </c>
      <c r="C45">
        <v>139.89220026884752</v>
      </c>
      <c r="D45">
        <v>246.05164163444712</v>
      </c>
      <c r="E45">
        <v>97.444334734604467</v>
      </c>
      <c r="F45">
        <v>234.91518237273567</v>
      </c>
      <c r="G45">
        <v>189.51919630101872</v>
      </c>
      <c r="M45">
        <v>88.902000000000001</v>
      </c>
      <c r="N45">
        <v>189.97771802636794</v>
      </c>
      <c r="O45">
        <v>207.43799999999999</v>
      </c>
      <c r="P45">
        <v>94.828800000000001</v>
      </c>
      <c r="Q45">
        <v>126.47638718349293</v>
      </c>
      <c r="R45">
        <v>193.36185</v>
      </c>
    </row>
    <row r="46" spans="1:18" x14ac:dyDescent="0.25">
      <c r="A46">
        <v>2040</v>
      </c>
      <c r="B46">
        <v>124.72954762331784</v>
      </c>
      <c r="C46">
        <v>137.92257255777858</v>
      </c>
      <c r="D46">
        <v>246.05164163444712</v>
      </c>
      <c r="E46">
        <v>96.071879315807223</v>
      </c>
      <c r="F46">
        <v>231.61004175998642</v>
      </c>
      <c r="G46">
        <v>189.51919630101872</v>
      </c>
      <c r="M46">
        <v>86.926400000000001</v>
      </c>
      <c r="N46">
        <v>189.20512334793219</v>
      </c>
      <c r="O46">
        <v>207.43799999999999</v>
      </c>
      <c r="P46">
        <v>91.865399999999994</v>
      </c>
      <c r="Q46">
        <v>124.21924266028375</v>
      </c>
      <c r="R46">
        <v>193.36185</v>
      </c>
    </row>
    <row r="47" spans="1:18" x14ac:dyDescent="0.25">
      <c r="A47">
        <v>2041</v>
      </c>
      <c r="B47">
        <v>122.94769694298473</v>
      </c>
      <c r="C47">
        <v>135.95294484671049</v>
      </c>
      <c r="D47">
        <v>246.05164163444712</v>
      </c>
      <c r="E47">
        <v>94.699423897009922</v>
      </c>
      <c r="F47">
        <v>228.30490114723568</v>
      </c>
      <c r="G47">
        <v>189.51919630101872</v>
      </c>
      <c r="M47">
        <v>84.950800000000001</v>
      </c>
      <c r="N47">
        <v>188.43252866949626</v>
      </c>
      <c r="O47">
        <v>207.43799999999999</v>
      </c>
      <c r="P47">
        <v>89.889800000000008</v>
      </c>
      <c r="Q47">
        <v>121.96209813707465</v>
      </c>
      <c r="R47">
        <v>193.36185</v>
      </c>
    </row>
    <row r="48" spans="1:18" x14ac:dyDescent="0.25">
      <c r="A48">
        <v>2042</v>
      </c>
      <c r="B48">
        <v>121.16584626265161</v>
      </c>
      <c r="C48">
        <v>133.98331713564156</v>
      </c>
      <c r="D48">
        <v>246.05164163444712</v>
      </c>
      <c r="E48">
        <v>93.326968478212677</v>
      </c>
      <c r="F48">
        <v>224.99976053448654</v>
      </c>
      <c r="G48">
        <v>189.51919630101872</v>
      </c>
      <c r="M48">
        <v>81.987400000000008</v>
      </c>
      <c r="N48">
        <v>187.65993399106048</v>
      </c>
      <c r="O48">
        <v>207.43799999999999</v>
      </c>
      <c r="P48">
        <v>87.914199999999994</v>
      </c>
      <c r="Q48">
        <v>119.7049536138655</v>
      </c>
      <c r="R48">
        <v>193.36185</v>
      </c>
    </row>
    <row r="49" spans="1:18" x14ac:dyDescent="0.25">
      <c r="A49">
        <v>2043</v>
      </c>
      <c r="B49">
        <v>119.38399558231849</v>
      </c>
      <c r="C49">
        <v>132.0136894245735</v>
      </c>
      <c r="D49">
        <v>246.05164163444712</v>
      </c>
      <c r="E49">
        <v>91.954513059415547</v>
      </c>
      <c r="F49">
        <v>221.6946199217366</v>
      </c>
      <c r="G49">
        <v>189.51919630101872</v>
      </c>
      <c r="M49">
        <v>80.011799999999994</v>
      </c>
      <c r="N49">
        <v>186.88733931262456</v>
      </c>
      <c r="O49">
        <v>207.43799999999999</v>
      </c>
      <c r="P49">
        <v>85.938600000000008</v>
      </c>
      <c r="Q49">
        <v>117.44780909065635</v>
      </c>
      <c r="R49">
        <v>193.36185</v>
      </c>
    </row>
    <row r="50" spans="1:18" x14ac:dyDescent="0.25">
      <c r="A50">
        <v>2044</v>
      </c>
      <c r="B50">
        <v>117.60214490198538</v>
      </c>
      <c r="C50">
        <v>130.04406171350544</v>
      </c>
      <c r="D50">
        <v>246.05164163444712</v>
      </c>
      <c r="E50">
        <v>90.582057640618245</v>
      </c>
      <c r="F50">
        <v>218.38947930898678</v>
      </c>
      <c r="G50">
        <v>189.51919630101872</v>
      </c>
      <c r="M50">
        <v>78.036200000000008</v>
      </c>
      <c r="N50">
        <v>186.11474463418853</v>
      </c>
      <c r="O50">
        <v>207.43799999999999</v>
      </c>
      <c r="P50">
        <v>82.975200000000001</v>
      </c>
      <c r="Q50">
        <v>115.19066456744724</v>
      </c>
      <c r="R50">
        <v>193.36185</v>
      </c>
    </row>
    <row r="51" spans="1:18" x14ac:dyDescent="0.25">
      <c r="A51">
        <v>2045</v>
      </c>
      <c r="B51">
        <v>115.82029422165226</v>
      </c>
      <c r="C51">
        <v>128.0744340024365</v>
      </c>
      <c r="D51">
        <v>246.05164163444712</v>
      </c>
      <c r="E51">
        <v>89.209602221821001</v>
      </c>
      <c r="F51">
        <v>215.08433869623752</v>
      </c>
      <c r="G51">
        <v>189.51919630101872</v>
      </c>
      <c r="M51">
        <v>76.060599999999994</v>
      </c>
      <c r="N51">
        <v>185.34214995575283</v>
      </c>
      <c r="O51">
        <v>207.43799999999999</v>
      </c>
      <c r="P51">
        <v>80.999600000000001</v>
      </c>
      <c r="Q51">
        <v>112.93352004423811</v>
      </c>
      <c r="R51">
        <v>193.36185</v>
      </c>
    </row>
    <row r="52" spans="1:18" x14ac:dyDescent="0.25">
      <c r="A52">
        <v>2046</v>
      </c>
      <c r="B52">
        <v>114.03844354131914</v>
      </c>
      <c r="C52">
        <v>126.10480629136843</v>
      </c>
      <c r="D52">
        <v>246.05164163444712</v>
      </c>
      <c r="E52">
        <v>87.837146803023757</v>
      </c>
      <c r="F52">
        <v>211.77919808348685</v>
      </c>
      <c r="G52">
        <v>189.51919630101872</v>
      </c>
      <c r="M52">
        <v>74.085000000000008</v>
      </c>
      <c r="N52">
        <v>184.56955527731694</v>
      </c>
      <c r="O52">
        <v>207.43799999999999</v>
      </c>
      <c r="P52">
        <v>79.024000000000001</v>
      </c>
      <c r="Q52">
        <v>110.67637552102896</v>
      </c>
      <c r="R52">
        <v>193.36185</v>
      </c>
    </row>
    <row r="53" spans="1:18" x14ac:dyDescent="0.25">
      <c r="A53">
        <v>2047</v>
      </c>
      <c r="B53">
        <v>112.25659286098603</v>
      </c>
      <c r="C53">
        <v>124.1351785802995</v>
      </c>
      <c r="D53">
        <v>246.05164163444712</v>
      </c>
      <c r="E53">
        <v>86.464691384226455</v>
      </c>
      <c r="F53">
        <v>208.47405747073759</v>
      </c>
      <c r="G53">
        <v>189.51919630101872</v>
      </c>
      <c r="M53">
        <v>72.109399999999994</v>
      </c>
      <c r="N53">
        <v>183.79696059888118</v>
      </c>
      <c r="O53">
        <v>207.43799999999999</v>
      </c>
      <c r="P53">
        <v>77.048400000000001</v>
      </c>
      <c r="Q53">
        <v>108.41923099781981</v>
      </c>
      <c r="R53">
        <v>193.36185</v>
      </c>
    </row>
    <row r="54" spans="1:18" x14ac:dyDescent="0.25">
      <c r="A54">
        <v>2048</v>
      </c>
      <c r="B54">
        <v>110.47474218065291</v>
      </c>
      <c r="C54">
        <v>122.16555086923142</v>
      </c>
      <c r="D54">
        <v>246.05164163444712</v>
      </c>
      <c r="E54">
        <v>85.092235965429211</v>
      </c>
      <c r="F54">
        <v>205.16891685798782</v>
      </c>
      <c r="G54">
        <v>189.51919630101872</v>
      </c>
      <c r="M54">
        <v>70.133800000000008</v>
      </c>
      <c r="N54">
        <v>183.02436592044515</v>
      </c>
      <c r="O54">
        <v>207.43799999999999</v>
      </c>
      <c r="P54">
        <v>74.085000000000008</v>
      </c>
      <c r="Q54">
        <v>106.16208647461073</v>
      </c>
      <c r="R54">
        <v>193.36185</v>
      </c>
    </row>
    <row r="55" spans="1:18" x14ac:dyDescent="0.25">
      <c r="A55">
        <v>2049</v>
      </c>
      <c r="B55">
        <v>108.69289150031979</v>
      </c>
      <c r="C55">
        <v>120.19592315816338</v>
      </c>
      <c r="D55">
        <v>246.05164163444712</v>
      </c>
      <c r="E55">
        <v>83.719780546631966</v>
      </c>
      <c r="F55">
        <v>201.86377624523794</v>
      </c>
      <c r="G55">
        <v>189.51919630101872</v>
      </c>
      <c r="M55">
        <v>68.158199999999994</v>
      </c>
      <c r="N55">
        <v>182.25177124200923</v>
      </c>
      <c r="O55">
        <v>207.43799999999999</v>
      </c>
      <c r="P55">
        <v>72.109399999999994</v>
      </c>
      <c r="Q55">
        <v>103.90494195140158</v>
      </c>
      <c r="R55">
        <v>193.36185</v>
      </c>
    </row>
    <row r="56" spans="1:18" x14ac:dyDescent="0.25">
      <c r="A56">
        <v>2050</v>
      </c>
      <c r="B56">
        <v>106.91104081998677</v>
      </c>
      <c r="C56">
        <v>118.17766266410491</v>
      </c>
      <c r="D56">
        <v>246.05164163444712</v>
      </c>
      <c r="E56">
        <v>82.347325127834779</v>
      </c>
      <c r="F56">
        <v>198.7531667644468</v>
      </c>
      <c r="G56">
        <v>189.51919630101872</v>
      </c>
      <c r="M56">
        <v>65.194800000000001</v>
      </c>
      <c r="N56">
        <v>181.47917656357413</v>
      </c>
      <c r="O56">
        <v>207.43799999999999</v>
      </c>
      <c r="P56">
        <v>70.133800000000008</v>
      </c>
      <c r="Q56">
        <v>101.64779742819243</v>
      </c>
      <c r="R56">
        <v>193.36185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opLeftCell="A4" workbookViewId="0">
      <selection activeCell="B22" sqref="B22:D52"/>
    </sheetView>
  </sheetViews>
  <sheetFormatPr defaultRowHeight="15" x14ac:dyDescent="0.25"/>
  <sheetData>
    <row r="1" spans="1:34" x14ac:dyDescent="0.25">
      <c r="A1" s="1"/>
      <c r="B1" s="2"/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  <c r="AH1" t="s">
        <v>74</v>
      </c>
    </row>
    <row r="2" spans="1:34" x14ac:dyDescent="0.25">
      <c r="A2" s="3" t="s">
        <v>70</v>
      </c>
      <c r="B2" s="4" t="s">
        <v>71</v>
      </c>
      <c r="C2" s="4">
        <v>3284.7285354467272</v>
      </c>
      <c r="D2" s="4">
        <v>2912.8395625477633</v>
      </c>
      <c r="E2" s="4">
        <v>2755.5848009871747</v>
      </c>
      <c r="F2" s="4">
        <v>2644.0107720411565</v>
      </c>
      <c r="G2" s="4">
        <v>2557.4672316624906</v>
      </c>
      <c r="H2" s="4">
        <v>2486.7560104805684</v>
      </c>
      <c r="I2" s="4">
        <v>2426.970524834855</v>
      </c>
      <c r="J2" s="4">
        <v>2375.1819815345502</v>
      </c>
      <c r="K2" s="4">
        <v>2329.5012489199794</v>
      </c>
      <c r="L2" s="4">
        <v>2288.6384411558838</v>
      </c>
      <c r="M2" s="4">
        <v>2251.6735351757929</v>
      </c>
      <c r="N2" s="4">
        <v>2217.9272199739612</v>
      </c>
      <c r="O2" s="4">
        <v>2186.8836192838921</v>
      </c>
      <c r="P2" s="4">
        <v>2158.1417343282487</v>
      </c>
      <c r="Q2" s="4">
        <v>2131.3836795952961</v>
      </c>
      <c r="R2" s="4">
        <v>2106.3531910279435</v>
      </c>
      <c r="S2" s="4">
        <v>2082.8406612003428</v>
      </c>
      <c r="T2" s="4">
        <v>2060.6724584133731</v>
      </c>
      <c r="U2" s="4">
        <v>2039.7031374555941</v>
      </c>
      <c r="V2" s="4">
        <v>2019.8096506492777</v>
      </c>
      <c r="W2" s="4">
        <v>2000.8869727676599</v>
      </c>
      <c r="X2" s="4">
        <v>1982.844744669186</v>
      </c>
      <c r="Y2" s="4">
        <v>1965.6046636258636</v>
      </c>
      <c r="Z2" s="4">
        <v>1949.0984294673547</v>
      </c>
      <c r="AA2" s="4">
        <v>1933.2661102706115</v>
      </c>
      <c r="AB2" s="4">
        <v>1918.0548287772851</v>
      </c>
      <c r="AC2" s="4">
        <v>1903.4176968527845</v>
      </c>
      <c r="AD2" s="4">
        <v>1889.3129438216415</v>
      </c>
      <c r="AE2" s="4">
        <v>1875.7031978301436</v>
      </c>
      <c r="AF2" s="4">
        <v>1862.5548890886892</v>
      </c>
      <c r="AG2" s="4">
        <v>1849.8377510007729</v>
      </c>
    </row>
    <row r="3" spans="1:34" x14ac:dyDescent="0.25">
      <c r="A3" s="5" t="s">
        <v>70</v>
      </c>
      <c r="B3" s="6" t="s">
        <v>72</v>
      </c>
      <c r="C3" s="6">
        <v>3448.2242661555661</v>
      </c>
      <c r="D3" s="6">
        <v>3140.567608589492</v>
      </c>
      <c r="E3" s="6">
        <v>2992.5042823758158</v>
      </c>
      <c r="F3" s="6">
        <v>2887.4516805921589</v>
      </c>
      <c r="G3" s="6">
        <v>2805.9665521063312</v>
      </c>
      <c r="H3" s="6">
        <v>2739.3883543784827</v>
      </c>
      <c r="I3" s="6">
        <v>2683.0972902723342</v>
      </c>
      <c r="J3" s="6">
        <v>2634.3357525948259</v>
      </c>
      <c r="K3" s="6">
        <v>2591.3250281648075</v>
      </c>
      <c r="L3" s="6">
        <v>2552.8506241089976</v>
      </c>
      <c r="M3" s="6">
        <v>2518.0462920921295</v>
      </c>
      <c r="N3" s="6">
        <v>2486.2724263811501</v>
      </c>
      <c r="O3" s="6">
        <v>2457.0433033313534</v>
      </c>
      <c r="P3" s="6">
        <v>2429.9813622750007</v>
      </c>
      <c r="Q3" s="6">
        <v>2404.7872978953219</v>
      </c>
      <c r="R3" s="6">
        <v>2381.2198245974928</v>
      </c>
      <c r="S3" s="6">
        <v>2359.08158636913</v>
      </c>
      <c r="T3" s="6">
        <v>2338.2091001674739</v>
      </c>
      <c r="U3" s="6">
        <v>2318.4654219561489</v>
      </c>
      <c r="V3" s="6">
        <v>2299.734696111665</v>
      </c>
      <c r="W3" s="6">
        <v>2281.918036061325</v>
      </c>
      <c r="X3" s="6">
        <v>2264.9303640947965</v>
      </c>
      <c r="Y3" s="6">
        <v>2248.6979542260233</v>
      </c>
      <c r="Z3" s="6">
        <v>2233.1564983838171</v>
      </c>
      <c r="AA3" s="6">
        <v>2218.2495676258368</v>
      </c>
      <c r="AB3" s="6">
        <v>2203.9273753340199</v>
      </c>
      <c r="AC3" s="6">
        <v>2190.1457739537977</v>
      </c>
      <c r="AD3" s="6">
        <v>2176.8654342776681</v>
      </c>
      <c r="AE3" s="6">
        <v>2164.0511688117026</v>
      </c>
      <c r="AF3" s="6">
        <v>2151.6713698979888</v>
      </c>
      <c r="AG3" s="6">
        <v>2139.6975400022875</v>
      </c>
    </row>
    <row r="4" spans="1:34" ht="15.75" thickBot="1" x14ac:dyDescent="0.3">
      <c r="A4" s="7" t="s">
        <v>70</v>
      </c>
      <c r="B4" s="8" t="s">
        <v>73</v>
      </c>
      <c r="C4" s="8">
        <v>3748.4228813155764</v>
      </c>
      <c r="D4" s="8">
        <v>3579.4101597761605</v>
      </c>
      <c r="E4" s="8">
        <v>3466.4818105681602</v>
      </c>
      <c r="F4" s="8">
        <v>3386.3578716914039</v>
      </c>
      <c r="G4" s="8">
        <v>3324.2089163746314</v>
      </c>
      <c r="H4" s="8">
        <v>3273.4295224834041</v>
      </c>
      <c r="I4" s="8">
        <v>3230.4961566916927</v>
      </c>
      <c r="J4" s="8">
        <v>3193.3055836066469</v>
      </c>
      <c r="K4" s="8">
        <v>3160.5011732754033</v>
      </c>
      <c r="L4" s="8">
        <v>3131.1566282898752</v>
      </c>
      <c r="M4" s="8">
        <v>3104.6112584102334</v>
      </c>
      <c r="N4" s="8">
        <v>3080.377234398647</v>
      </c>
      <c r="O4" s="8">
        <v>3058.0840933540671</v>
      </c>
      <c r="P4" s="8">
        <v>3037.4438686069361</v>
      </c>
      <c r="Q4" s="8">
        <v>3018.2282790818745</v>
      </c>
      <c r="R4" s="8">
        <v>3000.2532955218903</v>
      </c>
      <c r="S4" s="8">
        <v>2983.3683938961181</v>
      </c>
      <c r="T4" s="8">
        <v>2967.4488851906463</v>
      </c>
      <c r="U4" s="8">
        <v>2952.3903217724419</v>
      </c>
      <c r="V4" s="8">
        <v>2938.1043402051187</v>
      </c>
      <c r="W4" s="8">
        <v>2924.5155193989358</v>
      </c>
      <c r="X4" s="8">
        <v>2911.5589703254768</v>
      </c>
      <c r="Y4" s="8">
        <v>2899.1784619509531</v>
      </c>
      <c r="Z4" s="8">
        <v>2887.32494631389</v>
      </c>
      <c r="AA4" s="8">
        <v>2875.9553848883461</v>
      </c>
      <c r="AB4" s="8">
        <v>2865.0318052693106</v>
      </c>
      <c r="AC4" s="8">
        <v>2854.5205359826459</v>
      </c>
      <c r="AD4" s="8">
        <v>2844.3915805221795</v>
      </c>
      <c r="AE4" s="8">
        <v>2834.6181012792758</v>
      </c>
      <c r="AF4" s="8">
        <v>2825.1759909971174</v>
      </c>
      <c r="AG4" s="8">
        <v>2816.0435145196711</v>
      </c>
    </row>
    <row r="5" spans="1:34" ht="15.75" thickTop="1" x14ac:dyDescent="0.25">
      <c r="A5" s="3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spans="1:34" x14ac:dyDescent="0.25">
      <c r="A6" s="5"/>
      <c r="B6" s="10"/>
      <c r="C6" s="40">
        <f>C2/$C2</f>
        <v>1</v>
      </c>
      <c r="D6" s="40">
        <f t="shared" ref="D6:AG6" si="0">D2/$C2</f>
        <v>0.88678243304255688</v>
      </c>
      <c r="E6" s="40">
        <f t="shared" si="0"/>
        <v>0.8389079253431857</v>
      </c>
      <c r="F6" s="40">
        <f t="shared" si="0"/>
        <v>0.80494042156258971</v>
      </c>
      <c r="G6" s="40">
        <f t="shared" si="0"/>
        <v>0.77859317872509426</v>
      </c>
      <c r="H6" s="40">
        <f t="shared" si="0"/>
        <v>0.75706591386321864</v>
      </c>
      <c r="I6" s="40">
        <f t="shared" si="0"/>
        <v>0.73886487076314333</v>
      </c>
      <c r="J6" s="40">
        <f t="shared" si="0"/>
        <v>0.72309841008262277</v>
      </c>
      <c r="K6" s="40">
        <f>K2/$C2</f>
        <v>0.70919140616384735</v>
      </c>
      <c r="L6" s="40">
        <f t="shared" ref="L6" si="1">L2/$C2</f>
        <v>0.69675116724512709</v>
      </c>
      <c r="M6" s="40">
        <f t="shared" si="0"/>
        <v>0.6854976022758491</v>
      </c>
      <c r="N6" s="40">
        <f t="shared" si="0"/>
        <v>0.67522390238325136</v>
      </c>
      <c r="O6" s="40">
        <f t="shared" si="0"/>
        <v>0.66577301462949456</v>
      </c>
      <c r="P6" s="40">
        <f t="shared" si="0"/>
        <v>0.65702285928317627</v>
      </c>
      <c r="Q6" s="40">
        <f t="shared" si="0"/>
        <v>0.64887665954575613</v>
      </c>
      <c r="R6" s="40">
        <f t="shared" si="0"/>
        <v>0.6412563986026556</v>
      </c>
      <c r="S6" s="40">
        <f t="shared" si="0"/>
        <v>0.63409826374497458</v>
      </c>
      <c r="T6" s="40">
        <f t="shared" si="0"/>
        <v>0.62734939468388029</v>
      </c>
      <c r="U6" s="40">
        <f t="shared" si="0"/>
        <v>0.62096551220120599</v>
      </c>
      <c r="V6" s="40">
        <f t="shared" si="0"/>
        <v>0.61490915576516014</v>
      </c>
      <c r="W6" s="40">
        <f t="shared" si="0"/>
        <v>0.60914835158380498</v>
      </c>
      <c r="X6" s="40">
        <f t="shared" si="0"/>
        <v>0.60365559079588194</v>
      </c>
      <c r="Y6" s="40">
        <f t="shared" si="0"/>
        <v>0.59840703498456349</v>
      </c>
      <c r="Z6" s="40">
        <f t="shared" si="0"/>
        <v>0.5933818909032843</v>
      </c>
      <c r="AA6" s="40">
        <f t="shared" si="0"/>
        <v>0.58856191292766447</v>
      </c>
      <c r="AB6" s="40">
        <f t="shared" si="0"/>
        <v>0.58393100314952728</v>
      </c>
      <c r="AC6" s="40">
        <f t="shared" si="0"/>
        <v>0.57947488698450911</v>
      </c>
      <c r="AD6" s="40">
        <f t="shared" si="0"/>
        <v>0.57518084780320899</v>
      </c>
      <c r="AE6" s="40">
        <f t="shared" si="0"/>
        <v>0.57103750814983123</v>
      </c>
      <c r="AF6" s="40">
        <f t="shared" si="0"/>
        <v>0.56703464806578885</v>
      </c>
      <c r="AG6" s="40">
        <f t="shared" si="0"/>
        <v>0.56316305321383053</v>
      </c>
    </row>
    <row r="7" spans="1:34" ht="15.75" thickBot="1" x14ac:dyDescent="0.3">
      <c r="A7" s="7"/>
      <c r="B7" s="8"/>
      <c r="C7" s="40">
        <f t="shared" ref="C7:AG7" si="2">C3/$C3</f>
        <v>1</v>
      </c>
      <c r="D7" s="40">
        <f t="shared" si="2"/>
        <v>0.9107782342970745</v>
      </c>
      <c r="E7" s="40">
        <f t="shared" si="2"/>
        <v>0.86783922720669393</v>
      </c>
      <c r="F7" s="40">
        <f t="shared" si="2"/>
        <v>0.83737351683664885</v>
      </c>
      <c r="G7" s="40">
        <f t="shared" si="2"/>
        <v>0.81374247598886895</v>
      </c>
      <c r="H7" s="40">
        <f t="shared" si="2"/>
        <v>0.79443450974626828</v>
      </c>
      <c r="I7" s="40">
        <f t="shared" si="2"/>
        <v>0.77810985689272649</v>
      </c>
      <c r="J7" s="40">
        <f t="shared" si="2"/>
        <v>0.76396879937622308</v>
      </c>
      <c r="K7" s="40">
        <f t="shared" si="2"/>
        <v>0.75149550265588794</v>
      </c>
      <c r="L7" s="40">
        <f t="shared" si="2"/>
        <v>0.74033775852844319</v>
      </c>
      <c r="M7" s="40">
        <f t="shared" si="2"/>
        <v>0.73024435121776632</v>
      </c>
      <c r="N7" s="40">
        <f t="shared" si="2"/>
        <v>0.72102979228584274</v>
      </c>
      <c r="O7" s="40">
        <f t="shared" si="2"/>
        <v>0.71255321976801622</v>
      </c>
      <c r="P7" s="40">
        <f t="shared" si="2"/>
        <v>0.70470513943230062</v>
      </c>
      <c r="Q7" s="40">
        <f t="shared" si="2"/>
        <v>0.69739875143806274</v>
      </c>
      <c r="R7" s="40">
        <f t="shared" si="2"/>
        <v>0.69056408191579743</v>
      </c>
      <c r="S7" s="40">
        <f t="shared" si="2"/>
        <v>0.68414389676553033</v>
      </c>
      <c r="T7" s="40">
        <f t="shared" si="2"/>
        <v>0.67809078519546206</v>
      </c>
      <c r="U7" s="40">
        <f t="shared" si="2"/>
        <v>0.67236503284080529</v>
      </c>
      <c r="V7" s="40">
        <f t="shared" si="2"/>
        <v>0.66693304106801765</v>
      </c>
      <c r="W7" s="40">
        <f t="shared" si="2"/>
        <v>0.66176613234192017</v>
      </c>
      <c r="X7" s="40">
        <f t="shared" si="2"/>
        <v>0.65683963375734056</v>
      </c>
      <c r="Y7" s="40">
        <f t="shared" si="2"/>
        <v>0.65213216445840461</v>
      </c>
      <c r="Z7" s="40">
        <f t="shared" si="2"/>
        <v>0.64762507482541698</v>
      </c>
      <c r="AA7" s="40">
        <f t="shared" si="2"/>
        <v>0.64330200022023765</v>
      </c>
      <c r="AB7" s="40">
        <f t="shared" si="2"/>
        <v>0.63914850230759035</v>
      </c>
      <c r="AC7" s="40">
        <f t="shared" si="2"/>
        <v>0.6351517781050815</v>
      </c>
      <c r="AD7" s="40">
        <f t="shared" si="2"/>
        <v>0.63130042197187508</v>
      </c>
      <c r="AE7" s="40">
        <f t="shared" si="2"/>
        <v>0.62758422938204328</v>
      </c>
      <c r="AF7" s="40">
        <f t="shared" si="2"/>
        <v>0.62399403397763709</v>
      </c>
      <c r="AG7" s="40">
        <f t="shared" si="2"/>
        <v>0.62052157135006814</v>
      </c>
    </row>
    <row r="8" spans="1:34" ht="15.75" thickTop="1" x14ac:dyDescent="0.25">
      <c r="A8" s="3"/>
      <c r="B8" s="9"/>
      <c r="C8" s="40">
        <f t="shared" ref="C8:AG8" si="3">C4/$C4</f>
        <v>1</v>
      </c>
      <c r="D8" s="40">
        <f t="shared" si="3"/>
        <v>0.9549109780590983</v>
      </c>
      <c r="E8" s="40">
        <f t="shared" si="3"/>
        <v>0.92478408128581691</v>
      </c>
      <c r="F8" s="40">
        <f t="shared" si="3"/>
        <v>0.90340870785179417</v>
      </c>
      <c r="G8" s="40">
        <f t="shared" si="3"/>
        <v>0.88682868012158234</v>
      </c>
      <c r="H8" s="40">
        <f t="shared" si="3"/>
        <v>0.87328181107851288</v>
      </c>
      <c r="I8" s="40">
        <f t="shared" si="3"/>
        <v>0.86182809650278625</v>
      </c>
      <c r="J8" s="40">
        <f t="shared" si="3"/>
        <v>0.85190643764448981</v>
      </c>
      <c r="K8" s="40">
        <f t="shared" si="3"/>
        <v>0.84315491430523137</v>
      </c>
      <c r="L8" s="40">
        <f t="shared" si="3"/>
        <v>0.83532640991427831</v>
      </c>
      <c r="M8" s="40">
        <f t="shared" si="3"/>
        <v>0.82824466627965254</v>
      </c>
      <c r="N8" s="40">
        <f t="shared" si="3"/>
        <v>0.82177954087120852</v>
      </c>
      <c r="O8" s="40">
        <f t="shared" si="3"/>
        <v>0.81583220201685924</v>
      </c>
      <c r="P8" s="40">
        <f t="shared" si="3"/>
        <v>0.810325826295482</v>
      </c>
      <c r="Q8" s="40">
        <f t="shared" si="3"/>
        <v>0.8051995131409968</v>
      </c>
      <c r="R8" s="40">
        <f t="shared" si="3"/>
        <v>0.80040416743718557</v>
      </c>
      <c r="S8" s="40">
        <f t="shared" si="3"/>
        <v>0.79589963255401197</v>
      </c>
      <c r="T8" s="40">
        <f t="shared" si="3"/>
        <v>0.79165264409792702</v>
      </c>
      <c r="U8" s="40">
        <f t="shared" si="3"/>
        <v>0.78763533764798899</v>
      </c>
      <c r="V8" s="40">
        <f t="shared" si="3"/>
        <v>0.78382413970697407</v>
      </c>
      <c r="W8" s="40">
        <f t="shared" si="3"/>
        <v>0.78019892952220071</v>
      </c>
      <c r="X8" s="40">
        <f t="shared" si="3"/>
        <v>0.77674239607234841</v>
      </c>
      <c r="Y8" s="40">
        <f t="shared" si="3"/>
        <v>0.77343953810607258</v>
      </c>
      <c r="Z8" s="40">
        <f t="shared" si="3"/>
        <v>0.77027727066390417</v>
      </c>
      <c r="AA8" s="40">
        <f t="shared" si="3"/>
        <v>0.76724411197676234</v>
      </c>
      <c r="AB8" s="40">
        <f t="shared" si="3"/>
        <v>0.76432993180955511</v>
      </c>
      <c r="AC8" s="40">
        <f t="shared" si="3"/>
        <v>0.76152574732464562</v>
      </c>
      <c r="AD8" s="40">
        <f t="shared" si="3"/>
        <v>0.75882355608817786</v>
      </c>
      <c r="AE8" s="40">
        <f t="shared" si="3"/>
        <v>0.7562161983933936</v>
      </c>
      <c r="AF8" s="40">
        <f t="shared" si="3"/>
        <v>0.75369724293369245</v>
      </c>
      <c r="AG8" s="40">
        <f t="shared" si="3"/>
        <v>0.751260891228828</v>
      </c>
    </row>
    <row r="9" spans="1:34" x14ac:dyDescent="0.25">
      <c r="A9" s="5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4" ht="15.75" thickBot="1" x14ac:dyDescent="0.3">
      <c r="A10" s="7" t="s">
        <v>75</v>
      </c>
      <c r="B10" s="8">
        <v>3185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spans="1:34" ht="16.5" thickTop="1" thickBot="1" x14ac:dyDescent="0.3">
      <c r="A11" s="3"/>
      <c r="B11" s="9"/>
      <c r="C11" s="9">
        <f>$B$10*C6</f>
        <v>3185</v>
      </c>
      <c r="D11" s="9">
        <f t="shared" ref="D11:AG13" si="4">$B$10*D6</f>
        <v>2824.4020492405439</v>
      </c>
      <c r="E11" s="9">
        <f t="shared" si="4"/>
        <v>2671.9217422180463</v>
      </c>
      <c r="F11" s="9">
        <f t="shared" si="4"/>
        <v>2563.7352426768484</v>
      </c>
      <c r="G11" s="9">
        <f t="shared" si="4"/>
        <v>2479.8192742394253</v>
      </c>
      <c r="H11" s="9">
        <f t="shared" si="4"/>
        <v>2411.2549356543514</v>
      </c>
      <c r="I11" s="9">
        <f t="shared" si="4"/>
        <v>2353.2846133806115</v>
      </c>
      <c r="J11" s="9">
        <f t="shared" si="4"/>
        <v>2303.0684361131534</v>
      </c>
      <c r="K11" s="9">
        <f t="shared" si="4"/>
        <v>2258.7746286318538</v>
      </c>
      <c r="L11" s="9">
        <f t="shared" si="4"/>
        <v>2219.1524676757299</v>
      </c>
      <c r="M11" s="9">
        <f t="shared" si="4"/>
        <v>2183.3098632485794</v>
      </c>
      <c r="N11" s="9">
        <f t="shared" si="4"/>
        <v>2150.5881290906555</v>
      </c>
      <c r="O11" s="9">
        <f t="shared" si="4"/>
        <v>2120.4870515949401</v>
      </c>
      <c r="P11" s="9">
        <f t="shared" si="4"/>
        <v>2092.6178068169165</v>
      </c>
      <c r="Q11" s="9">
        <f t="shared" si="4"/>
        <v>2066.6721606532333</v>
      </c>
      <c r="R11" s="9">
        <f t="shared" si="4"/>
        <v>2042.401629549458</v>
      </c>
      <c r="S11" s="9">
        <f t="shared" si="4"/>
        <v>2019.602970027744</v>
      </c>
      <c r="T11" s="9">
        <f t="shared" si="4"/>
        <v>1998.1078220681586</v>
      </c>
      <c r="U11" s="9">
        <f t="shared" si="4"/>
        <v>1977.775156360841</v>
      </c>
      <c r="V11" s="9">
        <f t="shared" si="4"/>
        <v>1958.4856611120351</v>
      </c>
      <c r="W11" s="9">
        <f t="shared" si="4"/>
        <v>1940.1374997944188</v>
      </c>
      <c r="X11" s="9">
        <f t="shared" si="4"/>
        <v>1922.643056684884</v>
      </c>
      <c r="Y11" s="9">
        <f t="shared" si="4"/>
        <v>1905.9264064258348</v>
      </c>
      <c r="Z11" s="9">
        <f t="shared" si="4"/>
        <v>1889.9213225269605</v>
      </c>
      <c r="AA11" s="9">
        <f t="shared" si="4"/>
        <v>1874.5696926746114</v>
      </c>
      <c r="AB11" s="9">
        <f t="shared" si="4"/>
        <v>1859.8202450312444</v>
      </c>
      <c r="AC11" s="9">
        <f t="shared" si="4"/>
        <v>1845.6275150456615</v>
      </c>
      <c r="AD11" s="9">
        <f t="shared" si="4"/>
        <v>1831.9510002532206</v>
      </c>
      <c r="AE11" s="9">
        <f t="shared" si="4"/>
        <v>1818.7544634572125</v>
      </c>
      <c r="AF11" s="9">
        <f t="shared" si="4"/>
        <v>1806.0053540895374</v>
      </c>
      <c r="AG11" s="9">
        <f t="shared" si="4"/>
        <v>1793.6743244860502</v>
      </c>
    </row>
    <row r="12" spans="1:34" ht="16.5" thickTop="1" thickBot="1" x14ac:dyDescent="0.3">
      <c r="A12" s="5"/>
      <c r="B12" s="6"/>
      <c r="C12" s="9">
        <f t="shared" ref="C12:R13" si="5">$B$10*C7</f>
        <v>3185</v>
      </c>
      <c r="D12" s="9">
        <f t="shared" si="5"/>
        <v>2900.8286762361822</v>
      </c>
      <c r="E12" s="9">
        <f t="shared" si="5"/>
        <v>2764.0679386533202</v>
      </c>
      <c r="F12" s="9">
        <f t="shared" si="5"/>
        <v>2667.0346511247267</v>
      </c>
      <c r="G12" s="9">
        <f t="shared" si="5"/>
        <v>2591.7697860245476</v>
      </c>
      <c r="H12" s="9">
        <f t="shared" si="5"/>
        <v>2530.2739135418647</v>
      </c>
      <c r="I12" s="9">
        <f t="shared" si="5"/>
        <v>2478.2798942033337</v>
      </c>
      <c r="J12" s="9">
        <f t="shared" si="5"/>
        <v>2433.2406260132707</v>
      </c>
      <c r="K12" s="9">
        <f t="shared" si="5"/>
        <v>2393.5131759590031</v>
      </c>
      <c r="L12" s="9">
        <f t="shared" si="5"/>
        <v>2357.9757609130916</v>
      </c>
      <c r="M12" s="9">
        <f t="shared" si="5"/>
        <v>2325.8282586285859</v>
      </c>
      <c r="N12" s="9">
        <f t="shared" si="5"/>
        <v>2296.4798884304091</v>
      </c>
      <c r="O12" s="9">
        <f t="shared" si="5"/>
        <v>2269.4820049611317</v>
      </c>
      <c r="P12" s="9">
        <f t="shared" si="5"/>
        <v>2244.4858690918772</v>
      </c>
      <c r="Q12" s="9">
        <f t="shared" si="5"/>
        <v>2221.21502333023</v>
      </c>
      <c r="R12" s="9">
        <f t="shared" si="5"/>
        <v>2199.4466009018147</v>
      </c>
      <c r="S12" s="9">
        <f t="shared" si="4"/>
        <v>2178.9983111982142</v>
      </c>
      <c r="T12" s="9">
        <f t="shared" si="4"/>
        <v>2159.7191508475466</v>
      </c>
      <c r="U12" s="9">
        <f t="shared" si="4"/>
        <v>2141.4826295979647</v>
      </c>
      <c r="V12" s="9">
        <f t="shared" si="4"/>
        <v>2124.181735801636</v>
      </c>
      <c r="W12" s="9">
        <f t="shared" si="4"/>
        <v>2107.7251315090157</v>
      </c>
      <c r="X12" s="9">
        <f t="shared" si="4"/>
        <v>2092.0342335171295</v>
      </c>
      <c r="Y12" s="9">
        <f t="shared" si="4"/>
        <v>2077.0409438000188</v>
      </c>
      <c r="Z12" s="9">
        <f t="shared" si="4"/>
        <v>2062.6858633189531</v>
      </c>
      <c r="AA12" s="9">
        <f t="shared" si="4"/>
        <v>2048.9168707014569</v>
      </c>
      <c r="AB12" s="9">
        <f t="shared" si="4"/>
        <v>2035.6879798496752</v>
      </c>
      <c r="AC12" s="9">
        <f t="shared" si="4"/>
        <v>2022.9584132646846</v>
      </c>
      <c r="AD12" s="9">
        <f t="shared" si="4"/>
        <v>2010.6918439804222</v>
      </c>
      <c r="AE12" s="9">
        <f t="shared" si="4"/>
        <v>1998.8557705818077</v>
      </c>
      <c r="AF12" s="9">
        <f t="shared" si="4"/>
        <v>1987.4209982187742</v>
      </c>
      <c r="AG12" s="9">
        <f t="shared" si="4"/>
        <v>1976.3612047499671</v>
      </c>
    </row>
    <row r="13" spans="1:34" ht="16.5" thickTop="1" thickBot="1" x14ac:dyDescent="0.3">
      <c r="A13" s="7"/>
      <c r="B13" s="8"/>
      <c r="C13" s="9">
        <f t="shared" si="5"/>
        <v>3185</v>
      </c>
      <c r="D13" s="9">
        <f t="shared" si="4"/>
        <v>3041.3914651182281</v>
      </c>
      <c r="E13" s="9">
        <f t="shared" si="4"/>
        <v>2945.4372988953269</v>
      </c>
      <c r="F13" s="9">
        <f t="shared" si="4"/>
        <v>2877.3567345079646</v>
      </c>
      <c r="G13" s="9">
        <f t="shared" si="4"/>
        <v>2824.5493461872397</v>
      </c>
      <c r="H13" s="9">
        <f t="shared" si="4"/>
        <v>2781.4025682850634</v>
      </c>
      <c r="I13" s="9">
        <f t="shared" si="4"/>
        <v>2744.9224873613744</v>
      </c>
      <c r="J13" s="9">
        <f t="shared" si="4"/>
        <v>2713.3220038977001</v>
      </c>
      <c r="K13" s="9">
        <f t="shared" si="4"/>
        <v>2685.4484020621621</v>
      </c>
      <c r="L13" s="9">
        <f t="shared" si="4"/>
        <v>2660.5146155769762</v>
      </c>
      <c r="M13" s="9">
        <f t="shared" si="4"/>
        <v>2637.9592621006932</v>
      </c>
      <c r="N13" s="9">
        <f t="shared" si="4"/>
        <v>2617.3678376747994</v>
      </c>
      <c r="O13" s="9">
        <f t="shared" si="4"/>
        <v>2598.4255634236965</v>
      </c>
      <c r="P13" s="9">
        <f t="shared" si="4"/>
        <v>2580.8877567511104</v>
      </c>
      <c r="Q13" s="9">
        <f t="shared" si="4"/>
        <v>2564.560449354075</v>
      </c>
      <c r="R13" s="9">
        <f t="shared" si="4"/>
        <v>2549.2872732874362</v>
      </c>
      <c r="S13" s="9">
        <f t="shared" si="4"/>
        <v>2534.940329684528</v>
      </c>
      <c r="T13" s="9">
        <f t="shared" si="4"/>
        <v>2521.4136714518977</v>
      </c>
      <c r="U13" s="9">
        <f t="shared" si="4"/>
        <v>2508.6185504088448</v>
      </c>
      <c r="V13" s="9">
        <f t="shared" si="4"/>
        <v>2496.4798849667122</v>
      </c>
      <c r="W13" s="9">
        <f t="shared" si="4"/>
        <v>2484.9335905282092</v>
      </c>
      <c r="X13" s="9">
        <f t="shared" si="4"/>
        <v>2473.9245314904297</v>
      </c>
      <c r="Y13" s="9">
        <f t="shared" si="4"/>
        <v>2463.4049288678411</v>
      </c>
      <c r="Z13" s="9">
        <f t="shared" si="4"/>
        <v>2453.3331070645349</v>
      </c>
      <c r="AA13" s="9">
        <f t="shared" si="4"/>
        <v>2443.6724966459878</v>
      </c>
      <c r="AB13" s="9">
        <f t="shared" si="4"/>
        <v>2434.390832813433</v>
      </c>
      <c r="AC13" s="9">
        <f t="shared" si="4"/>
        <v>2425.4595052289965</v>
      </c>
      <c r="AD13" s="9">
        <f t="shared" si="4"/>
        <v>2416.8530261408464</v>
      </c>
      <c r="AE13" s="9">
        <f t="shared" si="4"/>
        <v>2408.5485918829586</v>
      </c>
      <c r="AF13" s="9">
        <f t="shared" si="4"/>
        <v>2400.5257187438106</v>
      </c>
      <c r="AG13" s="9">
        <f t="shared" si="4"/>
        <v>2392.7659385638171</v>
      </c>
    </row>
    <row r="14" spans="1:34" ht="15.75" thickTop="1" x14ac:dyDescent="0.25">
      <c r="A14" s="3" t="s">
        <v>39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4" x14ac:dyDescent="0.25">
      <c r="C15" s="5">
        <v>102.33303645943096</v>
      </c>
      <c r="D15" s="6">
        <v>96.98341562093178</v>
      </c>
      <c r="E15" s="6">
        <v>92.833927326741005</v>
      </c>
      <c r="F15" s="6">
        <v>89.443548526907975</v>
      </c>
      <c r="G15" s="6">
        <v>86.577024095807261</v>
      </c>
      <c r="H15" s="6">
        <v>84.093927688408783</v>
      </c>
      <c r="I15" s="6">
        <v>81.90368143288417</v>
      </c>
      <c r="J15" s="6">
        <v>79.944439394218023</v>
      </c>
      <c r="K15" s="6">
        <v>78.172089384163854</v>
      </c>
      <c r="L15" s="6">
        <v>76.554060594384978</v>
      </c>
      <c r="M15" s="6">
        <v>75.065618393969388</v>
      </c>
      <c r="N15" s="6">
        <v>73.687536163284264</v>
      </c>
      <c r="O15" s="6">
        <v>72.404572300194218</v>
      </c>
      <c r="P15" s="6">
        <v>71.204439755885815</v>
      </c>
      <c r="Q15" s="6">
        <v>70.07708851904539</v>
      </c>
      <c r="R15" s="6">
        <v>69.014193500361174</v>
      </c>
      <c r="S15" s="6">
        <v>68.008781063214272</v>
      </c>
      <c r="T15" s="6">
        <v>67.054951461695026</v>
      </c>
      <c r="U15" s="6">
        <v>66.147669069260459</v>
      </c>
      <c r="V15" s="6">
        <v>65.282601451640858</v>
      </c>
      <c r="W15" s="6">
        <v>64.455994241360813</v>
      </c>
      <c r="X15" s="6">
        <v>63.664572661861989</v>
      </c>
      <c r="Y15" s="6">
        <v>62.905463167504259</v>
      </c>
      <c r="Z15" s="6">
        <v>62.176130461446391</v>
      </c>
      <c r="AA15" s="6">
        <v>61.474326406337369</v>
      </c>
      <c r="AB15" s="6">
        <v>60.798048230761275</v>
      </c>
      <c r="AC15" s="6">
        <v>60.145504072854898</v>
      </c>
      <c r="AD15" s="6">
        <v>59.515084367671221</v>
      </c>
      <c r="AE15" s="6">
        <v>58.905337927896213</v>
      </c>
      <c r="AF15" s="6">
        <v>58.314951823362819</v>
      </c>
      <c r="AG15" s="6">
        <v>57.742734357617053</v>
      </c>
    </row>
    <row r="16" spans="1:34" ht="15.75" thickBot="1" x14ac:dyDescent="0.3">
      <c r="C16" s="7">
        <v>107.23280416179153</v>
      </c>
      <c r="D16" s="8">
        <v>102.48020199159619</v>
      </c>
      <c r="E16" s="8">
        <v>98.793797353299652</v>
      </c>
      <c r="F16" s="8">
        <v>95.781785450341815</v>
      </c>
      <c r="G16" s="8">
        <v>93.235165672333537</v>
      </c>
      <c r="H16" s="8">
        <v>91.029183280146484</v>
      </c>
      <c r="I16" s="8">
        <v>89.083368909087426</v>
      </c>
      <c r="J16" s="8">
        <v>87.342778641849918</v>
      </c>
      <c r="K16" s="8">
        <v>85.768223218499131</v>
      </c>
      <c r="L16" s="8">
        <v>84.330766738892095</v>
      </c>
      <c r="M16" s="8">
        <v>83.008434961470243</v>
      </c>
      <c r="N16" s="8">
        <v>81.784146960883803</v>
      </c>
      <c r="O16" s="8">
        <v>80.644362100595529</v>
      </c>
      <c r="P16" s="8">
        <v>79.578164568696749</v>
      </c>
      <c r="Q16" s="8">
        <v>78.576625936982552</v>
      </c>
      <c r="R16" s="8">
        <v>77.632350197637706</v>
      </c>
      <c r="S16" s="8">
        <v>76.739141973171044</v>
      </c>
      <c r="T16" s="8">
        <v>75.891759930400198</v>
      </c>
      <c r="U16" s="8">
        <v>75.085730419629414</v>
      </c>
      <c r="V16" s="8">
        <v>74.317204507049397</v>
      </c>
      <c r="W16" s="8">
        <v>73.582846813284675</v>
      </c>
      <c r="X16" s="8">
        <v>72.879748027442361</v>
      </c>
      <c r="Y16" s="8">
        <v>72.205355292103633</v>
      </c>
      <c r="Z16" s="8">
        <v>71.557416250020523</v>
      </c>
      <c r="AA16" s="8">
        <v>70.933933656383317</v>
      </c>
      <c r="AB16" s="8">
        <v>70.333128249434068</v>
      </c>
      <c r="AC16" s="8">
        <v>69.75340813942266</v>
      </c>
      <c r="AD16" s="8">
        <v>69.193343389145809</v>
      </c>
      <c r="AE16" s="8">
        <v>68.65164476406035</v>
      </c>
      <c r="AF16" s="8">
        <v>68.127145857247015</v>
      </c>
      <c r="AG16" s="8">
        <v>67.618787965795022</v>
      </c>
    </row>
    <row r="17" spans="1:33" ht="15.75" thickTop="1" x14ac:dyDescent="0.25">
      <c r="C17" s="3">
        <v>116.05333110108563</v>
      </c>
      <c r="D17" s="9">
        <v>112.87644905125326</v>
      </c>
      <c r="E17" s="9">
        <v>110.41226789229425</v>
      </c>
      <c r="F17" s="9">
        <v>108.39888528509931</v>
      </c>
      <c r="G17" s="9">
        <v>106.69659454609346</v>
      </c>
      <c r="H17" s="9">
        <v>105.22200323526694</v>
      </c>
      <c r="I17" s="9">
        <v>103.92132151894535</v>
      </c>
      <c r="J17" s="9">
        <v>102.75782207630792</v>
      </c>
      <c r="K17" s="9">
        <v>101.70530880425686</v>
      </c>
      <c r="L17" s="9">
        <v>100.74443946911299</v>
      </c>
      <c r="M17" s="9">
        <v>99.860525365391211</v>
      </c>
      <c r="N17" s="9">
        <v>99.042148730107144</v>
      </c>
      <c r="O17" s="9">
        <v>98.280258310153968</v>
      </c>
      <c r="P17" s="9">
        <v>97.567557419280604</v>
      </c>
      <c r="Q17" s="9">
        <v>96.898077840017677</v>
      </c>
      <c r="R17" s="9">
        <v>96.266875702959027</v>
      </c>
      <c r="S17" s="9">
        <v>95.669809701334472</v>
      </c>
      <c r="T17" s="9">
        <v>95.103376260321596</v>
      </c>
      <c r="U17" s="9">
        <v>94.564584963953195</v>
      </c>
      <c r="V17" s="9">
        <v>94.050862988270524</v>
      </c>
      <c r="W17" s="9">
        <v>93.559980795330404</v>
      </c>
      <c r="X17" s="9">
        <v>93.089993653126655</v>
      </c>
      <c r="Y17" s="9">
        <v>92.639195101362574</v>
      </c>
      <c r="Z17" s="9">
        <v>92.206079549404876</v>
      </c>
      <c r="AA17" s="9">
        <v>91.789311936805078</v>
      </c>
      <c r="AB17" s="9">
        <v>91.387702914120823</v>
      </c>
      <c r="AC17" s="9">
        <v>91.000188380930595</v>
      </c>
      <c r="AD17" s="9">
        <v>90.625812494167633</v>
      </c>
      <c r="AE17" s="9">
        <v>90.263713463610216</v>
      </c>
      <c r="AF17" s="9">
        <v>89.913111603294283</v>
      </c>
      <c r="AG17" s="9">
        <v>89.573299222116574</v>
      </c>
    </row>
    <row r="18" spans="1:33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 ht="15.75" thickBot="1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1:33" ht="15.75" thickTop="1" x14ac:dyDescent="0.25">
      <c r="A20" s="3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ht="15.75" thickBot="1" x14ac:dyDescent="0.3">
      <c r="A21" s="5"/>
      <c r="B21" s="4" t="s">
        <v>71</v>
      </c>
      <c r="C21" s="6" t="s">
        <v>72</v>
      </c>
      <c r="D21" s="8" t="s">
        <v>73</v>
      </c>
      <c r="E21" s="6"/>
      <c r="F21" s="6"/>
      <c r="G21" s="6"/>
      <c r="H21" s="6"/>
      <c r="I21" s="6"/>
      <c r="J21" s="6" t="s">
        <v>80</v>
      </c>
      <c r="K21" s="6" t="s">
        <v>81</v>
      </c>
      <c r="L21" s="6">
        <v>3185</v>
      </c>
      <c r="M21" s="6"/>
      <c r="N21" s="6"/>
      <c r="O21" s="2"/>
      <c r="P21" s="4" t="s">
        <v>71</v>
      </c>
      <c r="Q21" s="6" t="s">
        <v>72</v>
      </c>
      <c r="R21" s="8" t="s">
        <v>73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ht="16.5" thickTop="1" thickBot="1" x14ac:dyDescent="0.3">
      <c r="A22" s="7">
        <v>2020</v>
      </c>
      <c r="B22" s="8">
        <f>$L$21/P$22*P22</f>
        <v>3185</v>
      </c>
      <c r="C22" s="8">
        <f t="shared" ref="C22:D22" si="6">$L$21/Q$22*Q22</f>
        <v>3185</v>
      </c>
      <c r="D22" s="8">
        <f t="shared" si="6"/>
        <v>3185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2">
        <v>2020</v>
      </c>
      <c r="P22" s="4">
        <v>3284.7285354467272</v>
      </c>
      <c r="Q22" s="6">
        <v>3448.2242661555661</v>
      </c>
      <c r="R22" s="8">
        <v>3748.4228813155764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spans="1:33" ht="16.5" thickTop="1" thickBot="1" x14ac:dyDescent="0.3">
      <c r="A23">
        <v>2021</v>
      </c>
      <c r="B23" s="8">
        <f t="shared" ref="B23:B52" si="7">$L$21/P$22*P23</f>
        <v>2824.4020492405434</v>
      </c>
      <c r="C23" s="8">
        <f t="shared" ref="C23:C52" si="8">$L$21/Q$22*Q23</f>
        <v>2900.8286762361822</v>
      </c>
      <c r="D23" s="8">
        <f t="shared" ref="D23:D52" si="9">$L$21/R$22*R23</f>
        <v>3041.3914651182281</v>
      </c>
      <c r="O23" s="2">
        <v>2021</v>
      </c>
      <c r="P23" s="4">
        <v>2912.8395625477633</v>
      </c>
      <c r="Q23" s="6">
        <v>3140.567608589492</v>
      </c>
      <c r="R23" s="8">
        <v>3579.4101597761605</v>
      </c>
    </row>
    <row r="24" spans="1:33" ht="16.5" thickTop="1" thickBot="1" x14ac:dyDescent="0.3">
      <c r="A24" s="7">
        <v>2022</v>
      </c>
      <c r="B24" s="8">
        <f t="shared" si="7"/>
        <v>2671.9217422180463</v>
      </c>
      <c r="C24" s="8">
        <f t="shared" si="8"/>
        <v>2764.0679386533202</v>
      </c>
      <c r="D24" s="8">
        <f t="shared" si="9"/>
        <v>2945.4372988953269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2">
        <v>2022</v>
      </c>
      <c r="P24" s="4">
        <v>2755.5848009871747</v>
      </c>
      <c r="Q24" s="6">
        <v>2992.5042823758158</v>
      </c>
      <c r="R24" s="8">
        <v>3466.4818105681602</v>
      </c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ht="16.5" thickTop="1" thickBot="1" x14ac:dyDescent="0.3">
      <c r="A25">
        <v>2023</v>
      </c>
      <c r="B25" s="8">
        <f t="shared" si="7"/>
        <v>2563.735242676848</v>
      </c>
      <c r="C25" s="8">
        <f t="shared" si="8"/>
        <v>2667.0346511247267</v>
      </c>
      <c r="D25" s="8">
        <f t="shared" si="9"/>
        <v>2877.3567345079641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2">
        <v>2023</v>
      </c>
      <c r="P25" s="4">
        <v>2644.0107720411565</v>
      </c>
      <c r="Q25" s="6">
        <v>2887.4516805921589</v>
      </c>
      <c r="R25" s="8">
        <v>3386.3578716914039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 spans="1:33" ht="16.5" thickTop="1" thickBot="1" x14ac:dyDescent="0.3">
      <c r="A26" s="7">
        <v>2024</v>
      </c>
      <c r="B26" s="8">
        <f t="shared" si="7"/>
        <v>2479.8192742394249</v>
      </c>
      <c r="C26" s="8">
        <f t="shared" si="8"/>
        <v>2591.769786024548</v>
      </c>
      <c r="D26" s="8">
        <f t="shared" si="9"/>
        <v>2824.5493461872397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2">
        <v>2024</v>
      </c>
      <c r="P26" s="4">
        <v>2557.4672316624906</v>
      </c>
      <c r="Q26" s="6">
        <v>2805.9665521063312</v>
      </c>
      <c r="R26" s="8">
        <v>3324.2089163746314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.5" thickTop="1" thickBot="1" x14ac:dyDescent="0.3">
      <c r="A27">
        <v>2025</v>
      </c>
      <c r="B27" s="8">
        <f t="shared" si="7"/>
        <v>2411.2549356543514</v>
      </c>
      <c r="C27" s="8">
        <f t="shared" si="8"/>
        <v>2530.2739135418647</v>
      </c>
      <c r="D27" s="8">
        <f t="shared" si="9"/>
        <v>2781.4025682850634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">
        <v>2025</v>
      </c>
      <c r="P27" s="4">
        <v>2486.7560104805684</v>
      </c>
      <c r="Q27" s="6">
        <v>2739.3883543784827</v>
      </c>
      <c r="R27" s="8">
        <v>3273.4295224834041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 spans="1:33" ht="16.5" thickTop="1" thickBot="1" x14ac:dyDescent="0.3">
      <c r="A28" s="7">
        <v>2026</v>
      </c>
      <c r="B28" s="8">
        <f t="shared" si="7"/>
        <v>2353.2846133806115</v>
      </c>
      <c r="C28" s="8">
        <f t="shared" si="8"/>
        <v>2478.2798942033337</v>
      </c>
      <c r="D28" s="8">
        <f t="shared" si="9"/>
        <v>2744.9224873613739</v>
      </c>
      <c r="O28" s="2">
        <v>2026</v>
      </c>
      <c r="P28" s="4">
        <v>2426.970524834855</v>
      </c>
      <c r="Q28" s="6">
        <v>2683.0972902723342</v>
      </c>
      <c r="R28" s="8">
        <v>3230.4961566916927</v>
      </c>
    </row>
    <row r="29" spans="1:33" ht="16.5" thickTop="1" thickBot="1" x14ac:dyDescent="0.3">
      <c r="A29">
        <v>2027</v>
      </c>
      <c r="B29" s="8">
        <f t="shared" si="7"/>
        <v>2303.0684361131534</v>
      </c>
      <c r="C29" s="8">
        <f t="shared" si="8"/>
        <v>2433.2406260132707</v>
      </c>
      <c r="D29" s="8">
        <f t="shared" si="9"/>
        <v>2713.3220038977001</v>
      </c>
      <c r="O29" s="2">
        <v>2027</v>
      </c>
      <c r="P29" s="4">
        <v>2375.1819815345502</v>
      </c>
      <c r="Q29" s="6">
        <v>2634.3357525948259</v>
      </c>
      <c r="R29" s="8">
        <v>3193.3055836066469</v>
      </c>
    </row>
    <row r="30" spans="1:33" ht="16.5" thickTop="1" thickBot="1" x14ac:dyDescent="0.3">
      <c r="A30" s="7">
        <v>2028</v>
      </c>
      <c r="B30" s="8">
        <f t="shared" si="7"/>
        <v>2258.7746286318538</v>
      </c>
      <c r="C30" s="8">
        <f t="shared" si="8"/>
        <v>2393.5131759590031</v>
      </c>
      <c r="D30" s="8">
        <f t="shared" si="9"/>
        <v>2685.4484020621617</v>
      </c>
      <c r="O30" s="2">
        <v>2028</v>
      </c>
      <c r="P30" s="4">
        <v>2329.5012489199794</v>
      </c>
      <c r="Q30" s="6">
        <v>2591.3250281648075</v>
      </c>
      <c r="R30" s="8">
        <v>3160.5011732754033</v>
      </c>
    </row>
    <row r="31" spans="1:33" ht="16.5" thickTop="1" thickBot="1" x14ac:dyDescent="0.3">
      <c r="A31">
        <v>2029</v>
      </c>
      <c r="B31" s="8">
        <f t="shared" si="7"/>
        <v>2219.1524676757294</v>
      </c>
      <c r="C31" s="8">
        <f t="shared" si="8"/>
        <v>2357.9757609130916</v>
      </c>
      <c r="D31" s="8">
        <f t="shared" si="9"/>
        <v>2660.5146155769762</v>
      </c>
      <c r="O31" s="2">
        <v>2029</v>
      </c>
      <c r="P31" s="4">
        <v>2288.6384411558838</v>
      </c>
      <c r="Q31" s="6">
        <v>2552.8506241089976</v>
      </c>
      <c r="R31" s="8">
        <v>3131.1566282898752</v>
      </c>
    </row>
    <row r="32" spans="1:33" ht="16.5" thickTop="1" thickBot="1" x14ac:dyDescent="0.3">
      <c r="A32" s="7">
        <v>2030</v>
      </c>
      <c r="B32" s="8">
        <f t="shared" si="7"/>
        <v>2183.3098632485794</v>
      </c>
      <c r="C32" s="8">
        <f t="shared" si="8"/>
        <v>2325.8282586285854</v>
      </c>
      <c r="D32" s="8">
        <f t="shared" si="9"/>
        <v>2637.9592621006932</v>
      </c>
      <c r="O32" s="2">
        <v>2030</v>
      </c>
      <c r="P32" s="4">
        <v>2251.6735351757929</v>
      </c>
      <c r="Q32" s="6">
        <v>2518.0462920921295</v>
      </c>
      <c r="R32" s="8">
        <v>3104.6112584102334</v>
      </c>
    </row>
    <row r="33" spans="1:30" ht="16.5" thickTop="1" thickBot="1" x14ac:dyDescent="0.3">
      <c r="A33">
        <v>2031</v>
      </c>
      <c r="B33" s="8">
        <f t="shared" si="7"/>
        <v>2150.5881290906555</v>
      </c>
      <c r="C33" s="8">
        <f t="shared" si="8"/>
        <v>2296.4798884304091</v>
      </c>
      <c r="D33" s="8">
        <f t="shared" si="9"/>
        <v>2617.3678376747989</v>
      </c>
      <c r="O33" s="2">
        <v>2031</v>
      </c>
      <c r="P33" s="4">
        <v>2217.9272199739612</v>
      </c>
      <c r="Q33" s="6">
        <v>2486.2724263811501</v>
      </c>
      <c r="R33" s="8">
        <v>3080.377234398647</v>
      </c>
    </row>
    <row r="34" spans="1:30" ht="16.5" thickTop="1" thickBot="1" x14ac:dyDescent="0.3">
      <c r="A34" s="7">
        <v>2032</v>
      </c>
      <c r="B34" s="8">
        <f t="shared" si="7"/>
        <v>2120.4870515949401</v>
      </c>
      <c r="C34" s="8">
        <f t="shared" si="8"/>
        <v>2269.4820049611317</v>
      </c>
      <c r="D34" s="8">
        <f t="shared" si="9"/>
        <v>2598.4255634236965</v>
      </c>
      <c r="E34" s="3"/>
      <c r="F34" s="5"/>
      <c r="G34" s="7"/>
      <c r="H34" s="3"/>
      <c r="I34" s="5"/>
      <c r="J34" s="7"/>
      <c r="K34" s="3"/>
      <c r="L34" s="5"/>
      <c r="M34" s="7"/>
      <c r="N34" s="3"/>
      <c r="O34" s="2">
        <v>2032</v>
      </c>
      <c r="P34" s="4">
        <v>2186.8836192838921</v>
      </c>
      <c r="Q34" s="6">
        <v>2457.0433033313534</v>
      </c>
      <c r="R34" s="8">
        <v>3058.0840933540671</v>
      </c>
      <c r="S34" s="7"/>
      <c r="T34" s="3"/>
      <c r="U34" s="5"/>
      <c r="V34" s="7"/>
      <c r="Y34" s="18"/>
      <c r="AB34" s="3"/>
      <c r="AC34" s="5"/>
      <c r="AD34" s="7"/>
    </row>
    <row r="35" spans="1:30" ht="16.5" thickTop="1" thickBot="1" x14ac:dyDescent="0.3">
      <c r="A35">
        <v>2033</v>
      </c>
      <c r="B35" s="8">
        <f t="shared" si="7"/>
        <v>2092.6178068169165</v>
      </c>
      <c r="C35" s="8">
        <f t="shared" si="8"/>
        <v>2244.4858690918777</v>
      </c>
      <c r="D35" s="8">
        <f t="shared" si="9"/>
        <v>2580.8877567511104</v>
      </c>
      <c r="E35" s="9"/>
      <c r="F35" s="10"/>
      <c r="G35" s="8"/>
      <c r="H35" s="9"/>
      <c r="I35" s="11"/>
      <c r="J35" s="8"/>
      <c r="K35" s="9"/>
      <c r="L35" s="6"/>
      <c r="M35" s="8"/>
      <c r="N35" s="9"/>
      <c r="O35" s="2">
        <v>2033</v>
      </c>
      <c r="P35" s="4">
        <v>2158.1417343282487</v>
      </c>
      <c r="Q35" s="6">
        <v>2429.9813622750007</v>
      </c>
      <c r="R35" s="8">
        <v>3037.4438686069361</v>
      </c>
      <c r="S35" s="8"/>
      <c r="T35" s="9"/>
      <c r="U35" s="6"/>
      <c r="V35" s="8"/>
    </row>
    <row r="36" spans="1:30" ht="16.5" thickTop="1" thickBot="1" x14ac:dyDescent="0.3">
      <c r="A36" s="7">
        <v>2034</v>
      </c>
      <c r="B36" s="8">
        <f t="shared" si="7"/>
        <v>2066.6721606532333</v>
      </c>
      <c r="C36" s="8">
        <f t="shared" si="8"/>
        <v>2221.21502333023</v>
      </c>
      <c r="D36" s="8">
        <f t="shared" si="9"/>
        <v>2564.5604493540745</v>
      </c>
      <c r="E36" s="9"/>
      <c r="F36" s="10"/>
      <c r="G36" s="8"/>
      <c r="H36" s="9"/>
      <c r="I36" s="11"/>
      <c r="J36" s="8"/>
      <c r="K36" s="9"/>
      <c r="L36" s="6"/>
      <c r="M36" s="8"/>
      <c r="N36" s="9"/>
      <c r="O36" s="2">
        <v>2034</v>
      </c>
      <c r="P36" s="4">
        <v>2131.3836795952961</v>
      </c>
      <c r="Q36" s="6">
        <v>2404.7872978953219</v>
      </c>
      <c r="R36" s="8">
        <v>3018.2282790818745</v>
      </c>
      <c r="S36" s="8"/>
      <c r="T36" s="9"/>
      <c r="U36" s="6"/>
      <c r="V36" s="8"/>
    </row>
    <row r="37" spans="1:30" ht="16.5" thickTop="1" thickBot="1" x14ac:dyDescent="0.3">
      <c r="A37">
        <v>2035</v>
      </c>
      <c r="B37" s="8">
        <f t="shared" si="7"/>
        <v>2042.4016295494578</v>
      </c>
      <c r="C37" s="8">
        <f t="shared" si="8"/>
        <v>2199.4466009018147</v>
      </c>
      <c r="D37" s="8">
        <f t="shared" si="9"/>
        <v>2549.2872732874362</v>
      </c>
      <c r="E37" s="9"/>
      <c r="F37" s="10"/>
      <c r="G37" s="8"/>
      <c r="H37" s="9"/>
      <c r="I37" s="11"/>
      <c r="J37" s="8"/>
      <c r="K37" s="9"/>
      <c r="L37" s="6"/>
      <c r="M37" s="8"/>
      <c r="N37" s="9"/>
      <c r="O37" s="2">
        <v>2035</v>
      </c>
      <c r="P37" s="4">
        <v>2106.3531910279435</v>
      </c>
      <c r="Q37" s="6">
        <v>2381.2198245974928</v>
      </c>
      <c r="R37" s="8">
        <v>3000.2532955218903</v>
      </c>
      <c r="S37" s="8"/>
      <c r="T37" s="9"/>
      <c r="U37" s="6"/>
      <c r="V37" s="8"/>
    </row>
    <row r="38" spans="1:30" ht="16.5" thickTop="1" thickBot="1" x14ac:dyDescent="0.3">
      <c r="A38" s="7">
        <v>2036</v>
      </c>
      <c r="B38" s="8">
        <f t="shared" si="7"/>
        <v>2019.6029700277438</v>
      </c>
      <c r="C38" s="8">
        <f t="shared" si="8"/>
        <v>2178.9983111982142</v>
      </c>
      <c r="D38" s="8">
        <f t="shared" si="9"/>
        <v>2534.940329684528</v>
      </c>
      <c r="E38" s="9"/>
      <c r="F38" s="10"/>
      <c r="G38" s="8"/>
      <c r="H38" s="9"/>
      <c r="I38" s="11"/>
      <c r="J38" s="8"/>
      <c r="K38" s="9"/>
      <c r="L38" s="6"/>
      <c r="M38" s="8"/>
      <c r="N38" s="9"/>
      <c r="O38" s="2">
        <v>2036</v>
      </c>
      <c r="P38" s="4">
        <v>2082.8406612003428</v>
      </c>
      <c r="Q38" s="6">
        <v>2359.08158636913</v>
      </c>
      <c r="R38" s="8">
        <v>2983.3683938961181</v>
      </c>
      <c r="S38" s="8"/>
      <c r="T38" s="9"/>
      <c r="U38" s="6"/>
      <c r="V38" s="8"/>
    </row>
    <row r="39" spans="1:30" ht="16.5" thickTop="1" thickBot="1" x14ac:dyDescent="0.3">
      <c r="A39">
        <v>2037</v>
      </c>
      <c r="B39" s="8">
        <f t="shared" si="7"/>
        <v>1998.1078220681588</v>
      </c>
      <c r="C39" s="8">
        <f t="shared" si="8"/>
        <v>2159.7191508475471</v>
      </c>
      <c r="D39" s="8">
        <f t="shared" si="9"/>
        <v>2521.4136714518977</v>
      </c>
      <c r="E39" s="9"/>
      <c r="F39" s="10"/>
      <c r="G39" s="8"/>
      <c r="H39" s="9"/>
      <c r="I39" s="11"/>
      <c r="J39" s="8"/>
      <c r="K39" s="9"/>
      <c r="L39" s="6"/>
      <c r="M39" s="8"/>
      <c r="N39" s="9"/>
      <c r="O39" s="2">
        <v>2037</v>
      </c>
      <c r="P39" s="4">
        <v>2060.6724584133731</v>
      </c>
      <c r="Q39" s="6">
        <v>2338.2091001674739</v>
      </c>
      <c r="R39" s="8">
        <v>2967.4488851906463</v>
      </c>
      <c r="S39" s="8"/>
      <c r="T39" s="9"/>
      <c r="U39" s="6"/>
      <c r="V39" s="8"/>
    </row>
    <row r="40" spans="1:30" ht="16.5" thickTop="1" thickBot="1" x14ac:dyDescent="0.3">
      <c r="A40" s="7">
        <v>2038</v>
      </c>
      <c r="B40" s="8">
        <f t="shared" si="7"/>
        <v>1977.7751563608408</v>
      </c>
      <c r="C40" s="8">
        <f t="shared" si="8"/>
        <v>2141.4826295979651</v>
      </c>
      <c r="D40" s="8">
        <f t="shared" si="9"/>
        <v>2508.6185504088448</v>
      </c>
      <c r="E40" s="9"/>
      <c r="F40" s="10"/>
      <c r="G40" s="8"/>
      <c r="H40" s="9"/>
      <c r="I40" s="11"/>
      <c r="J40" s="8"/>
      <c r="K40" s="9"/>
      <c r="L40" s="6"/>
      <c r="M40" s="8"/>
      <c r="N40" s="9"/>
      <c r="O40" s="2">
        <v>2038</v>
      </c>
      <c r="P40" s="4">
        <v>2039.7031374555941</v>
      </c>
      <c r="Q40" s="6">
        <v>2318.4654219561489</v>
      </c>
      <c r="R40" s="8">
        <v>2952.3903217724419</v>
      </c>
      <c r="S40" s="8"/>
      <c r="T40" s="9"/>
      <c r="U40" s="6"/>
      <c r="V40" s="8"/>
    </row>
    <row r="41" spans="1:30" ht="16.5" thickTop="1" thickBot="1" x14ac:dyDescent="0.3">
      <c r="A41">
        <v>2039</v>
      </c>
      <c r="B41" s="8">
        <f t="shared" si="7"/>
        <v>1958.4856611120349</v>
      </c>
      <c r="C41" s="8">
        <f t="shared" si="8"/>
        <v>2124.181735801636</v>
      </c>
      <c r="D41" s="8">
        <f t="shared" si="9"/>
        <v>2496.4798849667122</v>
      </c>
      <c r="E41" s="9"/>
      <c r="F41" s="10"/>
      <c r="G41" s="8"/>
      <c r="H41" s="9"/>
      <c r="I41" s="11"/>
      <c r="J41" s="8"/>
      <c r="K41" s="9"/>
      <c r="L41" s="6"/>
      <c r="M41" s="8"/>
      <c r="N41" s="9"/>
      <c r="O41" s="2">
        <v>2039</v>
      </c>
      <c r="P41" s="4">
        <v>2019.8096506492777</v>
      </c>
      <c r="Q41" s="6">
        <v>2299.734696111665</v>
      </c>
      <c r="R41" s="8">
        <v>2938.1043402051187</v>
      </c>
      <c r="S41" s="8"/>
      <c r="T41" s="9"/>
      <c r="U41" s="6"/>
      <c r="V41" s="8"/>
    </row>
    <row r="42" spans="1:30" ht="16.5" thickTop="1" thickBot="1" x14ac:dyDescent="0.3">
      <c r="A42" s="7">
        <v>2040</v>
      </c>
      <c r="B42" s="8">
        <f t="shared" si="7"/>
        <v>1940.137499794419</v>
      </c>
      <c r="C42" s="8">
        <f t="shared" si="8"/>
        <v>2107.7251315090157</v>
      </c>
      <c r="D42" s="8">
        <f t="shared" si="9"/>
        <v>2484.9335905282092</v>
      </c>
      <c r="E42" s="9"/>
      <c r="F42" s="10"/>
      <c r="G42" s="8"/>
      <c r="H42" s="9"/>
      <c r="I42" s="11"/>
      <c r="J42" s="8"/>
      <c r="K42" s="9"/>
      <c r="L42" s="6"/>
      <c r="M42" s="8"/>
      <c r="N42" s="9"/>
      <c r="O42" s="2">
        <v>2040</v>
      </c>
      <c r="P42" s="4">
        <v>2000.8869727676599</v>
      </c>
      <c r="Q42" s="6">
        <v>2281.918036061325</v>
      </c>
      <c r="R42" s="8">
        <v>2924.5155193989358</v>
      </c>
      <c r="S42" s="8"/>
      <c r="T42" s="9"/>
      <c r="U42" s="6"/>
      <c r="V42" s="8"/>
    </row>
    <row r="43" spans="1:30" ht="16.5" thickTop="1" thickBot="1" x14ac:dyDescent="0.3">
      <c r="A43">
        <v>2041</v>
      </c>
      <c r="B43" s="8">
        <f t="shared" si="7"/>
        <v>1922.6430566848837</v>
      </c>
      <c r="C43" s="8">
        <f t="shared" si="8"/>
        <v>2092.0342335171299</v>
      </c>
      <c r="D43" s="8">
        <f t="shared" si="9"/>
        <v>2473.9245314904297</v>
      </c>
      <c r="E43" s="9"/>
      <c r="F43" s="10"/>
      <c r="G43" s="8"/>
      <c r="H43" s="9"/>
      <c r="I43" s="11"/>
      <c r="J43" s="8"/>
      <c r="K43" s="9"/>
      <c r="L43" s="6"/>
      <c r="M43" s="8"/>
      <c r="N43" s="9"/>
      <c r="O43" s="2">
        <v>2041</v>
      </c>
      <c r="P43" s="4">
        <v>1982.844744669186</v>
      </c>
      <c r="Q43" s="6">
        <v>2264.9303640947965</v>
      </c>
      <c r="R43" s="8">
        <v>2911.5589703254768</v>
      </c>
      <c r="S43" s="8"/>
      <c r="T43" s="9"/>
      <c r="U43" s="6"/>
      <c r="V43" s="8"/>
    </row>
    <row r="44" spans="1:30" ht="16.5" thickTop="1" thickBot="1" x14ac:dyDescent="0.3">
      <c r="A44" s="7">
        <v>2042</v>
      </c>
      <c r="B44" s="8">
        <f t="shared" si="7"/>
        <v>1905.9264064258346</v>
      </c>
      <c r="C44" s="8">
        <f t="shared" si="8"/>
        <v>2077.0409438000188</v>
      </c>
      <c r="D44" s="8">
        <f t="shared" si="9"/>
        <v>2463.4049288678411</v>
      </c>
      <c r="O44" s="2">
        <v>2042</v>
      </c>
      <c r="P44" s="4">
        <v>1965.6046636258636</v>
      </c>
      <c r="Q44" s="6">
        <v>2248.6979542260233</v>
      </c>
      <c r="R44" s="8">
        <v>2899.1784619509531</v>
      </c>
    </row>
    <row r="45" spans="1:30" ht="16.5" thickTop="1" thickBot="1" x14ac:dyDescent="0.3">
      <c r="A45">
        <v>2043</v>
      </c>
      <c r="B45" s="8">
        <f t="shared" si="7"/>
        <v>1889.9213225269605</v>
      </c>
      <c r="C45" s="8">
        <f t="shared" si="8"/>
        <v>2062.6858633189531</v>
      </c>
      <c r="D45" s="8">
        <f t="shared" si="9"/>
        <v>2453.3331070645349</v>
      </c>
      <c r="O45" s="2">
        <v>2043</v>
      </c>
      <c r="P45" s="4">
        <v>1949.0984294673547</v>
      </c>
      <c r="Q45" s="6">
        <v>2233.1564983838171</v>
      </c>
      <c r="R45" s="8">
        <v>2887.32494631389</v>
      </c>
    </row>
    <row r="46" spans="1:30" ht="16.5" thickTop="1" thickBot="1" x14ac:dyDescent="0.3">
      <c r="A46" s="7">
        <v>2044</v>
      </c>
      <c r="B46" s="8">
        <f t="shared" si="7"/>
        <v>1874.5696926746114</v>
      </c>
      <c r="C46" s="8">
        <f t="shared" si="8"/>
        <v>2048.9168707014569</v>
      </c>
      <c r="D46" s="8">
        <f t="shared" si="9"/>
        <v>2443.6724966459878</v>
      </c>
      <c r="O46" s="2">
        <v>2044</v>
      </c>
      <c r="P46" s="4">
        <v>1933.2661102706115</v>
      </c>
      <c r="Q46" s="6">
        <v>2218.2495676258368</v>
      </c>
      <c r="R46" s="8">
        <v>2875.9553848883461</v>
      </c>
    </row>
    <row r="47" spans="1:30" ht="16.5" thickTop="1" thickBot="1" x14ac:dyDescent="0.3">
      <c r="A47">
        <v>2045</v>
      </c>
      <c r="B47" s="8">
        <f t="shared" si="7"/>
        <v>1859.8202450312444</v>
      </c>
      <c r="C47" s="8">
        <f t="shared" si="8"/>
        <v>2035.6879798496752</v>
      </c>
      <c r="D47" s="8">
        <f t="shared" si="9"/>
        <v>2434.390832813433</v>
      </c>
      <c r="O47" s="2">
        <v>2045</v>
      </c>
      <c r="P47" s="4">
        <v>1918.0548287772851</v>
      </c>
      <c r="Q47" s="6">
        <v>2203.9273753340199</v>
      </c>
      <c r="R47" s="8">
        <v>2865.0318052693106</v>
      </c>
    </row>
    <row r="48" spans="1:30" ht="16.5" thickTop="1" thickBot="1" x14ac:dyDescent="0.3">
      <c r="A48" s="7">
        <v>2046</v>
      </c>
      <c r="B48" s="8">
        <f t="shared" si="7"/>
        <v>1845.6275150456615</v>
      </c>
      <c r="C48" s="8">
        <f t="shared" si="8"/>
        <v>2022.9584132646849</v>
      </c>
      <c r="D48" s="8">
        <f t="shared" si="9"/>
        <v>2425.4595052289965</v>
      </c>
      <c r="O48" s="2">
        <v>2046</v>
      </c>
      <c r="P48" s="4">
        <v>1903.4176968527845</v>
      </c>
      <c r="Q48" s="6">
        <v>2190.1457739537977</v>
      </c>
      <c r="R48" s="8">
        <v>2854.5205359826459</v>
      </c>
    </row>
    <row r="49" spans="1:18" ht="16.5" thickTop="1" thickBot="1" x14ac:dyDescent="0.3">
      <c r="A49">
        <v>2047</v>
      </c>
      <c r="B49" s="8">
        <f t="shared" si="7"/>
        <v>1831.9510002532206</v>
      </c>
      <c r="C49" s="8">
        <f t="shared" si="8"/>
        <v>2010.6918439804222</v>
      </c>
      <c r="D49" s="8">
        <f t="shared" si="9"/>
        <v>2416.8530261408464</v>
      </c>
      <c r="O49" s="2">
        <v>2047</v>
      </c>
      <c r="P49" s="4">
        <v>1889.3129438216415</v>
      </c>
      <c r="Q49" s="6">
        <v>2176.8654342776681</v>
      </c>
      <c r="R49" s="8">
        <v>2844.3915805221795</v>
      </c>
    </row>
    <row r="50" spans="1:18" ht="16.5" thickTop="1" thickBot="1" x14ac:dyDescent="0.3">
      <c r="A50" s="7">
        <v>2048</v>
      </c>
      <c r="B50" s="8">
        <f t="shared" si="7"/>
        <v>1818.7544634572123</v>
      </c>
      <c r="C50" s="8">
        <f t="shared" si="8"/>
        <v>1998.855770581808</v>
      </c>
      <c r="D50" s="8">
        <f t="shared" si="9"/>
        <v>2408.5485918829586</v>
      </c>
      <c r="O50" s="2">
        <v>2048</v>
      </c>
      <c r="P50" s="4">
        <v>1875.7031978301436</v>
      </c>
      <c r="Q50" s="6">
        <v>2164.0511688117026</v>
      </c>
      <c r="R50" s="8">
        <v>2834.6181012792758</v>
      </c>
    </row>
    <row r="51" spans="1:18" ht="16.5" thickTop="1" thickBot="1" x14ac:dyDescent="0.3">
      <c r="A51">
        <v>2049</v>
      </c>
      <c r="B51" s="8">
        <f t="shared" si="7"/>
        <v>1806.0053540895376</v>
      </c>
      <c r="C51" s="8">
        <f t="shared" si="8"/>
        <v>1987.420998218774</v>
      </c>
      <c r="D51" s="8">
        <f t="shared" si="9"/>
        <v>2400.5257187438106</v>
      </c>
      <c r="O51" s="2">
        <v>2049</v>
      </c>
      <c r="P51" s="4">
        <v>1862.5548890886892</v>
      </c>
      <c r="Q51" s="6">
        <v>2151.6713698979888</v>
      </c>
      <c r="R51" s="8">
        <v>2825.1759909971174</v>
      </c>
    </row>
    <row r="52" spans="1:18" ht="16.5" thickTop="1" thickBot="1" x14ac:dyDescent="0.3">
      <c r="A52" s="7">
        <v>2050</v>
      </c>
      <c r="B52" s="8">
        <f t="shared" si="7"/>
        <v>1793.6743244860502</v>
      </c>
      <c r="C52" s="8">
        <f t="shared" si="8"/>
        <v>1976.3612047499671</v>
      </c>
      <c r="D52" s="8">
        <f t="shared" si="9"/>
        <v>2392.7659385638171</v>
      </c>
      <c r="O52" s="2">
        <v>2050</v>
      </c>
      <c r="P52" s="4">
        <v>1849.8377510007729</v>
      </c>
      <c r="Q52" s="6">
        <v>2139.6975400022875</v>
      </c>
      <c r="R52" s="8">
        <v>2816.0435145196711</v>
      </c>
    </row>
    <row r="53" spans="1:18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"/>
  <sheetViews>
    <sheetView topLeftCell="M1" workbookViewId="0">
      <selection activeCell="B8" sqref="B8:AF10"/>
    </sheetView>
  </sheetViews>
  <sheetFormatPr defaultRowHeight="15" x14ac:dyDescent="0.25"/>
  <cols>
    <col min="1" max="1" width="22.85546875" customWidth="1"/>
  </cols>
  <sheetData>
    <row r="1" spans="1:33" x14ac:dyDescent="0.25">
      <c r="A1" s="1"/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</row>
    <row r="2" spans="1:33" x14ac:dyDescent="0.25">
      <c r="A2" s="3" t="s">
        <v>26</v>
      </c>
      <c r="B2" s="4">
        <v>1462</v>
      </c>
      <c r="C2" s="4">
        <v>1385.8</v>
      </c>
      <c r="D2" s="4">
        <v>1309.5999999999999</v>
      </c>
      <c r="E2" s="4">
        <v>1233.4000000000001</v>
      </c>
      <c r="F2" s="4">
        <v>1157.2</v>
      </c>
      <c r="G2" s="4">
        <v>1081</v>
      </c>
      <c r="H2" s="4">
        <v>1004.8</v>
      </c>
      <c r="I2" s="4">
        <v>928.6</v>
      </c>
      <c r="J2" s="4">
        <v>852.4</v>
      </c>
      <c r="K2" s="4">
        <v>776.19999999999993</v>
      </c>
      <c r="L2" s="4">
        <v>700</v>
      </c>
      <c r="M2" s="4">
        <v>691.25</v>
      </c>
      <c r="N2" s="4">
        <v>682.5</v>
      </c>
      <c r="O2" s="4">
        <v>673.75</v>
      </c>
      <c r="P2" s="4">
        <v>665</v>
      </c>
      <c r="Q2" s="4">
        <v>656.24999999999989</v>
      </c>
      <c r="R2" s="4">
        <v>647.5</v>
      </c>
      <c r="S2" s="4">
        <v>638.75</v>
      </c>
      <c r="T2" s="4">
        <v>630</v>
      </c>
      <c r="U2" s="4">
        <v>621.25</v>
      </c>
      <c r="V2" s="4">
        <v>612.5</v>
      </c>
      <c r="W2" s="4">
        <v>603.75</v>
      </c>
      <c r="X2" s="4">
        <v>595</v>
      </c>
      <c r="Y2" s="4">
        <v>586.25</v>
      </c>
      <c r="Z2" s="4">
        <v>577.5</v>
      </c>
      <c r="AA2" s="4">
        <v>568.74999999999989</v>
      </c>
      <c r="AB2" s="4">
        <v>560</v>
      </c>
      <c r="AC2" s="4">
        <v>551.25</v>
      </c>
      <c r="AD2" s="4">
        <v>542.5</v>
      </c>
      <c r="AE2" s="4">
        <v>533.75</v>
      </c>
      <c r="AF2" s="4">
        <v>525</v>
      </c>
      <c r="AG2" s="4"/>
    </row>
    <row r="3" spans="1:33" x14ac:dyDescent="0.25">
      <c r="A3" s="5" t="s">
        <v>27</v>
      </c>
      <c r="B3" s="6">
        <v>1462</v>
      </c>
      <c r="C3" s="6">
        <v>1410.8</v>
      </c>
      <c r="D3" s="6">
        <v>1359.6</v>
      </c>
      <c r="E3" s="6">
        <v>1308.4000000000001</v>
      </c>
      <c r="F3" s="6">
        <v>1257.2</v>
      </c>
      <c r="G3" s="6">
        <v>1206</v>
      </c>
      <c r="H3" s="6">
        <v>1154.8</v>
      </c>
      <c r="I3" s="6">
        <v>1103.5999999999999</v>
      </c>
      <c r="J3" s="6">
        <v>1052.4000000000001</v>
      </c>
      <c r="K3" s="6">
        <v>1001.2</v>
      </c>
      <c r="L3" s="6">
        <v>950</v>
      </c>
      <c r="M3" s="6">
        <v>940.5</v>
      </c>
      <c r="N3" s="6">
        <v>931</v>
      </c>
      <c r="O3" s="6">
        <v>921.5</v>
      </c>
      <c r="P3" s="6">
        <v>912</v>
      </c>
      <c r="Q3" s="6">
        <v>902.5</v>
      </c>
      <c r="R3" s="6">
        <v>893</v>
      </c>
      <c r="S3" s="6">
        <v>883.5</v>
      </c>
      <c r="T3" s="6">
        <v>874</v>
      </c>
      <c r="U3" s="6">
        <v>864.5</v>
      </c>
      <c r="V3" s="6">
        <v>855</v>
      </c>
      <c r="W3" s="6">
        <v>845.5</v>
      </c>
      <c r="X3" s="6">
        <v>836</v>
      </c>
      <c r="Y3" s="6">
        <v>826.5</v>
      </c>
      <c r="Z3" s="6">
        <v>817</v>
      </c>
      <c r="AA3" s="6">
        <v>807.5</v>
      </c>
      <c r="AB3" s="6">
        <v>798</v>
      </c>
      <c r="AC3" s="6">
        <v>788.5</v>
      </c>
      <c r="AD3" s="6">
        <v>779</v>
      </c>
      <c r="AE3" s="6">
        <v>769.5</v>
      </c>
      <c r="AF3" s="6">
        <v>760</v>
      </c>
      <c r="AG3" s="6"/>
    </row>
    <row r="4" spans="1:33" ht="15.75" thickBot="1" x14ac:dyDescent="0.3">
      <c r="A4" s="7" t="s">
        <v>28</v>
      </c>
      <c r="B4" s="8">
        <v>1462</v>
      </c>
      <c r="C4" s="8">
        <v>1415.8</v>
      </c>
      <c r="D4" s="8">
        <v>1369.6</v>
      </c>
      <c r="E4" s="8">
        <v>1323.4</v>
      </c>
      <c r="F4" s="8">
        <v>1277.2</v>
      </c>
      <c r="G4" s="8">
        <v>1231</v>
      </c>
      <c r="H4" s="8">
        <v>1184.8</v>
      </c>
      <c r="I4" s="8">
        <v>1138.5999999999999</v>
      </c>
      <c r="J4" s="8">
        <v>1092.4000000000001</v>
      </c>
      <c r="K4" s="8">
        <v>1046.2</v>
      </c>
      <c r="L4" s="8">
        <v>1000</v>
      </c>
      <c r="M4" s="8">
        <v>995</v>
      </c>
      <c r="N4" s="8">
        <v>990</v>
      </c>
      <c r="O4" s="8">
        <v>985</v>
      </c>
      <c r="P4" s="8">
        <v>980</v>
      </c>
      <c r="Q4" s="8">
        <v>975</v>
      </c>
      <c r="R4" s="8">
        <v>970</v>
      </c>
      <c r="S4" s="8">
        <v>965</v>
      </c>
      <c r="T4" s="8">
        <v>960</v>
      </c>
      <c r="U4" s="8">
        <v>955</v>
      </c>
      <c r="V4" s="8">
        <v>950</v>
      </c>
      <c r="W4" s="8">
        <v>945</v>
      </c>
      <c r="X4" s="8">
        <v>940</v>
      </c>
      <c r="Y4" s="8">
        <v>935</v>
      </c>
      <c r="Z4" s="8">
        <v>930</v>
      </c>
      <c r="AA4" s="8">
        <v>925</v>
      </c>
      <c r="AB4" s="8">
        <v>920</v>
      </c>
      <c r="AC4" s="8">
        <v>915</v>
      </c>
      <c r="AD4" s="8">
        <v>910</v>
      </c>
      <c r="AE4" s="8">
        <v>905</v>
      </c>
      <c r="AF4" s="8">
        <v>900</v>
      </c>
      <c r="AG4" s="8"/>
    </row>
    <row r="5" spans="1:33" ht="15.75" thickTop="1" x14ac:dyDescent="0.25"/>
    <row r="7" spans="1:33" x14ac:dyDescent="0.25">
      <c r="A7" s="18" t="s">
        <v>39</v>
      </c>
    </row>
    <row r="8" spans="1:33" x14ac:dyDescent="0.25">
      <c r="A8" s="3" t="s">
        <v>26</v>
      </c>
      <c r="B8" s="15">
        <v>43</v>
      </c>
      <c r="C8" s="15">
        <v>42.137999999999998</v>
      </c>
      <c r="D8" s="15">
        <v>41.275999999999996</v>
      </c>
      <c r="E8" s="15">
        <v>40.414000000000001</v>
      </c>
      <c r="F8" s="15">
        <v>39.552</v>
      </c>
      <c r="G8" s="15">
        <v>38.69</v>
      </c>
      <c r="H8" s="15">
        <v>37.828000000000003</v>
      </c>
      <c r="I8" s="15">
        <v>36.966000000000001</v>
      </c>
      <c r="J8" s="15">
        <v>36.103999999999999</v>
      </c>
      <c r="K8" s="15">
        <v>35.242000000000004</v>
      </c>
      <c r="L8" s="15">
        <v>34.380000000000003</v>
      </c>
      <c r="M8" s="15">
        <v>33.8643</v>
      </c>
      <c r="N8" s="15">
        <v>33.348599999999998</v>
      </c>
      <c r="O8" s="15">
        <v>32.832900000000002</v>
      </c>
      <c r="P8" s="15">
        <v>32.3172</v>
      </c>
      <c r="Q8" s="15">
        <v>31.801500000000004</v>
      </c>
      <c r="R8" s="15">
        <v>31.285800000000002</v>
      </c>
      <c r="S8" s="15">
        <v>30.770100000000003</v>
      </c>
      <c r="T8" s="15">
        <v>30.254400000000004</v>
      </c>
      <c r="U8" s="15">
        <v>29.738700000000001</v>
      </c>
      <c r="V8" s="15">
        <v>29.223000000000003</v>
      </c>
      <c r="W8" s="15">
        <v>28.707299999999996</v>
      </c>
      <c r="X8" s="15">
        <v>28.191600000000001</v>
      </c>
      <c r="Y8" s="15">
        <v>27.675900000000002</v>
      </c>
      <c r="Z8" s="15">
        <v>27.160199999999996</v>
      </c>
      <c r="AA8" s="15">
        <v>26.644500000000001</v>
      </c>
      <c r="AB8" s="15">
        <v>26.128800000000002</v>
      </c>
      <c r="AC8" s="15">
        <v>25.613099999999996</v>
      </c>
      <c r="AD8" s="15">
        <v>25.0974</v>
      </c>
      <c r="AE8" s="15">
        <v>24.581699999999998</v>
      </c>
      <c r="AF8" s="15">
        <v>24.065999999999999</v>
      </c>
      <c r="AG8" s="15"/>
    </row>
    <row r="9" spans="1:33" x14ac:dyDescent="0.25">
      <c r="A9" s="5" t="s">
        <v>27</v>
      </c>
      <c r="B9" s="16">
        <v>43</v>
      </c>
      <c r="C9" s="16">
        <v>42.594999999999999</v>
      </c>
      <c r="D9" s="16">
        <v>42.19</v>
      </c>
      <c r="E9" s="16">
        <v>41.785000000000004</v>
      </c>
      <c r="F9" s="16">
        <v>41.38</v>
      </c>
      <c r="G9" s="16">
        <v>40.975000000000001</v>
      </c>
      <c r="H9" s="16">
        <v>40.570000000000007</v>
      </c>
      <c r="I9" s="16">
        <v>40.165000000000006</v>
      </c>
      <c r="J9" s="16">
        <v>39.760000000000005</v>
      </c>
      <c r="K9" s="16">
        <v>39.355000000000004</v>
      </c>
      <c r="L9" s="16">
        <v>38.950000000000003</v>
      </c>
      <c r="M9" s="16">
        <v>38.657875000000004</v>
      </c>
      <c r="N9" s="16">
        <v>38.365750000000006</v>
      </c>
      <c r="O9" s="16">
        <v>38.073625000000007</v>
      </c>
      <c r="P9" s="16">
        <v>37.781500000000008</v>
      </c>
      <c r="Q9" s="16">
        <v>37.489375000000003</v>
      </c>
      <c r="R9" s="16">
        <v>37.197250000000004</v>
      </c>
      <c r="S9" s="16">
        <v>36.905124999999998</v>
      </c>
      <c r="T9" s="16">
        <v>36.613</v>
      </c>
      <c r="U9" s="16">
        <v>36.320875000000001</v>
      </c>
      <c r="V9" s="16">
        <v>36.028750000000002</v>
      </c>
      <c r="W9" s="16">
        <v>35.736625000000004</v>
      </c>
      <c r="X9" s="16">
        <v>35.444500000000005</v>
      </c>
      <c r="Y9" s="16">
        <v>35.152375000000006</v>
      </c>
      <c r="Z9" s="16">
        <v>34.860250000000001</v>
      </c>
      <c r="AA9" s="16">
        <v>34.568124999999995</v>
      </c>
      <c r="AB9" s="16">
        <v>34.275999999999996</v>
      </c>
      <c r="AC9" s="16">
        <v>33.983874999999998</v>
      </c>
      <c r="AD9" s="16">
        <v>33.691749999999999</v>
      </c>
      <c r="AE9" s="16">
        <v>33.399625</v>
      </c>
      <c r="AF9" s="16">
        <v>33.107500000000002</v>
      </c>
      <c r="AG9" s="16"/>
    </row>
    <row r="10" spans="1:33" ht="15.75" thickBot="1" x14ac:dyDescent="0.3">
      <c r="A10" s="7" t="s">
        <v>28</v>
      </c>
      <c r="B10" s="17">
        <v>43</v>
      </c>
      <c r="C10" s="17">
        <v>43</v>
      </c>
      <c r="D10" s="17">
        <v>43</v>
      </c>
      <c r="E10" s="17">
        <v>43</v>
      </c>
      <c r="F10" s="17">
        <v>43</v>
      </c>
      <c r="G10" s="17">
        <v>43</v>
      </c>
      <c r="H10" s="17">
        <v>43</v>
      </c>
      <c r="I10" s="17">
        <v>43</v>
      </c>
      <c r="J10" s="17">
        <v>43</v>
      </c>
      <c r="K10" s="17">
        <v>43</v>
      </c>
      <c r="L10" s="17">
        <v>43</v>
      </c>
      <c r="M10" s="17">
        <v>42.902474999999995</v>
      </c>
      <c r="N10" s="17">
        <v>42.804950000000005</v>
      </c>
      <c r="O10" s="17">
        <v>42.707425000000001</v>
      </c>
      <c r="P10" s="17">
        <v>42.609899999999996</v>
      </c>
      <c r="Q10" s="17">
        <v>42.512374999999999</v>
      </c>
      <c r="R10" s="17">
        <v>42.414850000000001</v>
      </c>
      <c r="S10" s="17">
        <v>42.317324999999997</v>
      </c>
      <c r="T10" s="17">
        <v>42.219799999999999</v>
      </c>
      <c r="U10" s="17">
        <v>42.122275000000002</v>
      </c>
      <c r="V10" s="17">
        <v>42.024749999999997</v>
      </c>
      <c r="W10" s="17">
        <v>41.927225</v>
      </c>
      <c r="X10" s="17">
        <v>41.829700000000003</v>
      </c>
      <c r="Y10" s="17">
        <v>41.732174999999998</v>
      </c>
      <c r="Z10" s="17">
        <v>41.634650000000001</v>
      </c>
      <c r="AA10" s="17">
        <v>41.537125000000003</v>
      </c>
      <c r="AB10" s="17">
        <v>41.439599999999999</v>
      </c>
      <c r="AC10" s="17">
        <v>41.342075000000001</v>
      </c>
      <c r="AD10" s="17">
        <v>41.244550000000004</v>
      </c>
      <c r="AE10" s="17">
        <v>41.147024999999999</v>
      </c>
      <c r="AF10" s="17">
        <v>41.049500000000002</v>
      </c>
      <c r="AG10" s="17"/>
    </row>
    <row r="11" spans="1:33" ht="15.75" thickTop="1" x14ac:dyDescent="0.25"/>
    <row r="15" spans="1:33" x14ac:dyDescent="0.25">
      <c r="A15" s="1"/>
      <c r="B15" s="3" t="s">
        <v>26</v>
      </c>
      <c r="C15" s="5" t="s">
        <v>27</v>
      </c>
      <c r="D15" s="7" t="s">
        <v>28</v>
      </c>
      <c r="H15" t="s">
        <v>80</v>
      </c>
      <c r="I15">
        <v>1355</v>
      </c>
      <c r="K15" s="1"/>
      <c r="L15" s="3" t="s">
        <v>26</v>
      </c>
      <c r="M15" s="5" t="s">
        <v>27</v>
      </c>
      <c r="N15" s="7" t="s">
        <v>28</v>
      </c>
    </row>
    <row r="16" spans="1:33" ht="15.75" thickBot="1" x14ac:dyDescent="0.3">
      <c r="A16" s="2">
        <v>2020</v>
      </c>
      <c r="B16" s="4">
        <f>$I$15/$L$16*L16</f>
        <v>1355</v>
      </c>
      <c r="C16" s="4">
        <f t="shared" ref="C16:D16" si="0">$I$15/$L$16*M16</f>
        <v>1355</v>
      </c>
      <c r="D16" s="4">
        <f t="shared" si="0"/>
        <v>1355</v>
      </c>
      <c r="K16" s="2">
        <v>2020</v>
      </c>
      <c r="L16" s="4">
        <v>1462</v>
      </c>
      <c r="M16" s="6">
        <v>1462</v>
      </c>
      <c r="N16" s="8">
        <v>1462</v>
      </c>
    </row>
    <row r="17" spans="1:14" ht="16.5" thickTop="1" thickBot="1" x14ac:dyDescent="0.3">
      <c r="A17" s="2">
        <v>2021</v>
      </c>
      <c r="B17" s="4">
        <f t="shared" ref="B17:B46" si="1">$I$15/$L$16*L17</f>
        <v>1284.3768809849521</v>
      </c>
      <c r="C17" s="4">
        <f t="shared" ref="C17:C46" si="2">$I$15/$L$16*M17</f>
        <v>1307.5471956224351</v>
      </c>
      <c r="D17" s="4">
        <f t="shared" ref="D17:D46" si="3">$I$15/$L$16*N17</f>
        <v>1312.1812585499315</v>
      </c>
      <c r="K17" s="2">
        <v>2021</v>
      </c>
      <c r="L17" s="4">
        <v>1385.8</v>
      </c>
      <c r="M17" s="6">
        <v>1410.8</v>
      </c>
      <c r="N17" s="8">
        <v>1415.8</v>
      </c>
    </row>
    <row r="18" spans="1:14" ht="16.5" thickTop="1" thickBot="1" x14ac:dyDescent="0.3">
      <c r="A18" s="2">
        <v>2022</v>
      </c>
      <c r="B18" s="4">
        <f t="shared" si="1"/>
        <v>1213.7537619699042</v>
      </c>
      <c r="C18" s="4">
        <f t="shared" si="2"/>
        <v>1260.0943912448699</v>
      </c>
      <c r="D18" s="4">
        <f t="shared" si="3"/>
        <v>1269.362517099863</v>
      </c>
      <c r="K18" s="2">
        <v>2022</v>
      </c>
      <c r="L18" s="4">
        <v>1309.5999999999999</v>
      </c>
      <c r="M18" s="6">
        <v>1359.6</v>
      </c>
      <c r="N18" s="8">
        <v>1369.6</v>
      </c>
    </row>
    <row r="19" spans="1:14" ht="16.5" thickTop="1" thickBot="1" x14ac:dyDescent="0.3">
      <c r="A19" s="2">
        <v>2023</v>
      </c>
      <c r="B19" s="4">
        <f t="shared" si="1"/>
        <v>1143.1306429548565</v>
      </c>
      <c r="C19" s="4">
        <f t="shared" si="2"/>
        <v>1212.6415868673053</v>
      </c>
      <c r="D19" s="4">
        <f t="shared" si="3"/>
        <v>1226.543775649795</v>
      </c>
      <c r="K19" s="2">
        <v>2023</v>
      </c>
      <c r="L19" s="4">
        <v>1233.4000000000001</v>
      </c>
      <c r="M19" s="6">
        <v>1308.4000000000001</v>
      </c>
      <c r="N19" s="8">
        <v>1323.4</v>
      </c>
    </row>
    <row r="20" spans="1:14" ht="16.5" thickTop="1" thickBot="1" x14ac:dyDescent="0.3">
      <c r="A20" s="2">
        <v>2024</v>
      </c>
      <c r="B20" s="4">
        <f t="shared" si="1"/>
        <v>1072.5075239398086</v>
      </c>
      <c r="C20" s="4">
        <f t="shared" si="2"/>
        <v>1165.1887824897401</v>
      </c>
      <c r="D20" s="4">
        <f t="shared" si="3"/>
        <v>1183.7250341997265</v>
      </c>
      <c r="K20" s="2">
        <v>2024</v>
      </c>
      <c r="L20" s="4">
        <v>1157.2</v>
      </c>
      <c r="M20" s="6">
        <v>1257.2</v>
      </c>
      <c r="N20" s="8">
        <v>1277.2</v>
      </c>
    </row>
    <row r="21" spans="1:14" ht="16.5" thickTop="1" thickBot="1" x14ac:dyDescent="0.3">
      <c r="A21" s="2">
        <v>2025</v>
      </c>
      <c r="B21" s="4">
        <f t="shared" si="1"/>
        <v>1001.8844049247606</v>
      </c>
      <c r="C21" s="4">
        <f t="shared" si="2"/>
        <v>1117.7359781121752</v>
      </c>
      <c r="D21" s="4">
        <f t="shared" si="3"/>
        <v>1140.906292749658</v>
      </c>
      <c r="K21" s="2">
        <v>2025</v>
      </c>
      <c r="L21" s="4">
        <v>1081</v>
      </c>
      <c r="M21" s="6">
        <v>1206</v>
      </c>
      <c r="N21" s="8">
        <v>1231</v>
      </c>
    </row>
    <row r="22" spans="1:14" ht="16.5" thickTop="1" thickBot="1" x14ac:dyDescent="0.3">
      <c r="A22" s="2">
        <v>2026</v>
      </c>
      <c r="B22" s="4">
        <f t="shared" si="1"/>
        <v>931.26128590971268</v>
      </c>
      <c r="C22" s="4">
        <f t="shared" si="2"/>
        <v>1070.28317373461</v>
      </c>
      <c r="D22" s="4">
        <f t="shared" si="3"/>
        <v>1098.0875512995894</v>
      </c>
      <c r="K22" s="2">
        <v>2026</v>
      </c>
      <c r="L22" s="4">
        <v>1004.8</v>
      </c>
      <c r="M22" s="6">
        <v>1154.8</v>
      </c>
      <c r="N22" s="8">
        <v>1184.8</v>
      </c>
    </row>
    <row r="23" spans="1:14" ht="16.5" thickTop="1" thickBot="1" x14ac:dyDescent="0.3">
      <c r="A23" s="2">
        <v>2027</v>
      </c>
      <c r="B23" s="4">
        <f t="shared" si="1"/>
        <v>860.63816689466489</v>
      </c>
      <c r="C23" s="4">
        <f t="shared" si="2"/>
        <v>1022.830369357045</v>
      </c>
      <c r="D23" s="4">
        <f t="shared" si="3"/>
        <v>1055.2688098495212</v>
      </c>
      <c r="K23" s="2">
        <v>2027</v>
      </c>
      <c r="L23" s="4">
        <v>928.6</v>
      </c>
      <c r="M23" s="6">
        <v>1103.5999999999999</v>
      </c>
      <c r="N23" s="8">
        <v>1138.5999999999999</v>
      </c>
    </row>
    <row r="24" spans="1:14" ht="16.5" thickTop="1" thickBot="1" x14ac:dyDescent="0.3">
      <c r="A24" s="2">
        <v>2028</v>
      </c>
      <c r="B24" s="4">
        <f t="shared" si="1"/>
        <v>790.01504787961699</v>
      </c>
      <c r="C24" s="4">
        <f t="shared" si="2"/>
        <v>975.37756497948021</v>
      </c>
      <c r="D24" s="4">
        <f t="shared" si="3"/>
        <v>1012.4500683994529</v>
      </c>
      <c r="K24" s="2">
        <v>2028</v>
      </c>
      <c r="L24" s="4">
        <v>852.4</v>
      </c>
      <c r="M24" s="6">
        <v>1052.4000000000001</v>
      </c>
      <c r="N24" s="8">
        <v>1092.4000000000001</v>
      </c>
    </row>
    <row r="25" spans="1:14" ht="16.5" thickTop="1" thickBot="1" x14ac:dyDescent="0.3">
      <c r="A25" s="2">
        <v>2029</v>
      </c>
      <c r="B25" s="4">
        <f t="shared" si="1"/>
        <v>719.39192886456897</v>
      </c>
      <c r="C25" s="4">
        <f t="shared" si="2"/>
        <v>927.92476060191518</v>
      </c>
      <c r="D25" s="4">
        <f t="shared" si="3"/>
        <v>969.6313269493844</v>
      </c>
      <c r="K25" s="2">
        <v>2029</v>
      </c>
      <c r="L25" s="4">
        <v>776.19999999999993</v>
      </c>
      <c r="M25" s="6">
        <v>1001.2</v>
      </c>
      <c r="N25" s="8">
        <v>1046.2</v>
      </c>
    </row>
    <row r="26" spans="1:14" ht="16.5" thickTop="1" thickBot="1" x14ac:dyDescent="0.3">
      <c r="A26" s="2">
        <v>2030</v>
      </c>
      <c r="B26" s="4">
        <f t="shared" si="1"/>
        <v>648.76880984952118</v>
      </c>
      <c r="C26" s="4">
        <f t="shared" si="2"/>
        <v>880.47195622435015</v>
      </c>
      <c r="D26" s="4">
        <f t="shared" si="3"/>
        <v>926.81258549931601</v>
      </c>
      <c r="K26" s="2">
        <v>2030</v>
      </c>
      <c r="L26" s="4">
        <v>700</v>
      </c>
      <c r="M26" s="6">
        <v>950</v>
      </c>
      <c r="N26" s="8">
        <v>1000</v>
      </c>
    </row>
    <row r="27" spans="1:14" ht="16.5" thickTop="1" thickBot="1" x14ac:dyDescent="0.3">
      <c r="A27" s="2">
        <v>2031</v>
      </c>
      <c r="B27" s="4">
        <f t="shared" si="1"/>
        <v>640.65919972640222</v>
      </c>
      <c r="C27" s="4">
        <f t="shared" si="2"/>
        <v>871.66723666210669</v>
      </c>
      <c r="D27" s="4">
        <f t="shared" si="3"/>
        <v>922.17852257181937</v>
      </c>
      <c r="K27" s="2">
        <v>2031</v>
      </c>
      <c r="L27" s="4">
        <v>691.25</v>
      </c>
      <c r="M27" s="6">
        <v>940.5</v>
      </c>
      <c r="N27" s="8">
        <v>995</v>
      </c>
    </row>
    <row r="28" spans="1:14" ht="16.5" thickTop="1" thickBot="1" x14ac:dyDescent="0.3">
      <c r="A28" s="2">
        <v>2032</v>
      </c>
      <c r="B28" s="4">
        <f t="shared" si="1"/>
        <v>632.54958960328315</v>
      </c>
      <c r="C28" s="4">
        <f t="shared" si="2"/>
        <v>862.86251709986323</v>
      </c>
      <c r="D28" s="4">
        <f t="shared" si="3"/>
        <v>917.54445964432284</v>
      </c>
      <c r="K28" s="2">
        <v>2032</v>
      </c>
      <c r="L28" s="4">
        <v>682.5</v>
      </c>
      <c r="M28" s="6">
        <v>931</v>
      </c>
      <c r="N28" s="8">
        <v>990</v>
      </c>
    </row>
    <row r="29" spans="1:14" ht="16.5" thickTop="1" thickBot="1" x14ac:dyDescent="0.3">
      <c r="A29" s="2">
        <v>2033</v>
      </c>
      <c r="B29" s="4">
        <f t="shared" si="1"/>
        <v>624.4399794801642</v>
      </c>
      <c r="C29" s="4">
        <f t="shared" si="2"/>
        <v>854.05779753761965</v>
      </c>
      <c r="D29" s="4">
        <f t="shared" si="3"/>
        <v>912.91039671682631</v>
      </c>
      <c r="K29" s="2">
        <v>2033</v>
      </c>
      <c r="L29" s="4">
        <v>673.75</v>
      </c>
      <c r="M29" s="6">
        <v>921.5</v>
      </c>
      <c r="N29" s="8">
        <v>985</v>
      </c>
    </row>
    <row r="30" spans="1:14" ht="16.5" thickTop="1" thickBot="1" x14ac:dyDescent="0.3">
      <c r="A30" s="2">
        <v>2034</v>
      </c>
      <c r="B30" s="4">
        <f t="shared" si="1"/>
        <v>616.33036935704513</v>
      </c>
      <c r="C30" s="4">
        <f t="shared" si="2"/>
        <v>845.25307797537619</v>
      </c>
      <c r="D30" s="4">
        <f t="shared" si="3"/>
        <v>908.27633378932967</v>
      </c>
      <c r="K30" s="2">
        <v>2034</v>
      </c>
      <c r="L30" s="4">
        <v>665</v>
      </c>
      <c r="M30" s="6">
        <v>912</v>
      </c>
      <c r="N30" s="8">
        <v>980</v>
      </c>
    </row>
    <row r="31" spans="1:14" ht="16.5" thickTop="1" thickBot="1" x14ac:dyDescent="0.3">
      <c r="A31" s="2">
        <v>2035</v>
      </c>
      <c r="B31" s="4">
        <f t="shared" si="1"/>
        <v>608.22075923392606</v>
      </c>
      <c r="C31" s="4">
        <f t="shared" si="2"/>
        <v>836.44835841313272</v>
      </c>
      <c r="D31" s="4">
        <f t="shared" si="3"/>
        <v>903.64227086183314</v>
      </c>
      <c r="K31" s="2">
        <v>2035</v>
      </c>
      <c r="L31" s="4">
        <v>656.24999999999989</v>
      </c>
      <c r="M31" s="6">
        <v>902.5</v>
      </c>
      <c r="N31" s="8">
        <v>975</v>
      </c>
    </row>
    <row r="32" spans="1:14" ht="16.5" thickTop="1" thickBot="1" x14ac:dyDescent="0.3">
      <c r="A32" s="2">
        <v>2036</v>
      </c>
      <c r="B32" s="4">
        <f t="shared" si="1"/>
        <v>600.1111491108071</v>
      </c>
      <c r="C32" s="4">
        <f t="shared" si="2"/>
        <v>827.64363885088915</v>
      </c>
      <c r="D32" s="4">
        <f t="shared" si="3"/>
        <v>899.0082079343365</v>
      </c>
      <c r="K32" s="2">
        <v>2036</v>
      </c>
      <c r="L32" s="4">
        <v>647.5</v>
      </c>
      <c r="M32" s="6">
        <v>893</v>
      </c>
      <c r="N32" s="8">
        <v>970</v>
      </c>
    </row>
    <row r="33" spans="1:14" ht="16.5" thickTop="1" thickBot="1" x14ac:dyDescent="0.3">
      <c r="A33" s="2">
        <v>2037</v>
      </c>
      <c r="B33" s="4">
        <f t="shared" si="1"/>
        <v>592.00153898768815</v>
      </c>
      <c r="C33" s="4">
        <f t="shared" si="2"/>
        <v>818.83891928864568</v>
      </c>
      <c r="D33" s="4">
        <f t="shared" si="3"/>
        <v>894.37414500683997</v>
      </c>
      <c r="K33" s="2">
        <v>2037</v>
      </c>
      <c r="L33" s="4">
        <v>638.75</v>
      </c>
      <c r="M33" s="6">
        <v>883.5</v>
      </c>
      <c r="N33" s="8">
        <v>965</v>
      </c>
    </row>
    <row r="34" spans="1:14" ht="16.5" thickTop="1" thickBot="1" x14ac:dyDescent="0.3">
      <c r="A34" s="2">
        <v>2038</v>
      </c>
      <c r="B34" s="4">
        <f t="shared" si="1"/>
        <v>583.89192886456908</v>
      </c>
      <c r="C34" s="4">
        <f t="shared" si="2"/>
        <v>810.03419972640222</v>
      </c>
      <c r="D34" s="4">
        <f t="shared" si="3"/>
        <v>889.74008207934332</v>
      </c>
      <c r="K34" s="2">
        <v>2038</v>
      </c>
      <c r="L34" s="4">
        <v>630</v>
      </c>
      <c r="M34" s="6">
        <v>874</v>
      </c>
      <c r="N34" s="8">
        <v>960</v>
      </c>
    </row>
    <row r="35" spans="1:14" ht="16.5" thickTop="1" thickBot="1" x14ac:dyDescent="0.3">
      <c r="A35" s="2">
        <v>2039</v>
      </c>
      <c r="B35" s="4">
        <f t="shared" si="1"/>
        <v>575.78231874145001</v>
      </c>
      <c r="C35" s="4">
        <f t="shared" si="2"/>
        <v>801.22948016415864</v>
      </c>
      <c r="D35" s="4">
        <f t="shared" si="3"/>
        <v>885.10601915184679</v>
      </c>
      <c r="K35" s="2">
        <v>2039</v>
      </c>
      <c r="L35" s="4">
        <v>621.25</v>
      </c>
      <c r="M35" s="6">
        <v>864.5</v>
      </c>
      <c r="N35" s="8">
        <v>955</v>
      </c>
    </row>
    <row r="36" spans="1:14" ht="16.5" thickTop="1" thickBot="1" x14ac:dyDescent="0.3">
      <c r="A36" s="2">
        <v>2040</v>
      </c>
      <c r="B36" s="4">
        <f t="shared" si="1"/>
        <v>567.67270861833106</v>
      </c>
      <c r="C36" s="4">
        <f t="shared" si="2"/>
        <v>792.42476060191518</v>
      </c>
      <c r="D36" s="4">
        <f t="shared" si="3"/>
        <v>880.47195622435015</v>
      </c>
      <c r="K36" s="2">
        <v>2040</v>
      </c>
      <c r="L36" s="4">
        <v>612.5</v>
      </c>
      <c r="M36" s="6">
        <v>855</v>
      </c>
      <c r="N36" s="8">
        <v>950</v>
      </c>
    </row>
    <row r="37" spans="1:14" ht="16.5" thickTop="1" thickBot="1" x14ac:dyDescent="0.3">
      <c r="A37" s="2">
        <v>2041</v>
      </c>
      <c r="B37" s="4">
        <f t="shared" si="1"/>
        <v>559.56309849521199</v>
      </c>
      <c r="C37" s="4">
        <f t="shared" si="2"/>
        <v>783.62004103967172</v>
      </c>
      <c r="D37" s="4">
        <f t="shared" si="3"/>
        <v>875.83789329685362</v>
      </c>
      <c r="K37" s="2">
        <v>2041</v>
      </c>
      <c r="L37" s="4">
        <v>603.75</v>
      </c>
      <c r="M37" s="6">
        <v>845.5</v>
      </c>
      <c r="N37" s="8">
        <v>945</v>
      </c>
    </row>
    <row r="38" spans="1:14" ht="16.5" thickTop="1" thickBot="1" x14ac:dyDescent="0.3">
      <c r="A38" s="2">
        <v>2042</v>
      </c>
      <c r="B38" s="4">
        <f t="shared" si="1"/>
        <v>551.45348837209303</v>
      </c>
      <c r="C38" s="4">
        <f t="shared" si="2"/>
        <v>774.81532147742814</v>
      </c>
      <c r="D38" s="4">
        <f t="shared" si="3"/>
        <v>871.20383036935709</v>
      </c>
      <c r="K38" s="2">
        <v>2042</v>
      </c>
      <c r="L38" s="4">
        <v>595</v>
      </c>
      <c r="M38" s="6">
        <v>836</v>
      </c>
      <c r="N38" s="8">
        <v>940</v>
      </c>
    </row>
    <row r="39" spans="1:14" ht="16.5" thickTop="1" thickBot="1" x14ac:dyDescent="0.3">
      <c r="A39" s="2">
        <v>2043</v>
      </c>
      <c r="B39" s="4">
        <f t="shared" si="1"/>
        <v>543.34387824897397</v>
      </c>
      <c r="C39" s="4">
        <f t="shared" si="2"/>
        <v>766.01060191518468</v>
      </c>
      <c r="D39" s="4">
        <f t="shared" si="3"/>
        <v>866.56976744186045</v>
      </c>
      <c r="K39" s="2">
        <v>2043</v>
      </c>
      <c r="L39" s="4">
        <v>586.25</v>
      </c>
      <c r="M39" s="6">
        <v>826.5</v>
      </c>
      <c r="N39" s="8">
        <v>935</v>
      </c>
    </row>
    <row r="40" spans="1:14" ht="16.5" thickTop="1" thickBot="1" x14ac:dyDescent="0.3">
      <c r="A40" s="2">
        <v>2044</v>
      </c>
      <c r="B40" s="4">
        <f t="shared" si="1"/>
        <v>535.23426812585501</v>
      </c>
      <c r="C40" s="4">
        <f t="shared" si="2"/>
        <v>757.20588235294122</v>
      </c>
      <c r="D40" s="4">
        <f t="shared" si="3"/>
        <v>861.93570451436392</v>
      </c>
      <c r="K40" s="2">
        <v>2044</v>
      </c>
      <c r="L40" s="4">
        <v>577.5</v>
      </c>
      <c r="M40" s="6">
        <v>817</v>
      </c>
      <c r="N40" s="8">
        <v>930</v>
      </c>
    </row>
    <row r="41" spans="1:14" ht="16.5" thickTop="1" thickBot="1" x14ac:dyDescent="0.3">
      <c r="A41" s="2">
        <v>2045</v>
      </c>
      <c r="B41" s="4">
        <f t="shared" si="1"/>
        <v>527.12465800273583</v>
      </c>
      <c r="C41" s="4">
        <f t="shared" si="2"/>
        <v>748.40116279069764</v>
      </c>
      <c r="D41" s="4">
        <f t="shared" si="3"/>
        <v>857.30164158686728</v>
      </c>
      <c r="K41" s="2">
        <v>2045</v>
      </c>
      <c r="L41" s="4">
        <v>568.74999999999989</v>
      </c>
      <c r="M41" s="6">
        <v>807.5</v>
      </c>
      <c r="N41" s="8">
        <v>925</v>
      </c>
    </row>
    <row r="42" spans="1:14" ht="16.5" thickTop="1" thickBot="1" x14ac:dyDescent="0.3">
      <c r="A42" s="2">
        <v>2046</v>
      </c>
      <c r="B42" s="4">
        <f t="shared" si="1"/>
        <v>519.01504787961699</v>
      </c>
      <c r="C42" s="4">
        <f t="shared" si="2"/>
        <v>739.59644322845418</v>
      </c>
      <c r="D42" s="4">
        <f t="shared" si="3"/>
        <v>852.66757865937075</v>
      </c>
      <c r="K42" s="2">
        <v>2046</v>
      </c>
      <c r="L42" s="4">
        <v>560</v>
      </c>
      <c r="M42" s="6">
        <v>798</v>
      </c>
      <c r="N42" s="8">
        <v>920</v>
      </c>
    </row>
    <row r="43" spans="1:14" ht="16.5" thickTop="1" thickBot="1" x14ac:dyDescent="0.3">
      <c r="A43" s="2">
        <v>2047</v>
      </c>
      <c r="B43" s="4">
        <f t="shared" si="1"/>
        <v>510.90543775649792</v>
      </c>
      <c r="C43" s="4">
        <f t="shared" si="2"/>
        <v>730.79172366621071</v>
      </c>
      <c r="D43" s="4">
        <f t="shared" si="3"/>
        <v>848.0335157318741</v>
      </c>
      <c r="K43" s="2">
        <v>2047</v>
      </c>
      <c r="L43" s="4">
        <v>551.25</v>
      </c>
      <c r="M43" s="6">
        <v>788.5</v>
      </c>
      <c r="N43" s="8">
        <v>915</v>
      </c>
    </row>
    <row r="44" spans="1:14" ht="16.5" thickTop="1" thickBot="1" x14ac:dyDescent="0.3">
      <c r="A44" s="2">
        <v>2048</v>
      </c>
      <c r="B44" s="4">
        <f t="shared" si="1"/>
        <v>502.79582763337891</v>
      </c>
      <c r="C44" s="4">
        <f t="shared" si="2"/>
        <v>721.98700410396714</v>
      </c>
      <c r="D44" s="4">
        <f t="shared" si="3"/>
        <v>843.39945280437757</v>
      </c>
      <c r="K44" s="2">
        <v>2048</v>
      </c>
      <c r="L44" s="4">
        <v>542.5</v>
      </c>
      <c r="M44" s="6">
        <v>779</v>
      </c>
      <c r="N44" s="8">
        <v>910</v>
      </c>
    </row>
    <row r="45" spans="1:14" ht="16.5" thickTop="1" thickBot="1" x14ac:dyDescent="0.3">
      <c r="A45" s="2">
        <v>2049</v>
      </c>
      <c r="B45" s="4">
        <f t="shared" si="1"/>
        <v>494.68621751025989</v>
      </c>
      <c r="C45" s="4">
        <f t="shared" si="2"/>
        <v>713.18228454172367</v>
      </c>
      <c r="D45" s="4">
        <f t="shared" si="3"/>
        <v>838.76538987688093</v>
      </c>
      <c r="K45" s="2">
        <v>2049</v>
      </c>
      <c r="L45" s="4">
        <v>533.75</v>
      </c>
      <c r="M45" s="6">
        <v>769.5</v>
      </c>
      <c r="N45" s="8">
        <v>905</v>
      </c>
    </row>
    <row r="46" spans="1:14" ht="16.5" thickTop="1" thickBot="1" x14ac:dyDescent="0.3">
      <c r="A46" s="2">
        <v>2050</v>
      </c>
      <c r="B46" s="4">
        <f t="shared" si="1"/>
        <v>486.57660738714088</v>
      </c>
      <c r="C46" s="4">
        <f t="shared" si="2"/>
        <v>704.37756497948021</v>
      </c>
      <c r="D46" s="4">
        <f t="shared" si="3"/>
        <v>834.1313269493844</v>
      </c>
      <c r="K46" s="2">
        <v>2050</v>
      </c>
      <c r="L46" s="4">
        <v>525</v>
      </c>
      <c r="M46" s="6">
        <v>760</v>
      </c>
      <c r="N46" s="8">
        <v>900</v>
      </c>
    </row>
    <row r="47" spans="1:14" ht="16.5" thickTop="1" thickBot="1" x14ac:dyDescent="0.3">
      <c r="K47" s="2">
        <v>2051</v>
      </c>
      <c r="L47" s="4">
        <v>525</v>
      </c>
      <c r="M47" s="6">
        <v>760</v>
      </c>
      <c r="N47" s="8">
        <v>900</v>
      </c>
    </row>
    <row r="48" spans="1:14" ht="15.75" thickTop="1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workbookViewId="0">
      <selection activeCell="O23" sqref="O23"/>
    </sheetView>
  </sheetViews>
  <sheetFormatPr defaultRowHeight="15" x14ac:dyDescent="0.25"/>
  <sheetData>
    <row r="1" spans="1:32" x14ac:dyDescent="0.25">
      <c r="A1" s="1" t="s">
        <v>32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</row>
    <row r="2" spans="1:32" x14ac:dyDescent="0.25">
      <c r="A2" s="3" t="s">
        <v>29</v>
      </c>
      <c r="B2" s="4">
        <v>1333.3244563409264</v>
      </c>
      <c r="C2" s="4">
        <v>1165.914910229988</v>
      </c>
      <c r="D2" s="4">
        <v>1104.9923689293421</v>
      </c>
      <c r="E2" s="4">
        <v>1044.0698276286962</v>
      </c>
      <c r="F2" s="4">
        <v>983.14728632805043</v>
      </c>
      <c r="G2" s="4">
        <v>922.22474502740465</v>
      </c>
      <c r="H2" s="4">
        <v>861.30220372675888</v>
      </c>
      <c r="I2" s="4">
        <v>800.37966242611299</v>
      </c>
      <c r="J2" s="4">
        <v>739.45712112546721</v>
      </c>
      <c r="K2" s="4">
        <v>678.53457982482132</v>
      </c>
      <c r="L2" s="4">
        <v>617.61203852417532</v>
      </c>
      <c r="M2" s="4">
        <v>610.01608088191745</v>
      </c>
      <c r="N2" s="4">
        <v>602.42012323965969</v>
      </c>
      <c r="O2" s="4">
        <v>594.82416559740193</v>
      </c>
      <c r="P2" s="4">
        <v>587.22820795514406</v>
      </c>
      <c r="Q2" s="4">
        <v>579.6322503128863</v>
      </c>
      <c r="R2" s="4">
        <v>572.03629267062843</v>
      </c>
      <c r="S2" s="4">
        <v>564.44033502837067</v>
      </c>
      <c r="T2" s="4">
        <v>556.8443773861128</v>
      </c>
      <c r="U2" s="4">
        <v>549.24841974385504</v>
      </c>
      <c r="V2" s="4">
        <v>541.65246210159717</v>
      </c>
      <c r="W2" s="4">
        <v>534.05650445933941</v>
      </c>
      <c r="X2" s="4">
        <v>526.46054681708154</v>
      </c>
      <c r="Y2" s="4">
        <v>518.86458917482378</v>
      </c>
      <c r="Z2" s="4">
        <v>511.26863153256608</v>
      </c>
      <c r="AA2" s="4">
        <v>503.67267389030832</v>
      </c>
      <c r="AB2" s="4">
        <v>496.07671624805056</v>
      </c>
      <c r="AC2" s="4">
        <v>488.4807586057928</v>
      </c>
      <c r="AD2" s="4">
        <v>480.88480096353504</v>
      </c>
      <c r="AE2" s="4">
        <v>473.28884332127728</v>
      </c>
      <c r="AF2" s="4">
        <v>465.69288567902021</v>
      </c>
    </row>
    <row r="3" spans="1:32" x14ac:dyDescent="0.25">
      <c r="A3" s="5" t="s">
        <v>30</v>
      </c>
      <c r="B3" s="6">
        <v>1333.3244563409264</v>
      </c>
      <c r="C3" s="6">
        <v>1165.914910229988</v>
      </c>
      <c r="D3" s="6">
        <v>1119.8745157438968</v>
      </c>
      <c r="E3" s="6">
        <v>1073.8341212578055</v>
      </c>
      <c r="F3" s="6">
        <v>1027.7937267717143</v>
      </c>
      <c r="G3" s="6">
        <v>981.75333228562329</v>
      </c>
      <c r="H3" s="6">
        <v>935.71293779953214</v>
      </c>
      <c r="I3" s="6">
        <v>889.672543313441</v>
      </c>
      <c r="J3" s="6">
        <v>843.63214882734985</v>
      </c>
      <c r="K3" s="6">
        <v>797.59175434125871</v>
      </c>
      <c r="L3" s="6">
        <v>751.55135985516756</v>
      </c>
      <c r="M3" s="6">
        <v>744.85439378861804</v>
      </c>
      <c r="N3" s="6">
        <v>738.15742772206841</v>
      </c>
      <c r="O3" s="6">
        <v>731.46046165551877</v>
      </c>
      <c r="P3" s="6">
        <v>724.76349558896914</v>
      </c>
      <c r="Q3" s="6">
        <v>718.0665295224195</v>
      </c>
      <c r="R3" s="6">
        <v>711.36956345586987</v>
      </c>
      <c r="S3" s="6">
        <v>704.67259738932023</v>
      </c>
      <c r="T3" s="6">
        <v>697.9756313227706</v>
      </c>
      <c r="U3" s="6">
        <v>691.27866525622107</v>
      </c>
      <c r="V3" s="6">
        <v>684.58169918967144</v>
      </c>
      <c r="W3" s="6">
        <v>677.8847331231218</v>
      </c>
      <c r="X3" s="6">
        <v>671.18776705657217</v>
      </c>
      <c r="Y3" s="6">
        <v>664.49080099002254</v>
      </c>
      <c r="Z3" s="6">
        <v>657.7938349234729</v>
      </c>
      <c r="AA3" s="6">
        <v>651.09686885692327</v>
      </c>
      <c r="AB3" s="6">
        <v>644.39990279037363</v>
      </c>
      <c r="AC3" s="6">
        <v>637.70293672382411</v>
      </c>
      <c r="AD3" s="6">
        <v>631.00597065727447</v>
      </c>
      <c r="AE3" s="6">
        <v>624.30900459072484</v>
      </c>
      <c r="AF3" s="6">
        <v>617.61203852417532</v>
      </c>
    </row>
    <row r="4" spans="1:32" ht="15.75" thickBot="1" x14ac:dyDescent="0.3">
      <c r="A4" s="7" t="s">
        <v>31</v>
      </c>
      <c r="B4" s="8">
        <v>1333.3244563409264</v>
      </c>
      <c r="C4" s="8">
        <v>1165.914910229988</v>
      </c>
      <c r="D4" s="8">
        <v>1163.6190889879108</v>
      </c>
      <c r="E4" s="8">
        <v>1161.3232677458334</v>
      </c>
      <c r="F4" s="8">
        <v>1159.0274465037562</v>
      </c>
      <c r="G4" s="8">
        <v>1156.7316252616788</v>
      </c>
      <c r="H4" s="8">
        <v>1154.4358040196016</v>
      </c>
      <c r="I4" s="8">
        <v>1152.1399827775242</v>
      </c>
      <c r="J4" s="8">
        <v>1149.8441615354468</v>
      </c>
      <c r="K4" s="8">
        <v>1147.5483402933696</v>
      </c>
      <c r="L4" s="8">
        <v>1145.2525190512922</v>
      </c>
      <c r="M4" s="8">
        <v>1125.5674610914862</v>
      </c>
      <c r="N4" s="8">
        <v>1105.8824031316799</v>
      </c>
      <c r="O4" s="8">
        <v>1086.1973451718736</v>
      </c>
      <c r="P4" s="8">
        <v>1066.5122872120673</v>
      </c>
      <c r="Q4" s="8">
        <v>1046.8272292522613</v>
      </c>
      <c r="R4" s="8">
        <v>1027.142171292455</v>
      </c>
      <c r="S4" s="8">
        <v>1007.4571133326489</v>
      </c>
      <c r="T4" s="8">
        <v>987.7720553728426</v>
      </c>
      <c r="U4" s="8">
        <v>968.08699741303644</v>
      </c>
      <c r="V4" s="8">
        <v>948.40193945323028</v>
      </c>
      <c r="W4" s="8">
        <v>928.71688149342401</v>
      </c>
      <c r="X4" s="8">
        <v>909.03182353361785</v>
      </c>
      <c r="Y4" s="8">
        <v>889.34676557381158</v>
      </c>
      <c r="Z4" s="8">
        <v>869.66170761400542</v>
      </c>
      <c r="AA4" s="8">
        <v>849.97664965419926</v>
      </c>
      <c r="AB4" s="8">
        <v>830.29159169439299</v>
      </c>
      <c r="AC4" s="8">
        <v>810.60653373458683</v>
      </c>
      <c r="AD4" s="8">
        <v>790.92147577478056</v>
      </c>
      <c r="AE4" s="8">
        <v>771.2364178149744</v>
      </c>
      <c r="AF4" s="8">
        <v>751.55135985516756</v>
      </c>
    </row>
    <row r="5" spans="1:32" ht="15.75" thickTop="1" x14ac:dyDescent="0.25">
      <c r="A5" s="3" t="s">
        <v>33</v>
      </c>
      <c r="B5" s="12">
        <v>1783.6450047579449</v>
      </c>
      <c r="C5" s="12">
        <v>1598.0682991198917</v>
      </c>
      <c r="D5" s="12">
        <v>1499.2763631139985</v>
      </c>
      <c r="E5" s="12">
        <v>1400.4844271081051</v>
      </c>
      <c r="F5" s="12">
        <v>1301.6924911022118</v>
      </c>
      <c r="G5" s="12">
        <v>1202.9005550963186</v>
      </c>
      <c r="H5" s="12">
        <v>1104.1086190904252</v>
      </c>
      <c r="I5" s="12">
        <v>1005.3166830845321</v>
      </c>
      <c r="J5" s="12">
        <v>906.52474707863894</v>
      </c>
      <c r="K5" s="12">
        <v>807.73281107274579</v>
      </c>
      <c r="L5" s="12">
        <v>708.94087506685321</v>
      </c>
      <c r="M5" s="12">
        <v>699.80359797431299</v>
      </c>
      <c r="N5" s="12">
        <v>690.66632088177278</v>
      </c>
      <c r="O5" s="12">
        <v>681.52904378923256</v>
      </c>
      <c r="P5" s="12">
        <v>672.39176669669234</v>
      </c>
      <c r="Q5" s="12">
        <v>663.25448960415213</v>
      </c>
      <c r="R5" s="12">
        <v>654.11721251161191</v>
      </c>
      <c r="S5" s="12">
        <v>644.97993541907169</v>
      </c>
      <c r="T5" s="12">
        <v>635.84265832653148</v>
      </c>
      <c r="U5" s="12">
        <v>626.70538123399126</v>
      </c>
      <c r="V5" s="12">
        <v>617.56810414145104</v>
      </c>
      <c r="W5" s="12">
        <v>608.43082704891083</v>
      </c>
      <c r="X5" s="12">
        <v>599.29354995637061</v>
      </c>
      <c r="Y5" s="12">
        <v>590.1562728638304</v>
      </c>
      <c r="Z5" s="12">
        <v>581.01899577129018</v>
      </c>
      <c r="AA5" s="12">
        <v>571.88171867874996</v>
      </c>
      <c r="AB5" s="12">
        <v>562.74444158620975</v>
      </c>
      <c r="AC5" s="12">
        <v>553.60716449366953</v>
      </c>
      <c r="AD5" s="12">
        <v>544.46988740112931</v>
      </c>
      <c r="AE5" s="12">
        <v>535.3326103085891</v>
      </c>
      <c r="AF5" s="12">
        <v>526.19533321604843</v>
      </c>
    </row>
    <row r="6" spans="1:32" x14ac:dyDescent="0.25">
      <c r="A6" s="5" t="s">
        <v>34</v>
      </c>
      <c r="B6" s="13">
        <v>1783.6450047579449</v>
      </c>
      <c r="C6" s="13">
        <v>1598.0682991198917</v>
      </c>
      <c r="D6" s="13">
        <v>1523.1124988830904</v>
      </c>
      <c r="E6" s="13">
        <v>1448.156698646289</v>
      </c>
      <c r="F6" s="13">
        <v>1373.2008984094878</v>
      </c>
      <c r="G6" s="13">
        <v>1298.2450981726863</v>
      </c>
      <c r="H6" s="13">
        <v>1223.2892979358851</v>
      </c>
      <c r="I6" s="13">
        <v>1148.3334976990836</v>
      </c>
      <c r="J6" s="13">
        <v>1073.3776974622824</v>
      </c>
      <c r="K6" s="13">
        <v>998.42189722548108</v>
      </c>
      <c r="L6" s="13">
        <v>923.46609698867985</v>
      </c>
      <c r="M6" s="13">
        <v>912.73983589258853</v>
      </c>
      <c r="N6" s="13">
        <v>902.01357479649721</v>
      </c>
      <c r="O6" s="13">
        <v>891.287313700406</v>
      </c>
      <c r="P6" s="13">
        <v>880.56105260431468</v>
      </c>
      <c r="Q6" s="13">
        <v>869.83479150822336</v>
      </c>
      <c r="R6" s="13">
        <v>859.10853041213215</v>
      </c>
      <c r="S6" s="13">
        <v>848.38226931604083</v>
      </c>
      <c r="T6" s="13">
        <v>837.65600821994951</v>
      </c>
      <c r="U6" s="13">
        <v>826.92974712385831</v>
      </c>
      <c r="V6" s="13">
        <v>816.20348602776698</v>
      </c>
      <c r="W6" s="13">
        <v>805.47722493167566</v>
      </c>
      <c r="X6" s="13">
        <v>794.75096383558434</v>
      </c>
      <c r="Y6" s="13">
        <v>784.02470273949314</v>
      </c>
      <c r="Z6" s="13">
        <v>773.29844164340182</v>
      </c>
      <c r="AA6" s="13">
        <v>762.5721805473105</v>
      </c>
      <c r="AB6" s="13">
        <v>751.84591945121929</v>
      </c>
      <c r="AC6" s="13">
        <v>741.11965835512797</v>
      </c>
      <c r="AD6" s="13">
        <v>730.39339725903665</v>
      </c>
      <c r="AE6" s="13">
        <v>719.66713616294544</v>
      </c>
      <c r="AF6" s="13">
        <v>708.94087506685321</v>
      </c>
    </row>
    <row r="7" spans="1:32" ht="15.75" thickBot="1" x14ac:dyDescent="0.3">
      <c r="A7" s="7" t="s">
        <v>35</v>
      </c>
      <c r="B7" s="14">
        <v>1783.6450047579449</v>
      </c>
      <c r="C7" s="14">
        <v>1598.0682991198917</v>
      </c>
      <c r="D7" s="14">
        <v>1585.8782169276958</v>
      </c>
      <c r="E7" s="14">
        <v>1573.6881347354999</v>
      </c>
      <c r="F7" s="14">
        <v>1561.4980525433039</v>
      </c>
      <c r="G7" s="14">
        <v>1549.307970351108</v>
      </c>
      <c r="H7" s="14">
        <v>1537.1178881589121</v>
      </c>
      <c r="I7" s="14">
        <v>1524.9278059667161</v>
      </c>
      <c r="J7" s="14">
        <v>1512.7377237745202</v>
      </c>
      <c r="K7" s="14">
        <v>1500.5476415823243</v>
      </c>
      <c r="L7" s="14">
        <v>1488.3575593901289</v>
      </c>
      <c r="M7" s="14">
        <v>1460.1129862700566</v>
      </c>
      <c r="N7" s="14">
        <v>1431.8684131499842</v>
      </c>
      <c r="O7" s="14">
        <v>1403.6238400299119</v>
      </c>
      <c r="P7" s="14">
        <v>1375.3792669098395</v>
      </c>
      <c r="Q7" s="14">
        <v>1347.1346937897672</v>
      </c>
      <c r="R7" s="14">
        <v>1318.8901206696946</v>
      </c>
      <c r="S7" s="14">
        <v>1290.6455475496223</v>
      </c>
      <c r="T7" s="14">
        <v>1262.4009744295499</v>
      </c>
      <c r="U7" s="14">
        <v>1234.1564013094776</v>
      </c>
      <c r="V7" s="14">
        <v>1205.9118281894052</v>
      </c>
      <c r="W7" s="14">
        <v>1177.6672550693329</v>
      </c>
      <c r="X7" s="14">
        <v>1149.4226819492603</v>
      </c>
      <c r="Y7" s="14">
        <v>1121.178108829188</v>
      </c>
      <c r="Z7" s="14">
        <v>1092.9335357091156</v>
      </c>
      <c r="AA7" s="14">
        <v>1064.6889625890433</v>
      </c>
      <c r="AB7" s="14">
        <v>1036.4443894689707</v>
      </c>
      <c r="AC7" s="14">
        <v>1008.1998163488983</v>
      </c>
      <c r="AD7" s="14">
        <v>979.95524322882579</v>
      </c>
      <c r="AE7" s="14">
        <v>951.71067010875322</v>
      </c>
      <c r="AF7" s="14">
        <v>923.46609698867985</v>
      </c>
    </row>
    <row r="8" spans="1:32" ht="15.75" thickTop="1" x14ac:dyDescent="0.25">
      <c r="A8" s="3" t="s">
        <v>36</v>
      </c>
      <c r="B8" s="12">
        <v>2743.3329999999996</v>
      </c>
      <c r="C8" s="12">
        <v>2650</v>
      </c>
      <c r="D8" s="12">
        <v>2443.4532578884769</v>
      </c>
      <c r="E8" s="12">
        <v>2236.9065157769537</v>
      </c>
      <c r="F8" s="12">
        <v>2030.3597736654308</v>
      </c>
      <c r="G8" s="12">
        <v>1823.8130315539079</v>
      </c>
      <c r="H8" s="12">
        <v>1617.266289442385</v>
      </c>
      <c r="I8" s="12">
        <v>1410.719547330862</v>
      </c>
      <c r="J8" s="12">
        <v>1204.1728052193391</v>
      </c>
      <c r="K8" s="12">
        <v>997.62606310781609</v>
      </c>
      <c r="L8" s="12">
        <v>791.07932099629318</v>
      </c>
      <c r="M8" s="12">
        <v>779.04436405956324</v>
      </c>
      <c r="N8" s="12">
        <v>767.0094071228333</v>
      </c>
      <c r="O8" s="12">
        <v>754.97445018610335</v>
      </c>
      <c r="P8" s="12">
        <v>742.93949324937341</v>
      </c>
      <c r="Q8" s="12">
        <v>730.90453631264347</v>
      </c>
      <c r="R8" s="12">
        <v>718.86957937591353</v>
      </c>
      <c r="S8" s="12">
        <v>706.83462243918359</v>
      </c>
      <c r="T8" s="12">
        <v>694.79966550245365</v>
      </c>
      <c r="U8" s="12">
        <v>682.76470856572371</v>
      </c>
      <c r="V8" s="12">
        <v>670.72975162899377</v>
      </c>
      <c r="W8" s="12">
        <v>658.69479469226383</v>
      </c>
      <c r="X8" s="12">
        <v>646.65983775553389</v>
      </c>
      <c r="Y8" s="12">
        <v>634.62488081880394</v>
      </c>
      <c r="Z8" s="12">
        <v>622.589923882074</v>
      </c>
      <c r="AA8" s="12">
        <v>610.55496694534406</v>
      </c>
      <c r="AB8" s="12">
        <v>598.52001000861412</v>
      </c>
      <c r="AC8" s="12">
        <v>586.48505307188418</v>
      </c>
      <c r="AD8" s="12">
        <v>574.45009613515424</v>
      </c>
      <c r="AE8" s="12">
        <v>562.4151391984243</v>
      </c>
      <c r="AF8" s="12">
        <v>550.38018226169538</v>
      </c>
    </row>
    <row r="9" spans="1:32" x14ac:dyDescent="0.25">
      <c r="A9" s="5" t="s">
        <v>37</v>
      </c>
      <c r="B9" s="13">
        <v>2743.3329999999996</v>
      </c>
      <c r="C9" s="13">
        <v>2650</v>
      </c>
      <c r="D9" s="13">
        <v>2468.4920686351961</v>
      </c>
      <c r="E9" s="13">
        <v>2286.9841372703922</v>
      </c>
      <c r="F9" s="13">
        <v>2105.4762059055884</v>
      </c>
      <c r="G9" s="13">
        <v>1923.9682745407847</v>
      </c>
      <c r="H9" s="13">
        <v>1742.4603431759811</v>
      </c>
      <c r="I9" s="13">
        <v>1560.9524118111774</v>
      </c>
      <c r="J9" s="13">
        <v>1379.4444804463737</v>
      </c>
      <c r="K9" s="13">
        <v>1197.9365490815701</v>
      </c>
      <c r="L9" s="13">
        <v>1016.4286177167666</v>
      </c>
      <c r="M9" s="13">
        <v>1005.1611528807429</v>
      </c>
      <c r="N9" s="13">
        <v>993.89368804471917</v>
      </c>
      <c r="O9" s="13">
        <v>982.62622320869548</v>
      </c>
      <c r="P9" s="13">
        <v>971.35875837267179</v>
      </c>
      <c r="Q9" s="13">
        <v>960.0912935366481</v>
      </c>
      <c r="R9" s="13">
        <v>948.8238287006244</v>
      </c>
      <c r="S9" s="13">
        <v>937.55636386460071</v>
      </c>
      <c r="T9" s="13">
        <v>926.28889902857702</v>
      </c>
      <c r="U9" s="13">
        <v>915.02143419255333</v>
      </c>
      <c r="V9" s="13">
        <v>903.75396935652964</v>
      </c>
      <c r="W9" s="13">
        <v>892.48650452050595</v>
      </c>
      <c r="X9" s="13">
        <v>881.21903968448225</v>
      </c>
      <c r="Y9" s="13">
        <v>869.95157484845856</v>
      </c>
      <c r="Z9" s="13">
        <v>858.68411001243487</v>
      </c>
      <c r="AA9" s="13">
        <v>847.41664517641118</v>
      </c>
      <c r="AB9" s="13">
        <v>836.14918034038749</v>
      </c>
      <c r="AC9" s="13">
        <v>824.8817155043638</v>
      </c>
      <c r="AD9" s="13">
        <v>813.61425066834011</v>
      </c>
      <c r="AE9" s="13">
        <v>802.34678583231641</v>
      </c>
      <c r="AF9" s="13">
        <v>791.07932099629318</v>
      </c>
    </row>
    <row r="10" spans="1:32" ht="15.75" thickBot="1" x14ac:dyDescent="0.3">
      <c r="A10" s="7" t="s">
        <v>38</v>
      </c>
      <c r="B10" s="14">
        <v>2743.3329999999996</v>
      </c>
      <c r="C10" s="14">
        <v>2650</v>
      </c>
      <c r="D10" s="14">
        <v>2609.4919276554911</v>
      </c>
      <c r="E10" s="14">
        <v>2568.9838553109821</v>
      </c>
      <c r="F10" s="14">
        <v>2528.4757829664732</v>
      </c>
      <c r="G10" s="14">
        <v>2487.9677106219642</v>
      </c>
      <c r="H10" s="14">
        <v>2447.4596382774553</v>
      </c>
      <c r="I10" s="14">
        <v>2406.9515659329463</v>
      </c>
      <c r="J10" s="14">
        <v>2366.4434935884374</v>
      </c>
      <c r="K10" s="14">
        <v>2325.9354212439284</v>
      </c>
      <c r="L10" s="14">
        <v>2285.4273488994199</v>
      </c>
      <c r="M10" s="14">
        <v>2221.9774123402872</v>
      </c>
      <c r="N10" s="14">
        <v>2158.5274757811544</v>
      </c>
      <c r="O10" s="14">
        <v>2095.0775392220216</v>
      </c>
      <c r="P10" s="14">
        <v>2031.6276026628889</v>
      </c>
      <c r="Q10" s="14">
        <v>1968.1776661037561</v>
      </c>
      <c r="R10" s="14">
        <v>1904.7277295446233</v>
      </c>
      <c r="S10" s="14">
        <v>1841.2777929854906</v>
      </c>
      <c r="T10" s="14">
        <v>1777.8278564263578</v>
      </c>
      <c r="U10" s="14">
        <v>1714.377919867225</v>
      </c>
      <c r="V10" s="14">
        <v>1650.9279833080923</v>
      </c>
      <c r="W10" s="14">
        <v>1587.4780467489595</v>
      </c>
      <c r="X10" s="14">
        <v>1524.0281101898267</v>
      </c>
      <c r="Y10" s="14">
        <v>1460.578173630694</v>
      </c>
      <c r="Z10" s="14">
        <v>1397.1282370715612</v>
      </c>
      <c r="AA10" s="14">
        <v>1333.6783005124285</v>
      </c>
      <c r="AB10" s="14">
        <v>1270.2283639532957</v>
      </c>
      <c r="AC10" s="14">
        <v>1206.7784273941629</v>
      </c>
      <c r="AD10" s="14">
        <v>1143.3284908350302</v>
      </c>
      <c r="AE10" s="14">
        <v>1079.8785542758974</v>
      </c>
      <c r="AF10" s="14">
        <v>1016.4286177167666</v>
      </c>
    </row>
    <row r="11" spans="1:32" ht="15.75" thickTop="1" x14ac:dyDescent="0.25"/>
    <row r="12" spans="1:32" x14ac:dyDescent="0.25">
      <c r="A12" s="18" t="s">
        <v>39</v>
      </c>
    </row>
    <row r="13" spans="1:32" x14ac:dyDescent="0.25">
      <c r="A13" s="3" t="s">
        <v>29</v>
      </c>
      <c r="B13" s="19">
        <v>22.623690239999998</v>
      </c>
      <c r="C13" s="19">
        <v>20.556799999999999</v>
      </c>
      <c r="D13" s="19">
        <v>19.715790539149445</v>
      </c>
      <c r="E13" s="19">
        <v>18.887800119400367</v>
      </c>
      <c r="F13" s="19">
        <v>18.066442509975392</v>
      </c>
      <c r="G13" s="19">
        <v>17.25120902918049</v>
      </c>
      <c r="H13" s="19">
        <v>16.44164171431752</v>
      </c>
      <c r="I13" s="19">
        <v>15.637327154138228</v>
      </c>
      <c r="J13" s="19">
        <v>14.837891199915147</v>
      </c>
      <c r="K13" s="19">
        <v>14.042994412488978</v>
      </c>
      <c r="L13" s="19">
        <v>13.252328128517522</v>
      </c>
      <c r="M13" s="19">
        <v>13.126821034172515</v>
      </c>
      <c r="N13" s="19">
        <v>13.002059683646907</v>
      </c>
      <c r="O13" s="19">
        <v>12.87802235624693</v>
      </c>
      <c r="P13" s="19">
        <v>12.754688166690114</v>
      </c>
      <c r="Q13" s="19">
        <v>12.632037025323795</v>
      </c>
      <c r="R13" s="19">
        <v>12.510049600595414</v>
      </c>
      <c r="S13" s="19">
        <v>12.388707283627271</v>
      </c>
      <c r="T13" s="19">
        <v>12.26799215475936</v>
      </c>
      <c r="U13" s="19">
        <v>12.147886951933875</v>
      </c>
      <c r="V13" s="19">
        <v>12.028375040804208</v>
      </c>
      <c r="W13" s="19">
        <v>11.909440386459657</v>
      </c>
      <c r="X13" s="19">
        <v>11.791067526664909</v>
      </c>
      <c r="Y13" s="19">
        <v>11.67324154652041</v>
      </c>
      <c r="Z13" s="19">
        <v>11.555948054456419</v>
      </c>
      <c r="AA13" s="19">
        <v>11.439173159479529</v>
      </c>
      <c r="AB13" s="19">
        <v>11.322903449596108</v>
      </c>
      <c r="AC13" s="19">
        <v>11.207125971342224</v>
      </c>
      <c r="AD13" s="19">
        <v>11.091828210354409</v>
      </c>
      <c r="AE13" s="19">
        <v>10.976998072920079</v>
      </c>
      <c r="AF13" s="19">
        <v>10.862623868450401</v>
      </c>
    </row>
    <row r="14" spans="1:32" x14ac:dyDescent="0.25">
      <c r="A14" s="5" t="s">
        <v>30</v>
      </c>
      <c r="B14" s="20">
        <v>22.623690239999998</v>
      </c>
      <c r="C14" s="20">
        <v>20.556799999999999</v>
      </c>
      <c r="D14" s="20">
        <v>19.951730956305958</v>
      </c>
      <c r="E14" s="20">
        <v>19.354429860626116</v>
      </c>
      <c r="F14" s="20">
        <v>18.75899579306332</v>
      </c>
      <c r="G14" s="20">
        <v>18.165351904966844</v>
      </c>
      <c r="H14" s="20">
        <v>17.573425508154287</v>
      </c>
      <c r="I14" s="20">
        <v>16.983147797119678</v>
      </c>
      <c r="J14" s="20">
        <v>16.3944535932058</v>
      </c>
      <c r="K14" s="20">
        <v>15.80728110874111</v>
      </c>
      <c r="L14" s="20">
        <v>15.221571729346822</v>
      </c>
      <c r="M14" s="20">
        <v>15.120869365086181</v>
      </c>
      <c r="N14" s="20">
        <v>15.020426131446611</v>
      </c>
      <c r="O14" s="20">
        <v>14.920237780385147</v>
      </c>
      <c r="P14" s="20">
        <v>14.820300156207578</v>
      </c>
      <c r="Q14" s="20">
        <v>14.720609193072546</v>
      </c>
      <c r="R14" s="20">
        <v>14.621160912576137</v>
      </c>
      <c r="S14" s="20">
        <v>14.521951421413991</v>
      </c>
      <c r="T14" s="20">
        <v>14.422976909118004</v>
      </c>
      <c r="U14" s="20">
        <v>14.32423364586491</v>
      </c>
      <c r="V14" s="20">
        <v>14.225717980354025</v>
      </c>
      <c r="W14" s="20">
        <v>14.127426337751704</v>
      </c>
      <c r="X14" s="20">
        <v>14.029355217700001</v>
      </c>
      <c r="Y14" s="20">
        <v>13.93150119238725</v>
      </c>
      <c r="Z14" s="20">
        <v>13.833860904678309</v>
      </c>
      <c r="AA14" s="20">
        <v>13.736431066302353</v>
      </c>
      <c r="AB14" s="20">
        <v>13.639208456096123</v>
      </c>
      <c r="AC14" s="20">
        <v>13.542189918300684</v>
      </c>
      <c r="AD14" s="20">
        <v>13.445372360909818</v>
      </c>
      <c r="AE14" s="20">
        <v>13.348752754068176</v>
      </c>
      <c r="AF14" s="20">
        <v>13.252328128517522</v>
      </c>
    </row>
    <row r="15" spans="1:32" ht="15.75" thickBot="1" x14ac:dyDescent="0.3">
      <c r="A15" s="7" t="s">
        <v>31</v>
      </c>
      <c r="B15" s="21">
        <v>22.623690239999998</v>
      </c>
      <c r="C15" s="21">
        <v>20.556799999999999</v>
      </c>
      <c r="D15" s="21">
        <v>20.48181226946366</v>
      </c>
      <c r="E15" s="21">
        <v>20.413394203017894</v>
      </c>
      <c r="F15" s="21">
        <v>20.345706614572968</v>
      </c>
      <c r="G15" s="21">
        <v>20.278730602272248</v>
      </c>
      <c r="H15" s="21">
        <v>20.212447910821826</v>
      </c>
      <c r="I15" s="21">
        <v>20.146840904079237</v>
      </c>
      <c r="J15" s="21">
        <v>20.081892539025056</v>
      </c>
      <c r="K15" s="21">
        <v>20.017586341036537</v>
      </c>
      <c r="L15" s="21">
        <v>19.953906380388023</v>
      </c>
      <c r="M15" s="21">
        <v>19.716852078803782</v>
      </c>
      <c r="N15" s="21">
        <v>19.479845756280085</v>
      </c>
      <c r="O15" s="21">
        <v>19.242887080398503</v>
      </c>
      <c r="P15" s="21">
        <v>19.005975721804365</v>
      </c>
      <c r="Q15" s="21">
        <v>18.76911135417155</v>
      </c>
      <c r="R15" s="21">
        <v>18.532293654167756</v>
      </c>
      <c r="S15" s="21">
        <v>18.295522301420245</v>
      </c>
      <c r="T15" s="21">
        <v>18.058796978482054</v>
      </c>
      <c r="U15" s="21">
        <v>17.822117370798679</v>
      </c>
      <c r="V15" s="21">
        <v>17.585483166675196</v>
      </c>
      <c r="W15" s="21">
        <v>17.348894057243857</v>
      </c>
      <c r="X15" s="21">
        <v>17.11234973643209</v>
      </c>
      <c r="Y15" s="21">
        <v>16.875849900930959</v>
      </c>
      <c r="Z15" s="21">
        <v>16.639394250164035</v>
      </c>
      <c r="AA15" s="21">
        <v>16.402982486256711</v>
      </c>
      <c r="AB15" s="21">
        <v>16.166614314005894</v>
      </c>
      <c r="AC15" s="21">
        <v>15.930289440850132</v>
      </c>
      <c r="AD15" s="21">
        <v>15.694007576840127</v>
      </c>
      <c r="AE15" s="21">
        <v>15.457768434609646</v>
      </c>
      <c r="AF15" s="21">
        <v>15.221571729346822</v>
      </c>
    </row>
    <row r="16" spans="1:32" ht="15.75" thickTop="1" x14ac:dyDescent="0.25">
      <c r="A16" s="3" t="s">
        <v>33</v>
      </c>
      <c r="B16" s="15">
        <v>18.778165000000001</v>
      </c>
      <c r="C16" s="15">
        <v>17.920008677361601</v>
      </c>
      <c r="D16" s="15">
        <v>16.996816786707239</v>
      </c>
      <c r="E16" s="15">
        <v>16.07362489605288</v>
      </c>
      <c r="F16" s="15">
        <v>15.150433005398519</v>
      </c>
      <c r="G16" s="15">
        <v>14.22724111474416</v>
      </c>
      <c r="H16" s="15">
        <v>13.304049224089802</v>
      </c>
      <c r="I16" s="15">
        <v>12.380857333435443</v>
      </c>
      <c r="J16" s="15">
        <v>11.457665442781085</v>
      </c>
      <c r="K16" s="15">
        <v>10.534473552126725</v>
      </c>
      <c r="L16" s="15">
        <v>9.611281661472372</v>
      </c>
      <c r="M16" s="15">
        <v>9.5258955413543109</v>
      </c>
      <c r="N16" s="15">
        <v>9.4405094212362499</v>
      </c>
      <c r="O16" s="15">
        <v>9.3551233011181907</v>
      </c>
      <c r="P16" s="15">
        <v>9.2697371810001279</v>
      </c>
      <c r="Q16" s="15">
        <v>9.1843510608820687</v>
      </c>
      <c r="R16" s="15">
        <v>9.0989649407640076</v>
      </c>
      <c r="S16" s="15">
        <v>9.0135788206459466</v>
      </c>
      <c r="T16" s="15">
        <v>8.9281927005278874</v>
      </c>
      <c r="U16" s="15">
        <v>8.8428065804098246</v>
      </c>
      <c r="V16" s="15">
        <v>8.7574204602917654</v>
      </c>
      <c r="W16" s="15">
        <v>8.6720343401737043</v>
      </c>
      <c r="X16" s="15">
        <v>8.5866482200556433</v>
      </c>
      <c r="Y16" s="15">
        <v>8.5012620999375823</v>
      </c>
      <c r="Z16" s="15">
        <v>8.4158759798195213</v>
      </c>
      <c r="AA16" s="15">
        <v>8.3304898597014621</v>
      </c>
      <c r="AB16" s="15">
        <v>8.2451037395833993</v>
      </c>
      <c r="AC16" s="15">
        <v>8.15971761946534</v>
      </c>
      <c r="AD16" s="15">
        <v>8.074331499347279</v>
      </c>
      <c r="AE16" s="15">
        <v>7.988945379229218</v>
      </c>
      <c r="AF16" s="15">
        <v>7.9035592591111534</v>
      </c>
    </row>
    <row r="17" spans="1:32" x14ac:dyDescent="0.25">
      <c r="A17" s="5" t="s">
        <v>34</v>
      </c>
      <c r="B17" s="16">
        <v>18.778165000000001</v>
      </c>
      <c r="C17" s="16">
        <v>17.920008677361601</v>
      </c>
      <c r="D17" s="16">
        <v>17.219560951223354</v>
      </c>
      <c r="E17" s="16">
        <v>16.519113225085107</v>
      </c>
      <c r="F17" s="16">
        <v>15.81866549894686</v>
      </c>
      <c r="G17" s="16">
        <v>15.118217772808613</v>
      </c>
      <c r="H17" s="16">
        <v>14.417770046670366</v>
      </c>
      <c r="I17" s="16">
        <v>13.717322320532119</v>
      </c>
      <c r="J17" s="16">
        <v>13.016874594393872</v>
      </c>
      <c r="K17" s="16">
        <v>12.316426868255625</v>
      </c>
      <c r="L17" s="16">
        <v>11.615979142117382</v>
      </c>
      <c r="M17" s="16">
        <v>11.515744268085129</v>
      </c>
      <c r="N17" s="16">
        <v>11.415509394052879</v>
      </c>
      <c r="O17" s="16">
        <v>11.31527452002063</v>
      </c>
      <c r="P17" s="16">
        <v>11.21503964598838</v>
      </c>
      <c r="Q17" s="16">
        <v>11.11480477195613</v>
      </c>
      <c r="R17" s="16">
        <v>11.014569897923881</v>
      </c>
      <c r="S17" s="16">
        <v>10.914335023891631</v>
      </c>
      <c r="T17" s="16">
        <v>10.814100149859382</v>
      </c>
      <c r="U17" s="16">
        <v>10.71386527582713</v>
      </c>
      <c r="V17" s="16">
        <v>10.613630401794881</v>
      </c>
      <c r="W17" s="16">
        <v>10.513395527762629</v>
      </c>
      <c r="X17" s="16">
        <v>10.41316065373038</v>
      </c>
      <c r="Y17" s="16">
        <v>10.31292577969813</v>
      </c>
      <c r="Z17" s="16">
        <v>10.21269090566588</v>
      </c>
      <c r="AA17" s="16">
        <v>10.112456031633631</v>
      </c>
      <c r="AB17" s="16">
        <v>10.012221157601381</v>
      </c>
      <c r="AC17" s="16">
        <v>9.9119862835691315</v>
      </c>
      <c r="AD17" s="16">
        <v>9.8117514095368801</v>
      </c>
      <c r="AE17" s="16">
        <v>9.7115165355046305</v>
      </c>
      <c r="AF17" s="16">
        <v>9.611281661472372</v>
      </c>
    </row>
    <row r="18" spans="1:32" ht="15.75" thickBot="1" x14ac:dyDescent="0.3">
      <c r="A18" s="7" t="s">
        <v>35</v>
      </c>
      <c r="B18" s="17">
        <v>18.778165000000001</v>
      </c>
      <c r="C18" s="17">
        <v>17.920008677361601</v>
      </c>
      <c r="D18" s="17">
        <v>17.806094673028554</v>
      </c>
      <c r="E18" s="17">
        <v>17.692180668695507</v>
      </c>
      <c r="F18" s="17">
        <v>17.578266664362459</v>
      </c>
      <c r="G18" s="17">
        <v>17.464352660029412</v>
      </c>
      <c r="H18" s="17">
        <v>17.350438655696365</v>
      </c>
      <c r="I18" s="17">
        <v>17.236524651363318</v>
      </c>
      <c r="J18" s="17">
        <v>17.122610647030271</v>
      </c>
      <c r="K18" s="17">
        <v>17.008696642697224</v>
      </c>
      <c r="L18" s="17">
        <v>16.894782638364184</v>
      </c>
      <c r="M18" s="17">
        <v>16.630842463551847</v>
      </c>
      <c r="N18" s="17">
        <v>16.366902288739507</v>
      </c>
      <c r="O18" s="17">
        <v>16.102962113927166</v>
      </c>
      <c r="P18" s="17">
        <v>15.839021939114826</v>
      </c>
      <c r="Q18" s="17">
        <v>15.575081764302489</v>
      </c>
      <c r="R18" s="17">
        <v>15.311141589490148</v>
      </c>
      <c r="S18" s="17">
        <v>15.047201414677808</v>
      </c>
      <c r="T18" s="17">
        <v>14.783261239865467</v>
      </c>
      <c r="U18" s="17">
        <v>14.519321065053131</v>
      </c>
      <c r="V18" s="17">
        <v>14.25538089024079</v>
      </c>
      <c r="W18" s="17">
        <v>13.99144071542845</v>
      </c>
      <c r="X18" s="17">
        <v>13.727500540616109</v>
      </c>
      <c r="Y18" s="17">
        <v>13.463560365803772</v>
      </c>
      <c r="Z18" s="17">
        <v>13.199620190991432</v>
      </c>
      <c r="AA18" s="17">
        <v>12.935680016179091</v>
      </c>
      <c r="AB18" s="17">
        <v>12.671739841366751</v>
      </c>
      <c r="AC18" s="17">
        <v>12.407799666554411</v>
      </c>
      <c r="AD18" s="17">
        <v>12.14385949174207</v>
      </c>
      <c r="AE18" s="17">
        <v>11.87991931692973</v>
      </c>
      <c r="AF18" s="17">
        <v>11.615979142117382</v>
      </c>
    </row>
    <row r="19" spans="1:32" ht="15.75" thickTop="1" x14ac:dyDescent="0.25">
      <c r="A19" s="3" t="s">
        <v>36</v>
      </c>
      <c r="B19" s="15">
        <v>29.295961999999999</v>
      </c>
      <c r="C19" s="15">
        <v>28.973695854980193</v>
      </c>
      <c r="D19" s="15">
        <v>26.986999899631765</v>
      </c>
      <c r="E19" s="15">
        <v>25.000303944283338</v>
      </c>
      <c r="F19" s="15">
        <v>23.013607988934911</v>
      </c>
      <c r="G19" s="15">
        <v>21.026912033586488</v>
      </c>
      <c r="H19" s="15">
        <v>19.040216078238061</v>
      </c>
      <c r="I19" s="15">
        <v>17.053520122889637</v>
      </c>
      <c r="J19" s="15">
        <v>15.06682416754121</v>
      </c>
      <c r="K19" s="15">
        <v>13.080128212192784</v>
      </c>
      <c r="L19" s="15">
        <v>11.093432256844359</v>
      </c>
      <c r="M19" s="15">
        <v>10.97767250181475</v>
      </c>
      <c r="N19" s="15">
        <v>10.861912746785141</v>
      </c>
      <c r="O19" s="15">
        <v>10.74615299175553</v>
      </c>
      <c r="P19" s="15">
        <v>10.63039323672592</v>
      </c>
      <c r="Q19" s="15">
        <v>10.514633481696311</v>
      </c>
      <c r="R19" s="15">
        <v>10.398873726666702</v>
      </c>
      <c r="S19" s="15">
        <v>10.283113971637091</v>
      </c>
      <c r="T19" s="15">
        <v>10.167354216607482</v>
      </c>
      <c r="U19" s="15">
        <v>10.051594461577873</v>
      </c>
      <c r="V19" s="15">
        <v>9.9358347065482633</v>
      </c>
      <c r="W19" s="15">
        <v>9.8200749515186541</v>
      </c>
      <c r="X19" s="15">
        <v>9.7043151964890431</v>
      </c>
      <c r="Y19" s="15">
        <v>9.5885554414594338</v>
      </c>
      <c r="Z19" s="15">
        <v>9.4727956864298246</v>
      </c>
      <c r="AA19" s="15">
        <v>9.3570359314002154</v>
      </c>
      <c r="AB19" s="15">
        <v>9.2412761763706044</v>
      </c>
      <c r="AC19" s="15">
        <v>9.1255164213409952</v>
      </c>
      <c r="AD19" s="15">
        <v>9.0097566663113859</v>
      </c>
      <c r="AE19" s="15">
        <v>8.8939969112817767</v>
      </c>
      <c r="AF19" s="15">
        <v>8.7782371562521764</v>
      </c>
    </row>
    <row r="20" spans="1:32" x14ac:dyDescent="0.25">
      <c r="A20" s="5" t="s">
        <v>37</v>
      </c>
      <c r="B20" s="16">
        <v>29.295961999999999</v>
      </c>
      <c r="C20" s="16">
        <v>28.973695854980193</v>
      </c>
      <c r="D20" s="16">
        <v>27.227838866776466</v>
      </c>
      <c r="E20" s="16">
        <v>25.481981878572736</v>
      </c>
      <c r="F20" s="16">
        <v>23.736124890369009</v>
      </c>
      <c r="G20" s="16">
        <v>21.990267902165286</v>
      </c>
      <c r="H20" s="16">
        <v>20.244410913961559</v>
      </c>
      <c r="I20" s="16">
        <v>18.498553925757832</v>
      </c>
      <c r="J20" s="16">
        <v>16.752696937554106</v>
      </c>
      <c r="K20" s="16">
        <v>15.006839949350381</v>
      </c>
      <c r="L20" s="16">
        <v>13.260982961146656</v>
      </c>
      <c r="M20" s="16">
        <v>13.152605425931542</v>
      </c>
      <c r="N20" s="16">
        <v>13.044227890716426</v>
      </c>
      <c r="O20" s="16">
        <v>12.93585035550131</v>
      </c>
      <c r="P20" s="16">
        <v>12.827472820286197</v>
      </c>
      <c r="Q20" s="16">
        <v>12.719095285071081</v>
      </c>
      <c r="R20" s="16">
        <v>12.610717749855965</v>
      </c>
      <c r="S20" s="16">
        <v>12.502340214640851</v>
      </c>
      <c r="T20" s="16">
        <v>12.393962679425735</v>
      </c>
      <c r="U20" s="16">
        <v>12.285585144210621</v>
      </c>
      <c r="V20" s="16">
        <v>12.177207608995506</v>
      </c>
      <c r="W20" s="16">
        <v>12.06883007378039</v>
      </c>
      <c r="X20" s="16">
        <v>11.960452538565276</v>
      </c>
      <c r="Y20" s="16">
        <v>11.85207500335016</v>
      </c>
      <c r="Z20" s="16">
        <v>11.743697468135045</v>
      </c>
      <c r="AA20" s="16">
        <v>11.635319932919931</v>
      </c>
      <c r="AB20" s="16">
        <v>11.526942397704815</v>
      </c>
      <c r="AC20" s="16">
        <v>11.418564862489701</v>
      </c>
      <c r="AD20" s="16">
        <v>11.310187327274585</v>
      </c>
      <c r="AE20" s="16">
        <v>11.201809792059469</v>
      </c>
      <c r="AF20" s="16">
        <v>11.093432256844359</v>
      </c>
    </row>
    <row r="21" spans="1:32" ht="15.75" thickBot="1" x14ac:dyDescent="0.3">
      <c r="A21" s="7" t="s">
        <v>38</v>
      </c>
      <c r="B21" s="17">
        <v>29.295961999999999</v>
      </c>
      <c r="C21" s="17">
        <v>28.973695854980193</v>
      </c>
      <c r="D21" s="17">
        <v>28.584063839180377</v>
      </c>
      <c r="E21" s="17">
        <v>28.194431823380562</v>
      </c>
      <c r="F21" s="17">
        <v>27.804799807580746</v>
      </c>
      <c r="G21" s="17">
        <v>27.415167791780931</v>
      </c>
      <c r="H21" s="17">
        <v>27.025535775981115</v>
      </c>
      <c r="I21" s="17">
        <v>26.6359037601813</v>
      </c>
      <c r="J21" s="17">
        <v>26.246271744381485</v>
      </c>
      <c r="K21" s="17">
        <v>25.856639728581669</v>
      </c>
      <c r="L21" s="17">
        <v>25.467007712781857</v>
      </c>
      <c r="M21" s="17">
        <v>24.856706475200095</v>
      </c>
      <c r="N21" s="17">
        <v>24.246405237618337</v>
      </c>
      <c r="O21" s="17">
        <v>23.636104000036575</v>
      </c>
      <c r="P21" s="17">
        <v>23.025802762454813</v>
      </c>
      <c r="Q21" s="17">
        <v>22.415501524873054</v>
      </c>
      <c r="R21" s="17">
        <v>21.805200287291292</v>
      </c>
      <c r="S21" s="17">
        <v>21.19489904970953</v>
      </c>
      <c r="T21" s="17">
        <v>20.584597812127772</v>
      </c>
      <c r="U21" s="17">
        <v>19.97429657454601</v>
      </c>
      <c r="V21" s="17">
        <v>19.363995336964248</v>
      </c>
      <c r="W21" s="17">
        <v>18.753694099382486</v>
      </c>
      <c r="X21" s="17">
        <v>18.143392861800727</v>
      </c>
      <c r="Y21" s="17">
        <v>17.533091624218965</v>
      </c>
      <c r="Z21" s="17">
        <v>16.922790386637203</v>
      </c>
      <c r="AA21" s="17">
        <v>16.312489149055445</v>
      </c>
      <c r="AB21" s="17">
        <v>15.702187911473681</v>
      </c>
      <c r="AC21" s="17">
        <v>15.091886673891921</v>
      </c>
      <c r="AD21" s="17">
        <v>14.48158543631016</v>
      </c>
      <c r="AE21" s="17">
        <v>13.871284198728398</v>
      </c>
      <c r="AF21" s="17">
        <v>13.260982961146656</v>
      </c>
    </row>
    <row r="22" spans="1:32" ht="15.75" thickTop="1" x14ac:dyDescent="0.25"/>
    <row r="23" spans="1:32" x14ac:dyDescent="0.25">
      <c r="A23" s="1" t="s">
        <v>32</v>
      </c>
      <c r="B23" s="3" t="s">
        <v>29</v>
      </c>
      <c r="C23" s="5" t="s">
        <v>30</v>
      </c>
      <c r="D23" s="7" t="s">
        <v>31</v>
      </c>
      <c r="E23" s="3" t="s">
        <v>33</v>
      </c>
      <c r="F23" s="5" t="s">
        <v>34</v>
      </c>
      <c r="G23" s="7" t="s">
        <v>35</v>
      </c>
      <c r="H23" s="3" t="s">
        <v>36</v>
      </c>
      <c r="I23" s="5" t="s">
        <v>37</v>
      </c>
      <c r="J23" s="7" t="s">
        <v>38</v>
      </c>
      <c r="L23" s="18" t="s">
        <v>80</v>
      </c>
      <c r="M23" s="35">
        <v>883</v>
      </c>
      <c r="N23" s="35"/>
      <c r="O23" s="35">
        <f>B10*B24/Q24</f>
        <v>1816.7843749358258</v>
      </c>
      <c r="P23" s="1" t="s">
        <v>32</v>
      </c>
      <c r="Q23" s="3" t="s">
        <v>29</v>
      </c>
      <c r="R23" s="5" t="s">
        <v>30</v>
      </c>
      <c r="S23" s="7" t="s">
        <v>31</v>
      </c>
      <c r="T23" s="3" t="s">
        <v>33</v>
      </c>
      <c r="U23" s="5" t="s">
        <v>34</v>
      </c>
      <c r="V23" s="7" t="s">
        <v>35</v>
      </c>
      <c r="W23" s="3" t="s">
        <v>36</v>
      </c>
      <c r="X23" s="5" t="s">
        <v>37</v>
      </c>
      <c r="Y23" s="7" t="s">
        <v>38</v>
      </c>
    </row>
    <row r="24" spans="1:32" ht="15.75" thickBot="1" x14ac:dyDescent="0.3">
      <c r="A24" s="2">
        <v>2020</v>
      </c>
      <c r="B24" s="4">
        <f>$M$23/Q$24*Q24</f>
        <v>883</v>
      </c>
      <c r="C24" s="4">
        <f t="shared" ref="C24:D24" si="0">$M$23/R$24*R24</f>
        <v>883</v>
      </c>
      <c r="D24" s="4">
        <f t="shared" si="0"/>
        <v>883</v>
      </c>
      <c r="E24" s="12">
        <v>1783.6450047579449</v>
      </c>
      <c r="F24" s="13">
        <v>1783.6450047579449</v>
      </c>
      <c r="G24" s="14">
        <v>1783.6450047579449</v>
      </c>
      <c r="H24" s="12">
        <f>$O$23/W$24*W24</f>
        <v>1816.7843749358258</v>
      </c>
      <c r="I24" s="12">
        <f t="shared" ref="I24:J24" si="1">$O$23/X$24*X24</f>
        <v>1816.7843749358258</v>
      </c>
      <c r="J24" s="12">
        <f t="shared" si="1"/>
        <v>1816.7843749358258</v>
      </c>
      <c r="P24" s="2">
        <v>2020</v>
      </c>
      <c r="Q24" s="4">
        <v>1333.3244563409264</v>
      </c>
      <c r="R24" s="6">
        <v>1333.3244563409264</v>
      </c>
      <c r="S24" s="8">
        <v>1333.3244563409264</v>
      </c>
      <c r="T24" s="12">
        <v>1783.6450047579449</v>
      </c>
      <c r="U24" s="13">
        <v>1783.6450047579449</v>
      </c>
      <c r="V24" s="14">
        <v>1783.6450047579449</v>
      </c>
      <c r="W24" s="12">
        <v>2743.3329999999996</v>
      </c>
      <c r="X24" s="13">
        <v>2743.3329999999996</v>
      </c>
      <c r="Y24" s="14">
        <v>2743.3329999999996</v>
      </c>
    </row>
    <row r="25" spans="1:32" ht="16.5" thickTop="1" thickBot="1" x14ac:dyDescent="0.3">
      <c r="A25" s="2">
        <v>2021</v>
      </c>
      <c r="B25" s="4">
        <f t="shared" ref="B25:B54" si="2">$M$23/Q$24*Q25</f>
        <v>772.13228995916586</v>
      </c>
      <c r="C25" s="4">
        <f t="shared" ref="C25:C54" si="3">$M$23/R$24*R25</f>
        <v>772.13228995916586</v>
      </c>
      <c r="D25" s="4">
        <f t="shared" ref="D25:D54" si="4">$M$23/S$24*S25</f>
        <v>772.13228995916586</v>
      </c>
      <c r="E25" s="12">
        <v>1598.0682991198917</v>
      </c>
      <c r="F25" s="13">
        <v>1598.0682991198917</v>
      </c>
      <c r="G25" s="14">
        <v>1598.0682991198917</v>
      </c>
      <c r="H25" s="12">
        <f t="shared" ref="H25:H54" si="5">$O$23/W$24*W25</f>
        <v>1754.9741841693804</v>
      </c>
      <c r="I25" s="12">
        <f>$O$23/X$24*X25</f>
        <v>1754.9741841693804</v>
      </c>
      <c r="J25" s="12">
        <f t="shared" ref="J25:J54" si="6">$O$23/Y$24*Y25</f>
        <v>1754.9741841693804</v>
      </c>
      <c r="P25" s="2">
        <v>2021</v>
      </c>
      <c r="Q25" s="4">
        <v>1165.914910229988</v>
      </c>
      <c r="R25" s="6">
        <v>1165.914910229988</v>
      </c>
      <c r="S25" s="8">
        <v>1165.914910229988</v>
      </c>
      <c r="T25" s="12">
        <v>1598.0682991198917</v>
      </c>
      <c r="U25" s="13">
        <v>1598.0682991198917</v>
      </c>
      <c r="V25" s="14">
        <v>1598.0682991198917</v>
      </c>
      <c r="W25" s="12">
        <v>2650</v>
      </c>
      <c r="X25" s="13">
        <v>2650</v>
      </c>
      <c r="Y25" s="14">
        <v>2650</v>
      </c>
    </row>
    <row r="26" spans="1:32" ht="16.5" thickTop="1" thickBot="1" x14ac:dyDescent="0.3">
      <c r="A26" s="2">
        <v>2022</v>
      </c>
      <c r="B26" s="4">
        <f t="shared" si="2"/>
        <v>731.7860683679861</v>
      </c>
      <c r="C26" s="4">
        <f t="shared" si="3"/>
        <v>741.64183571310389</v>
      </c>
      <c r="D26" s="4">
        <f t="shared" si="4"/>
        <v>770.61187221904777</v>
      </c>
      <c r="E26" s="12">
        <v>1499.2763631139985</v>
      </c>
      <c r="F26" s="13">
        <v>1523.1124988830904</v>
      </c>
      <c r="G26" s="14">
        <v>1585.8782169276958</v>
      </c>
      <c r="H26" s="12">
        <f t="shared" si="5"/>
        <v>1618.1876935165451</v>
      </c>
      <c r="I26" s="12">
        <f t="shared" ref="I26:I54" si="7">$O$23/X$24*X26</f>
        <v>1634.7697563326942</v>
      </c>
      <c r="J26" s="12">
        <f t="shared" si="6"/>
        <v>1728.1475346542563</v>
      </c>
      <c r="P26" s="2">
        <v>2022</v>
      </c>
      <c r="Q26" s="4">
        <v>1104.9923689293421</v>
      </c>
      <c r="R26" s="6">
        <v>1119.8745157438968</v>
      </c>
      <c r="S26" s="8">
        <v>1163.6190889879108</v>
      </c>
      <c r="T26" s="12">
        <v>1499.2763631139985</v>
      </c>
      <c r="U26" s="13">
        <v>1523.1124988830904</v>
      </c>
      <c r="V26" s="14">
        <v>1585.8782169276958</v>
      </c>
      <c r="W26" s="12">
        <v>2443.4532578884769</v>
      </c>
      <c r="X26" s="13">
        <v>2468.4920686351961</v>
      </c>
      <c r="Y26" s="14">
        <v>2609.4919276554911</v>
      </c>
    </row>
    <row r="27" spans="1:32" ht="16.5" thickTop="1" thickBot="1" x14ac:dyDescent="0.3">
      <c r="A27" s="2">
        <v>2023</v>
      </c>
      <c r="B27" s="4">
        <f t="shared" si="2"/>
        <v>691.43984677680635</v>
      </c>
      <c r="C27" s="4">
        <f t="shared" si="3"/>
        <v>711.1513814670418</v>
      </c>
      <c r="D27" s="4">
        <f t="shared" si="4"/>
        <v>769.09145447892945</v>
      </c>
      <c r="E27" s="12">
        <v>1400.4844271081051</v>
      </c>
      <c r="F27" s="13">
        <v>1448.156698646289</v>
      </c>
      <c r="G27" s="14">
        <v>1573.6881347354999</v>
      </c>
      <c r="H27" s="12">
        <f t="shared" si="5"/>
        <v>1481.4012028637096</v>
      </c>
      <c r="I27" s="12">
        <f t="shared" si="7"/>
        <v>1514.5653284960079</v>
      </c>
      <c r="J27" s="12">
        <f t="shared" si="6"/>
        <v>1701.3208851391323</v>
      </c>
      <c r="P27" s="2">
        <v>2023</v>
      </c>
      <c r="Q27" s="4">
        <v>1044.0698276286962</v>
      </c>
      <c r="R27" s="6">
        <v>1073.8341212578055</v>
      </c>
      <c r="S27" s="8">
        <v>1161.3232677458334</v>
      </c>
      <c r="T27" s="12">
        <v>1400.4844271081051</v>
      </c>
      <c r="U27" s="13">
        <v>1448.156698646289</v>
      </c>
      <c r="V27" s="14">
        <v>1573.6881347354999</v>
      </c>
      <c r="W27" s="12">
        <v>2236.9065157769537</v>
      </c>
      <c r="X27" s="13">
        <v>2286.9841372703922</v>
      </c>
      <c r="Y27" s="14">
        <v>2568.9838553109821</v>
      </c>
    </row>
    <row r="28" spans="1:32" ht="16.5" thickTop="1" thickBot="1" x14ac:dyDescent="0.3">
      <c r="A28" s="2">
        <v>2024</v>
      </c>
      <c r="B28" s="4">
        <f t="shared" si="2"/>
        <v>651.09362518562659</v>
      </c>
      <c r="C28" s="4">
        <f t="shared" si="3"/>
        <v>680.66092722097983</v>
      </c>
      <c r="D28" s="4">
        <f t="shared" si="4"/>
        <v>767.57103673881124</v>
      </c>
      <c r="E28" s="12">
        <v>1301.6924911022118</v>
      </c>
      <c r="F28" s="13">
        <v>1373.2008984094878</v>
      </c>
      <c r="G28" s="14">
        <v>1561.4980525433039</v>
      </c>
      <c r="H28" s="12">
        <f t="shared" si="5"/>
        <v>1344.6147122108744</v>
      </c>
      <c r="I28" s="12">
        <f t="shared" si="7"/>
        <v>1394.3609006593217</v>
      </c>
      <c r="J28" s="12">
        <f t="shared" si="6"/>
        <v>1674.4942356240081</v>
      </c>
      <c r="P28" s="2">
        <v>2024</v>
      </c>
      <c r="Q28" s="4">
        <v>983.14728632805043</v>
      </c>
      <c r="R28" s="6">
        <v>1027.7937267717143</v>
      </c>
      <c r="S28" s="8">
        <v>1159.0274465037562</v>
      </c>
      <c r="T28" s="12">
        <v>1301.6924911022118</v>
      </c>
      <c r="U28" s="13">
        <v>1373.2008984094878</v>
      </c>
      <c r="V28" s="14">
        <v>1561.4980525433039</v>
      </c>
      <c r="W28" s="12">
        <v>2030.3597736654308</v>
      </c>
      <c r="X28" s="13">
        <v>2105.4762059055884</v>
      </c>
      <c r="Y28" s="14">
        <v>2528.4757829664732</v>
      </c>
    </row>
    <row r="29" spans="1:32" ht="16.5" thickTop="1" thickBot="1" x14ac:dyDescent="0.3">
      <c r="A29" s="2">
        <v>2025</v>
      </c>
      <c r="B29" s="4">
        <f t="shared" si="2"/>
        <v>610.74740359444695</v>
      </c>
      <c r="C29" s="4">
        <f t="shared" si="3"/>
        <v>650.17047297491786</v>
      </c>
      <c r="D29" s="4">
        <f t="shared" si="4"/>
        <v>766.05061899869293</v>
      </c>
      <c r="E29" s="12">
        <v>1202.9005550963186</v>
      </c>
      <c r="F29" s="13">
        <v>1298.2450981726863</v>
      </c>
      <c r="G29" s="14">
        <v>1549.307970351108</v>
      </c>
      <c r="H29" s="12">
        <f t="shared" si="5"/>
        <v>1207.8282215580393</v>
      </c>
      <c r="I29" s="12">
        <f t="shared" si="7"/>
        <v>1274.1564728226356</v>
      </c>
      <c r="J29" s="12">
        <f t="shared" si="6"/>
        <v>1647.6675861088841</v>
      </c>
      <c r="P29" s="2">
        <v>2025</v>
      </c>
      <c r="Q29" s="4">
        <v>922.22474502740465</v>
      </c>
      <c r="R29" s="6">
        <v>981.75333228562329</v>
      </c>
      <c r="S29" s="8">
        <v>1156.7316252616788</v>
      </c>
      <c r="T29" s="12">
        <v>1202.9005550963186</v>
      </c>
      <c r="U29" s="13">
        <v>1298.2450981726863</v>
      </c>
      <c r="V29" s="14">
        <v>1549.307970351108</v>
      </c>
      <c r="W29" s="12">
        <v>1823.8130315539079</v>
      </c>
      <c r="X29" s="13">
        <v>1923.9682745407847</v>
      </c>
      <c r="Y29" s="14">
        <v>2487.9677106219642</v>
      </c>
    </row>
    <row r="30" spans="1:32" ht="16.5" thickTop="1" thickBot="1" x14ac:dyDescent="0.3">
      <c r="A30" s="2">
        <v>2026</v>
      </c>
      <c r="B30" s="4">
        <f t="shared" si="2"/>
        <v>570.40118200326719</v>
      </c>
      <c r="C30" s="4">
        <f t="shared" si="3"/>
        <v>619.68001872885588</v>
      </c>
      <c r="D30" s="4">
        <f t="shared" si="4"/>
        <v>764.53020125857472</v>
      </c>
      <c r="E30" s="12">
        <v>1104.1086190904252</v>
      </c>
      <c r="F30" s="13">
        <v>1223.2892979358851</v>
      </c>
      <c r="G30" s="14">
        <v>1537.1178881589121</v>
      </c>
      <c r="H30" s="12">
        <f t="shared" si="5"/>
        <v>1071.0417309052041</v>
      </c>
      <c r="I30" s="12">
        <f t="shared" si="7"/>
        <v>1153.9520449859494</v>
      </c>
      <c r="J30" s="12">
        <f t="shared" si="6"/>
        <v>1620.84093659376</v>
      </c>
      <c r="P30" s="2">
        <v>2026</v>
      </c>
      <c r="Q30" s="4">
        <v>861.30220372675888</v>
      </c>
      <c r="R30" s="6">
        <v>935.71293779953214</v>
      </c>
      <c r="S30" s="8">
        <v>1154.4358040196016</v>
      </c>
      <c r="T30" s="12">
        <v>1104.1086190904252</v>
      </c>
      <c r="U30" s="13">
        <v>1223.2892979358851</v>
      </c>
      <c r="V30" s="14">
        <v>1537.1178881589121</v>
      </c>
      <c r="W30" s="12">
        <v>1617.266289442385</v>
      </c>
      <c r="X30" s="13">
        <v>1742.4603431759811</v>
      </c>
      <c r="Y30" s="14">
        <v>2447.4596382774553</v>
      </c>
    </row>
    <row r="31" spans="1:32" ht="16.5" thickTop="1" thickBot="1" x14ac:dyDescent="0.3">
      <c r="A31" s="2">
        <v>2027</v>
      </c>
      <c r="B31" s="4">
        <f t="shared" si="2"/>
        <v>530.05496041208744</v>
      </c>
      <c r="C31" s="4">
        <f t="shared" si="3"/>
        <v>589.18956448279391</v>
      </c>
      <c r="D31" s="4">
        <f t="shared" si="4"/>
        <v>763.0097835184564</v>
      </c>
      <c r="E31" s="12">
        <v>1005.3166830845321</v>
      </c>
      <c r="F31" s="13">
        <v>1148.3334976990836</v>
      </c>
      <c r="G31" s="14">
        <v>1524.9278059667161</v>
      </c>
      <c r="H31" s="12">
        <f t="shared" si="5"/>
        <v>934.25524025236882</v>
      </c>
      <c r="I31" s="12">
        <f t="shared" si="7"/>
        <v>1033.7476171492633</v>
      </c>
      <c r="J31" s="12">
        <f t="shared" si="6"/>
        <v>1594.014287078636</v>
      </c>
      <c r="P31" s="2">
        <v>2027</v>
      </c>
      <c r="Q31" s="4">
        <v>800.37966242611299</v>
      </c>
      <c r="R31" s="6">
        <v>889.672543313441</v>
      </c>
      <c r="S31" s="8">
        <v>1152.1399827775242</v>
      </c>
      <c r="T31" s="12">
        <v>1005.3166830845321</v>
      </c>
      <c r="U31" s="13">
        <v>1148.3334976990836</v>
      </c>
      <c r="V31" s="14">
        <v>1524.9278059667161</v>
      </c>
      <c r="W31" s="12">
        <v>1410.719547330862</v>
      </c>
      <c r="X31" s="13">
        <v>1560.9524118111774</v>
      </c>
      <c r="Y31" s="14">
        <v>2406.9515659329463</v>
      </c>
    </row>
    <row r="32" spans="1:32" ht="16.5" thickTop="1" thickBot="1" x14ac:dyDescent="0.3">
      <c r="A32" s="2">
        <v>2028</v>
      </c>
      <c r="B32" s="4">
        <f t="shared" si="2"/>
        <v>489.70873882090774</v>
      </c>
      <c r="C32" s="4">
        <f t="shared" si="3"/>
        <v>558.69911023673194</v>
      </c>
      <c r="D32" s="4">
        <f t="shared" si="4"/>
        <v>761.48936577833808</v>
      </c>
      <c r="E32" s="12">
        <v>906.52474707863894</v>
      </c>
      <c r="F32" s="13">
        <v>1073.3776974622824</v>
      </c>
      <c r="G32" s="14">
        <v>1512.7377237745202</v>
      </c>
      <c r="H32" s="12">
        <f t="shared" si="5"/>
        <v>797.46874959953357</v>
      </c>
      <c r="I32" s="12">
        <f t="shared" si="7"/>
        <v>913.54318931257717</v>
      </c>
      <c r="J32" s="12">
        <f t="shared" si="6"/>
        <v>1567.1876375635118</v>
      </c>
      <c r="P32" s="2">
        <v>2028</v>
      </c>
      <c r="Q32" s="4">
        <v>739.45712112546721</v>
      </c>
      <c r="R32" s="6">
        <v>843.63214882734985</v>
      </c>
      <c r="S32" s="8">
        <v>1149.8441615354468</v>
      </c>
      <c r="T32" s="12">
        <v>906.52474707863894</v>
      </c>
      <c r="U32" s="13">
        <v>1073.3776974622824</v>
      </c>
      <c r="V32" s="14">
        <v>1512.7377237745202</v>
      </c>
      <c r="W32" s="12">
        <v>1204.1728052193391</v>
      </c>
      <c r="X32" s="13">
        <v>1379.4444804463737</v>
      </c>
      <c r="Y32" s="14">
        <v>2366.4434935884374</v>
      </c>
    </row>
    <row r="33" spans="1:25" ht="16.5" thickTop="1" thickBot="1" x14ac:dyDescent="0.3">
      <c r="A33" s="2">
        <v>2029</v>
      </c>
      <c r="B33" s="4">
        <f t="shared" si="2"/>
        <v>449.36251722972798</v>
      </c>
      <c r="C33" s="4">
        <f t="shared" si="3"/>
        <v>528.20865599066997</v>
      </c>
      <c r="D33" s="4">
        <f t="shared" si="4"/>
        <v>759.96894803821999</v>
      </c>
      <c r="E33" s="12">
        <v>807.73281107274579</v>
      </c>
      <c r="F33" s="13">
        <v>998.42189722548108</v>
      </c>
      <c r="G33" s="14">
        <v>1500.5476415823243</v>
      </c>
      <c r="H33" s="12">
        <f t="shared" si="5"/>
        <v>660.68225894669831</v>
      </c>
      <c r="I33" s="12">
        <f t="shared" si="7"/>
        <v>793.33876147589115</v>
      </c>
      <c r="J33" s="12">
        <f t="shared" si="6"/>
        <v>1540.3609880483878</v>
      </c>
      <c r="P33" s="2">
        <v>2029</v>
      </c>
      <c r="Q33" s="4">
        <v>678.53457982482132</v>
      </c>
      <c r="R33" s="6">
        <v>797.59175434125871</v>
      </c>
      <c r="S33" s="8">
        <v>1147.5483402933696</v>
      </c>
      <c r="T33" s="12">
        <v>807.73281107274579</v>
      </c>
      <c r="U33" s="13">
        <v>998.42189722548108</v>
      </c>
      <c r="V33" s="14">
        <v>1500.5476415823243</v>
      </c>
      <c r="W33" s="12">
        <v>997.62606310781609</v>
      </c>
      <c r="X33" s="13">
        <v>1197.9365490815701</v>
      </c>
      <c r="Y33" s="14">
        <v>2325.9354212439284</v>
      </c>
    </row>
    <row r="34" spans="1:25" ht="16.5" thickTop="1" thickBot="1" x14ac:dyDescent="0.3">
      <c r="A34" s="2">
        <v>2030</v>
      </c>
      <c r="B34" s="4">
        <f t="shared" si="2"/>
        <v>409.01629563854812</v>
      </c>
      <c r="C34" s="41">
        <f>$M$23/R$24*R34</f>
        <v>497.718201744608</v>
      </c>
      <c r="D34" s="4">
        <f t="shared" si="4"/>
        <v>758.44853029810167</v>
      </c>
      <c r="E34" s="12">
        <v>708.94087506685321</v>
      </c>
      <c r="F34" s="13">
        <v>923.46609698867985</v>
      </c>
      <c r="G34" s="14">
        <v>1488.3575593901289</v>
      </c>
      <c r="H34" s="12">
        <f t="shared" si="5"/>
        <v>523.89576829386306</v>
      </c>
      <c r="I34" s="12">
        <f t="shared" si="7"/>
        <v>673.13433363920512</v>
      </c>
      <c r="J34" s="12">
        <f t="shared" si="6"/>
        <v>1513.534338533264</v>
      </c>
      <c r="P34" s="2">
        <v>2030</v>
      </c>
      <c r="Q34" s="4">
        <v>617.61203852417532</v>
      </c>
      <c r="R34" s="6">
        <v>751.55135985516756</v>
      </c>
      <c r="S34" s="8">
        <v>1145.2525190512922</v>
      </c>
      <c r="T34" s="12">
        <v>708.94087506685321</v>
      </c>
      <c r="U34" s="13">
        <v>923.46609698867985</v>
      </c>
      <c r="V34" s="14">
        <v>1488.3575593901289</v>
      </c>
      <c r="W34" s="12">
        <v>791.07932099629318</v>
      </c>
      <c r="X34" s="13">
        <v>1016.4286177167666</v>
      </c>
      <c r="Y34" s="14">
        <v>2285.4273488994199</v>
      </c>
    </row>
    <row r="35" spans="1:25" ht="16.5" thickTop="1" thickBot="1" x14ac:dyDescent="0.3">
      <c r="A35" s="2">
        <v>2031</v>
      </c>
      <c r="B35" s="4">
        <f t="shared" si="2"/>
        <v>403.98583919847016</v>
      </c>
      <c r="C35" s="4">
        <f t="shared" si="3"/>
        <v>493.28310643930507</v>
      </c>
      <c r="D35" s="4">
        <f t="shared" si="4"/>
        <v>745.41201387042713</v>
      </c>
      <c r="E35" s="12">
        <v>699.80359797431299</v>
      </c>
      <c r="F35" s="13">
        <v>912.73983589258853</v>
      </c>
      <c r="G35" s="14">
        <v>1460.1129862700566</v>
      </c>
      <c r="H35" s="12">
        <f t="shared" si="5"/>
        <v>515.92556499893806</v>
      </c>
      <c r="I35" s="12">
        <f t="shared" si="7"/>
        <v>665.672405371938</v>
      </c>
      <c r="J35" s="12">
        <f t="shared" si="6"/>
        <v>1471.514338288561</v>
      </c>
      <c r="P35" s="2">
        <v>2031</v>
      </c>
      <c r="Q35" s="4">
        <v>610.01608088191745</v>
      </c>
      <c r="R35" s="6">
        <v>744.85439378861804</v>
      </c>
      <c r="S35" s="8">
        <v>1125.5674610914862</v>
      </c>
      <c r="T35" s="12">
        <v>699.80359797431299</v>
      </c>
      <c r="U35" s="13">
        <v>912.73983589258853</v>
      </c>
      <c r="V35" s="14">
        <v>1460.1129862700566</v>
      </c>
      <c r="W35" s="12">
        <v>779.04436405956324</v>
      </c>
      <c r="X35" s="13">
        <v>1005.1611528807429</v>
      </c>
      <c r="Y35" s="14">
        <v>2221.9774123402872</v>
      </c>
    </row>
    <row r="36" spans="1:25" ht="16.5" thickTop="1" thickBot="1" x14ac:dyDescent="0.3">
      <c r="A36" s="2">
        <v>2032</v>
      </c>
      <c r="B36" s="4">
        <f t="shared" si="2"/>
        <v>398.9553827583922</v>
      </c>
      <c r="C36" s="4">
        <f t="shared" si="3"/>
        <v>488.84801113400204</v>
      </c>
      <c r="D36" s="4">
        <f t="shared" si="4"/>
        <v>732.37549744275236</v>
      </c>
      <c r="E36" s="12">
        <v>690.66632088177278</v>
      </c>
      <c r="F36" s="13">
        <v>902.01357479649721</v>
      </c>
      <c r="G36" s="14">
        <v>1431.8684131499842</v>
      </c>
      <c r="H36" s="12">
        <f t="shared" si="5"/>
        <v>507.95536170401306</v>
      </c>
      <c r="I36" s="12">
        <f t="shared" si="7"/>
        <v>658.21047710467087</v>
      </c>
      <c r="J36" s="12">
        <f t="shared" si="6"/>
        <v>1429.4943380438579</v>
      </c>
      <c r="P36" s="2">
        <v>2032</v>
      </c>
      <c r="Q36" s="4">
        <v>602.42012323965969</v>
      </c>
      <c r="R36" s="6">
        <v>738.15742772206841</v>
      </c>
      <c r="S36" s="8">
        <v>1105.8824031316799</v>
      </c>
      <c r="T36" s="12">
        <v>690.66632088177278</v>
      </c>
      <c r="U36" s="13">
        <v>902.01357479649721</v>
      </c>
      <c r="V36" s="14">
        <v>1431.8684131499842</v>
      </c>
      <c r="W36" s="12">
        <v>767.0094071228333</v>
      </c>
      <c r="X36" s="13">
        <v>993.89368804471917</v>
      </c>
      <c r="Y36" s="14">
        <v>2158.5274757811544</v>
      </c>
    </row>
    <row r="37" spans="1:25" ht="16.5" thickTop="1" thickBot="1" x14ac:dyDescent="0.3">
      <c r="A37" s="2">
        <v>2033</v>
      </c>
      <c r="B37" s="4">
        <f t="shared" si="2"/>
        <v>393.92492631831431</v>
      </c>
      <c r="C37" s="4">
        <f t="shared" si="3"/>
        <v>484.41291582869906</v>
      </c>
      <c r="D37" s="4">
        <f t="shared" si="4"/>
        <v>719.33898101507771</v>
      </c>
      <c r="E37" s="12">
        <v>681.52904378923256</v>
      </c>
      <c r="F37" s="13">
        <v>891.287313700406</v>
      </c>
      <c r="G37" s="14">
        <v>1403.6238400299119</v>
      </c>
      <c r="H37" s="12">
        <f t="shared" si="5"/>
        <v>499.985158409088</v>
      </c>
      <c r="I37" s="12">
        <f t="shared" si="7"/>
        <v>650.74854883740375</v>
      </c>
      <c r="J37" s="12">
        <f t="shared" si="6"/>
        <v>1387.4743377991549</v>
      </c>
      <c r="P37" s="2">
        <v>2033</v>
      </c>
      <c r="Q37" s="4">
        <v>594.82416559740193</v>
      </c>
      <c r="R37" s="6">
        <v>731.46046165551877</v>
      </c>
      <c r="S37" s="8">
        <v>1086.1973451718736</v>
      </c>
      <c r="T37" s="12">
        <v>681.52904378923256</v>
      </c>
      <c r="U37" s="13">
        <v>891.287313700406</v>
      </c>
      <c r="V37" s="14">
        <v>1403.6238400299119</v>
      </c>
      <c r="W37" s="12">
        <v>754.97445018610335</v>
      </c>
      <c r="X37" s="13">
        <v>982.62622320869548</v>
      </c>
      <c r="Y37" s="14">
        <v>2095.0775392220216</v>
      </c>
    </row>
    <row r="38" spans="1:25" ht="16.5" thickTop="1" thickBot="1" x14ac:dyDescent="0.3">
      <c r="A38" s="2">
        <v>2034</v>
      </c>
      <c r="B38" s="4">
        <f t="shared" si="2"/>
        <v>388.89446987823629</v>
      </c>
      <c r="C38" s="4">
        <f t="shared" si="3"/>
        <v>479.97782052339602</v>
      </c>
      <c r="D38" s="4">
        <f t="shared" si="4"/>
        <v>706.30246458740294</v>
      </c>
      <c r="E38" s="12">
        <v>672.39176669669234</v>
      </c>
      <c r="F38" s="13">
        <v>880.56105260431468</v>
      </c>
      <c r="G38" s="14">
        <v>1375.3792669098395</v>
      </c>
      <c r="H38" s="12">
        <f t="shared" si="5"/>
        <v>492.014955114163</v>
      </c>
      <c r="I38" s="12">
        <f t="shared" si="7"/>
        <v>643.28662057013662</v>
      </c>
      <c r="J38" s="12">
        <f t="shared" si="6"/>
        <v>1345.454337554452</v>
      </c>
      <c r="P38" s="2">
        <v>2034</v>
      </c>
      <c r="Q38" s="4">
        <v>587.22820795514406</v>
      </c>
      <c r="R38" s="6">
        <v>724.76349558896914</v>
      </c>
      <c r="S38" s="8">
        <v>1066.5122872120673</v>
      </c>
      <c r="T38" s="12">
        <v>672.39176669669234</v>
      </c>
      <c r="U38" s="13">
        <v>880.56105260431468</v>
      </c>
      <c r="V38" s="14">
        <v>1375.3792669098395</v>
      </c>
      <c r="W38" s="12">
        <v>742.93949324937341</v>
      </c>
      <c r="X38" s="13">
        <v>971.35875837267179</v>
      </c>
      <c r="Y38" s="14">
        <v>2031.6276026628889</v>
      </c>
    </row>
    <row r="39" spans="1:25" ht="16.5" thickTop="1" thickBot="1" x14ac:dyDescent="0.3">
      <c r="A39" s="2">
        <v>2035</v>
      </c>
      <c r="B39" s="4">
        <f t="shared" si="2"/>
        <v>383.86401343815839</v>
      </c>
      <c r="C39" s="4">
        <f t="shared" si="3"/>
        <v>475.54272521809304</v>
      </c>
      <c r="D39" s="4">
        <f t="shared" si="4"/>
        <v>693.2659481597284</v>
      </c>
      <c r="E39" s="12">
        <v>663.25448960415213</v>
      </c>
      <c r="F39" s="13">
        <v>869.83479150822336</v>
      </c>
      <c r="G39" s="14">
        <v>1347.1346937897672</v>
      </c>
      <c r="H39" s="12">
        <f t="shared" si="5"/>
        <v>484.044751819238</v>
      </c>
      <c r="I39" s="12">
        <f t="shared" si="7"/>
        <v>635.82469230286949</v>
      </c>
      <c r="J39" s="12">
        <f t="shared" si="6"/>
        <v>1303.4343373097488</v>
      </c>
      <c r="P39" s="2">
        <v>2035</v>
      </c>
      <c r="Q39" s="4">
        <v>579.6322503128863</v>
      </c>
      <c r="R39" s="6">
        <v>718.0665295224195</v>
      </c>
      <c r="S39" s="8">
        <v>1046.8272292522613</v>
      </c>
      <c r="T39" s="12">
        <v>663.25448960415213</v>
      </c>
      <c r="U39" s="13">
        <v>869.83479150822336</v>
      </c>
      <c r="V39" s="14">
        <v>1347.1346937897672</v>
      </c>
      <c r="W39" s="12">
        <v>730.90453631264347</v>
      </c>
      <c r="X39" s="13">
        <v>960.0912935366481</v>
      </c>
      <c r="Y39" s="14">
        <v>1968.1776661037561</v>
      </c>
    </row>
    <row r="40" spans="1:25" ht="16.5" thickTop="1" thickBot="1" x14ac:dyDescent="0.3">
      <c r="A40" s="2">
        <v>2036</v>
      </c>
      <c r="B40" s="4">
        <f t="shared" si="2"/>
        <v>378.83355699808038</v>
      </c>
      <c r="C40" s="4">
        <f t="shared" si="3"/>
        <v>471.10762991279</v>
      </c>
      <c r="D40" s="4">
        <f t="shared" si="4"/>
        <v>680.22943173205374</v>
      </c>
      <c r="E40" s="12">
        <v>654.11721251161191</v>
      </c>
      <c r="F40" s="13">
        <v>859.10853041213215</v>
      </c>
      <c r="G40" s="14">
        <v>1318.8901206696946</v>
      </c>
      <c r="H40" s="12">
        <f t="shared" si="5"/>
        <v>476.074548524313</v>
      </c>
      <c r="I40" s="12">
        <f t="shared" si="7"/>
        <v>628.36276403560237</v>
      </c>
      <c r="J40" s="12">
        <f t="shared" si="6"/>
        <v>1261.4143370650459</v>
      </c>
      <c r="P40" s="2">
        <v>2036</v>
      </c>
      <c r="Q40" s="4">
        <v>572.03629267062843</v>
      </c>
      <c r="R40" s="6">
        <v>711.36956345586987</v>
      </c>
      <c r="S40" s="8">
        <v>1027.142171292455</v>
      </c>
      <c r="T40" s="12">
        <v>654.11721251161191</v>
      </c>
      <c r="U40" s="13">
        <v>859.10853041213215</v>
      </c>
      <c r="V40" s="14">
        <v>1318.8901206696946</v>
      </c>
      <c r="W40" s="12">
        <v>718.86957937591353</v>
      </c>
      <c r="X40" s="13">
        <v>948.8238287006244</v>
      </c>
      <c r="Y40" s="14">
        <v>1904.7277295446233</v>
      </c>
    </row>
    <row r="41" spans="1:25" ht="16.5" thickTop="1" thickBot="1" x14ac:dyDescent="0.3">
      <c r="A41" s="2">
        <v>2037</v>
      </c>
      <c r="B41" s="4">
        <f t="shared" si="2"/>
        <v>373.80310055800248</v>
      </c>
      <c r="C41" s="4">
        <f t="shared" si="3"/>
        <v>466.67253460748702</v>
      </c>
      <c r="D41" s="4">
        <f t="shared" si="4"/>
        <v>667.19291530437908</v>
      </c>
      <c r="E41" s="12">
        <v>644.97993541907169</v>
      </c>
      <c r="F41" s="13">
        <v>848.38226931604083</v>
      </c>
      <c r="G41" s="14">
        <v>1290.6455475496223</v>
      </c>
      <c r="H41" s="12">
        <f t="shared" si="5"/>
        <v>468.104345229388</v>
      </c>
      <c r="I41" s="12">
        <f t="shared" si="7"/>
        <v>620.90083576833524</v>
      </c>
      <c r="J41" s="12">
        <f t="shared" si="6"/>
        <v>1219.3943368203429</v>
      </c>
      <c r="P41" s="2">
        <v>2037</v>
      </c>
      <c r="Q41" s="4">
        <v>564.44033502837067</v>
      </c>
      <c r="R41" s="6">
        <v>704.67259738932023</v>
      </c>
      <c r="S41" s="8">
        <v>1007.4571133326489</v>
      </c>
      <c r="T41" s="12">
        <v>644.97993541907169</v>
      </c>
      <c r="U41" s="13">
        <v>848.38226931604083</v>
      </c>
      <c r="V41" s="14">
        <v>1290.6455475496223</v>
      </c>
      <c r="W41" s="12">
        <v>706.83462243918359</v>
      </c>
      <c r="X41" s="13">
        <v>937.55636386460071</v>
      </c>
      <c r="Y41" s="14">
        <v>1841.2777929854906</v>
      </c>
    </row>
    <row r="42" spans="1:25" ht="16.5" thickTop="1" thickBot="1" x14ac:dyDescent="0.3">
      <c r="A42" s="2">
        <v>2038</v>
      </c>
      <c r="B42" s="4">
        <f t="shared" si="2"/>
        <v>368.77264411792447</v>
      </c>
      <c r="C42" s="4">
        <f t="shared" si="3"/>
        <v>462.23743930218399</v>
      </c>
      <c r="D42" s="4">
        <f t="shared" si="4"/>
        <v>654.15639887670432</v>
      </c>
      <c r="E42" s="12">
        <v>635.84265832653148</v>
      </c>
      <c r="F42" s="13">
        <v>837.65600821994951</v>
      </c>
      <c r="G42" s="14">
        <v>1262.4009744295499</v>
      </c>
      <c r="H42" s="12">
        <f t="shared" si="5"/>
        <v>460.134141934463</v>
      </c>
      <c r="I42" s="12">
        <f t="shared" si="7"/>
        <v>613.43890750106812</v>
      </c>
      <c r="J42" s="12">
        <f t="shared" si="6"/>
        <v>1177.37433657564</v>
      </c>
      <c r="P42" s="2">
        <v>2038</v>
      </c>
      <c r="Q42" s="4">
        <v>556.8443773861128</v>
      </c>
      <c r="R42" s="6">
        <v>697.9756313227706</v>
      </c>
      <c r="S42" s="8">
        <v>987.7720553728426</v>
      </c>
      <c r="T42" s="12">
        <v>635.84265832653148</v>
      </c>
      <c r="U42" s="13">
        <v>837.65600821994951</v>
      </c>
      <c r="V42" s="14">
        <v>1262.4009744295499</v>
      </c>
      <c r="W42" s="12">
        <v>694.79966550245365</v>
      </c>
      <c r="X42" s="13">
        <v>926.28889902857702</v>
      </c>
      <c r="Y42" s="14">
        <v>1777.8278564263578</v>
      </c>
    </row>
    <row r="43" spans="1:25" ht="16.5" thickTop="1" thickBot="1" x14ac:dyDescent="0.3">
      <c r="A43" s="2">
        <v>2039</v>
      </c>
      <c r="B43" s="4">
        <f t="shared" si="2"/>
        <v>363.74218767784657</v>
      </c>
      <c r="C43" s="4">
        <f t="shared" si="3"/>
        <v>457.80234399688106</v>
      </c>
      <c r="D43" s="4">
        <f t="shared" si="4"/>
        <v>641.11988244902966</v>
      </c>
      <c r="E43" s="12">
        <v>626.70538123399126</v>
      </c>
      <c r="F43" s="13">
        <v>826.92974712385831</v>
      </c>
      <c r="G43" s="14">
        <v>1234.1564013094776</v>
      </c>
      <c r="H43" s="12">
        <f t="shared" si="5"/>
        <v>452.163938639538</v>
      </c>
      <c r="I43" s="12">
        <f t="shared" si="7"/>
        <v>605.97697923380099</v>
      </c>
      <c r="J43" s="12">
        <f t="shared" si="6"/>
        <v>1135.3543363309368</v>
      </c>
      <c r="P43" s="2">
        <v>2039</v>
      </c>
      <c r="Q43" s="4">
        <v>549.24841974385504</v>
      </c>
      <c r="R43" s="6">
        <v>691.27866525622107</v>
      </c>
      <c r="S43" s="8">
        <v>968.08699741303644</v>
      </c>
      <c r="T43" s="12">
        <v>626.70538123399126</v>
      </c>
      <c r="U43" s="13">
        <v>826.92974712385831</v>
      </c>
      <c r="V43" s="14">
        <v>1234.1564013094776</v>
      </c>
      <c r="W43" s="12">
        <v>682.76470856572371</v>
      </c>
      <c r="X43" s="13">
        <v>915.02143419255333</v>
      </c>
      <c r="Y43" s="14">
        <v>1714.377919867225</v>
      </c>
    </row>
    <row r="44" spans="1:25" ht="16.5" thickTop="1" thickBot="1" x14ac:dyDescent="0.3">
      <c r="A44" s="2">
        <v>2040</v>
      </c>
      <c r="B44" s="4">
        <f t="shared" si="2"/>
        <v>358.71173123776856</v>
      </c>
      <c r="C44" s="4">
        <f t="shared" si="3"/>
        <v>453.36724869157803</v>
      </c>
      <c r="D44" s="4">
        <f t="shared" si="4"/>
        <v>628.08336602135512</v>
      </c>
      <c r="E44" s="12">
        <v>617.56810414145104</v>
      </c>
      <c r="F44" s="13">
        <v>816.20348602776698</v>
      </c>
      <c r="G44" s="14">
        <v>1205.9118281894052</v>
      </c>
      <c r="H44" s="12">
        <f t="shared" si="5"/>
        <v>444.193735344613</v>
      </c>
      <c r="I44" s="12">
        <f t="shared" si="7"/>
        <v>598.51505096653386</v>
      </c>
      <c r="J44" s="12">
        <f t="shared" si="6"/>
        <v>1093.3343360862339</v>
      </c>
      <c r="P44" s="2">
        <v>2040</v>
      </c>
      <c r="Q44" s="4">
        <v>541.65246210159717</v>
      </c>
      <c r="R44" s="6">
        <v>684.58169918967144</v>
      </c>
      <c r="S44" s="8">
        <v>948.40193945323028</v>
      </c>
      <c r="T44" s="12">
        <v>617.56810414145104</v>
      </c>
      <c r="U44" s="13">
        <v>816.20348602776698</v>
      </c>
      <c r="V44" s="14">
        <v>1205.9118281894052</v>
      </c>
      <c r="W44" s="12">
        <v>670.72975162899377</v>
      </c>
      <c r="X44" s="13">
        <v>903.75396935652964</v>
      </c>
      <c r="Y44" s="14">
        <v>1650.9279833080923</v>
      </c>
    </row>
    <row r="45" spans="1:25" ht="16.5" thickTop="1" thickBot="1" x14ac:dyDescent="0.3">
      <c r="A45" s="2">
        <v>2041</v>
      </c>
      <c r="B45" s="4">
        <f t="shared" si="2"/>
        <v>353.68127479769066</v>
      </c>
      <c r="C45" s="4">
        <f t="shared" si="3"/>
        <v>448.93215338627505</v>
      </c>
      <c r="D45" s="4">
        <f t="shared" si="4"/>
        <v>615.04684959368035</v>
      </c>
      <c r="E45" s="12">
        <v>608.43082704891083</v>
      </c>
      <c r="F45" s="13">
        <v>805.47722493167566</v>
      </c>
      <c r="G45" s="14">
        <v>1177.6672550693329</v>
      </c>
      <c r="H45" s="12">
        <f t="shared" si="5"/>
        <v>436.223532049688</v>
      </c>
      <c r="I45" s="12">
        <f t="shared" si="7"/>
        <v>591.05312269926674</v>
      </c>
      <c r="J45" s="12">
        <f t="shared" si="6"/>
        <v>1051.3143358415309</v>
      </c>
      <c r="P45" s="2">
        <v>2041</v>
      </c>
      <c r="Q45" s="4">
        <v>534.05650445933941</v>
      </c>
      <c r="R45" s="6">
        <v>677.8847331231218</v>
      </c>
      <c r="S45" s="8">
        <v>928.71688149342401</v>
      </c>
      <c r="T45" s="12">
        <v>608.43082704891083</v>
      </c>
      <c r="U45" s="13">
        <v>805.47722493167566</v>
      </c>
      <c r="V45" s="14">
        <v>1177.6672550693329</v>
      </c>
      <c r="W45" s="12">
        <v>658.69479469226383</v>
      </c>
      <c r="X45" s="13">
        <v>892.48650452050595</v>
      </c>
      <c r="Y45" s="14">
        <v>1587.4780467489595</v>
      </c>
    </row>
    <row r="46" spans="1:25" ht="16.5" thickTop="1" thickBot="1" x14ac:dyDescent="0.3">
      <c r="A46" s="2">
        <v>2042</v>
      </c>
      <c r="B46" s="4">
        <f t="shared" si="2"/>
        <v>348.65081835761265</v>
      </c>
      <c r="C46" s="4">
        <f t="shared" si="3"/>
        <v>444.49705808097201</v>
      </c>
      <c r="D46" s="4">
        <f t="shared" si="4"/>
        <v>602.01033316600569</v>
      </c>
      <c r="E46" s="12">
        <v>599.29354995637061</v>
      </c>
      <c r="F46" s="13">
        <v>794.75096383558434</v>
      </c>
      <c r="G46" s="14">
        <v>1149.4226819492603</v>
      </c>
      <c r="H46" s="12">
        <f t="shared" si="5"/>
        <v>428.253328754763</v>
      </c>
      <c r="I46" s="12">
        <f t="shared" si="7"/>
        <v>583.59119443199961</v>
      </c>
      <c r="J46" s="12">
        <f t="shared" si="6"/>
        <v>1009.2943355968279</v>
      </c>
      <c r="P46" s="2">
        <v>2042</v>
      </c>
      <c r="Q46" s="4">
        <v>526.46054681708154</v>
      </c>
      <c r="R46" s="6">
        <v>671.18776705657217</v>
      </c>
      <c r="S46" s="8">
        <v>909.03182353361785</v>
      </c>
      <c r="T46" s="12">
        <v>599.29354995637061</v>
      </c>
      <c r="U46" s="13">
        <v>794.75096383558434</v>
      </c>
      <c r="V46" s="14">
        <v>1149.4226819492603</v>
      </c>
      <c r="W46" s="12">
        <v>646.65983775553389</v>
      </c>
      <c r="X46" s="13">
        <v>881.21903968448225</v>
      </c>
      <c r="Y46" s="14">
        <v>1524.0281101898267</v>
      </c>
    </row>
    <row r="47" spans="1:25" ht="16.5" thickTop="1" thickBot="1" x14ac:dyDescent="0.3">
      <c r="A47" s="2">
        <v>2043</v>
      </c>
      <c r="B47" s="4">
        <f t="shared" si="2"/>
        <v>343.62036191753475</v>
      </c>
      <c r="C47" s="4">
        <f t="shared" si="3"/>
        <v>440.06196277566903</v>
      </c>
      <c r="D47" s="4">
        <f t="shared" si="4"/>
        <v>588.97381673833104</v>
      </c>
      <c r="E47" s="12">
        <v>590.1562728638304</v>
      </c>
      <c r="F47" s="13">
        <v>784.02470273949314</v>
      </c>
      <c r="G47" s="14">
        <v>1121.178108829188</v>
      </c>
      <c r="H47" s="12">
        <f t="shared" si="5"/>
        <v>420.283125459838</v>
      </c>
      <c r="I47" s="12">
        <f t="shared" si="7"/>
        <v>576.1292661647326</v>
      </c>
      <c r="J47" s="12">
        <f t="shared" si="6"/>
        <v>967.27433535212481</v>
      </c>
      <c r="P47" s="2">
        <v>2043</v>
      </c>
      <c r="Q47" s="4">
        <v>518.86458917482378</v>
      </c>
      <c r="R47" s="6">
        <v>664.49080099002254</v>
      </c>
      <c r="S47" s="8">
        <v>889.34676557381158</v>
      </c>
      <c r="T47" s="12">
        <v>590.1562728638304</v>
      </c>
      <c r="U47" s="13">
        <v>784.02470273949314</v>
      </c>
      <c r="V47" s="14">
        <v>1121.178108829188</v>
      </c>
      <c r="W47" s="12">
        <v>634.62488081880394</v>
      </c>
      <c r="X47" s="13">
        <v>869.95157484845856</v>
      </c>
      <c r="Y47" s="14">
        <v>1460.578173630694</v>
      </c>
    </row>
    <row r="48" spans="1:25" ht="16.5" thickTop="1" thickBot="1" x14ac:dyDescent="0.3">
      <c r="A48" s="2">
        <v>2044</v>
      </c>
      <c r="B48" s="4">
        <f t="shared" si="2"/>
        <v>338.58990547745685</v>
      </c>
      <c r="C48" s="4">
        <f t="shared" si="3"/>
        <v>435.62686747036599</v>
      </c>
      <c r="D48" s="4">
        <f t="shared" si="4"/>
        <v>575.93730031065638</v>
      </c>
      <c r="E48" s="12">
        <v>581.01899577129018</v>
      </c>
      <c r="F48" s="13">
        <v>773.29844164340182</v>
      </c>
      <c r="G48" s="14">
        <v>1092.9335357091156</v>
      </c>
      <c r="H48" s="12">
        <f t="shared" si="5"/>
        <v>412.312922164913</v>
      </c>
      <c r="I48" s="12">
        <f t="shared" si="7"/>
        <v>568.66733789746547</v>
      </c>
      <c r="J48" s="12">
        <f t="shared" si="6"/>
        <v>925.25433510742187</v>
      </c>
      <c r="P48" s="2">
        <v>2044</v>
      </c>
      <c r="Q48" s="4">
        <v>511.26863153256608</v>
      </c>
      <c r="R48" s="6">
        <v>657.7938349234729</v>
      </c>
      <c r="S48" s="8">
        <v>869.66170761400542</v>
      </c>
      <c r="T48" s="12">
        <v>581.01899577129018</v>
      </c>
      <c r="U48" s="13">
        <v>773.29844164340182</v>
      </c>
      <c r="V48" s="14">
        <v>1092.9335357091156</v>
      </c>
      <c r="W48" s="12">
        <v>622.589923882074</v>
      </c>
      <c r="X48" s="13">
        <v>858.68411001243487</v>
      </c>
      <c r="Y48" s="14">
        <v>1397.1282370715612</v>
      </c>
    </row>
    <row r="49" spans="1:25" ht="16.5" thickTop="1" thickBot="1" x14ac:dyDescent="0.3">
      <c r="A49" s="2">
        <v>2045</v>
      </c>
      <c r="B49" s="4">
        <f t="shared" si="2"/>
        <v>333.55944903737895</v>
      </c>
      <c r="C49" s="4">
        <f t="shared" si="3"/>
        <v>431.19177216506301</v>
      </c>
      <c r="D49" s="4">
        <f t="shared" si="4"/>
        <v>562.90078388298173</v>
      </c>
      <c r="E49" s="12">
        <v>571.88171867874996</v>
      </c>
      <c r="F49" s="13">
        <v>762.5721805473105</v>
      </c>
      <c r="G49" s="14">
        <v>1064.6889625890433</v>
      </c>
      <c r="H49" s="12">
        <f t="shared" si="5"/>
        <v>404.342718869988</v>
      </c>
      <c r="I49" s="12">
        <f t="shared" si="7"/>
        <v>561.20540963019835</v>
      </c>
      <c r="J49" s="12">
        <f t="shared" si="6"/>
        <v>883.23433486271881</v>
      </c>
      <c r="P49" s="2">
        <v>2045</v>
      </c>
      <c r="Q49" s="4">
        <v>503.67267389030832</v>
      </c>
      <c r="R49" s="6">
        <v>651.09686885692327</v>
      </c>
      <c r="S49" s="8">
        <v>849.97664965419926</v>
      </c>
      <c r="T49" s="12">
        <v>571.88171867874996</v>
      </c>
      <c r="U49" s="13">
        <v>762.5721805473105</v>
      </c>
      <c r="V49" s="14">
        <v>1064.6889625890433</v>
      </c>
      <c r="W49" s="12">
        <v>610.55496694534406</v>
      </c>
      <c r="X49" s="13">
        <v>847.41664517641118</v>
      </c>
      <c r="Y49" s="14">
        <v>1333.6783005124285</v>
      </c>
    </row>
    <row r="50" spans="1:25" ht="16.5" thickTop="1" thickBot="1" x14ac:dyDescent="0.3">
      <c r="A50" s="2">
        <v>2046</v>
      </c>
      <c r="B50" s="4">
        <f t="shared" si="2"/>
        <v>328.52899259730106</v>
      </c>
      <c r="C50" s="4">
        <f t="shared" si="3"/>
        <v>426.75667685975998</v>
      </c>
      <c r="D50" s="4">
        <f t="shared" si="4"/>
        <v>549.86426745530707</v>
      </c>
      <c r="E50" s="12">
        <v>562.74444158620975</v>
      </c>
      <c r="F50" s="13">
        <v>751.84591945121929</v>
      </c>
      <c r="G50" s="14">
        <v>1036.4443894689707</v>
      </c>
      <c r="H50" s="12">
        <f t="shared" si="5"/>
        <v>396.37251557506301</v>
      </c>
      <c r="I50" s="12">
        <f t="shared" si="7"/>
        <v>553.74348136293122</v>
      </c>
      <c r="J50" s="12">
        <f t="shared" si="6"/>
        <v>841.21433461801587</v>
      </c>
      <c r="P50" s="2">
        <v>2046</v>
      </c>
      <c r="Q50" s="4">
        <v>496.07671624805056</v>
      </c>
      <c r="R50" s="6">
        <v>644.39990279037363</v>
      </c>
      <c r="S50" s="8">
        <v>830.29159169439299</v>
      </c>
      <c r="T50" s="12">
        <v>562.74444158620975</v>
      </c>
      <c r="U50" s="13">
        <v>751.84591945121929</v>
      </c>
      <c r="V50" s="14">
        <v>1036.4443894689707</v>
      </c>
      <c r="W50" s="12">
        <v>598.52001000861412</v>
      </c>
      <c r="X50" s="13">
        <v>836.14918034038749</v>
      </c>
      <c r="Y50" s="14">
        <v>1270.2283639532957</v>
      </c>
    </row>
    <row r="51" spans="1:25" ht="16.5" thickTop="1" thickBot="1" x14ac:dyDescent="0.3">
      <c r="A51" s="2">
        <v>2047</v>
      </c>
      <c r="B51" s="4">
        <f t="shared" si="2"/>
        <v>323.4985361572231</v>
      </c>
      <c r="C51" s="4">
        <f t="shared" si="3"/>
        <v>422.32158155445705</v>
      </c>
      <c r="D51" s="4">
        <f t="shared" si="4"/>
        <v>536.82775102763242</v>
      </c>
      <c r="E51" s="12">
        <v>553.60716449366953</v>
      </c>
      <c r="F51" s="13">
        <v>741.11965835512797</v>
      </c>
      <c r="G51" s="14">
        <v>1008.1998163488983</v>
      </c>
      <c r="H51" s="12">
        <f t="shared" si="5"/>
        <v>388.40231228013801</v>
      </c>
      <c r="I51" s="12">
        <f t="shared" si="7"/>
        <v>546.28155309566409</v>
      </c>
      <c r="J51" s="12">
        <f t="shared" si="6"/>
        <v>799.19433437331281</v>
      </c>
      <c r="P51" s="2">
        <v>2047</v>
      </c>
      <c r="Q51" s="4">
        <v>488.4807586057928</v>
      </c>
      <c r="R51" s="6">
        <v>637.70293672382411</v>
      </c>
      <c r="S51" s="8">
        <v>810.60653373458683</v>
      </c>
      <c r="T51" s="12">
        <v>553.60716449366953</v>
      </c>
      <c r="U51" s="13">
        <v>741.11965835512797</v>
      </c>
      <c r="V51" s="14">
        <v>1008.1998163488983</v>
      </c>
      <c r="W51" s="12">
        <v>586.48505307188418</v>
      </c>
      <c r="X51" s="13">
        <v>824.8817155043638</v>
      </c>
      <c r="Y51" s="14">
        <v>1206.7784273941629</v>
      </c>
    </row>
    <row r="52" spans="1:25" ht="16.5" thickTop="1" thickBot="1" x14ac:dyDescent="0.3">
      <c r="A52" s="2">
        <v>2048</v>
      </c>
      <c r="B52" s="4">
        <f t="shared" si="2"/>
        <v>318.4680797171452</v>
      </c>
      <c r="C52" s="4">
        <f t="shared" si="3"/>
        <v>417.88648624915407</v>
      </c>
      <c r="D52" s="4">
        <f t="shared" si="4"/>
        <v>523.79123459995765</v>
      </c>
      <c r="E52" s="12">
        <v>544.46988740112931</v>
      </c>
      <c r="F52" s="13">
        <v>730.39339725903665</v>
      </c>
      <c r="G52" s="14">
        <v>979.95524322882579</v>
      </c>
      <c r="H52" s="12">
        <f t="shared" si="5"/>
        <v>380.43210898521301</v>
      </c>
      <c r="I52" s="12">
        <f t="shared" si="7"/>
        <v>538.81962482839697</v>
      </c>
      <c r="J52" s="12">
        <f t="shared" si="6"/>
        <v>757.17433412860976</v>
      </c>
      <c r="P52" s="2">
        <v>2048</v>
      </c>
      <c r="Q52" s="4">
        <v>480.88480096353504</v>
      </c>
      <c r="R52" s="6">
        <v>631.00597065727447</v>
      </c>
      <c r="S52" s="8">
        <v>790.92147577478056</v>
      </c>
      <c r="T52" s="12">
        <v>544.46988740112931</v>
      </c>
      <c r="U52" s="13">
        <v>730.39339725903665</v>
      </c>
      <c r="V52" s="14">
        <v>979.95524322882579</v>
      </c>
      <c r="W52" s="12">
        <v>574.45009613515424</v>
      </c>
      <c r="X52" s="13">
        <v>813.61425066834011</v>
      </c>
      <c r="Y52" s="14">
        <v>1143.3284908350302</v>
      </c>
    </row>
    <row r="53" spans="1:25" ht="16.5" thickTop="1" thickBot="1" x14ac:dyDescent="0.3">
      <c r="A53" s="2">
        <v>2049</v>
      </c>
      <c r="B53" s="4">
        <f t="shared" si="2"/>
        <v>313.4376232770673</v>
      </c>
      <c r="C53" s="4">
        <f t="shared" si="3"/>
        <v>413.45139094385104</v>
      </c>
      <c r="D53" s="4">
        <f t="shared" si="4"/>
        <v>510.75471817228305</v>
      </c>
      <c r="E53" s="12">
        <v>535.3326103085891</v>
      </c>
      <c r="F53" s="13">
        <v>719.66713616294544</v>
      </c>
      <c r="G53" s="14">
        <v>951.71067010875322</v>
      </c>
      <c r="H53" s="12">
        <f t="shared" si="5"/>
        <v>372.46190569028801</v>
      </c>
      <c r="I53" s="12">
        <f t="shared" si="7"/>
        <v>531.35769656112984</v>
      </c>
      <c r="J53" s="12">
        <f t="shared" si="6"/>
        <v>715.15433388390682</v>
      </c>
      <c r="P53" s="2">
        <v>2049</v>
      </c>
      <c r="Q53" s="4">
        <v>473.28884332127728</v>
      </c>
      <c r="R53" s="6">
        <v>624.30900459072484</v>
      </c>
      <c r="S53" s="8">
        <v>771.2364178149744</v>
      </c>
      <c r="T53" s="12">
        <v>535.3326103085891</v>
      </c>
      <c r="U53" s="13">
        <v>719.66713616294544</v>
      </c>
      <c r="V53" s="14">
        <v>951.71067010875322</v>
      </c>
      <c r="W53" s="12">
        <v>562.4151391984243</v>
      </c>
      <c r="X53" s="13">
        <v>802.34678583231641</v>
      </c>
      <c r="Y53" s="14">
        <v>1079.8785542758974</v>
      </c>
    </row>
    <row r="54" spans="1:25" ht="16.5" thickTop="1" thickBot="1" x14ac:dyDescent="0.3">
      <c r="A54" s="2">
        <v>2050</v>
      </c>
      <c r="B54" s="4">
        <f t="shared" si="2"/>
        <v>308.4071668369898</v>
      </c>
      <c r="C54" s="4">
        <f t="shared" si="3"/>
        <v>409.01629563854812</v>
      </c>
      <c r="D54" s="4">
        <f t="shared" si="4"/>
        <v>497.718201744608</v>
      </c>
      <c r="E54" s="12">
        <v>526.19533321604843</v>
      </c>
      <c r="F54" s="13">
        <v>708.94087506685321</v>
      </c>
      <c r="G54" s="14">
        <v>923.46609698867985</v>
      </c>
      <c r="H54" s="12">
        <f t="shared" si="5"/>
        <v>364.49170239536369</v>
      </c>
      <c r="I54" s="12">
        <f t="shared" si="7"/>
        <v>523.89576829386306</v>
      </c>
      <c r="J54" s="12">
        <f t="shared" si="6"/>
        <v>673.13433363920512</v>
      </c>
      <c r="P54" s="2">
        <v>2050</v>
      </c>
      <c r="Q54" s="4">
        <v>465.69288567902021</v>
      </c>
      <c r="R54" s="6">
        <v>617.61203852417532</v>
      </c>
      <c r="S54" s="8">
        <v>751.55135985516756</v>
      </c>
      <c r="T54" s="12">
        <v>526.19533321604843</v>
      </c>
      <c r="U54" s="13">
        <v>708.94087506685321</v>
      </c>
      <c r="V54" s="14">
        <v>923.46609698867985</v>
      </c>
      <c r="W54" s="12">
        <v>550.38018226169538</v>
      </c>
      <c r="X54" s="13">
        <v>791.07932099629318</v>
      </c>
      <c r="Y54" s="14">
        <v>1016.4286177167666</v>
      </c>
    </row>
    <row r="55" spans="1:25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workbookViewId="0">
      <selection activeCell="B22" sqref="B22"/>
    </sheetView>
  </sheetViews>
  <sheetFormatPr defaultRowHeight="15" x14ac:dyDescent="0.25"/>
  <cols>
    <col min="2" max="2" width="9.85546875" bestFit="1" customWidth="1"/>
    <col min="4" max="5" width="9.85546875" bestFit="1" customWidth="1"/>
    <col min="8" max="8" width="9.85546875" bestFit="1" customWidth="1"/>
    <col min="33" max="33" width="8.42578125" customWidth="1"/>
    <col min="34" max="34" width="11.42578125" customWidth="1"/>
  </cols>
  <sheetData>
    <row r="1" spans="1:34" x14ac:dyDescent="0.25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62</v>
      </c>
      <c r="B2" s="37">
        <v>2100</v>
      </c>
      <c r="C2" s="37">
        <v>2031</v>
      </c>
      <c r="D2" s="37">
        <v>1963</v>
      </c>
      <c r="E2" s="37">
        <v>1894</v>
      </c>
      <c r="F2" s="37">
        <v>1946</v>
      </c>
      <c r="G2" s="37">
        <v>1897</v>
      </c>
      <c r="H2" s="37">
        <v>1818</v>
      </c>
      <c r="I2" s="37">
        <v>1739</v>
      </c>
      <c r="J2" s="37">
        <v>1660</v>
      </c>
      <c r="K2" s="37">
        <v>1580</v>
      </c>
      <c r="L2" s="37">
        <v>1501</v>
      </c>
      <c r="M2" s="37">
        <v>1422</v>
      </c>
      <c r="N2" s="37">
        <v>1343</v>
      </c>
      <c r="O2" s="37">
        <v>1326</v>
      </c>
      <c r="P2" s="37">
        <v>1309</v>
      </c>
      <c r="Q2" s="37">
        <v>1293</v>
      </c>
      <c r="R2" s="37">
        <v>1276</v>
      </c>
      <c r="S2" s="37">
        <v>1259</v>
      </c>
      <c r="T2" s="37">
        <v>1242</v>
      </c>
      <c r="U2" s="37">
        <v>1226</v>
      </c>
      <c r="V2" s="37">
        <v>1209</v>
      </c>
      <c r="W2" s="37">
        <v>1192</v>
      </c>
      <c r="X2" s="37">
        <v>1175</v>
      </c>
      <c r="Y2" s="37">
        <v>1158</v>
      </c>
      <c r="Z2" s="37">
        <v>1142</v>
      </c>
      <c r="AA2" s="37">
        <v>1125</v>
      </c>
      <c r="AB2" s="37">
        <v>1108</v>
      </c>
      <c r="AC2" s="37">
        <v>1091</v>
      </c>
      <c r="AD2" s="37">
        <v>1074</v>
      </c>
      <c r="AE2" s="37">
        <v>1058</v>
      </c>
      <c r="AF2" s="37">
        <v>1041</v>
      </c>
      <c r="AG2" s="37">
        <v>1024</v>
      </c>
      <c r="AH2" s="37">
        <v>1007</v>
      </c>
    </row>
    <row r="3" spans="1:34" x14ac:dyDescent="0.25">
      <c r="A3" t="s">
        <v>63</v>
      </c>
      <c r="B3" s="37">
        <v>2100</v>
      </c>
      <c r="C3" s="37">
        <v>2031</v>
      </c>
      <c r="D3" s="37">
        <v>1963</v>
      </c>
      <c r="E3" s="37">
        <v>1894</v>
      </c>
      <c r="F3" s="37">
        <v>1920</v>
      </c>
      <c r="G3" s="37">
        <v>1835</v>
      </c>
      <c r="H3" s="37">
        <v>1737</v>
      </c>
      <c r="I3" s="37">
        <v>1690</v>
      </c>
      <c r="J3" s="37">
        <v>1627</v>
      </c>
      <c r="K3" s="37">
        <v>1563</v>
      </c>
      <c r="L3" s="37">
        <v>1513</v>
      </c>
      <c r="M3" s="37">
        <v>1438</v>
      </c>
      <c r="N3" s="37">
        <v>1384</v>
      </c>
      <c r="O3" s="37">
        <v>1352</v>
      </c>
      <c r="P3" s="37">
        <v>1333</v>
      </c>
      <c r="Q3" s="37">
        <v>1317</v>
      </c>
      <c r="R3" s="37">
        <v>1282</v>
      </c>
      <c r="S3" s="37">
        <v>1262</v>
      </c>
      <c r="T3" s="37">
        <v>1236</v>
      </c>
      <c r="U3" s="37">
        <v>1220</v>
      </c>
      <c r="V3" s="37">
        <v>1210</v>
      </c>
      <c r="W3" s="37">
        <v>1203</v>
      </c>
      <c r="X3" s="37">
        <v>1189</v>
      </c>
      <c r="Y3" s="37">
        <v>1182</v>
      </c>
      <c r="Z3" s="37">
        <v>1177</v>
      </c>
      <c r="AA3" s="37">
        <v>1176</v>
      </c>
      <c r="AB3" s="37">
        <v>1172</v>
      </c>
      <c r="AC3" s="37">
        <v>1169</v>
      </c>
      <c r="AD3" s="37">
        <v>1166</v>
      </c>
      <c r="AE3" s="37">
        <v>1164</v>
      </c>
      <c r="AF3" s="37">
        <v>1160</v>
      </c>
      <c r="AG3" s="37">
        <v>1155</v>
      </c>
      <c r="AH3" s="37">
        <v>1148</v>
      </c>
    </row>
    <row r="4" spans="1:34" x14ac:dyDescent="0.25">
      <c r="A4" t="s">
        <v>64</v>
      </c>
      <c r="B4" s="37">
        <v>2100</v>
      </c>
      <c r="C4" s="37">
        <v>2031</v>
      </c>
      <c r="D4" s="37">
        <v>1963</v>
      </c>
      <c r="E4" s="37">
        <v>1894</v>
      </c>
      <c r="F4" s="37">
        <v>1894</v>
      </c>
      <c r="G4" s="37">
        <v>1894</v>
      </c>
      <c r="H4" s="37">
        <v>1894</v>
      </c>
      <c r="I4" s="37">
        <v>1894</v>
      </c>
      <c r="J4" s="37">
        <v>1894</v>
      </c>
      <c r="K4" s="37">
        <v>1894</v>
      </c>
      <c r="L4" s="37">
        <v>1894</v>
      </c>
      <c r="M4" s="37">
        <v>1894</v>
      </c>
      <c r="N4" s="37">
        <v>1894</v>
      </c>
      <c r="O4" s="37">
        <v>1894</v>
      </c>
      <c r="P4" s="37">
        <v>1894</v>
      </c>
      <c r="Q4" s="37">
        <v>1894</v>
      </c>
      <c r="R4" s="37">
        <v>1894</v>
      </c>
      <c r="S4" s="37">
        <v>1894</v>
      </c>
      <c r="T4" s="37">
        <v>1894</v>
      </c>
      <c r="U4" s="37">
        <v>1894</v>
      </c>
      <c r="V4" s="37">
        <v>1894</v>
      </c>
      <c r="W4" s="37">
        <v>1894</v>
      </c>
      <c r="X4" s="37">
        <v>1894</v>
      </c>
      <c r="Y4" s="37">
        <v>1894</v>
      </c>
      <c r="Z4" s="37">
        <v>1894</v>
      </c>
      <c r="AA4" s="37">
        <v>1894</v>
      </c>
      <c r="AB4" s="37">
        <v>1894</v>
      </c>
      <c r="AC4" s="37">
        <v>1894</v>
      </c>
      <c r="AD4" s="37">
        <v>1894</v>
      </c>
      <c r="AE4" s="37">
        <v>1894</v>
      </c>
      <c r="AF4" s="37">
        <v>1894</v>
      </c>
      <c r="AG4" s="37">
        <v>1894</v>
      </c>
      <c r="AH4" s="37">
        <v>1894</v>
      </c>
    </row>
    <row r="6" spans="1:34" x14ac:dyDescent="0.25">
      <c r="A6" t="s">
        <v>62</v>
      </c>
      <c r="B6" s="37">
        <v>1895</v>
      </c>
      <c r="C6" s="37">
        <v>1794</v>
      </c>
      <c r="D6" s="37">
        <v>1693</v>
      </c>
      <c r="E6" s="37">
        <v>1592</v>
      </c>
      <c r="F6" s="37">
        <v>1368</v>
      </c>
      <c r="G6" s="37">
        <v>1275</v>
      </c>
      <c r="H6" s="37">
        <v>1182</v>
      </c>
      <c r="I6" s="37">
        <v>1088</v>
      </c>
      <c r="J6" s="37">
        <v>995</v>
      </c>
      <c r="K6" s="37">
        <v>902</v>
      </c>
      <c r="L6" s="37">
        <v>809</v>
      </c>
      <c r="M6" s="37">
        <v>716</v>
      </c>
      <c r="N6" s="37">
        <v>622</v>
      </c>
      <c r="O6" s="37">
        <v>617</v>
      </c>
      <c r="P6" s="37">
        <v>611</v>
      </c>
      <c r="Q6" s="37">
        <v>605</v>
      </c>
      <c r="R6" s="37">
        <v>600</v>
      </c>
      <c r="S6" s="37">
        <v>594</v>
      </c>
      <c r="T6" s="37">
        <v>589</v>
      </c>
      <c r="U6" s="37">
        <v>583</v>
      </c>
      <c r="V6" s="37">
        <v>577</v>
      </c>
      <c r="W6" s="37">
        <v>572</v>
      </c>
      <c r="X6" s="37">
        <v>566</v>
      </c>
      <c r="Y6" s="37">
        <v>561</v>
      </c>
      <c r="Z6" s="37">
        <v>555</v>
      </c>
      <c r="AA6" s="37">
        <v>549</v>
      </c>
      <c r="AB6" s="37">
        <v>544</v>
      </c>
      <c r="AC6" s="37">
        <v>538</v>
      </c>
      <c r="AD6" s="37">
        <v>533</v>
      </c>
      <c r="AE6" s="37">
        <v>527</v>
      </c>
      <c r="AF6" s="37">
        <v>521</v>
      </c>
      <c r="AG6" s="37">
        <v>516</v>
      </c>
      <c r="AH6" s="37">
        <v>510</v>
      </c>
    </row>
    <row r="7" spans="1:34" x14ac:dyDescent="0.25">
      <c r="A7" t="s">
        <v>63</v>
      </c>
      <c r="B7" s="37">
        <v>1895</v>
      </c>
      <c r="C7" s="37">
        <v>1794</v>
      </c>
      <c r="D7" s="37">
        <v>1693</v>
      </c>
      <c r="E7" s="37">
        <v>1592</v>
      </c>
      <c r="F7" s="37">
        <v>1439</v>
      </c>
      <c r="G7" s="37">
        <v>1381</v>
      </c>
      <c r="H7" s="37">
        <v>1335</v>
      </c>
      <c r="I7" s="37">
        <v>1276</v>
      </c>
      <c r="J7" s="37">
        <v>1230</v>
      </c>
      <c r="K7" s="37">
        <v>1190</v>
      </c>
      <c r="L7" s="37">
        <v>1151</v>
      </c>
      <c r="M7" s="37">
        <v>1127</v>
      </c>
      <c r="N7" s="37">
        <v>1100</v>
      </c>
      <c r="O7" s="37">
        <v>1075</v>
      </c>
      <c r="P7" s="37">
        <v>1049</v>
      </c>
      <c r="Q7" s="37">
        <v>1027</v>
      </c>
      <c r="R7" s="37">
        <v>1017</v>
      </c>
      <c r="S7" s="37">
        <v>1005</v>
      </c>
      <c r="T7" s="37">
        <v>1001</v>
      </c>
      <c r="U7" s="37">
        <v>994</v>
      </c>
      <c r="V7" s="37">
        <v>987</v>
      </c>
      <c r="W7" s="37">
        <v>982</v>
      </c>
      <c r="X7" s="37">
        <v>981</v>
      </c>
      <c r="Y7" s="37">
        <v>975</v>
      </c>
      <c r="Z7" s="37">
        <v>970</v>
      </c>
      <c r="AA7" s="37">
        <v>965</v>
      </c>
      <c r="AB7" s="37">
        <v>962</v>
      </c>
      <c r="AC7" s="37">
        <v>959</v>
      </c>
      <c r="AD7" s="37">
        <v>957</v>
      </c>
      <c r="AE7" s="37">
        <v>954</v>
      </c>
      <c r="AF7" s="37">
        <v>952</v>
      </c>
      <c r="AG7" s="37">
        <v>950</v>
      </c>
      <c r="AH7" s="37">
        <v>947</v>
      </c>
    </row>
    <row r="8" spans="1:34" x14ac:dyDescent="0.25">
      <c r="A8" t="s">
        <v>64</v>
      </c>
      <c r="B8" s="37">
        <v>1895</v>
      </c>
      <c r="C8" s="37">
        <v>1794</v>
      </c>
      <c r="D8" s="37">
        <v>1693</v>
      </c>
      <c r="E8" s="37">
        <v>1592</v>
      </c>
      <c r="F8" s="37">
        <v>1592</v>
      </c>
      <c r="G8" s="37">
        <v>1592</v>
      </c>
      <c r="H8" s="37">
        <v>1592</v>
      </c>
      <c r="I8" s="37">
        <v>1592</v>
      </c>
      <c r="J8" s="37">
        <v>1592</v>
      </c>
      <c r="K8" s="37">
        <v>1592</v>
      </c>
      <c r="L8" s="37">
        <v>1592</v>
      </c>
      <c r="M8" s="37">
        <v>1592</v>
      </c>
      <c r="N8" s="37">
        <v>1592</v>
      </c>
      <c r="O8" s="37">
        <v>1592</v>
      </c>
      <c r="P8" s="37">
        <v>1592</v>
      </c>
      <c r="Q8" s="37">
        <v>1592</v>
      </c>
      <c r="R8" s="37">
        <v>1592</v>
      </c>
      <c r="S8" s="37">
        <v>1592</v>
      </c>
      <c r="T8" s="37">
        <v>1592</v>
      </c>
      <c r="U8" s="37">
        <v>1592</v>
      </c>
      <c r="V8" s="37">
        <v>1592</v>
      </c>
      <c r="W8" s="37">
        <v>1592</v>
      </c>
      <c r="X8" s="37">
        <v>1592</v>
      </c>
      <c r="Y8" s="37">
        <v>1592</v>
      </c>
      <c r="Z8" s="37">
        <v>1592</v>
      </c>
      <c r="AA8" s="37">
        <v>1592</v>
      </c>
      <c r="AB8" s="37">
        <v>1592</v>
      </c>
      <c r="AC8" s="37">
        <v>1592</v>
      </c>
      <c r="AD8" s="37">
        <v>1592</v>
      </c>
      <c r="AE8" s="37">
        <v>1592</v>
      </c>
      <c r="AF8" s="37">
        <v>1592</v>
      </c>
      <c r="AG8" s="37">
        <v>1592</v>
      </c>
      <c r="AH8" s="37">
        <v>1592</v>
      </c>
    </row>
    <row r="10" spans="1:34" x14ac:dyDescent="0.25">
      <c r="A10" t="s">
        <v>62</v>
      </c>
      <c r="B10" s="37">
        <v>87</v>
      </c>
      <c r="C10" s="37">
        <v>83</v>
      </c>
      <c r="D10" s="37">
        <v>80</v>
      </c>
      <c r="E10" s="37">
        <v>76</v>
      </c>
      <c r="F10" s="37">
        <v>74</v>
      </c>
      <c r="G10" s="37">
        <v>71</v>
      </c>
      <c r="H10" s="37">
        <v>66</v>
      </c>
      <c r="I10" s="37">
        <v>62</v>
      </c>
      <c r="J10" s="37">
        <v>57</v>
      </c>
      <c r="K10" s="37">
        <v>53</v>
      </c>
      <c r="L10" s="37">
        <v>48</v>
      </c>
      <c r="M10" s="37">
        <v>44</v>
      </c>
      <c r="N10" s="37">
        <v>39</v>
      </c>
      <c r="O10" s="37">
        <v>39</v>
      </c>
      <c r="P10" s="37">
        <v>39</v>
      </c>
      <c r="Q10" s="37">
        <v>39</v>
      </c>
      <c r="R10" s="37">
        <v>38</v>
      </c>
      <c r="S10" s="37">
        <v>38</v>
      </c>
      <c r="T10" s="37">
        <v>38</v>
      </c>
      <c r="U10" s="37">
        <v>38</v>
      </c>
      <c r="V10" s="37">
        <v>38</v>
      </c>
      <c r="W10" s="37">
        <v>38</v>
      </c>
      <c r="X10" s="37">
        <v>37</v>
      </c>
      <c r="Y10" s="37">
        <v>37</v>
      </c>
      <c r="Z10" s="37">
        <v>37</v>
      </c>
      <c r="AA10" s="37">
        <v>37</v>
      </c>
      <c r="AB10" s="37">
        <v>37</v>
      </c>
      <c r="AC10" s="37">
        <v>36</v>
      </c>
      <c r="AD10" s="37">
        <v>36</v>
      </c>
      <c r="AE10" s="37">
        <v>36</v>
      </c>
      <c r="AF10" s="37">
        <v>36</v>
      </c>
      <c r="AG10" s="37">
        <v>36</v>
      </c>
      <c r="AH10" s="37">
        <v>35</v>
      </c>
    </row>
    <row r="11" spans="1:34" x14ac:dyDescent="0.25">
      <c r="A11" t="s">
        <v>63</v>
      </c>
      <c r="B11" s="37">
        <v>87</v>
      </c>
      <c r="C11" s="37">
        <v>83</v>
      </c>
      <c r="D11" s="37">
        <v>80</v>
      </c>
      <c r="E11" s="37">
        <v>76</v>
      </c>
      <c r="F11" s="37">
        <v>76</v>
      </c>
      <c r="G11" s="37">
        <v>76</v>
      </c>
      <c r="H11" s="37">
        <v>75</v>
      </c>
      <c r="I11" s="37">
        <v>74</v>
      </c>
      <c r="J11" s="37">
        <v>73</v>
      </c>
      <c r="K11" s="37">
        <v>72</v>
      </c>
      <c r="L11" s="37">
        <v>71</v>
      </c>
      <c r="M11" s="37">
        <v>71</v>
      </c>
      <c r="N11" s="37">
        <v>70</v>
      </c>
      <c r="O11" s="37">
        <v>68</v>
      </c>
      <c r="P11" s="37">
        <v>66</v>
      </c>
      <c r="Q11" s="37">
        <v>64</v>
      </c>
      <c r="R11" s="37">
        <v>62</v>
      </c>
      <c r="S11" s="37">
        <v>60</v>
      </c>
      <c r="T11" s="37">
        <v>57</v>
      </c>
      <c r="U11" s="37">
        <v>55</v>
      </c>
      <c r="V11" s="37">
        <v>53</v>
      </c>
      <c r="W11" s="37">
        <v>51</v>
      </c>
      <c r="X11" s="37">
        <v>49</v>
      </c>
      <c r="Y11" s="37">
        <v>48</v>
      </c>
      <c r="Z11" s="37">
        <v>47</v>
      </c>
      <c r="AA11" s="37">
        <v>46</v>
      </c>
      <c r="AB11" s="37">
        <v>45</v>
      </c>
      <c r="AC11" s="37">
        <v>45</v>
      </c>
      <c r="AD11" s="37">
        <v>44</v>
      </c>
      <c r="AE11" s="37">
        <v>43</v>
      </c>
      <c r="AF11" s="37">
        <v>42</v>
      </c>
      <c r="AG11" s="37">
        <v>41</v>
      </c>
      <c r="AH11" s="37">
        <v>40</v>
      </c>
    </row>
    <row r="12" spans="1:34" x14ac:dyDescent="0.25">
      <c r="A12" t="s">
        <v>64</v>
      </c>
      <c r="B12" s="37">
        <v>87</v>
      </c>
      <c r="C12" s="37">
        <v>83</v>
      </c>
      <c r="D12" s="37">
        <v>80</v>
      </c>
      <c r="E12" s="37">
        <v>76</v>
      </c>
      <c r="F12" s="37">
        <v>76</v>
      </c>
      <c r="G12" s="37">
        <v>76</v>
      </c>
      <c r="H12" s="37">
        <v>76</v>
      </c>
      <c r="I12" s="37">
        <v>76</v>
      </c>
      <c r="J12" s="37">
        <v>76</v>
      </c>
      <c r="K12" s="37">
        <v>76</v>
      </c>
      <c r="L12" s="37">
        <v>76</v>
      </c>
      <c r="M12" s="37">
        <v>76</v>
      </c>
      <c r="N12" s="37">
        <v>76</v>
      </c>
      <c r="O12" s="37">
        <v>76</v>
      </c>
      <c r="P12" s="37">
        <v>76</v>
      </c>
      <c r="Q12" s="37">
        <v>76</v>
      </c>
      <c r="R12" s="37">
        <v>76</v>
      </c>
      <c r="S12" s="37">
        <v>76</v>
      </c>
      <c r="T12" s="37">
        <v>76</v>
      </c>
      <c r="U12" s="37">
        <v>76</v>
      </c>
      <c r="V12" s="37">
        <v>76</v>
      </c>
      <c r="W12" s="37">
        <v>76</v>
      </c>
      <c r="X12" s="37">
        <v>76</v>
      </c>
      <c r="Y12" s="37">
        <v>76</v>
      </c>
      <c r="Z12" s="37">
        <v>76</v>
      </c>
      <c r="AA12" s="37">
        <v>76</v>
      </c>
      <c r="AB12" s="37">
        <v>76</v>
      </c>
      <c r="AC12" s="37">
        <v>76</v>
      </c>
      <c r="AD12" s="37">
        <v>76</v>
      </c>
      <c r="AE12" s="37">
        <v>76</v>
      </c>
      <c r="AF12" s="37">
        <v>76</v>
      </c>
      <c r="AG12" s="37">
        <v>76</v>
      </c>
      <c r="AH12" s="37">
        <v>76</v>
      </c>
    </row>
    <row r="15" spans="1:34" x14ac:dyDescent="0.25">
      <c r="A15" t="s">
        <v>67</v>
      </c>
      <c r="D15">
        <v>262.84870505795391</v>
      </c>
      <c r="E15">
        <v>250.55267463870968</v>
      </c>
      <c r="F15">
        <v>238.25664421946544</v>
      </c>
      <c r="G15">
        <v>225.96061380022118</v>
      </c>
      <c r="H15">
        <v>213.66458338097695</v>
      </c>
      <c r="I15">
        <v>201.36855296173272</v>
      </c>
      <c r="J15">
        <v>189.0304128492719</v>
      </c>
      <c r="K15">
        <v>176.73438243002764</v>
      </c>
      <c r="L15">
        <v>164.4383520107834</v>
      </c>
      <c r="M15">
        <v>152.14232159153917</v>
      </c>
      <c r="N15">
        <v>139.84629117229494</v>
      </c>
      <c r="O15">
        <v>138.45667129614748</v>
      </c>
      <c r="P15">
        <v>137.06705141999998</v>
      </c>
      <c r="Q15">
        <v>135.67743154385252</v>
      </c>
      <c r="R15">
        <v>134.28781166770506</v>
      </c>
      <c r="S15">
        <v>132.85608209834101</v>
      </c>
      <c r="T15">
        <v>131.46646222219354</v>
      </c>
      <c r="U15">
        <v>130.07684234604608</v>
      </c>
      <c r="V15">
        <v>128.68722246989861</v>
      </c>
      <c r="W15">
        <v>127.29760259375115</v>
      </c>
      <c r="X15">
        <v>125.90798271760369</v>
      </c>
      <c r="Y15">
        <v>124.51836284145622</v>
      </c>
      <c r="Z15">
        <v>123.12874296530876</v>
      </c>
      <c r="AA15">
        <v>121.73912308916128</v>
      </c>
      <c r="AB15">
        <v>120.30739351979723</v>
      </c>
      <c r="AC15">
        <v>118.91777364364977</v>
      </c>
      <c r="AD15">
        <v>117.5281537675023</v>
      </c>
      <c r="AE15">
        <v>116.13853389135484</v>
      </c>
      <c r="AF15">
        <v>114.74891401520738</v>
      </c>
      <c r="AG15">
        <v>113.3592941390599</v>
      </c>
      <c r="AH15">
        <v>111.96967426291243</v>
      </c>
    </row>
    <row r="16" spans="1:34" x14ac:dyDescent="0.25">
      <c r="D16">
        <v>262.84870505795391</v>
      </c>
      <c r="E16">
        <v>254.1319985621198</v>
      </c>
      <c r="F16">
        <v>245.37318237306911</v>
      </c>
      <c r="G16">
        <v>236.61436618401842</v>
      </c>
      <c r="H16">
        <v>227.89765968818432</v>
      </c>
      <c r="I16">
        <v>219.13884349913363</v>
      </c>
      <c r="J16">
        <v>210.42213700329953</v>
      </c>
      <c r="K16">
        <v>201.66332081424883</v>
      </c>
      <c r="L16">
        <v>192.90450462519814</v>
      </c>
      <c r="M16">
        <v>184.18779812936404</v>
      </c>
      <c r="N16">
        <v>175.42898194031335</v>
      </c>
      <c r="O16">
        <v>174.54467838276497</v>
      </c>
      <c r="P16">
        <v>173.618265132</v>
      </c>
      <c r="Q16">
        <v>172.7339615744516</v>
      </c>
      <c r="R16">
        <v>171.80754832368663</v>
      </c>
      <c r="S16">
        <v>170.92324476613825</v>
      </c>
      <c r="T16">
        <v>169.99683151537326</v>
      </c>
      <c r="U16">
        <v>169.11252795782488</v>
      </c>
      <c r="V16">
        <v>168.18611470705991</v>
      </c>
      <c r="W16">
        <v>167.30181114951151</v>
      </c>
      <c r="X16">
        <v>166.37539789874654</v>
      </c>
      <c r="Y16">
        <v>165.49109434119816</v>
      </c>
      <c r="Z16">
        <v>164.60679078364976</v>
      </c>
      <c r="AA16">
        <v>163.68037753288479</v>
      </c>
      <c r="AB16">
        <v>162.79607397533641</v>
      </c>
      <c r="AC16">
        <v>161.86966072457142</v>
      </c>
      <c r="AD16">
        <v>160.98535716702304</v>
      </c>
      <c r="AE16">
        <v>160.05894391625807</v>
      </c>
      <c r="AF16">
        <v>159.17464035870967</v>
      </c>
      <c r="AG16">
        <v>158.2482271079447</v>
      </c>
      <c r="AH16">
        <v>157.36392355039632</v>
      </c>
    </row>
    <row r="17" spans="1:34" x14ac:dyDescent="0.25">
      <c r="D17">
        <v>262.84870505795391</v>
      </c>
      <c r="E17">
        <v>262.84870505795391</v>
      </c>
      <c r="F17">
        <v>262.84870505795391</v>
      </c>
      <c r="G17">
        <v>262.84870505795391</v>
      </c>
      <c r="H17">
        <v>262.84870505795391</v>
      </c>
      <c r="I17">
        <v>262.84870505795391</v>
      </c>
      <c r="J17">
        <v>262.84870505795391</v>
      </c>
      <c r="K17">
        <v>262.84870505795391</v>
      </c>
      <c r="L17">
        <v>262.84870505795391</v>
      </c>
      <c r="M17">
        <v>262.84870505795391</v>
      </c>
      <c r="N17">
        <v>262.84870505795391</v>
      </c>
      <c r="O17">
        <v>262.84870505795391</v>
      </c>
      <c r="P17">
        <v>262.84870505795391</v>
      </c>
      <c r="Q17">
        <v>262.84870505795391</v>
      </c>
      <c r="R17">
        <v>262.84870505795391</v>
      </c>
      <c r="S17">
        <v>262.84870505795391</v>
      </c>
      <c r="T17">
        <v>262.84870505795391</v>
      </c>
      <c r="U17">
        <v>262.84870505795391</v>
      </c>
      <c r="V17">
        <v>262.84870505795391</v>
      </c>
      <c r="W17">
        <v>262.84870505795391</v>
      </c>
      <c r="X17">
        <v>262.84870505795391</v>
      </c>
      <c r="Y17">
        <v>262.84870505795391</v>
      </c>
      <c r="Z17">
        <v>262.84870505795391</v>
      </c>
      <c r="AA17">
        <v>262.84870505795391</v>
      </c>
      <c r="AB17">
        <v>262.84870505795391</v>
      </c>
      <c r="AC17">
        <v>262.84870505795391</v>
      </c>
      <c r="AD17">
        <v>262.84870505795391</v>
      </c>
      <c r="AE17">
        <v>262.84870505795391</v>
      </c>
      <c r="AF17">
        <v>262.84870505795391</v>
      </c>
      <c r="AG17">
        <v>262.84870505795391</v>
      </c>
      <c r="AH17">
        <v>262.84870505795391</v>
      </c>
    </row>
    <row r="20" spans="1:34" x14ac:dyDescent="0.25">
      <c r="B20">
        <v>2018</v>
      </c>
      <c r="C20">
        <v>2019</v>
      </c>
      <c r="D20">
        <v>2020</v>
      </c>
    </row>
    <row r="21" spans="1:34" x14ac:dyDescent="0.25">
      <c r="A21" t="s">
        <v>65</v>
      </c>
      <c r="B21" s="39">
        <f>B2+1.2*B6+B15</f>
        <v>4374</v>
      </c>
      <c r="C21" s="39">
        <f t="shared" ref="C21:AH23" si="0">C2+1.2*C6+C15</f>
        <v>4183.7999999999993</v>
      </c>
      <c r="D21" s="39">
        <f t="shared" si="0"/>
        <v>4257.4487050579537</v>
      </c>
      <c r="E21" s="39">
        <f t="shared" si="0"/>
        <v>4054.9526746387091</v>
      </c>
      <c r="F21" s="39">
        <f t="shared" si="0"/>
        <v>3825.8566442194651</v>
      </c>
      <c r="G21" s="39">
        <f t="shared" si="0"/>
        <v>3652.9606138002214</v>
      </c>
      <c r="H21" s="39">
        <f t="shared" si="0"/>
        <v>3450.0645833809767</v>
      </c>
      <c r="I21" s="39">
        <f t="shared" si="0"/>
        <v>3245.9685529617327</v>
      </c>
      <c r="J21" s="39">
        <f t="shared" si="0"/>
        <v>3043.0304128492717</v>
      </c>
      <c r="K21" s="39">
        <f t="shared" si="0"/>
        <v>2839.1343824300275</v>
      </c>
      <c r="L21" s="39">
        <f t="shared" si="0"/>
        <v>2636.2383520107837</v>
      </c>
      <c r="M21" s="39">
        <f t="shared" si="0"/>
        <v>2433.3423215915391</v>
      </c>
      <c r="N21" s="39">
        <f t="shared" si="0"/>
        <v>2229.2462911722951</v>
      </c>
      <c r="O21" s="39">
        <f t="shared" si="0"/>
        <v>2204.8566712961474</v>
      </c>
      <c r="P21" s="39">
        <f t="shared" si="0"/>
        <v>2179.2670514199999</v>
      </c>
      <c r="Q21" s="39">
        <f t="shared" si="0"/>
        <v>2154.6774315438524</v>
      </c>
      <c r="R21" s="39">
        <f t="shared" si="0"/>
        <v>2130.2878116677052</v>
      </c>
      <c r="S21" s="39">
        <f t="shared" si="0"/>
        <v>2104.6560820983409</v>
      </c>
      <c r="T21" s="39">
        <f t="shared" si="0"/>
        <v>2080.2664622221937</v>
      </c>
      <c r="U21" s="39">
        <f t="shared" si="0"/>
        <v>2055.6768423460462</v>
      </c>
      <c r="V21" s="39">
        <f t="shared" si="0"/>
        <v>2030.0872224698987</v>
      </c>
      <c r="W21" s="39">
        <f t="shared" si="0"/>
        <v>2005.6976025937513</v>
      </c>
      <c r="X21" s="39">
        <f t="shared" si="0"/>
        <v>1980.1079827176036</v>
      </c>
      <c r="Y21" s="39">
        <f t="shared" si="0"/>
        <v>1955.7183628414559</v>
      </c>
      <c r="Z21" s="39">
        <f t="shared" si="0"/>
        <v>1931.1287429653087</v>
      </c>
      <c r="AA21" s="39">
        <f t="shared" si="0"/>
        <v>1905.5391230891612</v>
      </c>
      <c r="AB21" s="39">
        <f t="shared" si="0"/>
        <v>1881.1073935197971</v>
      </c>
      <c r="AC21" s="39">
        <f t="shared" si="0"/>
        <v>1855.5177736436497</v>
      </c>
      <c r="AD21" s="39">
        <f t="shared" si="0"/>
        <v>1831.1281537675022</v>
      </c>
      <c r="AE21" s="39">
        <f t="shared" si="0"/>
        <v>1806.538533891355</v>
      </c>
      <c r="AF21" s="39">
        <f t="shared" si="0"/>
        <v>1780.9489140152073</v>
      </c>
      <c r="AG21" s="39">
        <f t="shared" si="0"/>
        <v>1756.5592941390596</v>
      </c>
      <c r="AH21" s="39">
        <f t="shared" si="0"/>
        <v>1730.9696742629123</v>
      </c>
    </row>
    <row r="22" spans="1:34" x14ac:dyDescent="0.25">
      <c r="B22" s="39">
        <f t="shared" ref="B22:Q23" si="1">B3+1.2*B7+B16</f>
        <v>4374</v>
      </c>
      <c r="C22" s="39">
        <f t="shared" si="1"/>
        <v>4183.7999999999993</v>
      </c>
      <c r="D22" s="39">
        <f t="shared" si="1"/>
        <v>4257.4487050579537</v>
      </c>
      <c r="E22" s="39">
        <f t="shared" si="1"/>
        <v>4058.5319985621195</v>
      </c>
      <c r="F22" s="39">
        <f t="shared" si="1"/>
        <v>3892.1731823730693</v>
      </c>
      <c r="G22" s="39">
        <f t="shared" si="1"/>
        <v>3728.8143661840181</v>
      </c>
      <c r="H22" s="39">
        <f t="shared" si="1"/>
        <v>3566.8976596881844</v>
      </c>
      <c r="I22" s="39">
        <f t="shared" si="1"/>
        <v>3440.3388434991334</v>
      </c>
      <c r="J22" s="39">
        <f t="shared" si="1"/>
        <v>3313.4221370032997</v>
      </c>
      <c r="K22" s="39">
        <f t="shared" si="1"/>
        <v>3192.6633208142489</v>
      </c>
      <c r="L22" s="39">
        <f t="shared" si="1"/>
        <v>3087.1045046251979</v>
      </c>
      <c r="M22" s="39">
        <f t="shared" si="1"/>
        <v>2974.5877981293638</v>
      </c>
      <c r="N22" s="39">
        <f t="shared" si="1"/>
        <v>2879.4289819403134</v>
      </c>
      <c r="O22" s="39">
        <f t="shared" si="1"/>
        <v>2816.5446783827651</v>
      </c>
      <c r="P22" s="39">
        <f t="shared" si="1"/>
        <v>2765.4182651320002</v>
      </c>
      <c r="Q22" s="39">
        <f t="shared" si="1"/>
        <v>2722.1339615744514</v>
      </c>
      <c r="R22" s="39">
        <f t="shared" si="0"/>
        <v>2674.2075483236863</v>
      </c>
      <c r="S22" s="39">
        <f t="shared" si="0"/>
        <v>2638.9232447661384</v>
      </c>
      <c r="T22" s="39">
        <f t="shared" si="0"/>
        <v>2607.1968315153731</v>
      </c>
      <c r="U22" s="39">
        <f t="shared" si="0"/>
        <v>2581.9125279578252</v>
      </c>
      <c r="V22" s="39">
        <f t="shared" si="0"/>
        <v>2562.5861147070596</v>
      </c>
      <c r="W22" s="39">
        <f t="shared" si="0"/>
        <v>2548.7018111495113</v>
      </c>
      <c r="X22" s="39">
        <f t="shared" si="0"/>
        <v>2532.5753978987464</v>
      </c>
      <c r="Y22" s="39">
        <f t="shared" si="0"/>
        <v>2517.4910943411983</v>
      </c>
      <c r="Z22" s="39">
        <f t="shared" si="0"/>
        <v>2505.6067907836496</v>
      </c>
      <c r="AA22" s="39">
        <f t="shared" si="0"/>
        <v>2497.6803775328849</v>
      </c>
      <c r="AB22" s="39">
        <f t="shared" si="0"/>
        <v>2489.1960739753358</v>
      </c>
      <c r="AC22" s="39">
        <f t="shared" si="0"/>
        <v>2481.6696607245717</v>
      </c>
      <c r="AD22" s="39">
        <f t="shared" si="0"/>
        <v>2475.3853571670224</v>
      </c>
      <c r="AE22" s="39">
        <f t="shared" si="0"/>
        <v>2468.8589439162583</v>
      </c>
      <c r="AF22" s="39">
        <f t="shared" si="0"/>
        <v>2461.5746403587091</v>
      </c>
      <c r="AG22" s="39">
        <f t="shared" si="0"/>
        <v>2453.2482271079448</v>
      </c>
      <c r="AH22" s="39">
        <f t="shared" si="0"/>
        <v>2441.7639235503962</v>
      </c>
    </row>
    <row r="23" spans="1:34" x14ac:dyDescent="0.25">
      <c r="B23" s="39">
        <f t="shared" si="1"/>
        <v>4374</v>
      </c>
      <c r="C23" s="39">
        <f t="shared" si="0"/>
        <v>4183.7999999999993</v>
      </c>
      <c r="D23" s="39">
        <f t="shared" si="0"/>
        <v>4257.4487050579537</v>
      </c>
      <c r="E23" s="39">
        <f t="shared" si="0"/>
        <v>4067.2487050579534</v>
      </c>
      <c r="F23" s="39">
        <f t="shared" si="0"/>
        <v>4067.2487050579534</v>
      </c>
      <c r="G23" s="39">
        <f t="shared" si="0"/>
        <v>4067.2487050579534</v>
      </c>
      <c r="H23" s="39">
        <f t="shared" si="0"/>
        <v>4067.2487050579534</v>
      </c>
      <c r="I23" s="39">
        <f t="shared" si="0"/>
        <v>4067.2487050579534</v>
      </c>
      <c r="J23" s="39">
        <f t="shared" si="0"/>
        <v>4067.2487050579534</v>
      </c>
      <c r="K23" s="39">
        <f t="shared" si="0"/>
        <v>4067.2487050579534</v>
      </c>
      <c r="L23" s="39">
        <f t="shared" si="0"/>
        <v>4067.2487050579534</v>
      </c>
      <c r="M23" s="39">
        <f t="shared" si="0"/>
        <v>4067.2487050579534</v>
      </c>
      <c r="N23" s="39">
        <f t="shared" si="0"/>
        <v>4067.2487050579534</v>
      </c>
      <c r="O23" s="39">
        <f t="shared" si="0"/>
        <v>4067.2487050579534</v>
      </c>
      <c r="P23" s="39">
        <f t="shared" si="0"/>
        <v>4067.2487050579534</v>
      </c>
      <c r="Q23" s="39">
        <f t="shared" si="0"/>
        <v>4067.2487050579534</v>
      </c>
      <c r="R23" s="39">
        <f t="shared" si="0"/>
        <v>4067.2487050579534</v>
      </c>
      <c r="S23" s="39">
        <f t="shared" si="0"/>
        <v>4067.2487050579534</v>
      </c>
      <c r="T23" s="39">
        <f t="shared" si="0"/>
        <v>4067.2487050579534</v>
      </c>
      <c r="U23" s="39">
        <f t="shared" si="0"/>
        <v>4067.2487050579534</v>
      </c>
      <c r="V23" s="39">
        <f t="shared" si="0"/>
        <v>4067.2487050579534</v>
      </c>
      <c r="W23" s="39">
        <f t="shared" si="0"/>
        <v>4067.2487050579534</v>
      </c>
      <c r="X23" s="39">
        <f t="shared" si="0"/>
        <v>4067.2487050579534</v>
      </c>
      <c r="Y23" s="39">
        <f t="shared" si="0"/>
        <v>4067.2487050579534</v>
      </c>
      <c r="Z23" s="39">
        <f t="shared" si="0"/>
        <v>4067.2487050579534</v>
      </c>
      <c r="AA23" s="39">
        <f t="shared" si="0"/>
        <v>4067.2487050579534</v>
      </c>
      <c r="AB23" s="39">
        <f t="shared" si="0"/>
        <v>4067.2487050579534</v>
      </c>
      <c r="AC23" s="39">
        <f t="shared" si="0"/>
        <v>4067.2487050579534</v>
      </c>
      <c r="AD23" s="39">
        <f t="shared" si="0"/>
        <v>4067.2487050579534</v>
      </c>
      <c r="AE23" s="39">
        <f t="shared" si="0"/>
        <v>4067.2487050579534</v>
      </c>
      <c r="AF23" s="39">
        <f t="shared" si="0"/>
        <v>4067.2487050579534</v>
      </c>
      <c r="AG23" s="39">
        <f t="shared" si="0"/>
        <v>4067.2487050579534</v>
      </c>
      <c r="AH23" s="39">
        <f t="shared" si="0"/>
        <v>4067.2487050579534</v>
      </c>
    </row>
    <row r="25" spans="1:34" x14ac:dyDescent="0.25">
      <c r="A25" t="s">
        <v>66</v>
      </c>
      <c r="B25" s="38">
        <f>B2+B6*2.4+B10*10+B15</f>
        <v>7518</v>
      </c>
      <c r="C25" s="38">
        <f t="shared" ref="C25:AH25" si="2">C2+C6*2.4+C10*10+C15</f>
        <v>7166.5999999999995</v>
      </c>
      <c r="D25" s="38">
        <f t="shared" si="2"/>
        <v>7089.0487050579541</v>
      </c>
      <c r="E25" s="38">
        <f t="shared" si="2"/>
        <v>6725.3526746387088</v>
      </c>
      <c r="F25" s="38">
        <f t="shared" si="2"/>
        <v>6207.4566442194655</v>
      </c>
      <c r="G25" s="38">
        <f t="shared" si="2"/>
        <v>5892.9606138002209</v>
      </c>
      <c r="H25" s="38">
        <f t="shared" si="2"/>
        <v>5528.4645833809764</v>
      </c>
      <c r="I25" s="38">
        <f t="shared" si="2"/>
        <v>5171.5685529617322</v>
      </c>
      <c r="J25" s="38">
        <f t="shared" si="2"/>
        <v>4807.0304128492717</v>
      </c>
      <c r="K25" s="38">
        <f t="shared" si="2"/>
        <v>4451.5343824300271</v>
      </c>
      <c r="L25" s="38">
        <f t="shared" si="2"/>
        <v>4087.0383520107835</v>
      </c>
      <c r="M25" s="38">
        <f t="shared" si="2"/>
        <v>3732.5423215915389</v>
      </c>
      <c r="N25" s="38">
        <f t="shared" si="2"/>
        <v>3365.6462911722952</v>
      </c>
      <c r="O25" s="38">
        <f t="shared" si="2"/>
        <v>3335.2566712961475</v>
      </c>
      <c r="P25" s="38">
        <f t="shared" si="2"/>
        <v>3302.4670514199997</v>
      </c>
      <c r="Q25" s="38">
        <f t="shared" si="2"/>
        <v>3270.6774315438524</v>
      </c>
      <c r="R25" s="38">
        <f t="shared" si="2"/>
        <v>3230.2878116677052</v>
      </c>
      <c r="S25" s="38">
        <f t="shared" si="2"/>
        <v>3197.4560820983411</v>
      </c>
      <c r="T25" s="38">
        <f t="shared" si="2"/>
        <v>3167.0664622221934</v>
      </c>
      <c r="U25" s="38">
        <f t="shared" si="2"/>
        <v>3135.2768423460457</v>
      </c>
      <c r="V25" s="38">
        <f t="shared" si="2"/>
        <v>3102.4872224698988</v>
      </c>
      <c r="W25" s="38">
        <f t="shared" si="2"/>
        <v>3072.0976025937512</v>
      </c>
      <c r="X25" s="38">
        <f t="shared" si="2"/>
        <v>3029.3079827176034</v>
      </c>
      <c r="Y25" s="38">
        <f t="shared" si="2"/>
        <v>2998.9183628414557</v>
      </c>
      <c r="Z25" s="38">
        <f t="shared" si="2"/>
        <v>2967.1287429653089</v>
      </c>
      <c r="AA25" s="38">
        <f t="shared" si="2"/>
        <v>2934.3391230891611</v>
      </c>
      <c r="AB25" s="38">
        <f t="shared" si="2"/>
        <v>2903.9073935197971</v>
      </c>
      <c r="AC25" s="38">
        <f t="shared" si="2"/>
        <v>2861.1177736436498</v>
      </c>
      <c r="AD25" s="38">
        <f t="shared" si="2"/>
        <v>2830.7281537675021</v>
      </c>
      <c r="AE25" s="38">
        <f t="shared" si="2"/>
        <v>2798.9385338913548</v>
      </c>
      <c r="AF25" s="38">
        <f t="shared" si="2"/>
        <v>2766.1489140152071</v>
      </c>
      <c r="AG25" s="38">
        <f t="shared" si="2"/>
        <v>2735.7592941390594</v>
      </c>
      <c r="AH25" s="38">
        <f t="shared" si="2"/>
        <v>2692.9696742629126</v>
      </c>
    </row>
    <row r="26" spans="1:34" x14ac:dyDescent="0.25">
      <c r="B26" s="38">
        <f t="shared" ref="B26:AH26" si="3">B3+B7*2.4+B11*10+B16</f>
        <v>7518</v>
      </c>
      <c r="C26" s="38">
        <f t="shared" si="3"/>
        <v>7166.5999999999995</v>
      </c>
      <c r="D26" s="38">
        <f t="shared" si="3"/>
        <v>7089.0487050579541</v>
      </c>
      <c r="E26" s="38">
        <f t="shared" si="3"/>
        <v>6728.9319985621187</v>
      </c>
      <c r="F26" s="38">
        <f t="shared" si="3"/>
        <v>6378.9731823730699</v>
      </c>
      <c r="G26" s="38">
        <f t="shared" si="3"/>
        <v>6146.0143661840184</v>
      </c>
      <c r="H26" s="38">
        <f t="shared" si="3"/>
        <v>5918.8976596881839</v>
      </c>
      <c r="I26" s="38">
        <f t="shared" si="3"/>
        <v>5711.5388434991337</v>
      </c>
      <c r="J26" s="38">
        <f t="shared" si="3"/>
        <v>5519.4221370032992</v>
      </c>
      <c r="K26" s="38">
        <f t="shared" si="3"/>
        <v>5340.6633208142484</v>
      </c>
      <c r="L26" s="38">
        <f t="shared" si="3"/>
        <v>5178.3045046251982</v>
      </c>
      <c r="M26" s="38">
        <f t="shared" si="3"/>
        <v>5036.987798129363</v>
      </c>
      <c r="N26" s="38">
        <f t="shared" si="3"/>
        <v>4899.428981940313</v>
      </c>
      <c r="O26" s="38">
        <f t="shared" si="3"/>
        <v>4786.5446783827647</v>
      </c>
      <c r="P26" s="38">
        <f t="shared" si="3"/>
        <v>4684.2182651319999</v>
      </c>
      <c r="Q26" s="38">
        <f t="shared" si="3"/>
        <v>4594.5339615744506</v>
      </c>
      <c r="R26" s="38">
        <f t="shared" si="3"/>
        <v>4514.6075483236855</v>
      </c>
      <c r="S26" s="38">
        <f t="shared" si="3"/>
        <v>4444.9232447661379</v>
      </c>
      <c r="T26" s="38">
        <f t="shared" si="3"/>
        <v>4378.3968315153725</v>
      </c>
      <c r="U26" s="38">
        <f t="shared" si="3"/>
        <v>4324.7125279578249</v>
      </c>
      <c r="V26" s="38">
        <f t="shared" si="3"/>
        <v>4276.9861147070587</v>
      </c>
      <c r="W26" s="38">
        <f t="shared" si="3"/>
        <v>4237.1018111495114</v>
      </c>
      <c r="X26" s="38">
        <f t="shared" si="3"/>
        <v>4199.7753978987466</v>
      </c>
      <c r="Y26" s="38">
        <f t="shared" si="3"/>
        <v>4167.4910943411978</v>
      </c>
      <c r="Z26" s="38">
        <f t="shared" si="3"/>
        <v>4139.6067907836496</v>
      </c>
      <c r="AA26" s="38">
        <f t="shared" si="3"/>
        <v>4115.6803775328844</v>
      </c>
      <c r="AB26" s="38">
        <f t="shared" si="3"/>
        <v>4093.5960739753364</v>
      </c>
      <c r="AC26" s="38">
        <f t="shared" si="3"/>
        <v>4082.4696607245714</v>
      </c>
      <c r="AD26" s="38">
        <f t="shared" si="3"/>
        <v>4063.785357167023</v>
      </c>
      <c r="AE26" s="38">
        <f t="shared" si="3"/>
        <v>4043.6589439162581</v>
      </c>
      <c r="AF26" s="38">
        <f t="shared" si="3"/>
        <v>4023.9746403587096</v>
      </c>
      <c r="AG26" s="38">
        <f t="shared" si="3"/>
        <v>4003.2482271079448</v>
      </c>
      <c r="AH26" s="38">
        <f t="shared" si="3"/>
        <v>3978.1639235503962</v>
      </c>
    </row>
    <row r="27" spans="1:34" x14ac:dyDescent="0.25">
      <c r="B27" s="38">
        <f t="shared" ref="B27:AH27" si="4">B4+B8*2.4+B12*10+B17</f>
        <v>7518</v>
      </c>
      <c r="C27" s="38">
        <f t="shared" si="4"/>
        <v>7166.5999999999995</v>
      </c>
      <c r="D27" s="38">
        <f t="shared" si="4"/>
        <v>7089.0487050579541</v>
      </c>
      <c r="E27" s="38">
        <f t="shared" si="4"/>
        <v>6737.6487050579535</v>
      </c>
      <c r="F27" s="38">
        <f t="shared" si="4"/>
        <v>6737.6487050579535</v>
      </c>
      <c r="G27" s="38">
        <f t="shared" si="4"/>
        <v>6737.6487050579535</v>
      </c>
      <c r="H27" s="38">
        <f t="shared" si="4"/>
        <v>6737.6487050579535</v>
      </c>
      <c r="I27" s="38">
        <f t="shared" si="4"/>
        <v>6737.6487050579535</v>
      </c>
      <c r="J27" s="38">
        <f t="shared" si="4"/>
        <v>6737.6487050579535</v>
      </c>
      <c r="K27" s="38">
        <f t="shared" si="4"/>
        <v>6737.6487050579535</v>
      </c>
      <c r="L27" s="38">
        <f t="shared" si="4"/>
        <v>6737.6487050579535</v>
      </c>
      <c r="M27" s="38">
        <f t="shared" si="4"/>
        <v>6737.6487050579535</v>
      </c>
      <c r="N27" s="38">
        <f t="shared" si="4"/>
        <v>6737.6487050579535</v>
      </c>
      <c r="O27" s="38">
        <f t="shared" si="4"/>
        <v>6737.6487050579535</v>
      </c>
      <c r="P27" s="38">
        <f t="shared" si="4"/>
        <v>6737.6487050579535</v>
      </c>
      <c r="Q27" s="38">
        <f t="shared" si="4"/>
        <v>6737.6487050579535</v>
      </c>
      <c r="R27" s="38">
        <f t="shared" si="4"/>
        <v>6737.6487050579535</v>
      </c>
      <c r="S27" s="38">
        <f t="shared" si="4"/>
        <v>6737.6487050579535</v>
      </c>
      <c r="T27" s="38">
        <f t="shared" si="4"/>
        <v>6737.6487050579535</v>
      </c>
      <c r="U27" s="38">
        <f t="shared" si="4"/>
        <v>6737.6487050579535</v>
      </c>
      <c r="V27" s="38">
        <f t="shared" si="4"/>
        <v>6737.6487050579535</v>
      </c>
      <c r="W27" s="38">
        <f t="shared" si="4"/>
        <v>6737.6487050579535</v>
      </c>
      <c r="X27" s="38">
        <f t="shared" si="4"/>
        <v>6737.6487050579535</v>
      </c>
      <c r="Y27" s="38">
        <f t="shared" si="4"/>
        <v>6737.6487050579535</v>
      </c>
      <c r="Z27" s="38">
        <f t="shared" si="4"/>
        <v>6737.6487050579535</v>
      </c>
      <c r="AA27" s="38">
        <f t="shared" si="4"/>
        <v>6737.6487050579535</v>
      </c>
      <c r="AB27" s="38">
        <f t="shared" si="4"/>
        <v>6737.6487050579535</v>
      </c>
      <c r="AC27" s="38">
        <f t="shared" si="4"/>
        <v>6737.6487050579535</v>
      </c>
      <c r="AD27" s="38">
        <f t="shared" si="4"/>
        <v>6737.6487050579535</v>
      </c>
      <c r="AE27" s="38">
        <f t="shared" si="4"/>
        <v>6737.6487050579535</v>
      </c>
      <c r="AF27" s="38">
        <f t="shared" si="4"/>
        <v>6737.6487050579535</v>
      </c>
      <c r="AG27" s="38">
        <f t="shared" si="4"/>
        <v>6737.6487050579535</v>
      </c>
      <c r="AH27" s="38">
        <f t="shared" si="4"/>
        <v>6737.6487050579535</v>
      </c>
    </row>
    <row r="29" spans="1:34" x14ac:dyDescent="0.25">
      <c r="A29" t="s">
        <v>68</v>
      </c>
    </row>
    <row r="30" spans="1:34" x14ac:dyDescent="0.25">
      <c r="D30">
        <v>6505</v>
      </c>
    </row>
    <row r="31" spans="1:34" x14ac:dyDescent="0.25">
      <c r="A31" t="s">
        <v>69</v>
      </c>
      <c r="D31" s="36">
        <f>$D$30/$D25*D21</f>
        <v>3906.6883271153347</v>
      </c>
      <c r="E31" s="36">
        <f>$D$30/$D25*E21</f>
        <v>3720.8754299719772</v>
      </c>
      <c r="F31" s="36">
        <f t="shared" ref="E31:AH33" si="5">$D$30/$D25*F21</f>
        <v>3510.6540392212137</v>
      </c>
      <c r="G31" s="36">
        <f t="shared" si="5"/>
        <v>3352.0024733101586</v>
      </c>
      <c r="H31" s="36">
        <f t="shared" si="5"/>
        <v>3165.8225311501483</v>
      </c>
      <c r="I31" s="36">
        <f t="shared" si="5"/>
        <v>2978.5414539401804</v>
      </c>
      <c r="J31" s="36">
        <f t="shared" si="5"/>
        <v>2792.3228713975504</v>
      </c>
      <c r="K31" s="36">
        <f t="shared" si="5"/>
        <v>2605.2253166959085</v>
      </c>
      <c r="L31" s="36">
        <f t="shared" si="5"/>
        <v>2419.0453745358991</v>
      </c>
      <c r="M31" s="36">
        <f t="shared" si="5"/>
        <v>2232.8654323758883</v>
      </c>
      <c r="N31" s="36">
        <f t="shared" si="5"/>
        <v>2045.5843551659204</v>
      </c>
      <c r="O31" s="36">
        <f t="shared" si="5"/>
        <v>2023.2041340819346</v>
      </c>
      <c r="P31" s="36">
        <f t="shared" si="5"/>
        <v>1999.7227779479908</v>
      </c>
      <c r="Q31" s="36">
        <f t="shared" si="5"/>
        <v>1977.1590343556788</v>
      </c>
      <c r="R31" s="36">
        <f t="shared" si="5"/>
        <v>1954.7788132716933</v>
      </c>
      <c r="S31" s="36">
        <f t="shared" si="5"/>
        <v>1931.2588167551294</v>
      </c>
      <c r="T31" s="36">
        <f t="shared" si="5"/>
        <v>1908.878595671144</v>
      </c>
      <c r="U31" s="36">
        <f t="shared" si="5"/>
        <v>1886.314852078832</v>
      </c>
      <c r="V31" s="36">
        <f t="shared" si="5"/>
        <v>1862.8334959448882</v>
      </c>
      <c r="W31" s="36">
        <f t="shared" si="5"/>
        <v>1840.4532748609024</v>
      </c>
      <c r="X31" s="36">
        <f t="shared" si="5"/>
        <v>1816.9719187269584</v>
      </c>
      <c r="Y31" s="36">
        <f t="shared" si="5"/>
        <v>1794.5916976429726</v>
      </c>
      <c r="Z31" s="36">
        <f t="shared" si="5"/>
        <v>1772.0279540506608</v>
      </c>
      <c r="AA31" s="36">
        <f t="shared" si="5"/>
        <v>1748.5465979167168</v>
      </c>
      <c r="AB31" s="36">
        <f t="shared" si="5"/>
        <v>1726.1277364501113</v>
      </c>
      <c r="AC31" s="36">
        <f t="shared" si="5"/>
        <v>1702.6463803161676</v>
      </c>
      <c r="AD31" s="36">
        <f t="shared" si="5"/>
        <v>1680.266159232182</v>
      </c>
      <c r="AE31" s="36">
        <f t="shared" si="5"/>
        <v>1657.7024156398702</v>
      </c>
      <c r="AF31" s="36">
        <f t="shared" si="5"/>
        <v>1634.221059505926</v>
      </c>
      <c r="AG31" s="36">
        <f t="shared" si="5"/>
        <v>1611.8408384219401</v>
      </c>
      <c r="AH31" s="36">
        <f t="shared" si="5"/>
        <v>1588.3594822879966</v>
      </c>
    </row>
    <row r="32" spans="1:34" x14ac:dyDescent="0.25">
      <c r="D32" s="36">
        <f t="shared" ref="D32:S33" si="6">$D$30/$D26*D22</f>
        <v>3906.6883271153347</v>
      </c>
      <c r="E32" s="36">
        <f t="shared" si="6"/>
        <v>3724.1598624946614</v>
      </c>
      <c r="F32" s="36">
        <f t="shared" si="6"/>
        <v>3571.5069263485657</v>
      </c>
      <c r="G32" s="36">
        <f t="shared" si="6"/>
        <v>3421.6068278273651</v>
      </c>
      <c r="H32" s="36">
        <f t="shared" si="6"/>
        <v>3273.0300272470695</v>
      </c>
      <c r="I32" s="36">
        <f t="shared" si="6"/>
        <v>3156.8980702579202</v>
      </c>
      <c r="J32" s="36">
        <f t="shared" si="6"/>
        <v>3040.4377086347381</v>
      </c>
      <c r="K32" s="36">
        <f t="shared" si="6"/>
        <v>2929.6279043870531</v>
      </c>
      <c r="L32" s="36">
        <f t="shared" si="6"/>
        <v>2832.7658107721722</v>
      </c>
      <c r="M32" s="36">
        <f t="shared" si="6"/>
        <v>2729.5190697484882</v>
      </c>
      <c r="N32" s="36">
        <f t="shared" si="6"/>
        <v>2642.200146566578</v>
      </c>
      <c r="O32" s="36">
        <f t="shared" si="6"/>
        <v>2584.4967209503893</v>
      </c>
      <c r="P32" s="36">
        <f t="shared" si="6"/>
        <v>2537.5824829428361</v>
      </c>
      <c r="Q32" s="36">
        <f t="shared" si="6"/>
        <v>2497.8642631426305</v>
      </c>
      <c r="R32" s="36">
        <f t="shared" si="6"/>
        <v>2453.8863852682989</v>
      </c>
      <c r="S32" s="36">
        <f t="shared" si="6"/>
        <v>2421.5090658011486</v>
      </c>
      <c r="T32" s="36">
        <f t="shared" si="5"/>
        <v>2392.3965111012526</v>
      </c>
      <c r="U32" s="36">
        <f t="shared" si="5"/>
        <v>2369.1953170504203</v>
      </c>
      <c r="V32" s="36">
        <f t="shared" si="5"/>
        <v>2351.4611578667586</v>
      </c>
      <c r="W32" s="36">
        <f t="shared" si="5"/>
        <v>2338.7207467905291</v>
      </c>
      <c r="X32" s="36">
        <f t="shared" si="5"/>
        <v>2323.9229477400895</v>
      </c>
      <c r="Y32" s="36">
        <f t="shared" si="5"/>
        <v>2310.081401613902</v>
      </c>
      <c r="Z32" s="36">
        <f t="shared" si="5"/>
        <v>2299.1762156209356</v>
      </c>
      <c r="AA32" s="36">
        <f t="shared" si="5"/>
        <v>2291.9028394118773</v>
      </c>
      <c r="AB32" s="36">
        <f t="shared" si="5"/>
        <v>2284.1175360604584</v>
      </c>
      <c r="AC32" s="36">
        <f t="shared" si="5"/>
        <v>2277.2112048680538</v>
      </c>
      <c r="AD32" s="36">
        <f t="shared" si="5"/>
        <v>2271.4446491082249</v>
      </c>
      <c r="AE32" s="36">
        <f t="shared" si="5"/>
        <v>2265.4559304574518</v>
      </c>
      <c r="AF32" s="36">
        <f t="shared" si="5"/>
        <v>2258.7717621559909</v>
      </c>
      <c r="AG32" s="36">
        <f>$D$30/$D26*AG22</f>
        <v>2251.1313409302802</v>
      </c>
      <c r="AH32" s="36">
        <f t="shared" si="5"/>
        <v>2240.5931999539671</v>
      </c>
    </row>
    <row r="33" spans="1:34" x14ac:dyDescent="0.25">
      <c r="D33" s="36">
        <f t="shared" si="6"/>
        <v>3906.6883271153347</v>
      </c>
      <c r="E33" s="36">
        <f t="shared" si="5"/>
        <v>3732.1584216969618</v>
      </c>
      <c r="F33" s="36">
        <f t="shared" si="5"/>
        <v>3732.1584216969618</v>
      </c>
      <c r="G33" s="36">
        <f t="shared" si="5"/>
        <v>3732.1584216969618</v>
      </c>
      <c r="H33" s="36">
        <f t="shared" si="5"/>
        <v>3732.1584216969618</v>
      </c>
      <c r="I33" s="36">
        <f t="shared" si="5"/>
        <v>3732.1584216969618</v>
      </c>
      <c r="J33" s="36">
        <f t="shared" si="5"/>
        <v>3732.1584216969618</v>
      </c>
      <c r="K33" s="36">
        <f t="shared" si="5"/>
        <v>3732.1584216969618</v>
      </c>
      <c r="L33" s="36">
        <f t="shared" si="5"/>
        <v>3732.1584216969618</v>
      </c>
      <c r="M33" s="36">
        <f t="shared" si="5"/>
        <v>3732.1584216969618</v>
      </c>
      <c r="N33" s="36">
        <f t="shared" si="5"/>
        <v>3732.1584216969618</v>
      </c>
      <c r="O33" s="36">
        <f t="shared" si="5"/>
        <v>3732.1584216969618</v>
      </c>
      <c r="P33" s="36">
        <f t="shared" si="5"/>
        <v>3732.1584216969618</v>
      </c>
      <c r="Q33" s="36">
        <f t="shared" si="5"/>
        <v>3732.1584216969618</v>
      </c>
      <c r="R33" s="36">
        <f t="shared" si="5"/>
        <v>3732.1584216969618</v>
      </c>
      <c r="S33" s="36">
        <f t="shared" si="5"/>
        <v>3732.1584216969618</v>
      </c>
      <c r="T33" s="36">
        <f t="shared" si="5"/>
        <v>3732.1584216969618</v>
      </c>
      <c r="U33" s="36">
        <f t="shared" si="5"/>
        <v>3732.1584216969618</v>
      </c>
      <c r="V33" s="36">
        <f t="shared" si="5"/>
        <v>3732.1584216969618</v>
      </c>
      <c r="W33" s="36">
        <f t="shared" si="5"/>
        <v>3732.1584216969618</v>
      </c>
      <c r="X33" s="36">
        <f t="shared" si="5"/>
        <v>3732.1584216969618</v>
      </c>
      <c r="Y33" s="36">
        <f t="shared" si="5"/>
        <v>3732.1584216969618</v>
      </c>
      <c r="Z33" s="36">
        <f t="shared" si="5"/>
        <v>3732.1584216969618</v>
      </c>
      <c r="AA33" s="36">
        <f t="shared" si="5"/>
        <v>3732.1584216969618</v>
      </c>
      <c r="AB33" s="36">
        <f t="shared" si="5"/>
        <v>3732.1584216969618</v>
      </c>
      <c r="AC33" s="36">
        <f t="shared" si="5"/>
        <v>3732.1584216969618</v>
      </c>
      <c r="AD33" s="36">
        <f t="shared" si="5"/>
        <v>3732.1584216969618</v>
      </c>
      <c r="AE33" s="36">
        <f t="shared" si="5"/>
        <v>3732.1584216969618</v>
      </c>
      <c r="AF33" s="36">
        <f t="shared" si="5"/>
        <v>3732.1584216969618</v>
      </c>
      <c r="AG33" s="36">
        <f t="shared" si="5"/>
        <v>3732.1584216969618</v>
      </c>
      <c r="AH33" s="36">
        <f t="shared" si="5"/>
        <v>3732.1584216969618</v>
      </c>
    </row>
    <row r="35" spans="1:34" x14ac:dyDescent="0.25">
      <c r="A35">
        <v>2020</v>
      </c>
      <c r="B35" s="36">
        <v>3906.6883271153347</v>
      </c>
      <c r="C35" s="36">
        <v>3906.6883271153347</v>
      </c>
      <c r="D35" s="36">
        <v>3906.6883271153347</v>
      </c>
    </row>
    <row r="36" spans="1:34" x14ac:dyDescent="0.25">
      <c r="A36">
        <v>2021</v>
      </c>
      <c r="B36" s="36">
        <v>3720.8754299719772</v>
      </c>
      <c r="C36" s="36">
        <v>3724.1598624946614</v>
      </c>
      <c r="D36" s="36">
        <v>3732.1584216969618</v>
      </c>
    </row>
    <row r="37" spans="1:34" x14ac:dyDescent="0.25">
      <c r="A37">
        <v>2022</v>
      </c>
      <c r="B37" s="36">
        <v>3510.6540392212137</v>
      </c>
      <c r="C37" s="36">
        <v>3571.5069263485657</v>
      </c>
      <c r="D37" s="36">
        <v>3732.1584216969618</v>
      </c>
    </row>
    <row r="38" spans="1:34" x14ac:dyDescent="0.25">
      <c r="A38">
        <v>2023</v>
      </c>
      <c r="B38" s="36">
        <v>3352.0024733101586</v>
      </c>
      <c r="C38" s="36">
        <v>3421.6068278273651</v>
      </c>
      <c r="D38" s="36">
        <v>3732.1584216969618</v>
      </c>
    </row>
    <row r="39" spans="1:34" x14ac:dyDescent="0.25">
      <c r="A39">
        <v>2024</v>
      </c>
      <c r="B39" s="36">
        <v>3165.8225311501483</v>
      </c>
      <c r="C39" s="36">
        <v>3273.0300272470695</v>
      </c>
      <c r="D39" s="36">
        <v>3732.1584216969618</v>
      </c>
    </row>
    <row r="40" spans="1:34" x14ac:dyDescent="0.25">
      <c r="A40">
        <v>2025</v>
      </c>
      <c r="B40" s="36">
        <v>2978.5414539401804</v>
      </c>
      <c r="C40" s="36">
        <v>3156.8980702579202</v>
      </c>
      <c r="D40" s="36">
        <v>3732.1584216969618</v>
      </c>
    </row>
    <row r="41" spans="1:34" x14ac:dyDescent="0.25">
      <c r="A41">
        <v>2026</v>
      </c>
      <c r="B41" s="36">
        <v>2792.3228713975504</v>
      </c>
      <c r="C41" s="36">
        <v>3040.4377086347381</v>
      </c>
      <c r="D41" s="36">
        <v>3732.1584216969618</v>
      </c>
    </row>
    <row r="42" spans="1:34" x14ac:dyDescent="0.25">
      <c r="A42">
        <v>2027</v>
      </c>
      <c r="B42" s="36">
        <v>2605.2253166959085</v>
      </c>
      <c r="C42" s="36">
        <v>2929.6279043870531</v>
      </c>
      <c r="D42" s="36">
        <v>3732.1584216969618</v>
      </c>
    </row>
    <row r="43" spans="1:34" x14ac:dyDescent="0.25">
      <c r="A43">
        <v>2028</v>
      </c>
      <c r="B43" s="36">
        <v>2419.0453745358991</v>
      </c>
      <c r="C43" s="36">
        <v>2832.7658107721722</v>
      </c>
      <c r="D43" s="36">
        <v>3732.1584216969618</v>
      </c>
    </row>
    <row r="44" spans="1:34" x14ac:dyDescent="0.25">
      <c r="A44">
        <v>2029</v>
      </c>
      <c r="B44" s="36">
        <v>2232.8654323758883</v>
      </c>
      <c r="C44" s="36">
        <v>2729.5190697484882</v>
      </c>
      <c r="D44" s="36">
        <v>3732.1584216969618</v>
      </c>
    </row>
    <row r="45" spans="1:34" x14ac:dyDescent="0.25">
      <c r="A45">
        <v>2030</v>
      </c>
      <c r="B45" s="36">
        <v>2045.5843551659204</v>
      </c>
      <c r="C45" s="36">
        <v>2642.200146566578</v>
      </c>
      <c r="D45" s="36">
        <v>3732.1584216969618</v>
      </c>
    </row>
    <row r="46" spans="1:34" x14ac:dyDescent="0.25">
      <c r="A46">
        <v>2031</v>
      </c>
      <c r="B46" s="36">
        <v>2023.2041340819346</v>
      </c>
      <c r="C46" s="36">
        <v>2584.4967209503893</v>
      </c>
      <c r="D46" s="36">
        <v>3732.1584216969618</v>
      </c>
    </row>
    <row r="47" spans="1:34" x14ac:dyDescent="0.25">
      <c r="A47">
        <v>2032</v>
      </c>
      <c r="B47" s="36">
        <v>1999.7227779479908</v>
      </c>
      <c r="C47" s="36">
        <v>2537.5824829428361</v>
      </c>
      <c r="D47" s="36">
        <v>3732.1584216969618</v>
      </c>
    </row>
    <row r="48" spans="1:34" x14ac:dyDescent="0.25">
      <c r="A48">
        <v>2033</v>
      </c>
      <c r="B48" s="36">
        <v>1977.1590343556788</v>
      </c>
      <c r="C48" s="36">
        <v>2497.8642631426305</v>
      </c>
      <c r="D48" s="36">
        <v>3732.1584216969618</v>
      </c>
    </row>
    <row r="49" spans="1:4" x14ac:dyDescent="0.25">
      <c r="A49">
        <v>2034</v>
      </c>
      <c r="B49" s="36">
        <v>1954.7788132716933</v>
      </c>
      <c r="C49" s="36">
        <v>2453.8863852682989</v>
      </c>
      <c r="D49" s="36">
        <v>3732.1584216969618</v>
      </c>
    </row>
    <row r="50" spans="1:4" x14ac:dyDescent="0.25">
      <c r="A50">
        <v>2035</v>
      </c>
      <c r="B50" s="36">
        <v>1931.2588167551294</v>
      </c>
      <c r="C50" s="36">
        <v>2421.5090658011486</v>
      </c>
      <c r="D50" s="36">
        <v>3732.1584216969618</v>
      </c>
    </row>
    <row r="51" spans="1:4" x14ac:dyDescent="0.25">
      <c r="A51">
        <v>2036</v>
      </c>
      <c r="B51" s="36">
        <v>1908.878595671144</v>
      </c>
      <c r="C51" s="36">
        <v>2392.3965111012526</v>
      </c>
      <c r="D51" s="36">
        <v>3732.1584216969618</v>
      </c>
    </row>
    <row r="52" spans="1:4" x14ac:dyDescent="0.25">
      <c r="A52">
        <v>2037</v>
      </c>
      <c r="B52" s="36">
        <v>1886.314852078832</v>
      </c>
      <c r="C52" s="36">
        <v>2369.1953170504203</v>
      </c>
      <c r="D52" s="36">
        <v>3732.1584216969618</v>
      </c>
    </row>
    <row r="53" spans="1:4" x14ac:dyDescent="0.25">
      <c r="A53">
        <v>2038</v>
      </c>
      <c r="B53" s="36">
        <v>1862.8334959448882</v>
      </c>
      <c r="C53" s="36">
        <v>2351.4611578667586</v>
      </c>
      <c r="D53" s="36">
        <v>3732.1584216969618</v>
      </c>
    </row>
    <row r="54" spans="1:4" x14ac:dyDescent="0.25">
      <c r="A54">
        <v>2039</v>
      </c>
      <c r="B54" s="36">
        <v>1840.4532748609024</v>
      </c>
      <c r="C54" s="36">
        <v>2338.7207467905291</v>
      </c>
      <c r="D54" s="36">
        <v>3732.1584216969618</v>
      </c>
    </row>
    <row r="55" spans="1:4" x14ac:dyDescent="0.25">
      <c r="A55">
        <v>2040</v>
      </c>
      <c r="B55" s="36">
        <v>1816.9719187269584</v>
      </c>
      <c r="C55" s="36">
        <v>2323.9229477400895</v>
      </c>
      <c r="D55" s="36">
        <v>3732.1584216969618</v>
      </c>
    </row>
    <row r="56" spans="1:4" x14ac:dyDescent="0.25">
      <c r="A56">
        <v>2041</v>
      </c>
      <c r="B56" s="36">
        <v>1794.5916976429726</v>
      </c>
      <c r="C56" s="36">
        <v>2310.081401613902</v>
      </c>
      <c r="D56" s="36">
        <v>3732.1584216969618</v>
      </c>
    </row>
    <row r="57" spans="1:4" x14ac:dyDescent="0.25">
      <c r="A57">
        <v>2042</v>
      </c>
      <c r="B57" s="36">
        <v>1772.0279540506608</v>
      </c>
      <c r="C57" s="36">
        <v>2299.1762156209356</v>
      </c>
      <c r="D57" s="36">
        <v>3732.1584216969618</v>
      </c>
    </row>
    <row r="58" spans="1:4" x14ac:dyDescent="0.25">
      <c r="A58">
        <v>2043</v>
      </c>
      <c r="B58" s="36">
        <v>1748.5465979167168</v>
      </c>
      <c r="C58" s="36">
        <v>2291.9028394118773</v>
      </c>
      <c r="D58" s="36">
        <v>3732.1584216969618</v>
      </c>
    </row>
    <row r="59" spans="1:4" x14ac:dyDescent="0.25">
      <c r="A59">
        <v>2044</v>
      </c>
      <c r="B59" s="36">
        <v>1726.1277364501113</v>
      </c>
      <c r="C59" s="36">
        <v>2284.1175360604584</v>
      </c>
      <c r="D59" s="36">
        <v>3732.1584216969618</v>
      </c>
    </row>
    <row r="60" spans="1:4" x14ac:dyDescent="0.25">
      <c r="A60">
        <v>2045</v>
      </c>
      <c r="B60" s="36">
        <v>1702.6463803161676</v>
      </c>
      <c r="C60" s="36">
        <v>2277.2112048680538</v>
      </c>
      <c r="D60" s="36">
        <v>3732.1584216969618</v>
      </c>
    </row>
    <row r="61" spans="1:4" x14ac:dyDescent="0.25">
      <c r="A61">
        <v>2046</v>
      </c>
      <c r="B61" s="36">
        <v>1680.266159232182</v>
      </c>
      <c r="C61" s="36">
        <v>2271.4446491082249</v>
      </c>
      <c r="D61" s="36">
        <v>3732.1584216969618</v>
      </c>
    </row>
    <row r="62" spans="1:4" x14ac:dyDescent="0.25">
      <c r="A62">
        <v>2047</v>
      </c>
      <c r="B62" s="36">
        <v>1657.7024156398702</v>
      </c>
      <c r="C62" s="36">
        <v>2265.4559304574518</v>
      </c>
      <c r="D62" s="36">
        <v>3732.1584216969618</v>
      </c>
    </row>
    <row r="63" spans="1:4" x14ac:dyDescent="0.25">
      <c r="A63">
        <v>2048</v>
      </c>
      <c r="B63" s="36">
        <v>1634.221059505926</v>
      </c>
      <c r="C63" s="36">
        <v>2258.7717621559909</v>
      </c>
      <c r="D63" s="36">
        <v>3732.1584216969618</v>
      </c>
    </row>
    <row r="64" spans="1:4" x14ac:dyDescent="0.25">
      <c r="A64">
        <v>2049</v>
      </c>
      <c r="B64" s="36">
        <v>1611.8408384219401</v>
      </c>
      <c r="C64" s="36">
        <v>2251.1313409302802</v>
      </c>
      <c r="D64" s="36">
        <v>3732.1584216969618</v>
      </c>
    </row>
    <row r="65" spans="1:4" x14ac:dyDescent="0.25">
      <c r="A65">
        <v>2050</v>
      </c>
      <c r="B65" s="36">
        <v>1588.3594822879966</v>
      </c>
      <c r="C65" s="36">
        <v>2240.5931999539671</v>
      </c>
      <c r="D65" s="36">
        <v>3732.1584216969618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moderate</vt:lpstr>
      <vt:lpstr>high</vt:lpstr>
      <vt:lpstr>conservative</vt:lpstr>
      <vt:lpstr>lifetime</vt:lpstr>
      <vt:lpstr>battery</vt:lpstr>
      <vt:lpstr>offshore</vt:lpstr>
      <vt:lpstr>land</vt:lpstr>
      <vt:lpstr>Solar</vt:lpstr>
      <vt:lpstr>CSP</vt:lpstr>
      <vt:lpstr>hydro</vt:lpstr>
      <vt:lpstr>hydro pump</vt:lpstr>
      <vt:lpstr>gas</vt:lpstr>
      <vt:lpstr>coal</vt:lpstr>
      <vt:lpstr>nuclear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Haozhe Yang</dc:creator>
  <cp:lastModifiedBy>Haozhe Yang</cp:lastModifiedBy>
  <dcterms:created xsi:type="dcterms:W3CDTF">2022-01-06T17:42:46Z</dcterms:created>
  <dcterms:modified xsi:type="dcterms:W3CDTF">2023-04-20T21:17:51Z</dcterms:modified>
</cp:coreProperties>
</file>