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abylon\phd\haozheyang\Renewable Equal\simulation\"/>
    </mc:Choice>
  </mc:AlternateContent>
  <bookViews>
    <workbookView xWindow="0" yWindow="0" windowWidth="15120" windowHeight="9600" tabRatio="740"/>
  </bookViews>
  <sheets>
    <sheet name="moderate" sheetId="3" r:id="rId1"/>
    <sheet name="high" sheetId="12" r:id="rId2"/>
    <sheet name="CSP" sheetId="18" r:id="rId3"/>
    <sheet name="conservative" sheetId="15" r:id="rId4"/>
    <sheet name="battery" sheetId="4" r:id="rId5"/>
    <sheet name="PV" sheetId="5" r:id="rId6"/>
    <sheet name="wind" sheetId="7" r:id="rId7"/>
    <sheet name="offshore" sheetId="8" r:id="rId8"/>
    <sheet name="hydro" sheetId="17" r:id="rId9"/>
    <sheet name="gas" sheetId="6" r:id="rId10"/>
    <sheet name="nuclear" sheetId="10" r:id="rId11"/>
    <sheet name="coal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2" i="3"/>
  <c r="B3" i="3"/>
  <c r="C3" i="3"/>
  <c r="B4" i="3"/>
  <c r="C4" i="3"/>
  <c r="B5" i="3"/>
  <c r="C5" i="3"/>
  <c r="B6" i="3"/>
  <c r="C6" i="3"/>
  <c r="B7" i="3"/>
  <c r="C7" i="3"/>
  <c r="B8" i="3"/>
  <c r="C8" i="3"/>
  <c r="C2" i="3"/>
  <c r="B2" i="3"/>
  <c r="AE8" i="15" l="1"/>
  <c r="AE7" i="15"/>
  <c r="AE6" i="15"/>
  <c r="AE5" i="15"/>
  <c r="AE4" i="15"/>
  <c r="AE3" i="15"/>
  <c r="AE2" i="15"/>
  <c r="AE8" i="12"/>
  <c r="AE7" i="12"/>
  <c r="AE6" i="12"/>
  <c r="AE5" i="12"/>
  <c r="AE4" i="12"/>
  <c r="AE3" i="12"/>
  <c r="AE2" i="12"/>
  <c r="G1" i="17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F2" i="9"/>
  <c r="G2" i="9"/>
  <c r="E2" i="9"/>
  <c r="K1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C2" i="9"/>
  <c r="D2" i="9"/>
  <c r="B2" i="9"/>
  <c r="J1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2" i="10"/>
  <c r="E1" i="10"/>
  <c r="AB2" i="8"/>
  <c r="H2" i="3" s="1"/>
  <c r="AA5" i="8"/>
  <c r="AC7" i="8"/>
  <c r="K3" i="15" s="1"/>
  <c r="AB10" i="8"/>
  <c r="AA13" i="8"/>
  <c r="AC15" i="8"/>
  <c r="AB18" i="8"/>
  <c r="AA21" i="8"/>
  <c r="AC23" i="8"/>
  <c r="AB26" i="8"/>
  <c r="AA29" i="8"/>
  <c r="AC31" i="8"/>
  <c r="AA3" i="8"/>
  <c r="H1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2" i="6"/>
  <c r="F1" i="6"/>
  <c r="G1" i="6"/>
  <c r="G2" i="5"/>
  <c r="E4" i="5"/>
  <c r="E5" i="5"/>
  <c r="G5" i="5"/>
  <c r="G6" i="5"/>
  <c r="E8" i="5"/>
  <c r="E9" i="5"/>
  <c r="G9" i="5"/>
  <c r="G10" i="5"/>
  <c r="E12" i="5"/>
  <c r="E13" i="5"/>
  <c r="G13" i="5"/>
  <c r="G14" i="5"/>
  <c r="E16" i="5"/>
  <c r="E17" i="5"/>
  <c r="G17" i="5"/>
  <c r="G18" i="5"/>
  <c r="E20" i="5"/>
  <c r="E21" i="5"/>
  <c r="G21" i="5"/>
  <c r="G22" i="5"/>
  <c r="E24" i="5"/>
  <c r="E25" i="5"/>
  <c r="G25" i="5"/>
  <c r="G26" i="5"/>
  <c r="E28" i="5"/>
  <c r="E29" i="5"/>
  <c r="G29" i="5"/>
  <c r="G30" i="5"/>
  <c r="E32" i="5"/>
  <c r="N1" i="5"/>
  <c r="O1" i="5" s="1"/>
  <c r="M1" i="5"/>
  <c r="H1" i="4"/>
  <c r="J6" i="3" l="1"/>
  <c r="AF7" i="15"/>
  <c r="J4" i="3"/>
  <c r="J8" i="3"/>
  <c r="AF5" i="15"/>
  <c r="AB32" i="8"/>
  <c r="H8" i="3" s="1"/>
  <c r="AB29" i="8"/>
  <c r="AC26" i="8"/>
  <c r="AA24" i="8"/>
  <c r="AB21" i="8"/>
  <c r="AC18" i="8"/>
  <c r="AA16" i="8"/>
  <c r="AB13" i="8"/>
  <c r="AC10" i="8"/>
  <c r="AA8" i="8"/>
  <c r="AB5" i="8"/>
  <c r="AC2" i="8"/>
  <c r="K2" i="15" s="1"/>
  <c r="AB31" i="8"/>
  <c r="AC28" i="8"/>
  <c r="AA26" i="8"/>
  <c r="AB23" i="8"/>
  <c r="AC20" i="8"/>
  <c r="AA18" i="8"/>
  <c r="AB15" i="8"/>
  <c r="AC12" i="8"/>
  <c r="K4" i="15" s="1"/>
  <c r="AA10" i="8"/>
  <c r="AB7" i="8"/>
  <c r="H3" i="3" s="1"/>
  <c r="AC4" i="8"/>
  <c r="AA2" i="8"/>
  <c r="K2" i="12" s="1"/>
  <c r="AA31" i="8"/>
  <c r="AB28" i="8"/>
  <c r="AC25" i="8"/>
  <c r="AA23" i="8"/>
  <c r="AB20" i="8"/>
  <c r="AC17" i="8"/>
  <c r="K5" i="15" s="1"/>
  <c r="AA15" i="8"/>
  <c r="AB12" i="8"/>
  <c r="H4" i="3" s="1"/>
  <c r="AC9" i="8"/>
  <c r="AA7" i="8"/>
  <c r="K3" i="12" s="1"/>
  <c r="AB4" i="8"/>
  <c r="AA32" i="8"/>
  <c r="K8" i="12" s="1"/>
  <c r="AC30" i="8"/>
  <c r="AA28" i="8"/>
  <c r="AB25" i="8"/>
  <c r="AC22" i="8"/>
  <c r="K6" i="15" s="1"/>
  <c r="AA20" i="8"/>
  <c r="AB17" i="8"/>
  <c r="H5" i="3" s="1"/>
  <c r="AC14" i="8"/>
  <c r="AA12" i="8"/>
  <c r="K4" i="12" s="1"/>
  <c r="AB9" i="8"/>
  <c r="AC6" i="8"/>
  <c r="AA4" i="8"/>
  <c r="AB30" i="8"/>
  <c r="AC27" i="8"/>
  <c r="K7" i="15" s="1"/>
  <c r="AA25" i="8"/>
  <c r="AB22" i="8"/>
  <c r="H6" i="3" s="1"/>
  <c r="AC19" i="8"/>
  <c r="AA17" i="8"/>
  <c r="K5" i="12" s="1"/>
  <c r="AB14" i="8"/>
  <c r="AC11" i="8"/>
  <c r="AA9" i="8"/>
  <c r="AB6" i="8"/>
  <c r="AC3" i="8"/>
  <c r="AA30" i="8"/>
  <c r="AB27" i="8"/>
  <c r="H7" i="3" s="1"/>
  <c r="AC24" i="8"/>
  <c r="AA22" i="8"/>
  <c r="K6" i="12" s="1"/>
  <c r="AB19" i="8"/>
  <c r="AC16" i="8"/>
  <c r="AA14" i="8"/>
  <c r="AB11" i="8"/>
  <c r="AC8" i="8"/>
  <c r="AA6" i="8"/>
  <c r="AB3" i="8"/>
  <c r="AC32" i="8"/>
  <c r="K8" i="15" s="1"/>
  <c r="AC29" i="8"/>
  <c r="AA27" i="8"/>
  <c r="K7" i="12" s="1"/>
  <c r="AB24" i="8"/>
  <c r="AC21" i="8"/>
  <c r="AA19" i="8"/>
  <c r="AB16" i="8"/>
  <c r="AC13" i="8"/>
  <c r="AA11" i="8"/>
  <c r="AB8" i="8"/>
  <c r="AC5" i="8"/>
  <c r="F29" i="5"/>
  <c r="F25" i="5"/>
  <c r="F21" i="5"/>
  <c r="F17" i="5"/>
  <c r="F13" i="5"/>
  <c r="F9" i="5"/>
  <c r="F5" i="5"/>
  <c r="F30" i="5"/>
  <c r="F26" i="5"/>
  <c r="F22" i="5"/>
  <c r="F18" i="5"/>
  <c r="F14" i="5"/>
  <c r="F10" i="5"/>
  <c r="F6" i="5"/>
  <c r="F2" i="5"/>
  <c r="G31" i="5"/>
  <c r="E30" i="5"/>
  <c r="G27" i="5"/>
  <c r="E26" i="5"/>
  <c r="G23" i="5"/>
  <c r="E22" i="5"/>
  <c r="G19" i="5"/>
  <c r="E18" i="5"/>
  <c r="G15" i="5"/>
  <c r="E14" i="5"/>
  <c r="G11" i="5"/>
  <c r="E10" i="5"/>
  <c r="G7" i="5"/>
  <c r="E6" i="5"/>
  <c r="G3" i="5"/>
  <c r="E2" i="5"/>
  <c r="F31" i="5"/>
  <c r="F27" i="5"/>
  <c r="F23" i="5"/>
  <c r="F19" i="5"/>
  <c r="F15" i="5"/>
  <c r="F11" i="5"/>
  <c r="F7" i="5"/>
  <c r="F3" i="5"/>
  <c r="G32" i="5"/>
  <c r="E31" i="5"/>
  <c r="G28" i="5"/>
  <c r="E27" i="5"/>
  <c r="G24" i="5"/>
  <c r="E23" i="5"/>
  <c r="G20" i="5"/>
  <c r="E19" i="5"/>
  <c r="G16" i="5"/>
  <c r="E15" i="5"/>
  <c r="G12" i="5"/>
  <c r="E11" i="5"/>
  <c r="G8" i="5"/>
  <c r="E7" i="5"/>
  <c r="G4" i="5"/>
  <c r="E3" i="5"/>
  <c r="F32" i="5"/>
  <c r="F28" i="5"/>
  <c r="F24" i="5"/>
  <c r="F20" i="5"/>
  <c r="F16" i="5"/>
  <c r="F12" i="5"/>
  <c r="F8" i="5"/>
  <c r="F4" i="5"/>
  <c r="AF6" i="15"/>
  <c r="J5" i="3"/>
  <c r="AF8" i="15"/>
  <c r="J7" i="3"/>
  <c r="AF2" i="15"/>
  <c r="AF3" i="15"/>
  <c r="J2" i="3"/>
  <c r="AF4" i="15"/>
  <c r="J3" i="3"/>
  <c r="AF3" i="12"/>
  <c r="AF4" i="12"/>
  <c r="AF5" i="12"/>
  <c r="AF6" i="12"/>
  <c r="AF7" i="12"/>
  <c r="AF8" i="12"/>
  <c r="AF2" i="12"/>
  <c r="AB3" i="15" l="1"/>
  <c r="AB4" i="15"/>
  <c r="AB5" i="15"/>
  <c r="AB6" i="15"/>
  <c r="AB7" i="15"/>
  <c r="AB8" i="15"/>
  <c r="AB2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V2" i="15"/>
  <c r="W2" i="15"/>
  <c r="X2" i="15"/>
  <c r="Y2" i="15"/>
  <c r="Z2" i="15"/>
  <c r="AA2" i="15"/>
  <c r="M2" i="15"/>
  <c r="N2" i="15"/>
  <c r="O2" i="15"/>
  <c r="P2" i="15"/>
  <c r="Q2" i="15"/>
  <c r="R2" i="15"/>
  <c r="S2" i="15"/>
  <c r="T2" i="15"/>
  <c r="U2" i="15"/>
  <c r="L2" i="15"/>
  <c r="J3" i="15"/>
  <c r="J4" i="15"/>
  <c r="J5" i="15"/>
  <c r="J6" i="15"/>
  <c r="J7" i="15"/>
  <c r="J8" i="15"/>
  <c r="J2" i="15"/>
  <c r="F2" i="15"/>
  <c r="E3" i="15"/>
  <c r="E4" i="15"/>
  <c r="E5" i="15"/>
  <c r="E6" i="15"/>
  <c r="E7" i="15"/>
  <c r="E8" i="15"/>
  <c r="E2" i="15"/>
  <c r="D3" i="15"/>
  <c r="D4" i="15"/>
  <c r="D5" i="15"/>
  <c r="D6" i="15"/>
  <c r="D7" i="15"/>
  <c r="D8" i="15"/>
  <c r="D2" i="15"/>
  <c r="C3" i="15"/>
  <c r="C4" i="15"/>
  <c r="C5" i="15"/>
  <c r="C6" i="15"/>
  <c r="C7" i="15"/>
  <c r="C8" i="15"/>
  <c r="C2" i="15"/>
  <c r="B3" i="15"/>
  <c r="B4" i="15"/>
  <c r="B5" i="15"/>
  <c r="B6" i="15"/>
  <c r="B7" i="15"/>
  <c r="B8" i="15"/>
  <c r="B2" i="15"/>
  <c r="AD8" i="15"/>
  <c r="AC8" i="15"/>
  <c r="I8" i="15"/>
  <c r="H8" i="15"/>
  <c r="G8" i="15"/>
  <c r="F8" i="15"/>
  <c r="AD7" i="15"/>
  <c r="AC7" i="15"/>
  <c r="I7" i="15"/>
  <c r="H7" i="15"/>
  <c r="G7" i="15"/>
  <c r="F7" i="15"/>
  <c r="AD6" i="15"/>
  <c r="AC6" i="15"/>
  <c r="I6" i="15"/>
  <c r="H6" i="15"/>
  <c r="G6" i="15"/>
  <c r="F6" i="15"/>
  <c r="AD5" i="15"/>
  <c r="AC5" i="15"/>
  <c r="I5" i="15"/>
  <c r="H5" i="15"/>
  <c r="G5" i="15"/>
  <c r="F5" i="15"/>
  <c r="AD4" i="15"/>
  <c r="AC4" i="15"/>
  <c r="I4" i="15"/>
  <c r="H4" i="15"/>
  <c r="G4" i="15"/>
  <c r="F4" i="15"/>
  <c r="AD3" i="15"/>
  <c r="AC3" i="15"/>
  <c r="I3" i="15"/>
  <c r="H3" i="15"/>
  <c r="G3" i="15"/>
  <c r="F3" i="15"/>
  <c r="AD2" i="15"/>
  <c r="AC2" i="15"/>
  <c r="I2" i="15"/>
  <c r="H2" i="15"/>
  <c r="G2" i="15"/>
  <c r="AB3" i="12" l="1"/>
  <c r="AB4" i="12"/>
  <c r="AB5" i="12"/>
  <c r="AB6" i="12"/>
  <c r="AB7" i="12"/>
  <c r="AB8" i="12"/>
  <c r="AB2" i="12"/>
  <c r="T2" i="12"/>
  <c r="U2" i="12"/>
  <c r="V2" i="12"/>
  <c r="W2" i="12"/>
  <c r="X2" i="12"/>
  <c r="Y2" i="12"/>
  <c r="Z2" i="12"/>
  <c r="AA2" i="12"/>
  <c r="T3" i="12"/>
  <c r="U3" i="12"/>
  <c r="V3" i="12"/>
  <c r="W3" i="12"/>
  <c r="X3" i="12"/>
  <c r="Y3" i="12"/>
  <c r="Z3" i="12"/>
  <c r="AA3" i="12"/>
  <c r="T4" i="12"/>
  <c r="U4" i="12"/>
  <c r="V4" i="12"/>
  <c r="W4" i="12"/>
  <c r="X4" i="12"/>
  <c r="Y4" i="12"/>
  <c r="Z4" i="12"/>
  <c r="AA4" i="12"/>
  <c r="T5" i="12"/>
  <c r="U5" i="12"/>
  <c r="V5" i="12"/>
  <c r="W5" i="12"/>
  <c r="X5" i="12"/>
  <c r="Y5" i="12"/>
  <c r="Z5" i="12"/>
  <c r="AA5" i="12"/>
  <c r="T6" i="12"/>
  <c r="U6" i="12"/>
  <c r="V6" i="12"/>
  <c r="W6" i="12"/>
  <c r="X6" i="12"/>
  <c r="Y6" i="12"/>
  <c r="Z6" i="12"/>
  <c r="AA6" i="12"/>
  <c r="T7" i="12"/>
  <c r="U7" i="12"/>
  <c r="V7" i="12"/>
  <c r="W7" i="12"/>
  <c r="X7" i="12"/>
  <c r="Y7" i="12"/>
  <c r="Z7" i="12"/>
  <c r="AA7" i="12"/>
  <c r="T8" i="12"/>
  <c r="U8" i="12"/>
  <c r="V8" i="12"/>
  <c r="W8" i="12"/>
  <c r="X8" i="12"/>
  <c r="Y8" i="12"/>
  <c r="Z8" i="12"/>
  <c r="AA8" i="12"/>
  <c r="M2" i="12"/>
  <c r="N2" i="12"/>
  <c r="O2" i="12"/>
  <c r="P2" i="12"/>
  <c r="Q2" i="12"/>
  <c r="R2" i="12"/>
  <c r="S2" i="12"/>
  <c r="M3" i="12"/>
  <c r="N3" i="12"/>
  <c r="O3" i="12"/>
  <c r="P3" i="12"/>
  <c r="Q3" i="12"/>
  <c r="R3" i="12"/>
  <c r="S3" i="12"/>
  <c r="M4" i="12"/>
  <c r="N4" i="12"/>
  <c r="O4" i="12"/>
  <c r="P4" i="12"/>
  <c r="Q4" i="12"/>
  <c r="R4" i="12"/>
  <c r="S4" i="12"/>
  <c r="M5" i="12"/>
  <c r="N5" i="12"/>
  <c r="O5" i="12"/>
  <c r="P5" i="12"/>
  <c r="Q5" i="12"/>
  <c r="R5" i="12"/>
  <c r="S5" i="12"/>
  <c r="M6" i="12"/>
  <c r="N6" i="12"/>
  <c r="O6" i="12"/>
  <c r="P6" i="12"/>
  <c r="Q6" i="12"/>
  <c r="R6" i="12"/>
  <c r="S6" i="12"/>
  <c r="M7" i="12"/>
  <c r="N7" i="12"/>
  <c r="O7" i="12"/>
  <c r="P7" i="12"/>
  <c r="Q7" i="12"/>
  <c r="R7" i="12"/>
  <c r="S7" i="12"/>
  <c r="M8" i="12"/>
  <c r="N8" i="12"/>
  <c r="O8" i="12"/>
  <c r="P8" i="12"/>
  <c r="Q8" i="12"/>
  <c r="R8" i="12"/>
  <c r="S8" i="12"/>
  <c r="L3" i="12"/>
  <c r="L4" i="12"/>
  <c r="L5" i="12"/>
  <c r="L6" i="12"/>
  <c r="L7" i="12"/>
  <c r="L8" i="12"/>
  <c r="L2" i="12"/>
  <c r="J3" i="12"/>
  <c r="J4" i="12"/>
  <c r="J5" i="12"/>
  <c r="J6" i="12"/>
  <c r="J7" i="12"/>
  <c r="J8" i="12"/>
  <c r="J2" i="12"/>
  <c r="F3" i="12"/>
  <c r="F4" i="12"/>
  <c r="F5" i="12"/>
  <c r="F6" i="12"/>
  <c r="F7" i="12"/>
  <c r="F8" i="12"/>
  <c r="F2" i="12"/>
  <c r="G2" i="12"/>
  <c r="E3" i="12"/>
  <c r="E4" i="12"/>
  <c r="E5" i="12"/>
  <c r="E6" i="12"/>
  <c r="E7" i="12"/>
  <c r="E8" i="12"/>
  <c r="E2" i="12"/>
  <c r="D3" i="12"/>
  <c r="D4" i="12"/>
  <c r="D5" i="12"/>
  <c r="D6" i="12"/>
  <c r="D7" i="12"/>
  <c r="D8" i="12"/>
  <c r="D2" i="12"/>
  <c r="C3" i="12"/>
  <c r="C4" i="12"/>
  <c r="C5" i="12"/>
  <c r="C6" i="12"/>
  <c r="C7" i="12"/>
  <c r="C8" i="12"/>
  <c r="C2" i="12"/>
  <c r="B3" i="12"/>
  <c r="B4" i="12"/>
  <c r="B5" i="12"/>
  <c r="B6" i="12"/>
  <c r="B7" i="12"/>
  <c r="B8" i="12"/>
  <c r="B2" i="12"/>
  <c r="AD8" i="12"/>
  <c r="AC8" i="12"/>
  <c r="I8" i="12"/>
  <c r="H8" i="12"/>
  <c r="G8" i="12"/>
  <c r="AD7" i="12"/>
  <c r="AC7" i="12"/>
  <c r="I7" i="12"/>
  <c r="H7" i="12"/>
  <c r="G7" i="12"/>
  <c r="AD6" i="12"/>
  <c r="AC6" i="12"/>
  <c r="I6" i="12"/>
  <c r="H6" i="12"/>
  <c r="G6" i="12"/>
  <c r="AD5" i="12"/>
  <c r="AC5" i="12"/>
  <c r="I5" i="12"/>
  <c r="H5" i="12"/>
  <c r="G5" i="12"/>
  <c r="AD4" i="12"/>
  <c r="AC4" i="12"/>
  <c r="I4" i="12"/>
  <c r="H4" i="12"/>
  <c r="G4" i="12"/>
  <c r="AD3" i="12"/>
  <c r="AC3" i="12"/>
  <c r="I3" i="12"/>
  <c r="H3" i="12"/>
  <c r="G3" i="12"/>
  <c r="AD2" i="12"/>
  <c r="AC2" i="12"/>
  <c r="I2" i="12"/>
  <c r="H2" i="12"/>
  <c r="G3" i="3" l="1"/>
  <c r="G4" i="3"/>
  <c r="G5" i="3"/>
  <c r="G6" i="3"/>
  <c r="G7" i="3"/>
  <c r="G8" i="3"/>
  <c r="G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</calcChain>
</file>

<file path=xl/sharedStrings.xml><?xml version="1.0" encoding="utf-8"?>
<sst xmlns="http://schemas.openxmlformats.org/spreadsheetml/2006/main" count="163" uniqueCount="81">
  <si>
    <t>Wind</t>
  </si>
  <si>
    <t>Vintage</t>
  </si>
  <si>
    <t>Battery_Storage</t>
  </si>
  <si>
    <t>Central_PV</t>
  </si>
  <si>
    <t>Commercial_PV</t>
  </si>
  <si>
    <t>Residential_PV</t>
  </si>
  <si>
    <t>Offshore_Wind</t>
  </si>
  <si>
    <t>Coal_1000_OT</t>
  </si>
  <si>
    <t>Coal_600_OT</t>
  </si>
  <si>
    <t>Coal_600_RC</t>
  </si>
  <si>
    <t>Coal_IGCC_RC</t>
  </si>
  <si>
    <t>Nuclear_SMR</t>
  </si>
  <si>
    <t>Nuclear_SEA</t>
  </si>
  <si>
    <t>Coal_300_OT</t>
  </si>
  <si>
    <t>Gas_CCGT_OT</t>
  </si>
  <si>
    <t>Gas_CCGT_RC</t>
  </si>
  <si>
    <t>Gas_Combustion_Turbine_RC</t>
  </si>
  <si>
    <t>Gas_CCGT_SEA</t>
  </si>
  <si>
    <t>Coal_1000_RC</t>
  </si>
  <si>
    <t>Coal_300_RC</t>
  </si>
  <si>
    <t>Coal_600_DRY</t>
  </si>
  <si>
    <t>Coal_300_DRY</t>
  </si>
  <si>
    <t>Coal_1000_DRY</t>
  </si>
  <si>
    <t>Coal_300_SEA</t>
  </si>
  <si>
    <t>Coal_600_SEA</t>
  </si>
  <si>
    <t>Coal_1000_SEA</t>
  </si>
  <si>
    <t>Hydro_NonPumped</t>
  </si>
  <si>
    <t>Hydro_Pumped</t>
  </si>
  <si>
    <t>Coal_100_OT</t>
  </si>
  <si>
    <t>Coal_100_DRY</t>
  </si>
  <si>
    <t>Coal_100_SEA</t>
  </si>
  <si>
    <t>Coal_Small_OT</t>
  </si>
  <si>
    <t>Utility PV - Class 10 - Advanced</t>
  </si>
  <si>
    <t>Utility PV - Class 10 - Moderate</t>
  </si>
  <si>
    <t>Utility PV - Class 10 - Conservative</t>
  </si>
  <si>
    <t>Commercial PV - Class 10 - Advanced</t>
  </si>
  <si>
    <t>Commercial PV - Class 10 - Moderate</t>
  </si>
  <si>
    <t>Commercial PV - Class 10 - Conservative</t>
  </si>
  <si>
    <t>Residential PV - Class 10 - Advanced</t>
  </si>
  <si>
    <t>Residential PV - Class 10 - Moderate</t>
  </si>
  <si>
    <t>Residential PV - Class 10 - Conservative</t>
  </si>
  <si>
    <t>Gas-CT</t>
  </si>
  <si>
    <t>Gas-CC</t>
  </si>
  <si>
    <t>OM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</si>
  <si>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</si>
  <si>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</si>
  <si>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</si>
  <si>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</si>
  <si>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</si>
  <si>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</si>
  <si>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</si>
  <si>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</si>
  <si>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</si>
  <si>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</si>
  <si>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</si>
  <si>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</si>
  <si>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</si>
  <si>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</si>
  <si>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</si>
  <si>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</si>
  <si>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</si>
  <si>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</si>
  <si>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</si>
  <si>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</si>
  <si>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</si>
  <si>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Coal-new-AvgCF-Advanced</t>
  </si>
  <si>
    <t>Coal-new-AvgCF-Moderate</t>
  </si>
  <si>
    <t>Coal-new-AvgCF-Conservative</t>
  </si>
  <si>
    <t>Coal-IGCC-AvgCF-Advanced</t>
  </si>
  <si>
    <t>Coal-IGCC-AvgCF-Moderate</t>
  </si>
  <si>
    <t>Coal-IGCC-AvgCF-Conservative</t>
  </si>
  <si>
    <t>China</t>
  </si>
  <si>
    <t>Rooftop</t>
  </si>
  <si>
    <t>CSP</t>
  </si>
  <si>
    <t>Offshore</t>
  </si>
  <si>
    <t>Energy cost</t>
  </si>
  <si>
    <t>Capacity cost</t>
  </si>
  <si>
    <t>Battery_Storage_energy</t>
  </si>
  <si>
    <t>PV</t>
  </si>
  <si>
    <t>Global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</si>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</sst>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7" formatCode="&quot;$&quot;#,##0.00_);\(&quot;$&quot;#,##0.0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right" vertical="center"/>
    </xf>
    <xf numFmtId="164" fontId="2" fillId="2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Border="1"/>
    <xf numFmtId="0" fontId="1" fillId="0" borderId="0" xfId="0" applyFont="1"/>
    <xf numFmtId="0" fontId="1" fillId="0" borderId="3" xfId="0" applyFont="1" applyBorder="1"/>
    <xf numFmtId="1" fontId="2" fillId="2" borderId="4" xfId="0" applyNumberFormat="1" applyFont="1" applyFill="1" applyBorder="1"/>
    <xf numFmtId="1" fontId="2" fillId="2" borderId="2" xfId="0" applyNumberFormat="1" applyFont="1" applyFill="1" applyBorder="1"/>
    <xf numFmtId="1" fontId="2" fillId="2" borderId="5" xfId="0" applyNumberFormat="1" applyFont="1" applyFill="1" applyBorder="1"/>
    <xf numFmtId="5" fontId="2" fillId="3" borderId="4" xfId="0" applyNumberFormat="1" applyFont="1" applyFill="1" applyBorder="1"/>
    <xf numFmtId="5" fontId="2" fillId="3" borderId="2" xfId="0" applyNumberFormat="1" applyFont="1" applyFill="1" applyBorder="1"/>
    <xf numFmtId="5" fontId="2" fillId="3" borderId="5" xfId="0" applyNumberFormat="1" applyFont="1" applyFill="1" applyBorder="1"/>
    <xf numFmtId="0" fontId="1" fillId="0" borderId="1" xfId="0" applyFont="1" applyFill="1" applyBorder="1" applyAlignment="1">
      <alignment horizontal="right"/>
    </xf>
    <xf numFmtId="164" fontId="2" fillId="3" borderId="6" xfId="0" applyNumberFormat="1" applyFont="1" applyFill="1" applyBorder="1"/>
    <xf numFmtId="164" fontId="2" fillId="3" borderId="5" xfId="0" applyNumberFormat="1" applyFont="1" applyFill="1" applyBorder="1"/>
    <xf numFmtId="0" fontId="2" fillId="0" borderId="0" xfId="0" applyFont="1"/>
    <xf numFmtId="0" fontId="1" fillId="0" borderId="0" xfId="0" applyFont="1" applyAlignment="1">
      <alignment horizontal="center" vertical="top"/>
    </xf>
    <xf numFmtId="5" fontId="2" fillId="3" borderId="6" xfId="0" applyNumberFormat="1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64" fontId="2" fillId="3" borderId="4" xfId="0" applyNumberFormat="1" applyFont="1" applyFill="1" applyBorder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/>
    <xf numFmtId="7" fontId="0" fillId="0" borderId="0" xfId="0" applyNumberFormat="1"/>
    <xf numFmtId="0" fontId="2" fillId="3" borderId="2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2" sqref="J2"/>
    </sheetView>
  </sheetViews>
  <sheetFormatPr defaultRowHeight="15" x14ac:dyDescent="0.25"/>
  <cols>
    <col min="8" max="8" width="9.85546875" customWidth="1"/>
  </cols>
  <sheetData>
    <row r="1" spans="1:10" x14ac:dyDescent="0.25">
      <c r="A1" t="s">
        <v>1</v>
      </c>
      <c r="B1" t="s">
        <v>2</v>
      </c>
      <c r="C1" t="s">
        <v>77</v>
      </c>
      <c r="D1" t="s">
        <v>78</v>
      </c>
      <c r="E1" t="s">
        <v>72</v>
      </c>
      <c r="F1" t="s">
        <v>73</v>
      </c>
      <c r="G1" t="s">
        <v>0</v>
      </c>
      <c r="H1" t="s">
        <v>74</v>
      </c>
      <c r="I1" t="s">
        <v>27</v>
      </c>
      <c r="J1" t="s">
        <v>80</v>
      </c>
    </row>
    <row r="2" spans="1:10" x14ac:dyDescent="0.25">
      <c r="A2">
        <v>2020</v>
      </c>
      <c r="B2" s="27">
        <f ca="1">OFFSET(battery!$F$2,(ROW(B1)-1)*5,0)*1000</f>
        <v>6235.2238876086685</v>
      </c>
      <c r="C2" s="27">
        <f ca="1">OFFSET(battery!$C$2,(ROW(C1)-1)*5,0)*1000</f>
        <v>9236.409308157612</v>
      </c>
      <c r="D2" s="27">
        <f ca="1">OFFSET(PV!$C$2,(ROW(D1)-1)*5,0)*1000</f>
        <v>22623.69024</v>
      </c>
      <c r="E2" s="27">
        <f ca="1">OFFSET(PV!$I$2,(ROW(E1)-1)*5,0)*1000</f>
        <v>29295.962</v>
      </c>
      <c r="F2" s="27">
        <f ca="1">OFFSET(CSP!$C$2,(ROW(F1)-1)*5,0)*1000</f>
        <v>66000</v>
      </c>
      <c r="G2" s="27">
        <f ca="1">OFFSET(wind!$C$2,(ROW(G1)-1)*5,0)*1000</f>
        <v>43000</v>
      </c>
      <c r="H2" s="27">
        <f ca="1">OFFSET(offshore!$AB$2,(ROW(H1)-1)*5,0)*1000</f>
        <v>109000</v>
      </c>
      <c r="I2" s="27">
        <v>17800</v>
      </c>
      <c r="J2" s="27">
        <f ca="1">OFFSET(hydro!$C$2,(ROW(J1)-1)*5,0)*1000</f>
        <v>29965.779459712401</v>
      </c>
    </row>
    <row r="3" spans="1:10" x14ac:dyDescent="0.25">
      <c r="A3">
        <v>2025</v>
      </c>
      <c r="B3" s="27">
        <f ca="1">OFFSET(battery!$F$2,(ROW(B2)-1)*5,0)*1000</f>
        <v>6006.4649074910285</v>
      </c>
      <c r="C3" s="27">
        <f ca="1">OFFSET(battery!$C$2,(ROW(C2)-1)*5,0)*1000</f>
        <v>5398.2389118171377</v>
      </c>
      <c r="D3" s="27">
        <f ca="1">OFFSET(PV!$C$2,(ROW(D2)-1)*5,0)*1000</f>
        <v>18165.351904966843</v>
      </c>
      <c r="E3" s="27">
        <f ca="1">OFFSET(PV!$I$2,(ROW(E2)-1)*5,0)*1000</f>
        <v>21990.267902165288</v>
      </c>
      <c r="F3" s="27">
        <f ca="1">OFFSET(CSP!$C$2,(ROW(F2)-1)*5,0)*1000</f>
        <v>61311.111111111102</v>
      </c>
      <c r="G3" s="27">
        <f ca="1">OFFSET(wind!$C$2,(ROW(G2)-1)*5,0)*1000</f>
        <v>40975</v>
      </c>
      <c r="H3" s="27">
        <f ca="1">OFFSET(offshore!$AB$2,(ROW(H2)-1)*5,0)*1000</f>
        <v>92529.343563239294</v>
      </c>
      <c r="I3" s="27">
        <v>17800</v>
      </c>
      <c r="J3" s="27">
        <f ca="1">OFFSET(hydro!$C$2,(ROW(J2)-1)*5,0)*1000</f>
        <v>29965.779459712401</v>
      </c>
    </row>
    <row r="4" spans="1:10" x14ac:dyDescent="0.25">
      <c r="A4">
        <v>2030</v>
      </c>
      <c r="B4" s="27">
        <f ca="1">OFFSET(battery!$F$2,(ROW(B3)-1)*5,0)*1000</f>
        <v>6610.2812254995379</v>
      </c>
      <c r="C4" s="27">
        <f ca="1">OFFSET(battery!$C$2,(ROW(C3)-1)*5,0)*1000</f>
        <v>3939.25542213683</v>
      </c>
      <c r="D4" s="27">
        <f ca="1">OFFSET(PV!$C$2,(ROW(D3)-1)*5,0)*1000</f>
        <v>15221.571729346822</v>
      </c>
      <c r="E4" s="27">
        <f ca="1">OFFSET(PV!$I$2,(ROW(E3)-1)*5,0)*1000</f>
        <v>13260.982961146656</v>
      </c>
      <c r="F4" s="27">
        <f ca="1">OFFSET(CSP!$C$2,(ROW(F3)-1)*5,0)*1000</f>
        <v>56622.222222222226</v>
      </c>
      <c r="G4" s="27">
        <f ca="1">OFFSET(wind!$C$2,(ROW(G3)-1)*5,0)*1000</f>
        <v>38950</v>
      </c>
      <c r="H4" s="27">
        <f ca="1">OFFSET(offshore!$AB$2,(ROW(H3)-1)*5,0)*1000</f>
        <v>84376.413370192822</v>
      </c>
      <c r="I4" s="27">
        <v>17800</v>
      </c>
      <c r="J4" s="27">
        <f ca="1">OFFSET(hydro!$C$2,(ROW(J3)-1)*5,0)*1000</f>
        <v>29965.779459712401</v>
      </c>
    </row>
    <row r="5" spans="1:10" x14ac:dyDescent="0.25">
      <c r="A5">
        <v>2035</v>
      </c>
      <c r="B5" s="27">
        <f ca="1">OFFSET(battery!$F$2,(ROW(B4)-1)*5,0)*1000</f>
        <v>6203.393620593386</v>
      </c>
      <c r="C5" s="27">
        <f ca="1">OFFSET(battery!$C$2,(ROW(C4)-1)*5,0)*1000</f>
        <v>3694.2677778280158</v>
      </c>
      <c r="D5" s="27">
        <f ca="1">OFFSET(PV!$C$2,(ROW(D4)-1)*5,0)*1000</f>
        <v>14720.609193072545</v>
      </c>
      <c r="E5" s="27">
        <f ca="1">OFFSET(PV!$I$2,(ROW(E4)-1)*5,0)*1000</f>
        <v>12719.09528507108</v>
      </c>
      <c r="F5" s="27">
        <f ca="1">OFFSET(CSP!$C$2,(ROW(F4)-1)*5,0)*1000</f>
        <v>56479.718983954859</v>
      </c>
      <c r="G5" s="27">
        <f ca="1">OFFSET(wind!$C$2,(ROW(G4)-1)*5,0)*1000</f>
        <v>37489.375</v>
      </c>
      <c r="H5" s="27">
        <f ca="1">OFFSET(offshore!$AB$2,(ROW(H4)-1)*5,0)*1000</f>
        <v>78911.73076827552</v>
      </c>
      <c r="I5" s="27">
        <v>17800</v>
      </c>
      <c r="J5" s="27">
        <f ca="1">OFFSET(hydro!$C$2,(ROW(J4)-1)*5,0)*1000</f>
        <v>29965.779459712401</v>
      </c>
    </row>
    <row r="6" spans="1:10" x14ac:dyDescent="0.25">
      <c r="A6">
        <v>2040</v>
      </c>
      <c r="B6" s="27">
        <f ca="1">OFFSET(battery!$F$2,(ROW(B5)-1)*5,0)*1000</f>
        <v>5790.2510439996604</v>
      </c>
      <c r="C6" s="27">
        <f ca="1">OFFSET(battery!$C$2,(ROW(C5)-1)*5,0)*1000</f>
        <v>3448.0643139444646</v>
      </c>
      <c r="D6" s="27">
        <f ca="1">OFFSET(PV!$C$2,(ROW(D5)-1)*5,0)*1000</f>
        <v>14225.717980354026</v>
      </c>
      <c r="E6" s="27">
        <f ca="1">OFFSET(PV!$I$2,(ROW(E5)-1)*5,0)*1000</f>
        <v>12177.207608995506</v>
      </c>
      <c r="F6" s="27">
        <f ca="1">OFFSET(CSP!$C$2,(ROW(F5)-1)*5,0)*1000</f>
        <v>56337.215745687485</v>
      </c>
      <c r="G6" s="27">
        <f ca="1">OFFSET(wind!$C$2,(ROW(G5)-1)*5,0)*1000</f>
        <v>36028.75</v>
      </c>
      <c r="H6" s="27">
        <f ca="1">OFFSET(offshore!$AB$2,(ROW(H5)-1)*5,0)*1000</f>
        <v>74795.491597391709</v>
      </c>
      <c r="I6" s="27">
        <v>17800</v>
      </c>
      <c r="J6" s="27">
        <f ca="1">OFFSET(hydro!$C$2,(ROW(J5)-1)*5,0)*1000</f>
        <v>28767.147059580187</v>
      </c>
    </row>
    <row r="7" spans="1:10" x14ac:dyDescent="0.25">
      <c r="A7">
        <v>2045</v>
      </c>
      <c r="B7" s="27">
        <f ca="1">OFFSET(battery!$F$2,(ROW(B6)-1)*5,0)*1000</f>
        <v>5377.1084674059384</v>
      </c>
      <c r="C7" s="27">
        <f ca="1">OFFSET(battery!$C$2,(ROW(C6)-1)*5,0)*1000</f>
        <v>3201.8608500609125</v>
      </c>
      <c r="D7" s="27">
        <f ca="1">OFFSET(PV!$C$2,(ROW(D6)-1)*5,0)*1000</f>
        <v>13736.431066302353</v>
      </c>
      <c r="E7" s="27">
        <f ca="1">OFFSET(PV!$I$2,(ROW(E6)-1)*5,0)*1000</f>
        <v>11635.319932919931</v>
      </c>
      <c r="F7" s="27">
        <f ca="1">OFFSET(CSP!$C$2,(ROW(F6)-1)*5,0)*1000</f>
        <v>56194.712507420118</v>
      </c>
      <c r="G7" s="27">
        <f ca="1">OFFSET(wind!$C$2,(ROW(G6)-1)*5,0)*1000</f>
        <v>34568.124999999993</v>
      </c>
      <c r="H7" s="27">
        <f ca="1">OFFSET(offshore!$AB$2,(ROW(H6)-1)*5,0)*1000</f>
        <v>71492.217695076557</v>
      </c>
      <c r="I7" s="27">
        <v>17800</v>
      </c>
      <c r="J7" s="27">
        <f ca="1">OFFSET(hydro!$C$2,(ROW(J6)-1)*5,0)*1000</f>
        <v>28767.147059580187</v>
      </c>
    </row>
    <row r="8" spans="1:10" x14ac:dyDescent="0.25">
      <c r="A8">
        <v>2050</v>
      </c>
      <c r="B8" s="27">
        <f ca="1">OFFSET(battery!$F$2,(ROW(B7)-1)*5,0)*1000</f>
        <v>4968.8291691111708</v>
      </c>
      <c r="C8" s="27">
        <f ca="1">OFFSET(battery!$C$2,(ROW(C7)-1)*5,0)*1000</f>
        <v>2954.441566602623</v>
      </c>
      <c r="D8" s="27">
        <f ca="1">OFFSET(PV!$C$2,(ROW(D7)-1)*5,0)*1000</f>
        <v>13252.328128517522</v>
      </c>
      <c r="E8" s="27">
        <f ca="1">OFFSET(PV!$I$2,(ROW(E7)-1)*5,0)*1000</f>
        <v>11093.432256844359</v>
      </c>
      <c r="F8" s="27">
        <f ca="1">OFFSET(CSP!$C$2,(ROW(F7)-1)*5,0)*1000</f>
        <v>56052.209269152772</v>
      </c>
      <c r="G8" s="27">
        <f ca="1">OFFSET(wind!$C$2,(ROW(G7)-1)*5,0)*1000</f>
        <v>33107.5</v>
      </c>
      <c r="H8" s="27">
        <f ca="1">OFFSET(offshore!$AB$2,(ROW(H7)-1)*5,0)*1000</f>
        <v>68733.145103164672</v>
      </c>
      <c r="I8" s="27">
        <v>17800</v>
      </c>
      <c r="J8" s="27">
        <f ca="1">OFFSET(hydro!$C$2,(ROW(J7)-1)*5,0)*1000</f>
        <v>28767.147059580187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C2" sqref="C2:C33"/>
    </sheetView>
  </sheetViews>
  <sheetFormatPr defaultRowHeight="15" x14ac:dyDescent="0.25"/>
  <sheetData>
    <row r="1" spans="1:11" ht="15.75" thickBot="1" x14ac:dyDescent="0.3">
      <c r="B1" s="14" t="s">
        <v>41</v>
      </c>
      <c r="C1" t="s">
        <v>42</v>
      </c>
      <c r="E1" t="s">
        <v>71</v>
      </c>
      <c r="F1">
        <f>G1*J2/K2</f>
        <v>11.670655270655269</v>
      </c>
      <c r="G1">
        <f>98/6.5</f>
        <v>15.076923076923077</v>
      </c>
      <c r="J1" s="14" t="s">
        <v>41</v>
      </c>
      <c r="K1" t="s">
        <v>42</v>
      </c>
    </row>
    <row r="2" spans="1:11" ht="16.5" thickTop="1" thickBot="1" x14ac:dyDescent="0.3">
      <c r="A2">
        <v>2019</v>
      </c>
      <c r="B2" s="15">
        <f>$F$1*J2/J$3</f>
        <v>11.670655270655269</v>
      </c>
      <c r="C2" s="15">
        <f>$G$1*K2/K$3</f>
        <v>15.076923076923078</v>
      </c>
      <c r="I2">
        <v>2019</v>
      </c>
      <c r="J2" s="15">
        <v>20.9</v>
      </c>
      <c r="K2" s="16">
        <v>27</v>
      </c>
    </row>
    <row r="3" spans="1:11" ht="16.5" thickTop="1" thickBot="1" x14ac:dyDescent="0.3">
      <c r="A3">
        <v>2020</v>
      </c>
      <c r="B3" s="15">
        <f t="shared" ref="B3:B33" si="0">$F$1*J3/J$3</f>
        <v>11.670655270655269</v>
      </c>
      <c r="C3" s="15">
        <f t="shared" ref="C3:C33" si="1">$G$1*K3/K$3</f>
        <v>15.076923076923078</v>
      </c>
      <c r="I3">
        <v>2020</v>
      </c>
      <c r="J3" s="15">
        <v>20.9</v>
      </c>
      <c r="K3" s="16">
        <v>27</v>
      </c>
    </row>
    <row r="4" spans="1:11" ht="16.5" thickTop="1" thickBot="1" x14ac:dyDescent="0.3">
      <c r="A4">
        <v>2021</v>
      </c>
      <c r="B4" s="15">
        <f t="shared" si="0"/>
        <v>11.670655270655269</v>
      </c>
      <c r="C4" s="15">
        <f t="shared" si="1"/>
        <v>15.076923076923078</v>
      </c>
      <c r="I4">
        <v>2021</v>
      </c>
      <c r="J4" s="15">
        <v>20.9</v>
      </c>
      <c r="K4" s="16">
        <v>27</v>
      </c>
    </row>
    <row r="5" spans="1:11" ht="16.5" thickTop="1" thickBot="1" x14ac:dyDescent="0.3">
      <c r="A5">
        <v>2022</v>
      </c>
      <c r="B5" s="15">
        <f t="shared" si="0"/>
        <v>11.670655270655269</v>
      </c>
      <c r="C5" s="15">
        <f t="shared" si="1"/>
        <v>15.076923076923078</v>
      </c>
      <c r="I5">
        <v>2022</v>
      </c>
      <c r="J5" s="15">
        <v>20.9</v>
      </c>
      <c r="K5" s="16">
        <v>27</v>
      </c>
    </row>
    <row r="6" spans="1:11" ht="16.5" thickTop="1" thickBot="1" x14ac:dyDescent="0.3">
      <c r="A6">
        <v>2023</v>
      </c>
      <c r="B6" s="15">
        <f t="shared" si="0"/>
        <v>11.670655270655269</v>
      </c>
      <c r="C6" s="15">
        <f t="shared" si="1"/>
        <v>15.076923076923078</v>
      </c>
      <c r="I6">
        <v>2023</v>
      </c>
      <c r="J6" s="15">
        <v>20.9</v>
      </c>
      <c r="K6" s="16">
        <v>27</v>
      </c>
    </row>
    <row r="7" spans="1:11" ht="16.5" thickTop="1" thickBot="1" x14ac:dyDescent="0.3">
      <c r="A7">
        <v>2024</v>
      </c>
      <c r="B7" s="15">
        <f t="shared" si="0"/>
        <v>11.670655270655269</v>
      </c>
      <c r="C7" s="15">
        <f t="shared" si="1"/>
        <v>15.076923076923078</v>
      </c>
      <c r="I7">
        <v>2024</v>
      </c>
      <c r="J7" s="15">
        <v>20.9</v>
      </c>
      <c r="K7" s="16">
        <v>27</v>
      </c>
    </row>
    <row r="8" spans="1:11" ht="16.5" thickTop="1" thickBot="1" x14ac:dyDescent="0.3">
      <c r="A8">
        <v>2025</v>
      </c>
      <c r="B8" s="15">
        <f t="shared" si="0"/>
        <v>11.670655270655269</v>
      </c>
      <c r="C8" s="15">
        <f t="shared" si="1"/>
        <v>15.076923076923078</v>
      </c>
      <c r="I8">
        <v>2025</v>
      </c>
      <c r="J8" s="15">
        <v>20.9</v>
      </c>
      <c r="K8" s="16">
        <v>27</v>
      </c>
    </row>
    <row r="9" spans="1:11" ht="16.5" thickTop="1" thickBot="1" x14ac:dyDescent="0.3">
      <c r="A9">
        <v>2026</v>
      </c>
      <c r="B9" s="15">
        <f t="shared" si="0"/>
        <v>11.670655270655269</v>
      </c>
      <c r="C9" s="15">
        <f t="shared" si="1"/>
        <v>15.076923076923078</v>
      </c>
      <c r="I9">
        <v>2026</v>
      </c>
      <c r="J9" s="15">
        <v>20.9</v>
      </c>
      <c r="K9" s="16">
        <v>27</v>
      </c>
    </row>
    <row r="10" spans="1:11" ht="16.5" thickTop="1" thickBot="1" x14ac:dyDescent="0.3">
      <c r="A10">
        <v>2027</v>
      </c>
      <c r="B10" s="15">
        <f t="shared" si="0"/>
        <v>11.670655270655269</v>
      </c>
      <c r="C10" s="15">
        <f t="shared" si="1"/>
        <v>15.076923076923078</v>
      </c>
      <c r="I10">
        <v>2027</v>
      </c>
      <c r="J10" s="15">
        <v>20.9</v>
      </c>
      <c r="K10" s="16">
        <v>27</v>
      </c>
    </row>
    <row r="11" spans="1:11" ht="16.5" thickTop="1" thickBot="1" x14ac:dyDescent="0.3">
      <c r="A11">
        <v>2028</v>
      </c>
      <c r="B11" s="15">
        <f t="shared" si="0"/>
        <v>11.670655270655269</v>
      </c>
      <c r="C11" s="15">
        <f t="shared" si="1"/>
        <v>15.076923076923078</v>
      </c>
      <c r="I11">
        <v>2028</v>
      </c>
      <c r="J11" s="15">
        <v>20.9</v>
      </c>
      <c r="K11" s="16">
        <v>27</v>
      </c>
    </row>
    <row r="12" spans="1:11" ht="16.5" thickTop="1" thickBot="1" x14ac:dyDescent="0.3">
      <c r="A12">
        <v>2029</v>
      </c>
      <c r="B12" s="15">
        <f t="shared" si="0"/>
        <v>11.670655270655269</v>
      </c>
      <c r="C12" s="15">
        <f t="shared" si="1"/>
        <v>15.076923076923078</v>
      </c>
      <c r="I12">
        <v>2029</v>
      </c>
      <c r="J12" s="15">
        <v>20.9</v>
      </c>
      <c r="K12" s="16">
        <v>27</v>
      </c>
    </row>
    <row r="13" spans="1:11" ht="16.5" thickTop="1" thickBot="1" x14ac:dyDescent="0.3">
      <c r="A13">
        <v>2030</v>
      </c>
      <c r="B13" s="15">
        <f t="shared" si="0"/>
        <v>11.670655270655269</v>
      </c>
      <c r="C13" s="15">
        <f t="shared" si="1"/>
        <v>15.076923076923078</v>
      </c>
      <c r="I13">
        <v>2030</v>
      </c>
      <c r="J13" s="15">
        <v>20.9</v>
      </c>
      <c r="K13" s="16">
        <v>27</v>
      </c>
    </row>
    <row r="14" spans="1:11" ht="16.5" thickTop="1" thickBot="1" x14ac:dyDescent="0.3">
      <c r="A14">
        <v>2031</v>
      </c>
      <c r="B14" s="15">
        <f t="shared" si="0"/>
        <v>11.670655270655269</v>
      </c>
      <c r="C14" s="15">
        <f t="shared" si="1"/>
        <v>15.076923076923078</v>
      </c>
      <c r="I14">
        <v>2031</v>
      </c>
      <c r="J14" s="15">
        <v>20.9</v>
      </c>
      <c r="K14" s="16">
        <v>27</v>
      </c>
    </row>
    <row r="15" spans="1:11" ht="16.5" thickTop="1" thickBot="1" x14ac:dyDescent="0.3">
      <c r="A15">
        <v>2032</v>
      </c>
      <c r="B15" s="15">
        <f t="shared" si="0"/>
        <v>11.670655270655269</v>
      </c>
      <c r="C15" s="15">
        <f t="shared" si="1"/>
        <v>15.076923076923078</v>
      </c>
      <c r="I15">
        <v>2032</v>
      </c>
      <c r="J15" s="15">
        <v>20.9</v>
      </c>
      <c r="K15" s="16">
        <v>27</v>
      </c>
    </row>
    <row r="16" spans="1:11" ht="16.5" thickTop="1" thickBot="1" x14ac:dyDescent="0.3">
      <c r="A16">
        <v>2033</v>
      </c>
      <c r="B16" s="15">
        <f t="shared" si="0"/>
        <v>11.670655270655269</v>
      </c>
      <c r="C16" s="15">
        <f t="shared" si="1"/>
        <v>15.076923076923078</v>
      </c>
      <c r="I16">
        <v>2033</v>
      </c>
      <c r="J16" s="15">
        <v>20.9</v>
      </c>
      <c r="K16" s="16">
        <v>27</v>
      </c>
    </row>
    <row r="17" spans="1:11" ht="16.5" thickTop="1" thickBot="1" x14ac:dyDescent="0.3">
      <c r="A17">
        <v>2034</v>
      </c>
      <c r="B17" s="15">
        <f t="shared" si="0"/>
        <v>11.670655270655269</v>
      </c>
      <c r="C17" s="15">
        <f t="shared" si="1"/>
        <v>15.076923076923078</v>
      </c>
      <c r="I17">
        <v>2034</v>
      </c>
      <c r="J17" s="15">
        <v>20.9</v>
      </c>
      <c r="K17" s="16">
        <v>27</v>
      </c>
    </row>
    <row r="18" spans="1:11" ht="16.5" thickTop="1" thickBot="1" x14ac:dyDescent="0.3">
      <c r="A18">
        <v>2035</v>
      </c>
      <c r="B18" s="15">
        <f t="shared" si="0"/>
        <v>11.670655270655269</v>
      </c>
      <c r="C18" s="15">
        <f t="shared" si="1"/>
        <v>15.076923076923078</v>
      </c>
      <c r="I18">
        <v>2035</v>
      </c>
      <c r="J18" s="15">
        <v>20.9</v>
      </c>
      <c r="K18" s="16">
        <v>27</v>
      </c>
    </row>
    <row r="19" spans="1:11" ht="16.5" thickTop="1" thickBot="1" x14ac:dyDescent="0.3">
      <c r="A19">
        <v>2036</v>
      </c>
      <c r="B19" s="15">
        <f t="shared" si="0"/>
        <v>11.670655270655269</v>
      </c>
      <c r="C19" s="15">
        <f t="shared" si="1"/>
        <v>15.076923076923078</v>
      </c>
      <c r="I19">
        <v>2036</v>
      </c>
      <c r="J19" s="15">
        <v>20.9</v>
      </c>
      <c r="K19" s="16">
        <v>27</v>
      </c>
    </row>
    <row r="20" spans="1:11" ht="16.5" thickTop="1" thickBot="1" x14ac:dyDescent="0.3">
      <c r="A20">
        <v>2037</v>
      </c>
      <c r="B20" s="15">
        <f t="shared" si="0"/>
        <v>11.670655270655269</v>
      </c>
      <c r="C20" s="15">
        <f t="shared" si="1"/>
        <v>15.076923076923078</v>
      </c>
      <c r="I20">
        <v>2037</v>
      </c>
      <c r="J20" s="15">
        <v>20.9</v>
      </c>
      <c r="K20" s="16">
        <v>27</v>
      </c>
    </row>
    <row r="21" spans="1:11" ht="16.5" thickTop="1" thickBot="1" x14ac:dyDescent="0.3">
      <c r="A21">
        <v>2038</v>
      </c>
      <c r="B21" s="15">
        <f t="shared" si="0"/>
        <v>11.670655270655269</v>
      </c>
      <c r="C21" s="15">
        <f t="shared" si="1"/>
        <v>15.076923076923078</v>
      </c>
      <c r="I21">
        <v>2038</v>
      </c>
      <c r="J21" s="15">
        <v>20.9</v>
      </c>
      <c r="K21" s="16">
        <v>27</v>
      </c>
    </row>
    <row r="22" spans="1:11" ht="16.5" thickTop="1" thickBot="1" x14ac:dyDescent="0.3">
      <c r="A22">
        <v>2039</v>
      </c>
      <c r="B22" s="15">
        <f t="shared" si="0"/>
        <v>11.670655270655269</v>
      </c>
      <c r="C22" s="15">
        <f t="shared" si="1"/>
        <v>15.076923076923078</v>
      </c>
      <c r="I22">
        <v>2039</v>
      </c>
      <c r="J22" s="15">
        <v>20.9</v>
      </c>
      <c r="K22" s="16">
        <v>27</v>
      </c>
    </row>
    <row r="23" spans="1:11" ht="16.5" thickTop="1" thickBot="1" x14ac:dyDescent="0.3">
      <c r="A23">
        <v>2040</v>
      </c>
      <c r="B23" s="15">
        <f t="shared" si="0"/>
        <v>11.670655270655269</v>
      </c>
      <c r="C23" s="15">
        <f t="shared" si="1"/>
        <v>15.076923076923078</v>
      </c>
      <c r="I23">
        <v>2040</v>
      </c>
      <c r="J23" s="15">
        <v>20.9</v>
      </c>
      <c r="K23" s="16">
        <v>27</v>
      </c>
    </row>
    <row r="24" spans="1:11" ht="16.5" thickTop="1" thickBot="1" x14ac:dyDescent="0.3">
      <c r="A24">
        <v>2041</v>
      </c>
      <c r="B24" s="15">
        <f t="shared" si="0"/>
        <v>11.670655270655269</v>
      </c>
      <c r="C24" s="15">
        <f t="shared" si="1"/>
        <v>15.076923076923078</v>
      </c>
      <c r="I24">
        <v>2041</v>
      </c>
      <c r="J24" s="15">
        <v>20.9</v>
      </c>
      <c r="K24" s="16">
        <v>27</v>
      </c>
    </row>
    <row r="25" spans="1:11" ht="16.5" thickTop="1" thickBot="1" x14ac:dyDescent="0.3">
      <c r="A25">
        <v>2042</v>
      </c>
      <c r="B25" s="15">
        <f t="shared" si="0"/>
        <v>11.670655270655269</v>
      </c>
      <c r="C25" s="15">
        <f t="shared" si="1"/>
        <v>15.076923076923078</v>
      </c>
      <c r="I25">
        <v>2042</v>
      </c>
      <c r="J25" s="15">
        <v>20.9</v>
      </c>
      <c r="K25" s="16">
        <v>27</v>
      </c>
    </row>
    <row r="26" spans="1:11" ht="16.5" thickTop="1" thickBot="1" x14ac:dyDescent="0.3">
      <c r="A26">
        <v>2043</v>
      </c>
      <c r="B26" s="15">
        <f t="shared" si="0"/>
        <v>11.670655270655269</v>
      </c>
      <c r="C26" s="15">
        <f t="shared" si="1"/>
        <v>15.076923076923078</v>
      </c>
      <c r="I26">
        <v>2043</v>
      </c>
      <c r="J26" s="15">
        <v>20.9</v>
      </c>
      <c r="K26" s="16">
        <v>27</v>
      </c>
    </row>
    <row r="27" spans="1:11" ht="16.5" thickTop="1" thickBot="1" x14ac:dyDescent="0.3">
      <c r="A27">
        <v>2044</v>
      </c>
      <c r="B27" s="15">
        <f t="shared" si="0"/>
        <v>11.670655270655269</v>
      </c>
      <c r="C27" s="15">
        <f t="shared" si="1"/>
        <v>15.076923076923078</v>
      </c>
      <c r="I27">
        <v>2044</v>
      </c>
      <c r="J27" s="15">
        <v>20.9</v>
      </c>
      <c r="K27" s="16">
        <v>27</v>
      </c>
    </row>
    <row r="28" spans="1:11" ht="16.5" thickTop="1" thickBot="1" x14ac:dyDescent="0.3">
      <c r="A28">
        <v>2045</v>
      </c>
      <c r="B28" s="15">
        <f t="shared" si="0"/>
        <v>11.670655270655269</v>
      </c>
      <c r="C28" s="15">
        <f t="shared" si="1"/>
        <v>15.076923076923078</v>
      </c>
      <c r="I28">
        <v>2045</v>
      </c>
      <c r="J28" s="15">
        <v>20.9</v>
      </c>
      <c r="K28" s="16">
        <v>27</v>
      </c>
    </row>
    <row r="29" spans="1:11" ht="16.5" thickTop="1" thickBot="1" x14ac:dyDescent="0.3">
      <c r="A29">
        <v>2046</v>
      </c>
      <c r="B29" s="15">
        <f t="shared" si="0"/>
        <v>11.670655270655269</v>
      </c>
      <c r="C29" s="15">
        <f t="shared" si="1"/>
        <v>15.076923076923078</v>
      </c>
      <c r="I29">
        <v>2046</v>
      </c>
      <c r="J29" s="15">
        <v>20.9</v>
      </c>
      <c r="K29" s="16">
        <v>27</v>
      </c>
    </row>
    <row r="30" spans="1:11" ht="16.5" thickTop="1" thickBot="1" x14ac:dyDescent="0.3">
      <c r="A30">
        <v>2047</v>
      </c>
      <c r="B30" s="15">
        <f t="shared" si="0"/>
        <v>11.670655270655269</v>
      </c>
      <c r="C30" s="15">
        <f t="shared" si="1"/>
        <v>15.076923076923078</v>
      </c>
      <c r="I30">
        <v>2047</v>
      </c>
      <c r="J30" s="15">
        <v>20.9</v>
      </c>
      <c r="K30" s="16">
        <v>27</v>
      </c>
    </row>
    <row r="31" spans="1:11" ht="16.5" thickTop="1" thickBot="1" x14ac:dyDescent="0.3">
      <c r="A31">
        <v>2048</v>
      </c>
      <c r="B31" s="15">
        <f t="shared" si="0"/>
        <v>11.670655270655269</v>
      </c>
      <c r="C31" s="15">
        <f t="shared" si="1"/>
        <v>15.076923076923078</v>
      </c>
      <c r="I31">
        <v>2048</v>
      </c>
      <c r="J31" s="15">
        <v>20.9</v>
      </c>
      <c r="K31" s="16">
        <v>27</v>
      </c>
    </row>
    <row r="32" spans="1:11" ht="16.5" thickTop="1" thickBot="1" x14ac:dyDescent="0.3">
      <c r="A32">
        <v>2049</v>
      </c>
      <c r="B32" s="15">
        <f t="shared" si="0"/>
        <v>11.670655270655269</v>
      </c>
      <c r="C32" s="15">
        <f t="shared" si="1"/>
        <v>15.076923076923078</v>
      </c>
      <c r="I32">
        <v>2049</v>
      </c>
      <c r="J32" s="15">
        <v>20.9</v>
      </c>
      <c r="K32" s="16">
        <v>27</v>
      </c>
    </row>
    <row r="33" spans="1:11" ht="16.5" thickTop="1" thickBot="1" x14ac:dyDescent="0.3">
      <c r="A33">
        <v>2050</v>
      </c>
      <c r="B33" s="15">
        <f t="shared" si="0"/>
        <v>11.670655270655269</v>
      </c>
      <c r="C33" s="15">
        <f t="shared" si="1"/>
        <v>15.076923076923078</v>
      </c>
      <c r="I33">
        <v>2050</v>
      </c>
      <c r="J33" s="15">
        <v>20.9</v>
      </c>
      <c r="K33" s="16">
        <v>27</v>
      </c>
    </row>
    <row r="34" spans="1:11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" sqref="B2:B33"/>
    </sheetView>
  </sheetViews>
  <sheetFormatPr defaultRowHeight="15" x14ac:dyDescent="0.25"/>
  <sheetData>
    <row r="1" spans="1:8" x14ac:dyDescent="0.25">
      <c r="B1" t="s">
        <v>43</v>
      </c>
      <c r="D1" t="s">
        <v>71</v>
      </c>
      <c r="E1">
        <f>556.4/6.5</f>
        <v>85.6</v>
      </c>
      <c r="H1" t="s">
        <v>43</v>
      </c>
    </row>
    <row r="2" spans="1:8" x14ac:dyDescent="0.25">
      <c r="A2">
        <v>2019</v>
      </c>
      <c r="B2">
        <f>$E$1*H2/H$3</f>
        <v>85.6</v>
      </c>
      <c r="G2">
        <v>2019</v>
      </c>
      <c r="H2">
        <v>144.97233201581028</v>
      </c>
    </row>
    <row r="3" spans="1:8" x14ac:dyDescent="0.25">
      <c r="A3">
        <v>2020</v>
      </c>
      <c r="B3">
        <f t="shared" ref="B3:B33" si="0">$E$1*H3/H$3</f>
        <v>85.6</v>
      </c>
      <c r="G3">
        <v>2020</v>
      </c>
      <c r="H3">
        <v>144.97233201581028</v>
      </c>
    </row>
    <row r="4" spans="1:8" x14ac:dyDescent="0.25">
      <c r="A4">
        <v>2021</v>
      </c>
      <c r="B4">
        <f t="shared" si="0"/>
        <v>85.6</v>
      </c>
      <c r="G4">
        <v>2021</v>
      </c>
      <c r="H4">
        <v>144.97233201581028</v>
      </c>
    </row>
    <row r="5" spans="1:8" x14ac:dyDescent="0.25">
      <c r="A5">
        <v>2022</v>
      </c>
      <c r="B5">
        <f t="shared" si="0"/>
        <v>85.6</v>
      </c>
      <c r="G5">
        <v>2022</v>
      </c>
      <c r="H5">
        <v>144.97233201581028</v>
      </c>
    </row>
    <row r="6" spans="1:8" x14ac:dyDescent="0.25">
      <c r="A6">
        <v>2023</v>
      </c>
      <c r="B6">
        <f t="shared" si="0"/>
        <v>85.6</v>
      </c>
      <c r="G6">
        <v>2023</v>
      </c>
      <c r="H6">
        <v>144.97233201581028</v>
      </c>
    </row>
    <row r="7" spans="1:8" x14ac:dyDescent="0.25">
      <c r="A7">
        <v>2024</v>
      </c>
      <c r="B7">
        <f t="shared" si="0"/>
        <v>85.6</v>
      </c>
      <c r="G7">
        <v>2024</v>
      </c>
      <c r="H7">
        <v>144.97233201581028</v>
      </c>
    </row>
    <row r="8" spans="1:8" x14ac:dyDescent="0.25">
      <c r="A8">
        <v>2025</v>
      </c>
      <c r="B8">
        <f t="shared" si="0"/>
        <v>85.6</v>
      </c>
      <c r="G8">
        <v>2025</v>
      </c>
      <c r="H8">
        <v>144.97233201581028</v>
      </c>
    </row>
    <row r="9" spans="1:8" x14ac:dyDescent="0.25">
      <c r="A9">
        <v>2026</v>
      </c>
      <c r="B9">
        <f t="shared" si="0"/>
        <v>85.6</v>
      </c>
      <c r="G9">
        <v>2026</v>
      </c>
      <c r="H9">
        <v>144.97233201581028</v>
      </c>
    </row>
    <row r="10" spans="1:8" x14ac:dyDescent="0.25">
      <c r="A10">
        <v>2027</v>
      </c>
      <c r="B10">
        <f t="shared" si="0"/>
        <v>85.6</v>
      </c>
      <c r="G10">
        <v>2027</v>
      </c>
      <c r="H10">
        <v>144.97233201581028</v>
      </c>
    </row>
    <row r="11" spans="1:8" x14ac:dyDescent="0.25">
      <c r="A11">
        <v>2028</v>
      </c>
      <c r="B11">
        <f t="shared" si="0"/>
        <v>85.6</v>
      </c>
      <c r="G11">
        <v>2028</v>
      </c>
      <c r="H11">
        <v>144.97233201581028</v>
      </c>
    </row>
    <row r="12" spans="1:8" x14ac:dyDescent="0.25">
      <c r="A12">
        <v>2029</v>
      </c>
      <c r="B12">
        <f t="shared" si="0"/>
        <v>85.6</v>
      </c>
      <c r="G12">
        <v>2029</v>
      </c>
      <c r="H12">
        <v>144.97233201581028</v>
      </c>
    </row>
    <row r="13" spans="1:8" x14ac:dyDescent="0.25">
      <c r="A13">
        <v>2030</v>
      </c>
      <c r="B13">
        <f t="shared" si="0"/>
        <v>85.6</v>
      </c>
      <c r="G13">
        <v>2030</v>
      </c>
      <c r="H13">
        <v>144.97233201581028</v>
      </c>
    </row>
    <row r="14" spans="1:8" x14ac:dyDescent="0.25">
      <c r="A14">
        <v>2031</v>
      </c>
      <c r="B14">
        <f t="shared" si="0"/>
        <v>85.6</v>
      </c>
      <c r="G14">
        <v>2031</v>
      </c>
      <c r="H14">
        <v>144.97233201581028</v>
      </c>
    </row>
    <row r="15" spans="1:8" x14ac:dyDescent="0.25">
      <c r="A15">
        <v>2032</v>
      </c>
      <c r="B15">
        <f t="shared" si="0"/>
        <v>85.6</v>
      </c>
      <c r="G15">
        <v>2032</v>
      </c>
      <c r="H15">
        <v>144.97233201581028</v>
      </c>
    </row>
    <row r="16" spans="1:8" x14ac:dyDescent="0.25">
      <c r="A16">
        <v>2033</v>
      </c>
      <c r="B16">
        <f t="shared" si="0"/>
        <v>85.6</v>
      </c>
      <c r="G16">
        <v>2033</v>
      </c>
      <c r="H16">
        <v>144.97233201581028</v>
      </c>
    </row>
    <row r="17" spans="1:8" x14ac:dyDescent="0.25">
      <c r="A17">
        <v>2034</v>
      </c>
      <c r="B17">
        <f t="shared" si="0"/>
        <v>85.6</v>
      </c>
      <c r="G17">
        <v>2034</v>
      </c>
      <c r="H17">
        <v>144.97233201581028</v>
      </c>
    </row>
    <row r="18" spans="1:8" x14ac:dyDescent="0.25">
      <c r="A18">
        <v>2035</v>
      </c>
      <c r="B18">
        <f t="shared" si="0"/>
        <v>85.6</v>
      </c>
      <c r="G18">
        <v>2035</v>
      </c>
      <c r="H18">
        <v>144.97233201581028</v>
      </c>
    </row>
    <row r="19" spans="1:8" x14ac:dyDescent="0.25">
      <c r="A19">
        <v>2036</v>
      </c>
      <c r="B19">
        <f t="shared" si="0"/>
        <v>85.6</v>
      </c>
      <c r="G19">
        <v>2036</v>
      </c>
      <c r="H19">
        <v>144.97233201581028</v>
      </c>
    </row>
    <row r="20" spans="1:8" x14ac:dyDescent="0.25">
      <c r="A20">
        <v>2037</v>
      </c>
      <c r="B20">
        <f t="shared" si="0"/>
        <v>85.6</v>
      </c>
      <c r="G20">
        <v>2037</v>
      </c>
      <c r="H20">
        <v>144.97233201581028</v>
      </c>
    </row>
    <row r="21" spans="1:8" x14ac:dyDescent="0.25">
      <c r="A21">
        <v>2038</v>
      </c>
      <c r="B21">
        <f t="shared" si="0"/>
        <v>85.6</v>
      </c>
      <c r="G21">
        <v>2038</v>
      </c>
      <c r="H21">
        <v>144.97233201581028</v>
      </c>
    </row>
    <row r="22" spans="1:8" x14ac:dyDescent="0.25">
      <c r="A22">
        <v>2039</v>
      </c>
      <c r="B22">
        <f t="shared" si="0"/>
        <v>85.6</v>
      </c>
      <c r="G22">
        <v>2039</v>
      </c>
      <c r="H22">
        <v>144.97233201581028</v>
      </c>
    </row>
    <row r="23" spans="1:8" x14ac:dyDescent="0.25">
      <c r="A23">
        <v>2040</v>
      </c>
      <c r="B23">
        <f t="shared" si="0"/>
        <v>85.6</v>
      </c>
      <c r="G23">
        <v>2040</v>
      </c>
      <c r="H23">
        <v>144.97233201581028</v>
      </c>
    </row>
    <row r="24" spans="1:8" x14ac:dyDescent="0.25">
      <c r="A24">
        <v>2041</v>
      </c>
      <c r="B24">
        <f t="shared" si="0"/>
        <v>85.6</v>
      </c>
      <c r="G24">
        <v>2041</v>
      </c>
      <c r="H24">
        <v>144.97233201581028</v>
      </c>
    </row>
    <row r="25" spans="1:8" x14ac:dyDescent="0.25">
      <c r="A25">
        <v>2042</v>
      </c>
      <c r="B25">
        <f t="shared" si="0"/>
        <v>85.6</v>
      </c>
      <c r="G25">
        <v>2042</v>
      </c>
      <c r="H25">
        <v>144.97233201581028</v>
      </c>
    </row>
    <row r="26" spans="1:8" x14ac:dyDescent="0.25">
      <c r="A26">
        <v>2043</v>
      </c>
      <c r="B26">
        <f t="shared" si="0"/>
        <v>85.6</v>
      </c>
      <c r="G26">
        <v>2043</v>
      </c>
      <c r="H26">
        <v>144.97233201581028</v>
      </c>
    </row>
    <row r="27" spans="1:8" x14ac:dyDescent="0.25">
      <c r="A27">
        <v>2044</v>
      </c>
      <c r="B27">
        <f t="shared" si="0"/>
        <v>85.6</v>
      </c>
      <c r="G27">
        <v>2044</v>
      </c>
      <c r="H27">
        <v>144.97233201581028</v>
      </c>
    </row>
    <row r="28" spans="1:8" x14ac:dyDescent="0.25">
      <c r="A28">
        <v>2045</v>
      </c>
      <c r="B28">
        <f t="shared" si="0"/>
        <v>85.6</v>
      </c>
      <c r="G28">
        <v>2045</v>
      </c>
      <c r="H28">
        <v>144.97233201581028</v>
      </c>
    </row>
    <row r="29" spans="1:8" x14ac:dyDescent="0.25">
      <c r="A29">
        <v>2046</v>
      </c>
      <c r="B29">
        <f t="shared" si="0"/>
        <v>85.6</v>
      </c>
      <c r="G29">
        <v>2046</v>
      </c>
      <c r="H29">
        <v>144.97233201581028</v>
      </c>
    </row>
    <row r="30" spans="1:8" x14ac:dyDescent="0.25">
      <c r="A30">
        <v>2047</v>
      </c>
      <c r="B30">
        <f t="shared" si="0"/>
        <v>85.6</v>
      </c>
      <c r="G30">
        <v>2047</v>
      </c>
      <c r="H30">
        <v>144.97233201581028</v>
      </c>
    </row>
    <row r="31" spans="1:8" x14ac:dyDescent="0.25">
      <c r="A31">
        <v>2048</v>
      </c>
      <c r="B31">
        <f t="shared" si="0"/>
        <v>85.6</v>
      </c>
      <c r="G31">
        <v>2048</v>
      </c>
      <c r="H31">
        <v>144.97233201581028</v>
      </c>
    </row>
    <row r="32" spans="1:8" x14ac:dyDescent="0.25">
      <c r="A32">
        <v>2049</v>
      </c>
      <c r="B32">
        <f t="shared" si="0"/>
        <v>85.6</v>
      </c>
      <c r="G32">
        <v>2049</v>
      </c>
      <c r="H32">
        <v>144.97233201581028</v>
      </c>
    </row>
    <row r="33" spans="1:8" x14ac:dyDescent="0.25">
      <c r="A33">
        <v>2050</v>
      </c>
      <c r="B33">
        <f t="shared" si="0"/>
        <v>85.6</v>
      </c>
      <c r="G33">
        <v>2050</v>
      </c>
      <c r="H33">
        <v>144.97233201581028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I9" sqref="I9"/>
    </sheetView>
  </sheetViews>
  <sheetFormatPr defaultRowHeight="15" x14ac:dyDescent="0.25"/>
  <sheetData>
    <row r="1" spans="1:18" x14ac:dyDescent="0.25">
      <c r="A1" t="s">
        <v>43</v>
      </c>
      <c r="B1" s="20" t="s">
        <v>65</v>
      </c>
      <c r="C1" s="21" t="s">
        <v>66</v>
      </c>
      <c r="D1" s="21" t="s">
        <v>67</v>
      </c>
      <c r="E1" s="21" t="s">
        <v>68</v>
      </c>
      <c r="F1" s="21" t="s">
        <v>69</v>
      </c>
      <c r="G1" s="21" t="s">
        <v>70</v>
      </c>
      <c r="I1" s="21" t="s">
        <v>71</v>
      </c>
      <c r="J1">
        <f>62/6.5</f>
        <v>9.5384615384615383</v>
      </c>
      <c r="K1">
        <f>Q2/N2*J1</f>
        <v>18.983929719305767</v>
      </c>
      <c r="L1" t="s">
        <v>43</v>
      </c>
      <c r="M1" s="20" t="s">
        <v>65</v>
      </c>
      <c r="N1" s="21" t="s">
        <v>66</v>
      </c>
      <c r="O1" s="21" t="s">
        <v>67</v>
      </c>
      <c r="P1" s="21" t="s">
        <v>68</v>
      </c>
      <c r="Q1" s="21" t="s">
        <v>69</v>
      </c>
      <c r="R1" s="21" t="s">
        <v>70</v>
      </c>
    </row>
    <row r="2" spans="1:18" x14ac:dyDescent="0.25">
      <c r="A2">
        <v>2019</v>
      </c>
      <c r="B2" s="22">
        <f>$J$1*M2/M$3</f>
        <v>9.5384615384615383</v>
      </c>
      <c r="C2" s="22">
        <f>$J$1*N2/N$3</f>
        <v>9.5384615384615383</v>
      </c>
      <c r="D2" s="22">
        <f>$J$1*O2/O$3</f>
        <v>9.5384615384615383</v>
      </c>
      <c r="E2" s="22">
        <f>$K$1*P2/P$3</f>
        <v>18.983929719305767</v>
      </c>
      <c r="F2" s="22">
        <f t="shared" ref="F2:G2" si="0">$K$1*Q2/Q$3</f>
        <v>18.983929719305767</v>
      </c>
      <c r="G2" s="22">
        <f t="shared" si="0"/>
        <v>18.983929719305767</v>
      </c>
      <c r="L2">
        <v>2019</v>
      </c>
      <c r="M2" s="22">
        <v>71.8</v>
      </c>
      <c r="N2" s="22">
        <v>71.8</v>
      </c>
      <c r="O2" s="22">
        <v>71.8</v>
      </c>
      <c r="P2" s="22">
        <v>142.9</v>
      </c>
      <c r="Q2" s="22">
        <v>142.9</v>
      </c>
      <c r="R2" s="22">
        <v>142.9</v>
      </c>
    </row>
    <row r="3" spans="1:18" x14ac:dyDescent="0.25">
      <c r="A3">
        <v>2020</v>
      </c>
      <c r="B3" s="22">
        <f t="shared" ref="B3:B33" si="1">$J$1*M3/M$3</f>
        <v>9.5384615384615383</v>
      </c>
      <c r="C3" s="22">
        <f t="shared" ref="C3:C33" si="2">$J$1*N3/N$3</f>
        <v>9.5384615384615383</v>
      </c>
      <c r="D3" s="22">
        <f t="shared" ref="D3:D33" si="3">$J$1*O3/O$3</f>
        <v>9.5384615384615383</v>
      </c>
      <c r="E3" s="22">
        <f t="shared" ref="E3:E33" si="4">$K$1*P3/P$3</f>
        <v>18.983929719305767</v>
      </c>
      <c r="F3" s="22">
        <f t="shared" ref="F3:F33" si="5">$K$1*Q3/Q$3</f>
        <v>18.983929719305767</v>
      </c>
      <c r="G3" s="22">
        <f t="shared" ref="G3:G33" si="6">$K$1*R3/R$3</f>
        <v>18.983929719305767</v>
      </c>
      <c r="L3">
        <v>2020</v>
      </c>
      <c r="M3" s="22">
        <v>71.8</v>
      </c>
      <c r="N3" s="22">
        <v>71.8</v>
      </c>
      <c r="O3" s="22">
        <v>71.8</v>
      </c>
      <c r="P3" s="22">
        <v>142.9</v>
      </c>
      <c r="Q3" s="22">
        <v>142.9</v>
      </c>
      <c r="R3" s="22">
        <v>142.9</v>
      </c>
    </row>
    <row r="4" spans="1:18" x14ac:dyDescent="0.25">
      <c r="A4">
        <v>2021</v>
      </c>
      <c r="B4" s="22">
        <f t="shared" si="1"/>
        <v>9.5384615384615383</v>
      </c>
      <c r="C4" s="22">
        <f t="shared" si="2"/>
        <v>9.5384615384615383</v>
      </c>
      <c r="D4" s="22">
        <f t="shared" si="3"/>
        <v>9.5384615384615383</v>
      </c>
      <c r="E4" s="22">
        <f t="shared" si="4"/>
        <v>18.983929719305767</v>
      </c>
      <c r="F4" s="22">
        <f t="shared" si="5"/>
        <v>18.983929719305767</v>
      </c>
      <c r="G4" s="22">
        <f t="shared" si="6"/>
        <v>18.983929719305767</v>
      </c>
      <c r="L4">
        <v>2021</v>
      </c>
      <c r="M4" s="22">
        <v>71.8</v>
      </c>
      <c r="N4" s="22">
        <v>71.8</v>
      </c>
      <c r="O4" s="22">
        <v>71.8</v>
      </c>
      <c r="P4" s="22">
        <v>142.9</v>
      </c>
      <c r="Q4" s="22">
        <v>142.9</v>
      </c>
      <c r="R4" s="22">
        <v>142.9</v>
      </c>
    </row>
    <row r="5" spans="1:18" x14ac:dyDescent="0.25">
      <c r="A5">
        <v>2022</v>
      </c>
      <c r="B5" s="22">
        <f t="shared" si="1"/>
        <v>9.5384615384615383</v>
      </c>
      <c r="C5" s="22">
        <f t="shared" si="2"/>
        <v>9.5384615384615383</v>
      </c>
      <c r="D5" s="22">
        <f t="shared" si="3"/>
        <v>9.5384615384615383</v>
      </c>
      <c r="E5" s="22">
        <f t="shared" si="4"/>
        <v>18.983929719305767</v>
      </c>
      <c r="F5" s="22">
        <f t="shared" si="5"/>
        <v>18.983929719305767</v>
      </c>
      <c r="G5" s="22">
        <f t="shared" si="6"/>
        <v>18.983929719305767</v>
      </c>
      <c r="L5">
        <v>2022</v>
      </c>
      <c r="M5" s="22">
        <v>71.8</v>
      </c>
      <c r="N5" s="22">
        <v>71.8</v>
      </c>
      <c r="O5" s="22">
        <v>71.8</v>
      </c>
      <c r="P5" s="22">
        <v>142.9</v>
      </c>
      <c r="Q5" s="22">
        <v>142.9</v>
      </c>
      <c r="R5" s="22">
        <v>142.9</v>
      </c>
    </row>
    <row r="6" spans="1:18" x14ac:dyDescent="0.25">
      <c r="A6">
        <v>2023</v>
      </c>
      <c r="B6" s="22">
        <f t="shared" si="1"/>
        <v>9.5384615384615383</v>
      </c>
      <c r="C6" s="22">
        <f t="shared" si="2"/>
        <v>9.5384615384615383</v>
      </c>
      <c r="D6" s="22">
        <f t="shared" si="3"/>
        <v>9.5384615384615383</v>
      </c>
      <c r="E6" s="22">
        <f t="shared" si="4"/>
        <v>18.983929719305767</v>
      </c>
      <c r="F6" s="22">
        <f t="shared" si="5"/>
        <v>18.983929719305767</v>
      </c>
      <c r="G6" s="22">
        <f t="shared" si="6"/>
        <v>18.983929719305767</v>
      </c>
      <c r="L6">
        <v>2023</v>
      </c>
      <c r="M6" s="22">
        <v>71.8</v>
      </c>
      <c r="N6" s="22">
        <v>71.8</v>
      </c>
      <c r="O6" s="22">
        <v>71.8</v>
      </c>
      <c r="P6" s="22">
        <v>142.9</v>
      </c>
      <c r="Q6" s="22">
        <v>142.9</v>
      </c>
      <c r="R6" s="22">
        <v>142.9</v>
      </c>
    </row>
    <row r="7" spans="1:18" x14ac:dyDescent="0.25">
      <c r="A7">
        <v>2024</v>
      </c>
      <c r="B7" s="22">
        <f t="shared" si="1"/>
        <v>9.5384615384615383</v>
      </c>
      <c r="C7" s="22">
        <f t="shared" si="2"/>
        <v>9.5384615384615383</v>
      </c>
      <c r="D7" s="22">
        <f t="shared" si="3"/>
        <v>9.5384615384615383</v>
      </c>
      <c r="E7" s="22">
        <f t="shared" si="4"/>
        <v>18.983929719305767</v>
      </c>
      <c r="F7" s="22">
        <f t="shared" si="5"/>
        <v>18.983929719305767</v>
      </c>
      <c r="G7" s="22">
        <f t="shared" si="6"/>
        <v>18.983929719305767</v>
      </c>
      <c r="L7">
        <v>2024</v>
      </c>
      <c r="M7" s="22">
        <v>71.8</v>
      </c>
      <c r="N7" s="22">
        <v>71.8</v>
      </c>
      <c r="O7" s="22">
        <v>71.8</v>
      </c>
      <c r="P7" s="22">
        <v>142.9</v>
      </c>
      <c r="Q7" s="22">
        <v>142.9</v>
      </c>
      <c r="R7" s="22">
        <v>142.9</v>
      </c>
    </row>
    <row r="8" spans="1:18" x14ac:dyDescent="0.25">
      <c r="A8">
        <v>2025</v>
      </c>
      <c r="B8" s="22">
        <f t="shared" si="1"/>
        <v>9.4321834154703232</v>
      </c>
      <c r="C8" s="22">
        <f t="shared" si="2"/>
        <v>9.4853224769659317</v>
      </c>
      <c r="D8" s="22">
        <f t="shared" si="3"/>
        <v>9.5384615384615383</v>
      </c>
      <c r="E8" s="22">
        <f t="shared" si="4"/>
        <v>18.983929719305767</v>
      </c>
      <c r="F8" s="22">
        <f t="shared" si="5"/>
        <v>18.983929719305767</v>
      </c>
      <c r="G8" s="22">
        <f t="shared" si="6"/>
        <v>18.983929719305767</v>
      </c>
      <c r="L8">
        <v>2025</v>
      </c>
      <c r="M8" s="22">
        <v>71</v>
      </c>
      <c r="N8" s="22">
        <v>71.400000000000006</v>
      </c>
      <c r="O8" s="22">
        <v>71.8</v>
      </c>
      <c r="P8" s="22">
        <v>142.9</v>
      </c>
      <c r="Q8" s="22">
        <v>142.9</v>
      </c>
      <c r="R8" s="22">
        <v>142.9</v>
      </c>
    </row>
    <row r="9" spans="1:18" x14ac:dyDescent="0.25">
      <c r="A9">
        <v>2026</v>
      </c>
      <c r="B9" s="22">
        <f t="shared" si="1"/>
        <v>9.3259052924791099</v>
      </c>
      <c r="C9" s="22">
        <f t="shared" si="2"/>
        <v>9.4321834154703232</v>
      </c>
      <c r="D9" s="22">
        <f t="shared" si="3"/>
        <v>9.5384615384615383</v>
      </c>
      <c r="E9" s="22">
        <f t="shared" si="4"/>
        <v>18.983929719305767</v>
      </c>
      <c r="F9" s="22">
        <f t="shared" si="5"/>
        <v>18.983929719305767</v>
      </c>
      <c r="G9" s="22">
        <f t="shared" si="6"/>
        <v>18.983929719305767</v>
      </c>
      <c r="L9">
        <v>2026</v>
      </c>
      <c r="M9" s="22">
        <v>70.2</v>
      </c>
      <c r="N9" s="22">
        <v>71</v>
      </c>
      <c r="O9" s="22">
        <v>71.8</v>
      </c>
      <c r="P9" s="22">
        <v>142.9</v>
      </c>
      <c r="Q9" s="22">
        <v>142.9</v>
      </c>
      <c r="R9" s="22">
        <v>142.9</v>
      </c>
    </row>
    <row r="10" spans="1:18" x14ac:dyDescent="0.25">
      <c r="A10">
        <v>2027</v>
      </c>
      <c r="B10" s="22">
        <f t="shared" si="1"/>
        <v>9.2196271694878948</v>
      </c>
      <c r="C10" s="22">
        <f t="shared" si="2"/>
        <v>9.3790443539747166</v>
      </c>
      <c r="D10" s="22">
        <f t="shared" si="3"/>
        <v>9.5384615384615383</v>
      </c>
      <c r="E10" s="22">
        <f t="shared" si="4"/>
        <v>18.983929719305767</v>
      </c>
      <c r="F10" s="22">
        <f t="shared" si="5"/>
        <v>18.983929719305767</v>
      </c>
      <c r="G10" s="22">
        <f t="shared" si="6"/>
        <v>18.983929719305767</v>
      </c>
      <c r="L10">
        <v>2027</v>
      </c>
      <c r="M10" s="22">
        <v>69.400000000000006</v>
      </c>
      <c r="N10" s="22">
        <v>70.599999999999994</v>
      </c>
      <c r="O10" s="22">
        <v>71.8</v>
      </c>
      <c r="P10" s="22">
        <v>142.9</v>
      </c>
      <c r="Q10" s="22">
        <v>142.9</v>
      </c>
      <c r="R10" s="22">
        <v>142.9</v>
      </c>
    </row>
    <row r="11" spans="1:18" x14ac:dyDescent="0.25">
      <c r="A11">
        <v>2028</v>
      </c>
      <c r="B11" s="22">
        <f t="shared" si="1"/>
        <v>9.113349046496678</v>
      </c>
      <c r="C11" s="22">
        <f t="shared" si="2"/>
        <v>9.3259052924791099</v>
      </c>
      <c r="D11" s="22">
        <f t="shared" si="3"/>
        <v>9.5384615384615383</v>
      </c>
      <c r="E11" s="22">
        <f t="shared" si="4"/>
        <v>18.983929719305767</v>
      </c>
      <c r="F11" s="22">
        <f t="shared" si="5"/>
        <v>18.983929719305767</v>
      </c>
      <c r="G11" s="22">
        <f t="shared" si="6"/>
        <v>18.983929719305767</v>
      </c>
      <c r="L11">
        <v>2028</v>
      </c>
      <c r="M11" s="22">
        <v>68.599999999999994</v>
      </c>
      <c r="N11" s="22">
        <v>70.2</v>
      </c>
      <c r="O11" s="22">
        <v>71.8</v>
      </c>
      <c r="P11" s="22">
        <v>142.9</v>
      </c>
      <c r="Q11" s="22">
        <v>142.9</v>
      </c>
      <c r="R11" s="22">
        <v>142.9</v>
      </c>
    </row>
    <row r="12" spans="1:18" x14ac:dyDescent="0.25">
      <c r="A12">
        <v>2029</v>
      </c>
      <c r="B12" s="22">
        <f t="shared" si="1"/>
        <v>9.0070709235054629</v>
      </c>
      <c r="C12" s="22">
        <f t="shared" si="2"/>
        <v>9.2727662309835015</v>
      </c>
      <c r="D12" s="22">
        <f t="shared" si="3"/>
        <v>9.5384615384615383</v>
      </c>
      <c r="E12" s="22">
        <f t="shared" si="4"/>
        <v>18.983929719305767</v>
      </c>
      <c r="F12" s="22">
        <f t="shared" si="5"/>
        <v>18.983929719305767</v>
      </c>
      <c r="G12" s="22">
        <f t="shared" si="6"/>
        <v>18.983929719305767</v>
      </c>
      <c r="L12">
        <v>2029</v>
      </c>
      <c r="M12" s="22">
        <v>67.8</v>
      </c>
      <c r="N12" s="22">
        <v>69.8</v>
      </c>
      <c r="O12" s="22">
        <v>71.8</v>
      </c>
      <c r="P12" s="22">
        <v>142.9</v>
      </c>
      <c r="Q12" s="22">
        <v>142.9</v>
      </c>
      <c r="R12" s="22">
        <v>142.9</v>
      </c>
    </row>
    <row r="13" spans="1:18" x14ac:dyDescent="0.25">
      <c r="A13">
        <v>2030</v>
      </c>
      <c r="B13" s="22">
        <f t="shared" si="1"/>
        <v>8.9007928005142496</v>
      </c>
      <c r="C13" s="22">
        <f t="shared" si="2"/>
        <v>9.2196271694878948</v>
      </c>
      <c r="D13" s="22">
        <f t="shared" si="3"/>
        <v>9.5384615384615383</v>
      </c>
      <c r="E13" s="22">
        <f t="shared" si="4"/>
        <v>18.983929719305767</v>
      </c>
      <c r="F13" s="22">
        <f t="shared" si="5"/>
        <v>18.983929719305767</v>
      </c>
      <c r="G13" s="22">
        <f t="shared" si="6"/>
        <v>18.983929719305767</v>
      </c>
      <c r="L13">
        <v>2030</v>
      </c>
      <c r="M13" s="22">
        <v>67</v>
      </c>
      <c r="N13" s="22">
        <v>69.400000000000006</v>
      </c>
      <c r="O13" s="22">
        <v>71.8</v>
      </c>
      <c r="P13" s="22">
        <v>142.9</v>
      </c>
      <c r="Q13" s="22">
        <v>142.9</v>
      </c>
      <c r="R13" s="22">
        <v>142.9</v>
      </c>
    </row>
    <row r="14" spans="1:18" x14ac:dyDescent="0.25">
      <c r="A14">
        <v>2031</v>
      </c>
      <c r="B14" s="22">
        <f t="shared" si="1"/>
        <v>8.7945146775230345</v>
      </c>
      <c r="C14" s="22">
        <f t="shared" si="2"/>
        <v>9.1664881079922864</v>
      </c>
      <c r="D14" s="22">
        <f t="shared" si="3"/>
        <v>9.5384615384615383</v>
      </c>
      <c r="E14" s="22">
        <f t="shared" si="4"/>
        <v>18.983929719305767</v>
      </c>
      <c r="F14" s="22">
        <f t="shared" si="5"/>
        <v>18.983929719305767</v>
      </c>
      <c r="G14" s="22">
        <f t="shared" si="6"/>
        <v>18.983929719305767</v>
      </c>
      <c r="L14">
        <v>2031</v>
      </c>
      <c r="M14" s="22">
        <v>66.2</v>
      </c>
      <c r="N14" s="22">
        <v>69</v>
      </c>
      <c r="O14" s="22">
        <v>71.8</v>
      </c>
      <c r="P14" s="22">
        <v>142.9</v>
      </c>
      <c r="Q14" s="22">
        <v>142.9</v>
      </c>
      <c r="R14" s="22">
        <v>142.9</v>
      </c>
    </row>
    <row r="15" spans="1:18" x14ac:dyDescent="0.25">
      <c r="A15">
        <v>2032</v>
      </c>
      <c r="B15" s="22">
        <f t="shared" si="1"/>
        <v>8.6749517891579178</v>
      </c>
      <c r="C15" s="22">
        <f t="shared" si="2"/>
        <v>9.113349046496678</v>
      </c>
      <c r="D15" s="22">
        <f t="shared" si="3"/>
        <v>9.5384615384615383</v>
      </c>
      <c r="E15" s="22">
        <f t="shared" si="4"/>
        <v>18.983929719305767</v>
      </c>
      <c r="F15" s="22">
        <f t="shared" si="5"/>
        <v>18.983929719305767</v>
      </c>
      <c r="G15" s="22">
        <f t="shared" si="6"/>
        <v>18.983929719305767</v>
      </c>
      <c r="L15">
        <v>2032</v>
      </c>
      <c r="M15" s="22">
        <v>65.3</v>
      </c>
      <c r="N15" s="22">
        <v>68.599999999999994</v>
      </c>
      <c r="O15" s="22">
        <v>71.8</v>
      </c>
      <c r="P15" s="22">
        <v>142.9</v>
      </c>
      <c r="Q15" s="22">
        <v>142.9</v>
      </c>
      <c r="R15" s="22">
        <v>142.9</v>
      </c>
    </row>
    <row r="16" spans="1:18" x14ac:dyDescent="0.25">
      <c r="A16">
        <v>2033</v>
      </c>
      <c r="B16" s="22">
        <f t="shared" si="1"/>
        <v>8.5686736661667027</v>
      </c>
      <c r="C16" s="22">
        <f t="shared" si="2"/>
        <v>9.0602099850010713</v>
      </c>
      <c r="D16" s="22">
        <f t="shared" si="3"/>
        <v>9.5384615384615383</v>
      </c>
      <c r="E16" s="22">
        <f t="shared" si="4"/>
        <v>18.983929719305767</v>
      </c>
      <c r="F16" s="22">
        <f t="shared" si="5"/>
        <v>18.983929719305767</v>
      </c>
      <c r="G16" s="22">
        <f t="shared" si="6"/>
        <v>18.983929719305767</v>
      </c>
      <c r="L16">
        <v>2033</v>
      </c>
      <c r="M16" s="22">
        <v>64.5</v>
      </c>
      <c r="N16" s="22">
        <v>68.2</v>
      </c>
      <c r="O16" s="22">
        <v>71.8</v>
      </c>
      <c r="P16" s="22">
        <v>142.9</v>
      </c>
      <c r="Q16" s="22">
        <v>142.9</v>
      </c>
      <c r="R16" s="22">
        <v>142.9</v>
      </c>
    </row>
    <row r="17" spans="1:18" x14ac:dyDescent="0.25">
      <c r="A17">
        <v>2034</v>
      </c>
      <c r="B17" s="22">
        <f t="shared" si="1"/>
        <v>8.5686736661667027</v>
      </c>
      <c r="C17" s="22">
        <f t="shared" si="2"/>
        <v>9.0602099850010713</v>
      </c>
      <c r="D17" s="22">
        <f t="shared" si="3"/>
        <v>9.5384615384615383</v>
      </c>
      <c r="E17" s="22">
        <f t="shared" si="4"/>
        <v>18.983929719305767</v>
      </c>
      <c r="F17" s="22">
        <f t="shared" si="5"/>
        <v>18.983929719305767</v>
      </c>
      <c r="G17" s="22">
        <f t="shared" si="6"/>
        <v>18.983929719305767</v>
      </c>
      <c r="L17">
        <v>2034</v>
      </c>
      <c r="M17" s="22">
        <v>64.5</v>
      </c>
      <c r="N17" s="22">
        <v>68.2</v>
      </c>
      <c r="O17" s="22">
        <v>71.8</v>
      </c>
      <c r="P17" s="22">
        <v>142.9</v>
      </c>
      <c r="Q17" s="22">
        <v>142.9</v>
      </c>
      <c r="R17" s="22">
        <v>142.9</v>
      </c>
    </row>
    <row r="18" spans="1:18" x14ac:dyDescent="0.25">
      <c r="A18">
        <v>2035</v>
      </c>
      <c r="B18" s="22">
        <f t="shared" si="1"/>
        <v>8.5686736661667027</v>
      </c>
      <c r="C18" s="22">
        <f t="shared" si="2"/>
        <v>9.0602099850010713</v>
      </c>
      <c r="D18" s="22">
        <f t="shared" si="3"/>
        <v>9.5384615384615383</v>
      </c>
      <c r="E18" s="22">
        <f t="shared" si="4"/>
        <v>18.983929719305767</v>
      </c>
      <c r="F18" s="22">
        <f t="shared" si="5"/>
        <v>18.983929719305767</v>
      </c>
      <c r="G18" s="22">
        <f t="shared" si="6"/>
        <v>18.983929719305767</v>
      </c>
      <c r="L18">
        <v>2035</v>
      </c>
      <c r="M18" s="22">
        <v>64.5</v>
      </c>
      <c r="N18" s="22">
        <v>68.2</v>
      </c>
      <c r="O18" s="22">
        <v>71.8</v>
      </c>
      <c r="P18" s="22">
        <v>142.9</v>
      </c>
      <c r="Q18" s="22">
        <v>142.9</v>
      </c>
      <c r="R18" s="22">
        <v>142.9</v>
      </c>
    </row>
    <row r="19" spans="1:18" x14ac:dyDescent="0.25">
      <c r="A19">
        <v>2036</v>
      </c>
      <c r="B19" s="22">
        <f t="shared" si="1"/>
        <v>8.5686736661667027</v>
      </c>
      <c r="C19" s="22">
        <f t="shared" si="2"/>
        <v>9.0602099850010713</v>
      </c>
      <c r="D19" s="22">
        <f t="shared" si="3"/>
        <v>9.5384615384615383</v>
      </c>
      <c r="E19" s="22">
        <f t="shared" si="4"/>
        <v>18.983929719305767</v>
      </c>
      <c r="F19" s="22">
        <f t="shared" si="5"/>
        <v>18.983929719305767</v>
      </c>
      <c r="G19" s="22">
        <f t="shared" si="6"/>
        <v>18.983929719305767</v>
      </c>
      <c r="L19">
        <v>2036</v>
      </c>
      <c r="M19" s="22">
        <v>64.5</v>
      </c>
      <c r="N19" s="22">
        <v>68.2</v>
      </c>
      <c r="O19" s="22">
        <v>71.8</v>
      </c>
      <c r="P19" s="22">
        <v>142.9</v>
      </c>
      <c r="Q19" s="22">
        <v>142.9</v>
      </c>
      <c r="R19" s="22">
        <v>142.9</v>
      </c>
    </row>
    <row r="20" spans="1:18" x14ac:dyDescent="0.25">
      <c r="A20">
        <v>2037</v>
      </c>
      <c r="B20" s="22">
        <f t="shared" si="1"/>
        <v>8.5686736661667027</v>
      </c>
      <c r="C20" s="22">
        <f t="shared" si="2"/>
        <v>9.0602099850010713</v>
      </c>
      <c r="D20" s="22">
        <f t="shared" si="3"/>
        <v>9.5384615384615383</v>
      </c>
      <c r="E20" s="22">
        <f t="shared" si="4"/>
        <v>18.983929719305767</v>
      </c>
      <c r="F20" s="22">
        <f t="shared" si="5"/>
        <v>18.983929719305767</v>
      </c>
      <c r="G20" s="22">
        <f t="shared" si="6"/>
        <v>18.983929719305767</v>
      </c>
      <c r="L20">
        <v>2037</v>
      </c>
      <c r="M20" s="22">
        <v>64.5</v>
      </c>
      <c r="N20" s="22">
        <v>68.2</v>
      </c>
      <c r="O20" s="22">
        <v>71.8</v>
      </c>
      <c r="P20" s="22">
        <v>142.9</v>
      </c>
      <c r="Q20" s="22">
        <v>142.9</v>
      </c>
      <c r="R20" s="22">
        <v>142.9</v>
      </c>
    </row>
    <row r="21" spans="1:18" x14ac:dyDescent="0.25">
      <c r="A21">
        <v>2038</v>
      </c>
      <c r="B21" s="22">
        <f t="shared" si="1"/>
        <v>8.5686736661667027</v>
      </c>
      <c r="C21" s="22">
        <f t="shared" si="2"/>
        <v>9.0602099850010713</v>
      </c>
      <c r="D21" s="22">
        <f t="shared" si="3"/>
        <v>9.5384615384615383</v>
      </c>
      <c r="E21" s="22">
        <f t="shared" si="4"/>
        <v>18.983929719305767</v>
      </c>
      <c r="F21" s="22">
        <f t="shared" si="5"/>
        <v>18.983929719305767</v>
      </c>
      <c r="G21" s="22">
        <f t="shared" si="6"/>
        <v>18.983929719305767</v>
      </c>
      <c r="L21">
        <v>2038</v>
      </c>
      <c r="M21" s="22">
        <v>64.5</v>
      </c>
      <c r="N21" s="22">
        <v>68.2</v>
      </c>
      <c r="O21" s="22">
        <v>71.8</v>
      </c>
      <c r="P21" s="22">
        <v>142.9</v>
      </c>
      <c r="Q21" s="22">
        <v>142.9</v>
      </c>
      <c r="R21" s="22">
        <v>142.9</v>
      </c>
    </row>
    <row r="22" spans="1:18" x14ac:dyDescent="0.25">
      <c r="A22">
        <v>2039</v>
      </c>
      <c r="B22" s="22">
        <f t="shared" si="1"/>
        <v>8.5686736661667027</v>
      </c>
      <c r="C22" s="22">
        <f t="shared" si="2"/>
        <v>9.0602099850010713</v>
      </c>
      <c r="D22" s="22">
        <f t="shared" si="3"/>
        <v>9.5384615384615383</v>
      </c>
      <c r="E22" s="22">
        <f t="shared" si="4"/>
        <v>18.983929719305767</v>
      </c>
      <c r="F22" s="22">
        <f t="shared" si="5"/>
        <v>18.983929719305767</v>
      </c>
      <c r="G22" s="22">
        <f t="shared" si="6"/>
        <v>18.983929719305767</v>
      </c>
      <c r="L22">
        <v>2039</v>
      </c>
      <c r="M22" s="22">
        <v>64.5</v>
      </c>
      <c r="N22" s="22">
        <v>68.2</v>
      </c>
      <c r="O22" s="22">
        <v>71.8</v>
      </c>
      <c r="P22" s="22">
        <v>142.9</v>
      </c>
      <c r="Q22" s="22">
        <v>142.9</v>
      </c>
      <c r="R22" s="22">
        <v>142.9</v>
      </c>
    </row>
    <row r="23" spans="1:18" x14ac:dyDescent="0.25">
      <c r="A23">
        <v>2040</v>
      </c>
      <c r="B23" s="22">
        <f t="shared" si="1"/>
        <v>8.5686736661667027</v>
      </c>
      <c r="C23" s="22">
        <f t="shared" si="2"/>
        <v>9.0602099850010713</v>
      </c>
      <c r="D23" s="22">
        <f t="shared" si="3"/>
        <v>9.5384615384615383</v>
      </c>
      <c r="E23" s="22">
        <f t="shared" si="4"/>
        <v>18.983929719305767</v>
      </c>
      <c r="F23" s="22">
        <f t="shared" si="5"/>
        <v>18.983929719305767</v>
      </c>
      <c r="G23" s="22">
        <f t="shared" si="6"/>
        <v>18.983929719305767</v>
      </c>
      <c r="L23">
        <v>2040</v>
      </c>
      <c r="M23" s="22">
        <v>64.5</v>
      </c>
      <c r="N23" s="22">
        <v>68.2</v>
      </c>
      <c r="O23" s="22">
        <v>71.8</v>
      </c>
      <c r="P23" s="22">
        <v>142.9</v>
      </c>
      <c r="Q23" s="22">
        <v>142.9</v>
      </c>
      <c r="R23" s="22">
        <v>142.9</v>
      </c>
    </row>
    <row r="24" spans="1:18" x14ac:dyDescent="0.25">
      <c r="A24">
        <v>2041</v>
      </c>
      <c r="B24" s="22">
        <f t="shared" si="1"/>
        <v>8.5686736661667027</v>
      </c>
      <c r="C24" s="22">
        <f t="shared" si="2"/>
        <v>9.0602099850010713</v>
      </c>
      <c r="D24" s="22">
        <f t="shared" si="3"/>
        <v>9.5384615384615383</v>
      </c>
      <c r="E24" s="22">
        <f t="shared" si="4"/>
        <v>18.983929719305767</v>
      </c>
      <c r="F24" s="22">
        <f t="shared" si="5"/>
        <v>18.983929719305767</v>
      </c>
      <c r="G24" s="22">
        <f t="shared" si="6"/>
        <v>18.983929719305767</v>
      </c>
      <c r="L24">
        <v>2041</v>
      </c>
      <c r="M24" s="22">
        <v>64.5</v>
      </c>
      <c r="N24" s="22">
        <v>68.2</v>
      </c>
      <c r="O24" s="22">
        <v>71.8</v>
      </c>
      <c r="P24" s="22">
        <v>142.9</v>
      </c>
      <c r="Q24" s="22">
        <v>142.9</v>
      </c>
      <c r="R24" s="22">
        <v>142.9</v>
      </c>
    </row>
    <row r="25" spans="1:18" x14ac:dyDescent="0.25">
      <c r="A25">
        <v>2042</v>
      </c>
      <c r="B25" s="22">
        <f t="shared" si="1"/>
        <v>8.5686736661667027</v>
      </c>
      <c r="C25" s="22">
        <f t="shared" si="2"/>
        <v>9.0602099850010713</v>
      </c>
      <c r="D25" s="22">
        <f t="shared" si="3"/>
        <v>9.5384615384615383</v>
      </c>
      <c r="E25" s="22">
        <f t="shared" si="4"/>
        <v>18.983929719305767</v>
      </c>
      <c r="F25" s="22">
        <f t="shared" si="5"/>
        <v>18.983929719305767</v>
      </c>
      <c r="G25" s="22">
        <f t="shared" si="6"/>
        <v>18.983929719305767</v>
      </c>
      <c r="L25">
        <v>2042</v>
      </c>
      <c r="M25" s="22">
        <v>64.5</v>
      </c>
      <c r="N25" s="22">
        <v>68.2</v>
      </c>
      <c r="O25" s="22">
        <v>71.8</v>
      </c>
      <c r="P25" s="22">
        <v>142.9</v>
      </c>
      <c r="Q25" s="22">
        <v>142.9</v>
      </c>
      <c r="R25" s="22">
        <v>142.9</v>
      </c>
    </row>
    <row r="26" spans="1:18" x14ac:dyDescent="0.25">
      <c r="A26">
        <v>2043</v>
      </c>
      <c r="B26" s="22">
        <f t="shared" si="1"/>
        <v>8.5686736661667027</v>
      </c>
      <c r="C26" s="22">
        <f t="shared" si="2"/>
        <v>9.0602099850010713</v>
      </c>
      <c r="D26" s="22">
        <f t="shared" si="3"/>
        <v>9.5384615384615383</v>
      </c>
      <c r="E26" s="22">
        <f t="shared" si="4"/>
        <v>18.983929719305767</v>
      </c>
      <c r="F26" s="22">
        <f t="shared" si="5"/>
        <v>18.983929719305767</v>
      </c>
      <c r="G26" s="22">
        <f t="shared" si="6"/>
        <v>18.983929719305767</v>
      </c>
      <c r="L26">
        <v>2043</v>
      </c>
      <c r="M26" s="22">
        <v>64.5</v>
      </c>
      <c r="N26" s="22">
        <v>68.2</v>
      </c>
      <c r="O26" s="22">
        <v>71.8</v>
      </c>
      <c r="P26" s="22">
        <v>142.9</v>
      </c>
      <c r="Q26" s="22">
        <v>142.9</v>
      </c>
      <c r="R26" s="22">
        <v>142.9</v>
      </c>
    </row>
    <row r="27" spans="1:18" x14ac:dyDescent="0.25">
      <c r="A27">
        <v>2044</v>
      </c>
      <c r="B27" s="22">
        <f t="shared" si="1"/>
        <v>8.5686736661667027</v>
      </c>
      <c r="C27" s="22">
        <f t="shared" si="2"/>
        <v>9.0602099850010713</v>
      </c>
      <c r="D27" s="22">
        <f t="shared" si="3"/>
        <v>9.5384615384615383</v>
      </c>
      <c r="E27" s="22">
        <f t="shared" si="4"/>
        <v>18.983929719305767</v>
      </c>
      <c r="F27" s="22">
        <f t="shared" si="5"/>
        <v>18.983929719305767</v>
      </c>
      <c r="G27" s="22">
        <f t="shared" si="6"/>
        <v>18.983929719305767</v>
      </c>
      <c r="L27">
        <v>2044</v>
      </c>
      <c r="M27" s="22">
        <v>64.5</v>
      </c>
      <c r="N27" s="22">
        <v>68.2</v>
      </c>
      <c r="O27" s="22">
        <v>71.8</v>
      </c>
      <c r="P27" s="22">
        <v>142.9</v>
      </c>
      <c r="Q27" s="22">
        <v>142.9</v>
      </c>
      <c r="R27" s="22">
        <v>142.9</v>
      </c>
    </row>
    <row r="28" spans="1:18" x14ac:dyDescent="0.25">
      <c r="A28">
        <v>2045</v>
      </c>
      <c r="B28" s="22">
        <f t="shared" si="1"/>
        <v>8.5686736661667027</v>
      </c>
      <c r="C28" s="22">
        <f t="shared" si="2"/>
        <v>9.0602099850010713</v>
      </c>
      <c r="D28" s="22">
        <f t="shared" si="3"/>
        <v>9.5384615384615383</v>
      </c>
      <c r="E28" s="22">
        <f t="shared" si="4"/>
        <v>18.983929719305767</v>
      </c>
      <c r="F28" s="22">
        <f t="shared" si="5"/>
        <v>18.983929719305767</v>
      </c>
      <c r="G28" s="22">
        <f t="shared" si="6"/>
        <v>18.983929719305767</v>
      </c>
      <c r="L28">
        <v>2045</v>
      </c>
      <c r="M28" s="22">
        <v>64.5</v>
      </c>
      <c r="N28" s="22">
        <v>68.2</v>
      </c>
      <c r="O28" s="22">
        <v>71.8</v>
      </c>
      <c r="P28" s="22">
        <v>142.9</v>
      </c>
      <c r="Q28" s="22">
        <v>142.9</v>
      </c>
      <c r="R28" s="22">
        <v>142.9</v>
      </c>
    </row>
    <row r="29" spans="1:18" x14ac:dyDescent="0.25">
      <c r="A29">
        <v>2046</v>
      </c>
      <c r="B29" s="22">
        <f t="shared" si="1"/>
        <v>8.5686736661667027</v>
      </c>
      <c r="C29" s="22">
        <f t="shared" si="2"/>
        <v>9.0602099850010713</v>
      </c>
      <c r="D29" s="22">
        <f t="shared" si="3"/>
        <v>9.5384615384615383</v>
      </c>
      <c r="E29" s="22">
        <f t="shared" si="4"/>
        <v>18.983929719305767</v>
      </c>
      <c r="F29" s="22">
        <f t="shared" si="5"/>
        <v>18.983929719305767</v>
      </c>
      <c r="G29" s="22">
        <f t="shared" si="6"/>
        <v>18.983929719305767</v>
      </c>
      <c r="L29">
        <v>2046</v>
      </c>
      <c r="M29" s="22">
        <v>64.5</v>
      </c>
      <c r="N29" s="22">
        <v>68.2</v>
      </c>
      <c r="O29" s="22">
        <v>71.8</v>
      </c>
      <c r="P29" s="22">
        <v>142.9</v>
      </c>
      <c r="Q29" s="22">
        <v>142.9</v>
      </c>
      <c r="R29" s="22">
        <v>142.9</v>
      </c>
    </row>
    <row r="30" spans="1:18" x14ac:dyDescent="0.25">
      <c r="A30">
        <v>2047</v>
      </c>
      <c r="B30" s="22">
        <f t="shared" si="1"/>
        <v>8.5686736661667027</v>
      </c>
      <c r="C30" s="22">
        <f t="shared" si="2"/>
        <v>9.0602099850010713</v>
      </c>
      <c r="D30" s="22">
        <f t="shared" si="3"/>
        <v>9.5384615384615383</v>
      </c>
      <c r="E30" s="22">
        <f t="shared" si="4"/>
        <v>18.983929719305767</v>
      </c>
      <c r="F30" s="22">
        <f t="shared" si="5"/>
        <v>18.983929719305767</v>
      </c>
      <c r="G30" s="22">
        <f t="shared" si="6"/>
        <v>18.983929719305767</v>
      </c>
      <c r="L30">
        <v>2047</v>
      </c>
      <c r="M30" s="22">
        <v>64.5</v>
      </c>
      <c r="N30" s="22">
        <v>68.2</v>
      </c>
      <c r="O30" s="22">
        <v>71.8</v>
      </c>
      <c r="P30" s="22">
        <v>142.9</v>
      </c>
      <c r="Q30" s="22">
        <v>142.9</v>
      </c>
      <c r="R30" s="22">
        <v>142.9</v>
      </c>
    </row>
    <row r="31" spans="1:18" x14ac:dyDescent="0.25">
      <c r="A31">
        <v>2048</v>
      </c>
      <c r="B31" s="22">
        <f t="shared" si="1"/>
        <v>8.5686736661667027</v>
      </c>
      <c r="C31" s="22">
        <f t="shared" si="2"/>
        <v>9.0602099850010713</v>
      </c>
      <c r="D31" s="22">
        <f t="shared" si="3"/>
        <v>9.5384615384615383</v>
      </c>
      <c r="E31" s="22">
        <f t="shared" si="4"/>
        <v>18.983929719305767</v>
      </c>
      <c r="F31" s="22">
        <f t="shared" si="5"/>
        <v>18.983929719305767</v>
      </c>
      <c r="G31" s="22">
        <f t="shared" si="6"/>
        <v>18.983929719305767</v>
      </c>
      <c r="L31">
        <v>2048</v>
      </c>
      <c r="M31" s="22">
        <v>64.5</v>
      </c>
      <c r="N31" s="22">
        <v>68.2</v>
      </c>
      <c r="O31" s="22">
        <v>71.8</v>
      </c>
      <c r="P31" s="22">
        <v>142.9</v>
      </c>
      <c r="Q31" s="22">
        <v>142.9</v>
      </c>
      <c r="R31" s="22">
        <v>142.9</v>
      </c>
    </row>
    <row r="32" spans="1:18" x14ac:dyDescent="0.25">
      <c r="A32">
        <v>2049</v>
      </c>
      <c r="B32" s="22">
        <f t="shared" si="1"/>
        <v>8.5686736661667027</v>
      </c>
      <c r="C32" s="22">
        <f t="shared" si="2"/>
        <v>9.0602099850010713</v>
      </c>
      <c r="D32" s="22">
        <f t="shared" si="3"/>
        <v>9.5384615384615383</v>
      </c>
      <c r="E32" s="22">
        <f t="shared" si="4"/>
        <v>18.983929719305767</v>
      </c>
      <c r="F32" s="22">
        <f t="shared" si="5"/>
        <v>18.983929719305767</v>
      </c>
      <c r="G32" s="22">
        <f t="shared" si="6"/>
        <v>18.983929719305767</v>
      </c>
      <c r="L32">
        <v>2049</v>
      </c>
      <c r="M32" s="22">
        <v>64.5</v>
      </c>
      <c r="N32" s="22">
        <v>68.2</v>
      </c>
      <c r="O32" s="22">
        <v>71.8</v>
      </c>
      <c r="P32" s="22">
        <v>142.9</v>
      </c>
      <c r="Q32" s="22">
        <v>142.9</v>
      </c>
      <c r="R32" s="22">
        <v>142.9</v>
      </c>
    </row>
    <row r="33" spans="1:18" x14ac:dyDescent="0.25">
      <c r="A33">
        <v>2050</v>
      </c>
      <c r="B33" s="22">
        <f t="shared" si="1"/>
        <v>8.5686736661667027</v>
      </c>
      <c r="C33" s="22">
        <f t="shared" si="2"/>
        <v>9.0602099850010713</v>
      </c>
      <c r="D33" s="22">
        <f t="shared" si="3"/>
        <v>9.5384615384615383</v>
      </c>
      <c r="E33" s="22">
        <f t="shared" si="4"/>
        <v>18.983929719305767</v>
      </c>
      <c r="F33" s="22">
        <f t="shared" si="5"/>
        <v>18.983929719305767</v>
      </c>
      <c r="G33" s="22">
        <f t="shared" si="6"/>
        <v>18.983929719305767</v>
      </c>
      <c r="L33">
        <v>2050</v>
      </c>
      <c r="M33" s="22">
        <v>64.5</v>
      </c>
      <c r="N33" s="22">
        <v>68.2</v>
      </c>
      <c r="O33" s="22">
        <v>71.8</v>
      </c>
      <c r="P33" s="22">
        <v>142.9</v>
      </c>
      <c r="Q33" s="22">
        <v>142.9</v>
      </c>
      <c r="R33" s="22">
        <v>142.9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opLeftCell="L1" workbookViewId="0">
      <selection activeCell="AF2" sqref="AF2"/>
    </sheetView>
  </sheetViews>
  <sheetFormatPr defaultRowHeight="15" x14ac:dyDescent="0.25"/>
  <sheetData>
    <row r="1" spans="1:3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16</v>
      </c>
      <c r="G1" t="s">
        <v>14</v>
      </c>
      <c r="H1" t="s">
        <v>15</v>
      </c>
      <c r="I1" t="s">
        <v>17</v>
      </c>
      <c r="J1" t="s">
        <v>0</v>
      </c>
      <c r="K1" t="s">
        <v>6</v>
      </c>
      <c r="L1" t="s">
        <v>28</v>
      </c>
      <c r="M1" t="s">
        <v>31</v>
      </c>
      <c r="N1" t="s">
        <v>29</v>
      </c>
      <c r="O1" t="s">
        <v>30</v>
      </c>
      <c r="P1" t="s">
        <v>13</v>
      </c>
      <c r="Q1" t="s">
        <v>19</v>
      </c>
      <c r="R1" t="s">
        <v>21</v>
      </c>
      <c r="S1" t="s">
        <v>23</v>
      </c>
      <c r="T1" t="s">
        <v>8</v>
      </c>
      <c r="U1" t="s">
        <v>9</v>
      </c>
      <c r="V1" t="s">
        <v>20</v>
      </c>
      <c r="W1" t="s">
        <v>24</v>
      </c>
      <c r="X1" t="s">
        <v>7</v>
      </c>
      <c r="Y1" t="s">
        <v>18</v>
      </c>
      <c r="Z1" t="s">
        <v>22</v>
      </c>
      <c r="AA1" t="s">
        <v>25</v>
      </c>
      <c r="AB1" t="s">
        <v>10</v>
      </c>
      <c r="AC1" t="s">
        <v>11</v>
      </c>
      <c r="AD1" t="s">
        <v>12</v>
      </c>
      <c r="AE1" t="s">
        <v>27</v>
      </c>
      <c r="AF1" t="s">
        <v>26</v>
      </c>
    </row>
    <row r="2" spans="1:32" x14ac:dyDescent="0.25">
      <c r="A2">
        <v>2020</v>
      </c>
      <c r="B2">
        <f ca="1">OFFSET(battery!$B$2,(ROW(B1)-1)*5,0)*1000</f>
        <v>9236.409308157612</v>
      </c>
      <c r="C2">
        <f ca="1">OFFSET(PV!$B$2,(ROW(C1)-1)*5,0)*1000</f>
        <v>22623.69024</v>
      </c>
      <c r="D2">
        <f ca="1">OFFSET(PV!$E$2,(ROW(D1)-1)*5,0)*1000</f>
        <v>9692.3076923076915</v>
      </c>
      <c r="E2">
        <f ca="1">OFFSET(PV!$H$2,(ROW(E1)-1)*5,0)*1000</f>
        <v>29295.962</v>
      </c>
      <c r="F2">
        <f ca="1">OFFSET(gas!$C$3,(ROW(F1)-1)*5,0)*1000</f>
        <v>15076.923076923078</v>
      </c>
      <c r="G2">
        <f ca="1">OFFSET(gas!$B$3,(ROW(G1)-1)*5,0)*1000</f>
        <v>11670.655270655268</v>
      </c>
      <c r="H2">
        <f ca="1">OFFSET(gas!$B$3,(ROW(H1)-1)*5,0)*1000</f>
        <v>11670.655270655268</v>
      </c>
      <c r="I2">
        <f ca="1">OFFSET(gas!$B$3,(ROW(I1)-1)*5,0)*1000</f>
        <v>11670.655270655268</v>
      </c>
      <c r="J2">
        <f ca="1">OFFSET(wind!$B$2,(ROW(J1)-1)*5,0)*1000</f>
        <v>43000</v>
      </c>
      <c r="K2">
        <f ca="1">OFFSET(offshore!$AA$2,(ROW(K1)-1)*5,0)*1000</f>
        <v>109000</v>
      </c>
      <c r="L2">
        <f ca="1">OFFSET(coal!$B$3,(ROW(L1)-1)*5,0)*1000</f>
        <v>9538.461538461539</v>
      </c>
      <c r="M2">
        <f ca="1">OFFSET(coal!$B$3,(ROW(M1)-1)*5,0)*1000</f>
        <v>9538.461538461539</v>
      </c>
      <c r="N2">
        <f ca="1">OFFSET(coal!$B$3,(ROW(N1)-1)*5,0)*1000</f>
        <v>9538.461538461539</v>
      </c>
      <c r="O2">
        <f ca="1">OFFSET(coal!$B$3,(ROW(O1)-1)*5,0)*1000</f>
        <v>9538.461538461539</v>
      </c>
      <c r="P2">
        <f ca="1">OFFSET(coal!$B$3,(ROW(P1)-1)*5,0)*1000</f>
        <v>9538.461538461539</v>
      </c>
      <c r="Q2">
        <f ca="1">OFFSET(coal!$B$3,(ROW(Q1)-1)*5,0)*1000</f>
        <v>9538.461538461539</v>
      </c>
      <c r="R2">
        <f ca="1">OFFSET(coal!$B$3,(ROW(R1)-1)*5,0)*1000</f>
        <v>9538.461538461539</v>
      </c>
      <c r="S2">
        <f ca="1">OFFSET(coal!$B$3,(ROW(S1)-1)*5,0)*1000</f>
        <v>9538.461538461539</v>
      </c>
      <c r="T2">
        <f ca="1">OFFSET(coal!$B$3,(ROW(T1)-1)*5,0)*1000</f>
        <v>9538.461538461539</v>
      </c>
      <c r="U2">
        <f ca="1">OFFSET(coal!$B$3,(ROW(U1)-1)*5,0)*1000</f>
        <v>9538.461538461539</v>
      </c>
      <c r="V2">
        <f ca="1">OFFSET(coal!$B$3,(ROW(V1)-1)*5,0)*1000</f>
        <v>9538.461538461539</v>
      </c>
      <c r="W2">
        <f ca="1">OFFSET(coal!$B$3,(ROW(W1)-1)*5,0)*1000</f>
        <v>9538.461538461539</v>
      </c>
      <c r="X2">
        <f ca="1">OFFSET(coal!$B$3,(ROW(X1)-1)*5,0)*1000</f>
        <v>9538.461538461539</v>
      </c>
      <c r="Y2">
        <f ca="1">OFFSET(coal!$B$3,(ROW(Y1)-1)*5,0)*1000</f>
        <v>9538.461538461539</v>
      </c>
      <c r="Z2">
        <f ca="1">OFFSET(coal!$B$3,(ROW(Z1)-1)*5,0)*1000</f>
        <v>9538.461538461539</v>
      </c>
      <c r="AA2">
        <f ca="1">OFFSET(coal!$B$3,(ROW(AA1)-1)*5,0)*1000</f>
        <v>9538.461538461539</v>
      </c>
      <c r="AB2">
        <f ca="1">OFFSET(coal!$E$3,(ROW(AB1)-1)*5,0)*1000</f>
        <v>18983.929719305768</v>
      </c>
      <c r="AC2">
        <f ca="1">OFFSET(nuclear!$B$3,(ROW(AC1)-1)*5,0)*1000</f>
        <v>85600</v>
      </c>
      <c r="AD2">
        <f ca="1">OFFSET(nuclear!$B$3,(ROW(AD1)-1)*5,0)*1000</f>
        <v>85600</v>
      </c>
      <c r="AE2">
        <f>149.2/6.5*1000</f>
        <v>22953.846153846149</v>
      </c>
      <c r="AF2">
        <f ca="1">OFFSET(hydro!$B$2,(ROW(AF1)-1)*5,0)*1000</f>
        <v>29965.779459712401</v>
      </c>
    </row>
    <row r="3" spans="1:32" x14ac:dyDescent="0.25">
      <c r="A3">
        <v>2025</v>
      </c>
      <c r="B3">
        <f ca="1">OFFSET(battery!$B$2,(ROW(B2)-1)*5,0)*1000</f>
        <v>5268.080272289204</v>
      </c>
      <c r="C3">
        <f ca="1">OFFSET(PV!$B$2,(ROW(C2)-1)*5,0)*1000</f>
        <v>17251.209029180489</v>
      </c>
      <c r="D3">
        <f ca="1">OFFSET(PV!$E$2,(ROW(D2)-1)*5,0)*1000</f>
        <v>7422.0597323657094</v>
      </c>
      <c r="E3">
        <f ca="1">OFFSET(PV!$H$2,(ROW(E2)-1)*5,0)*1000</f>
        <v>21026.912033586486</v>
      </c>
      <c r="F3">
        <f ca="1">OFFSET(gas!$C$3,(ROW(F2)-1)*5,0)*1000</f>
        <v>15076.923076923078</v>
      </c>
      <c r="G3">
        <f ca="1">OFFSET(gas!$B$3,(ROW(G2)-1)*5,0)*1000</f>
        <v>11670.655270655268</v>
      </c>
      <c r="H3">
        <f ca="1">OFFSET(gas!$B$3,(ROW(H2)-1)*5,0)*1000</f>
        <v>11670.655270655268</v>
      </c>
      <c r="I3">
        <f ca="1">OFFSET(gas!$B$3,(ROW(I2)-1)*5,0)*1000</f>
        <v>11670.655270655268</v>
      </c>
      <c r="J3">
        <f ca="1">OFFSET(wind!$B$2,(ROW(J2)-1)*5,0)*1000</f>
        <v>38690</v>
      </c>
      <c r="K3">
        <f ca="1">OFFSET(offshore!$AA$2,(ROW(K2)-1)*5,0)*1000</f>
        <v>89572.619314100302</v>
      </c>
      <c r="L3">
        <f ca="1">OFFSET(coal!$B$3,(ROW(L2)-1)*5,0)*1000</f>
        <v>9432.1834154703229</v>
      </c>
      <c r="M3">
        <f ca="1">OFFSET(coal!$B$3,(ROW(M2)-1)*5,0)*1000</f>
        <v>9432.1834154703229</v>
      </c>
      <c r="N3">
        <f ca="1">OFFSET(coal!$B$3,(ROW(N2)-1)*5,0)*1000</f>
        <v>9432.1834154703229</v>
      </c>
      <c r="O3">
        <f ca="1">OFFSET(coal!$B$3,(ROW(O2)-1)*5,0)*1000</f>
        <v>9432.1834154703229</v>
      </c>
      <c r="P3">
        <f ca="1">OFFSET(coal!$B$3,(ROW(P2)-1)*5,0)*1000</f>
        <v>9432.1834154703229</v>
      </c>
      <c r="Q3">
        <f ca="1">OFFSET(coal!$B$3,(ROW(Q2)-1)*5,0)*1000</f>
        <v>9432.1834154703229</v>
      </c>
      <c r="R3">
        <f ca="1">OFFSET(coal!$B$3,(ROW(R2)-1)*5,0)*1000</f>
        <v>9432.1834154703229</v>
      </c>
      <c r="S3">
        <f ca="1">OFFSET(coal!$B$3,(ROW(S2)-1)*5,0)*1000</f>
        <v>9432.1834154703229</v>
      </c>
      <c r="T3">
        <f ca="1">OFFSET(coal!$B$3,(ROW(T2)-1)*5,0)*1000</f>
        <v>9432.1834154703229</v>
      </c>
      <c r="U3">
        <f ca="1">OFFSET(coal!$B$3,(ROW(U2)-1)*5,0)*1000</f>
        <v>9432.1834154703229</v>
      </c>
      <c r="V3">
        <f ca="1">OFFSET(coal!$B$3,(ROW(V2)-1)*5,0)*1000</f>
        <v>9432.1834154703229</v>
      </c>
      <c r="W3">
        <f ca="1">OFFSET(coal!$B$3,(ROW(W2)-1)*5,0)*1000</f>
        <v>9432.1834154703229</v>
      </c>
      <c r="X3">
        <f ca="1">OFFSET(coal!$B$3,(ROW(X2)-1)*5,0)*1000</f>
        <v>9432.1834154703229</v>
      </c>
      <c r="Y3">
        <f ca="1">OFFSET(coal!$B$3,(ROW(Y2)-1)*5,0)*1000</f>
        <v>9432.1834154703229</v>
      </c>
      <c r="Z3">
        <f ca="1">OFFSET(coal!$B$3,(ROW(Z2)-1)*5,0)*1000</f>
        <v>9432.1834154703229</v>
      </c>
      <c r="AA3">
        <f ca="1">OFFSET(coal!$B$3,(ROW(AA2)-1)*5,0)*1000</f>
        <v>9432.1834154703229</v>
      </c>
      <c r="AB3">
        <f ca="1">OFFSET(coal!$E$3,(ROW(AB2)-1)*5,0)*1000</f>
        <v>18983.929719305768</v>
      </c>
      <c r="AC3">
        <f ca="1">OFFSET(nuclear!$B$3,(ROW(AC2)-1)*5,0)*1000</f>
        <v>85600</v>
      </c>
      <c r="AD3">
        <f ca="1">OFFSET(nuclear!$B$3,(ROW(AD2)-1)*5,0)*1000</f>
        <v>85600</v>
      </c>
      <c r="AE3">
        <f t="shared" ref="AE3:AE8" si="0">149.2/6.5*1000</f>
        <v>22953.846153846149</v>
      </c>
      <c r="AF3">
        <f ca="1">OFFSET(hydro!$B$2,(ROW(AF2)-1)*5,0)*1000</f>
        <v>29965.779459712401</v>
      </c>
    </row>
    <row r="4" spans="1:32" x14ac:dyDescent="0.25">
      <c r="A4">
        <v>2030</v>
      </c>
      <c r="B4">
        <f ca="1">OFFSET(battery!$B$2,(ROW(B3)-1)*5,0)*1000</f>
        <v>3563.7013606662258</v>
      </c>
      <c r="C4">
        <f ca="1">OFFSET(PV!$B$2,(ROW(C3)-1)*5,0)*1000</f>
        <v>13252.328128517522</v>
      </c>
      <c r="D4">
        <f ca="1">OFFSET(PV!$E$2,(ROW(D3)-1)*5,0)*1000</f>
        <v>5151.8117724237245</v>
      </c>
      <c r="E4">
        <f ca="1">OFFSET(PV!$H$2,(ROW(E3)-1)*5,0)*1000</f>
        <v>11093.432256844359</v>
      </c>
      <c r="F4">
        <f ca="1">OFFSET(gas!$C$3,(ROW(F3)-1)*5,0)*1000</f>
        <v>15076.923076923078</v>
      </c>
      <c r="G4">
        <f ca="1">OFFSET(gas!$B$3,(ROW(G3)-1)*5,0)*1000</f>
        <v>11670.655270655268</v>
      </c>
      <c r="H4">
        <f ca="1">OFFSET(gas!$B$3,(ROW(H3)-1)*5,0)*1000</f>
        <v>11670.655270655268</v>
      </c>
      <c r="I4">
        <f ca="1">OFFSET(gas!$B$3,(ROW(I3)-1)*5,0)*1000</f>
        <v>11670.655270655268</v>
      </c>
      <c r="J4">
        <f ca="1">OFFSET(wind!$B$2,(ROW(J3)-1)*5,0)*1000</f>
        <v>34380</v>
      </c>
      <c r="K4">
        <f ca="1">OFFSET(offshore!$AA$2,(ROW(K3)-1)*5,0)*1000</f>
        <v>79956.118649781347</v>
      </c>
      <c r="L4">
        <f ca="1">OFFSET(coal!$B$3,(ROW(L3)-1)*5,0)*1000</f>
        <v>8900.7928005142494</v>
      </c>
      <c r="M4">
        <f ca="1">OFFSET(coal!$B$3,(ROW(M3)-1)*5,0)*1000</f>
        <v>8900.7928005142494</v>
      </c>
      <c r="N4">
        <f ca="1">OFFSET(coal!$B$3,(ROW(N3)-1)*5,0)*1000</f>
        <v>8900.7928005142494</v>
      </c>
      <c r="O4">
        <f ca="1">OFFSET(coal!$B$3,(ROW(O3)-1)*5,0)*1000</f>
        <v>8900.7928005142494</v>
      </c>
      <c r="P4">
        <f ca="1">OFFSET(coal!$B$3,(ROW(P3)-1)*5,0)*1000</f>
        <v>8900.7928005142494</v>
      </c>
      <c r="Q4">
        <f ca="1">OFFSET(coal!$B$3,(ROW(Q3)-1)*5,0)*1000</f>
        <v>8900.7928005142494</v>
      </c>
      <c r="R4">
        <f ca="1">OFFSET(coal!$B$3,(ROW(R3)-1)*5,0)*1000</f>
        <v>8900.7928005142494</v>
      </c>
      <c r="S4">
        <f ca="1">OFFSET(coal!$B$3,(ROW(S3)-1)*5,0)*1000</f>
        <v>8900.7928005142494</v>
      </c>
      <c r="T4">
        <f ca="1">OFFSET(coal!$B$3,(ROW(T3)-1)*5,0)*1000</f>
        <v>8900.7928005142494</v>
      </c>
      <c r="U4">
        <f ca="1">OFFSET(coal!$B$3,(ROW(U3)-1)*5,0)*1000</f>
        <v>8900.7928005142494</v>
      </c>
      <c r="V4">
        <f ca="1">OFFSET(coal!$B$3,(ROW(V3)-1)*5,0)*1000</f>
        <v>8900.7928005142494</v>
      </c>
      <c r="W4">
        <f ca="1">OFFSET(coal!$B$3,(ROW(W3)-1)*5,0)*1000</f>
        <v>8900.7928005142494</v>
      </c>
      <c r="X4">
        <f ca="1">OFFSET(coal!$B$3,(ROW(X3)-1)*5,0)*1000</f>
        <v>8900.7928005142494</v>
      </c>
      <c r="Y4">
        <f ca="1">OFFSET(coal!$B$3,(ROW(Y3)-1)*5,0)*1000</f>
        <v>8900.7928005142494</v>
      </c>
      <c r="Z4">
        <f ca="1">OFFSET(coal!$B$3,(ROW(Z3)-1)*5,0)*1000</f>
        <v>8900.7928005142494</v>
      </c>
      <c r="AA4">
        <f ca="1">OFFSET(coal!$B$3,(ROW(AA3)-1)*5,0)*1000</f>
        <v>8900.7928005142494</v>
      </c>
      <c r="AB4">
        <f ca="1">OFFSET(coal!$E$3,(ROW(AB3)-1)*5,0)*1000</f>
        <v>18983.929719305768</v>
      </c>
      <c r="AC4">
        <f ca="1">OFFSET(nuclear!$B$3,(ROW(AC3)-1)*5,0)*1000</f>
        <v>85600</v>
      </c>
      <c r="AD4">
        <f ca="1">OFFSET(nuclear!$B$3,(ROW(AD3)-1)*5,0)*1000</f>
        <v>85600</v>
      </c>
      <c r="AE4">
        <f t="shared" si="0"/>
        <v>22953.846153846149</v>
      </c>
      <c r="AF4">
        <f ca="1">OFFSET(hydro!$B$2,(ROW(AF3)-1)*5,0)*1000</f>
        <v>28467.494050145964</v>
      </c>
    </row>
    <row r="5" spans="1:32" x14ac:dyDescent="0.25">
      <c r="A5">
        <v>2035</v>
      </c>
      <c r="B5">
        <f ca="1">OFFSET(battery!$B$2,(ROW(B4)-1)*5,0)*1000</f>
        <v>3340.9700256245856</v>
      </c>
      <c r="C5">
        <f ca="1">OFFSET(PV!$B$2,(ROW(C4)-1)*5,0)*1000</f>
        <v>12632.037025323794</v>
      </c>
      <c r="D5">
        <f ca="1">OFFSET(PV!$E$2,(ROW(D4)-1)*5,0)*1000</f>
        <v>4958.875302599733</v>
      </c>
      <c r="E5">
        <f ca="1">OFFSET(PV!$H$2,(ROW(E4)-1)*5,0)*1000</f>
        <v>10514.633481696312</v>
      </c>
      <c r="F5">
        <f ca="1">OFFSET(gas!$C$3,(ROW(F4)-1)*5,0)*1000</f>
        <v>15076.923076923078</v>
      </c>
      <c r="G5">
        <f ca="1">OFFSET(gas!$B$3,(ROW(G4)-1)*5,0)*1000</f>
        <v>11670.655270655268</v>
      </c>
      <c r="H5">
        <f ca="1">OFFSET(gas!$B$3,(ROW(H4)-1)*5,0)*1000</f>
        <v>11670.655270655268</v>
      </c>
      <c r="I5">
        <f ca="1">OFFSET(gas!$B$3,(ROW(I4)-1)*5,0)*1000</f>
        <v>11670.655270655268</v>
      </c>
      <c r="J5">
        <f ca="1">OFFSET(wind!$B$2,(ROW(J4)-1)*5,0)*1000</f>
        <v>31801.500000000004</v>
      </c>
      <c r="K5">
        <f ca="1">OFFSET(offshore!$AA$2,(ROW(K4)-1)*5,0)*1000</f>
        <v>73510.445422203557</v>
      </c>
      <c r="L5">
        <f ca="1">OFFSET(coal!$B$3,(ROW(L4)-1)*5,0)*1000</f>
        <v>8568.6736661667019</v>
      </c>
      <c r="M5">
        <f ca="1">OFFSET(coal!$B$3,(ROW(M4)-1)*5,0)*1000</f>
        <v>8568.6736661667019</v>
      </c>
      <c r="N5">
        <f ca="1">OFFSET(coal!$B$3,(ROW(N4)-1)*5,0)*1000</f>
        <v>8568.6736661667019</v>
      </c>
      <c r="O5">
        <f ca="1">OFFSET(coal!$B$3,(ROW(O4)-1)*5,0)*1000</f>
        <v>8568.6736661667019</v>
      </c>
      <c r="P5">
        <f ca="1">OFFSET(coal!$B$3,(ROW(P4)-1)*5,0)*1000</f>
        <v>8568.6736661667019</v>
      </c>
      <c r="Q5">
        <f ca="1">OFFSET(coal!$B$3,(ROW(Q4)-1)*5,0)*1000</f>
        <v>8568.6736661667019</v>
      </c>
      <c r="R5">
        <f ca="1">OFFSET(coal!$B$3,(ROW(R4)-1)*5,0)*1000</f>
        <v>8568.6736661667019</v>
      </c>
      <c r="S5">
        <f ca="1">OFFSET(coal!$B$3,(ROW(S4)-1)*5,0)*1000</f>
        <v>8568.6736661667019</v>
      </c>
      <c r="T5">
        <f ca="1">OFFSET(coal!$B$3,(ROW(T4)-1)*5,0)*1000</f>
        <v>8568.6736661667019</v>
      </c>
      <c r="U5">
        <f ca="1">OFFSET(coal!$B$3,(ROW(U4)-1)*5,0)*1000</f>
        <v>8568.6736661667019</v>
      </c>
      <c r="V5">
        <f ca="1">OFFSET(coal!$B$3,(ROW(V4)-1)*5,0)*1000</f>
        <v>8568.6736661667019</v>
      </c>
      <c r="W5">
        <f ca="1">OFFSET(coal!$B$3,(ROW(W4)-1)*5,0)*1000</f>
        <v>8568.6736661667019</v>
      </c>
      <c r="X5">
        <f ca="1">OFFSET(coal!$B$3,(ROW(X4)-1)*5,0)*1000</f>
        <v>8568.6736661667019</v>
      </c>
      <c r="Y5">
        <f ca="1">OFFSET(coal!$B$3,(ROW(Y4)-1)*5,0)*1000</f>
        <v>8568.6736661667019</v>
      </c>
      <c r="Z5">
        <f ca="1">OFFSET(coal!$B$3,(ROW(Z4)-1)*5,0)*1000</f>
        <v>8568.6736661667019</v>
      </c>
      <c r="AA5">
        <f ca="1">OFFSET(coal!$B$3,(ROW(AA4)-1)*5,0)*1000</f>
        <v>8568.6736661667019</v>
      </c>
      <c r="AB5">
        <f ca="1">OFFSET(coal!$E$3,(ROW(AB4)-1)*5,0)*1000</f>
        <v>18983.929719305768</v>
      </c>
      <c r="AC5">
        <f ca="1">OFFSET(nuclear!$B$3,(ROW(AC4)-1)*5,0)*1000</f>
        <v>85600</v>
      </c>
      <c r="AD5">
        <f ca="1">OFFSET(nuclear!$B$3,(ROW(AD4)-1)*5,0)*1000</f>
        <v>85600</v>
      </c>
      <c r="AE5">
        <f t="shared" si="0"/>
        <v>22953.846153846149</v>
      </c>
      <c r="AF5">
        <f ca="1">OFFSET(hydro!$B$2,(ROW(AF4)-1)*5,0)*1000</f>
        <v>28467.494050145964</v>
      </c>
    </row>
    <row r="6" spans="1:32" x14ac:dyDescent="0.25">
      <c r="A6">
        <v>2040</v>
      </c>
      <c r="B6">
        <f ca="1">OFFSET(battery!$B$2,(ROW(B5)-1)*5,0)*1000</f>
        <v>3118.2386905829462</v>
      </c>
      <c r="C6">
        <f ca="1">OFFSET(PV!$B$2,(ROW(C5)-1)*5,0)*1000</f>
        <v>12028.375040804209</v>
      </c>
      <c r="D6">
        <f ca="1">OFFSET(PV!$E$2,(ROW(D5)-1)*5,0)*1000</f>
        <v>4765.9388327757379</v>
      </c>
      <c r="E6">
        <f ca="1">OFFSET(PV!$H$2,(ROW(E5)-1)*5,0)*1000</f>
        <v>9935.8347065482631</v>
      </c>
      <c r="F6">
        <f ca="1">OFFSET(gas!$C$3,(ROW(F5)-1)*5,0)*1000</f>
        <v>15076.923076923078</v>
      </c>
      <c r="G6">
        <f ca="1">OFFSET(gas!$B$3,(ROW(G5)-1)*5,0)*1000</f>
        <v>11670.655270655268</v>
      </c>
      <c r="H6">
        <f ca="1">OFFSET(gas!$B$3,(ROW(H5)-1)*5,0)*1000</f>
        <v>11670.655270655268</v>
      </c>
      <c r="I6">
        <f ca="1">OFFSET(gas!$B$3,(ROW(I5)-1)*5,0)*1000</f>
        <v>11670.655270655268</v>
      </c>
      <c r="J6">
        <f ca="1">OFFSET(wind!$B$2,(ROW(J5)-1)*5,0)*1000</f>
        <v>29223.000000000004</v>
      </c>
      <c r="K6">
        <f ca="1">OFFSET(offshore!$AA$2,(ROW(K5)-1)*5,0)*1000</f>
        <v>68655.280986347017</v>
      </c>
      <c r="L6">
        <f ca="1">OFFSET(coal!$B$3,(ROW(L5)-1)*5,0)*1000</f>
        <v>8568.6736661667019</v>
      </c>
      <c r="M6">
        <f ca="1">OFFSET(coal!$B$3,(ROW(M5)-1)*5,0)*1000</f>
        <v>8568.6736661667019</v>
      </c>
      <c r="N6">
        <f ca="1">OFFSET(coal!$B$3,(ROW(N5)-1)*5,0)*1000</f>
        <v>8568.6736661667019</v>
      </c>
      <c r="O6">
        <f ca="1">OFFSET(coal!$B$3,(ROW(O5)-1)*5,0)*1000</f>
        <v>8568.6736661667019</v>
      </c>
      <c r="P6">
        <f ca="1">OFFSET(coal!$B$3,(ROW(P5)-1)*5,0)*1000</f>
        <v>8568.6736661667019</v>
      </c>
      <c r="Q6">
        <f ca="1">OFFSET(coal!$B$3,(ROW(Q5)-1)*5,0)*1000</f>
        <v>8568.6736661667019</v>
      </c>
      <c r="R6">
        <f ca="1">OFFSET(coal!$B$3,(ROW(R5)-1)*5,0)*1000</f>
        <v>8568.6736661667019</v>
      </c>
      <c r="S6">
        <f ca="1">OFFSET(coal!$B$3,(ROW(S5)-1)*5,0)*1000</f>
        <v>8568.6736661667019</v>
      </c>
      <c r="T6">
        <f ca="1">OFFSET(coal!$B$3,(ROW(T5)-1)*5,0)*1000</f>
        <v>8568.6736661667019</v>
      </c>
      <c r="U6">
        <f ca="1">OFFSET(coal!$B$3,(ROW(U5)-1)*5,0)*1000</f>
        <v>8568.6736661667019</v>
      </c>
      <c r="V6">
        <f ca="1">OFFSET(coal!$B$3,(ROW(V5)-1)*5,0)*1000</f>
        <v>8568.6736661667019</v>
      </c>
      <c r="W6">
        <f ca="1">OFFSET(coal!$B$3,(ROW(W5)-1)*5,0)*1000</f>
        <v>8568.6736661667019</v>
      </c>
      <c r="X6">
        <f ca="1">OFFSET(coal!$B$3,(ROW(X5)-1)*5,0)*1000</f>
        <v>8568.6736661667019</v>
      </c>
      <c r="Y6">
        <f ca="1">OFFSET(coal!$B$3,(ROW(Y5)-1)*5,0)*1000</f>
        <v>8568.6736661667019</v>
      </c>
      <c r="Z6">
        <f ca="1">OFFSET(coal!$B$3,(ROW(Z5)-1)*5,0)*1000</f>
        <v>8568.6736661667019</v>
      </c>
      <c r="AA6">
        <f ca="1">OFFSET(coal!$B$3,(ROW(AA5)-1)*5,0)*1000</f>
        <v>8568.6736661667019</v>
      </c>
      <c r="AB6">
        <f ca="1">OFFSET(coal!$E$3,(ROW(AB5)-1)*5,0)*1000</f>
        <v>18983.929719305768</v>
      </c>
      <c r="AC6">
        <f ca="1">OFFSET(nuclear!$B$3,(ROW(AC5)-1)*5,0)*1000</f>
        <v>85600</v>
      </c>
      <c r="AD6">
        <f ca="1">OFFSET(nuclear!$B$3,(ROW(AD5)-1)*5,0)*1000</f>
        <v>85600</v>
      </c>
      <c r="AE6">
        <f t="shared" si="0"/>
        <v>22953.846153846149</v>
      </c>
      <c r="AF6">
        <f ca="1">OFFSET(hydro!$B$2,(ROW(AF5)-1)*5,0)*1000</f>
        <v>25890.439480460529</v>
      </c>
    </row>
    <row r="7" spans="1:32" x14ac:dyDescent="0.25">
      <c r="A7">
        <v>2045</v>
      </c>
      <c r="B7">
        <f ca="1">OFFSET(battery!$B$2,(ROW(B6)-1)*5,0)*1000</f>
        <v>2895.5073555413069</v>
      </c>
      <c r="C7">
        <f ca="1">OFFSET(PV!$B$2,(ROW(C6)-1)*5,0)*1000</f>
        <v>11439.173159479529</v>
      </c>
      <c r="D7">
        <f ca="1">OFFSET(PV!$E$2,(ROW(D6)-1)*5,0)*1000</f>
        <v>4573.0023629517427</v>
      </c>
      <c r="E7">
        <f ca="1">OFFSET(PV!$H$2,(ROW(E6)-1)*5,0)*1000</f>
        <v>9357.0359314002162</v>
      </c>
      <c r="F7">
        <f ca="1">OFFSET(gas!$C$3,(ROW(F6)-1)*5,0)*1000</f>
        <v>15076.923076923078</v>
      </c>
      <c r="G7">
        <f ca="1">OFFSET(gas!$B$3,(ROW(G6)-1)*5,0)*1000</f>
        <v>11670.655270655268</v>
      </c>
      <c r="H7">
        <f ca="1">OFFSET(gas!$B$3,(ROW(H6)-1)*5,0)*1000</f>
        <v>11670.655270655268</v>
      </c>
      <c r="I7">
        <f ca="1">OFFSET(gas!$B$3,(ROW(I6)-1)*5,0)*1000</f>
        <v>11670.655270655268</v>
      </c>
      <c r="J7">
        <f ca="1">OFFSET(wind!$B$2,(ROW(J6)-1)*5,0)*1000</f>
        <v>26644.5</v>
      </c>
      <c r="K7">
        <f ca="1">OFFSET(offshore!$AA$2,(ROW(K6)-1)*5,0)*1000</f>
        <v>64759.021000810324</v>
      </c>
      <c r="L7">
        <f ca="1">OFFSET(coal!$B$3,(ROW(L6)-1)*5,0)*1000</f>
        <v>8568.6736661667019</v>
      </c>
      <c r="M7">
        <f ca="1">OFFSET(coal!$B$3,(ROW(M6)-1)*5,0)*1000</f>
        <v>8568.6736661667019</v>
      </c>
      <c r="N7">
        <f ca="1">OFFSET(coal!$B$3,(ROW(N6)-1)*5,0)*1000</f>
        <v>8568.6736661667019</v>
      </c>
      <c r="O7">
        <f ca="1">OFFSET(coal!$B$3,(ROW(O6)-1)*5,0)*1000</f>
        <v>8568.6736661667019</v>
      </c>
      <c r="P7">
        <f ca="1">OFFSET(coal!$B$3,(ROW(P6)-1)*5,0)*1000</f>
        <v>8568.6736661667019</v>
      </c>
      <c r="Q7">
        <f ca="1">OFFSET(coal!$B$3,(ROW(Q6)-1)*5,0)*1000</f>
        <v>8568.6736661667019</v>
      </c>
      <c r="R7">
        <f ca="1">OFFSET(coal!$B$3,(ROW(R6)-1)*5,0)*1000</f>
        <v>8568.6736661667019</v>
      </c>
      <c r="S7">
        <f ca="1">OFFSET(coal!$B$3,(ROW(S6)-1)*5,0)*1000</f>
        <v>8568.6736661667019</v>
      </c>
      <c r="T7">
        <f ca="1">OFFSET(coal!$B$3,(ROW(T6)-1)*5,0)*1000</f>
        <v>8568.6736661667019</v>
      </c>
      <c r="U7">
        <f ca="1">OFFSET(coal!$B$3,(ROW(U6)-1)*5,0)*1000</f>
        <v>8568.6736661667019</v>
      </c>
      <c r="V7">
        <f ca="1">OFFSET(coal!$B$3,(ROW(V6)-1)*5,0)*1000</f>
        <v>8568.6736661667019</v>
      </c>
      <c r="W7">
        <f ca="1">OFFSET(coal!$B$3,(ROW(W6)-1)*5,0)*1000</f>
        <v>8568.6736661667019</v>
      </c>
      <c r="X7">
        <f ca="1">OFFSET(coal!$B$3,(ROW(X6)-1)*5,0)*1000</f>
        <v>8568.6736661667019</v>
      </c>
      <c r="Y7">
        <f ca="1">OFFSET(coal!$B$3,(ROW(Y6)-1)*5,0)*1000</f>
        <v>8568.6736661667019</v>
      </c>
      <c r="Z7">
        <f ca="1">OFFSET(coal!$B$3,(ROW(Z6)-1)*5,0)*1000</f>
        <v>8568.6736661667019</v>
      </c>
      <c r="AA7">
        <f ca="1">OFFSET(coal!$B$3,(ROW(AA6)-1)*5,0)*1000</f>
        <v>8568.6736661667019</v>
      </c>
      <c r="AB7">
        <f ca="1">OFFSET(coal!$E$3,(ROW(AB6)-1)*5,0)*1000</f>
        <v>18983.929719305768</v>
      </c>
      <c r="AC7">
        <f ca="1">OFFSET(nuclear!$B$3,(ROW(AC6)-1)*5,0)*1000</f>
        <v>85600</v>
      </c>
      <c r="AD7">
        <f ca="1">OFFSET(nuclear!$B$3,(ROW(AD6)-1)*5,0)*1000</f>
        <v>85600</v>
      </c>
      <c r="AE7">
        <f t="shared" si="0"/>
        <v>22953.846153846149</v>
      </c>
      <c r="AF7">
        <f ca="1">OFFSET(hydro!$B$2,(ROW(AF6)-1)*5,0)*1000</f>
        <v>25890.439480460529</v>
      </c>
    </row>
    <row r="8" spans="1:32" x14ac:dyDescent="0.25">
      <c r="A8">
        <v>2050</v>
      </c>
      <c r="B8">
        <f ca="1">OFFSET(battery!$B$2,(ROW(B7)-1)*5,0)*1000</f>
        <v>2672.7760204996694</v>
      </c>
      <c r="C8">
        <f ca="1">OFFSET(PV!$B$2,(ROW(C7)-1)*5,0)*1000</f>
        <v>10862.623868450401</v>
      </c>
      <c r="D8">
        <f ca="1">OFFSET(PV!$E$2,(ROW(D7)-1)*5,0)*1000</f>
        <v>4380.0658931277485</v>
      </c>
      <c r="E8">
        <f ca="1">OFFSET(PV!$H$2,(ROW(E7)-1)*5,0)*1000</f>
        <v>8778.2371562521766</v>
      </c>
      <c r="F8">
        <f ca="1">OFFSET(gas!$C$3,(ROW(F7)-1)*5,0)*1000</f>
        <v>15076.923076923078</v>
      </c>
      <c r="G8">
        <f ca="1">OFFSET(gas!$B$3,(ROW(G7)-1)*5,0)*1000</f>
        <v>11670.655270655268</v>
      </c>
      <c r="H8">
        <f ca="1">OFFSET(gas!$B$3,(ROW(H7)-1)*5,0)*1000</f>
        <v>11670.655270655268</v>
      </c>
      <c r="I8">
        <f ca="1">OFFSET(gas!$B$3,(ROW(I7)-1)*5,0)*1000</f>
        <v>11670.655270655268</v>
      </c>
      <c r="J8">
        <f ca="1">OFFSET(wind!$B$2,(ROW(J7)-1)*5,0)*1000</f>
        <v>24066</v>
      </c>
      <c r="K8">
        <f ca="1">OFFSET(offshore!$AA$2,(ROW(K7)-1)*5,0)*1000</f>
        <v>61504.654437528028</v>
      </c>
      <c r="L8">
        <f ca="1">OFFSET(coal!$B$3,(ROW(L7)-1)*5,0)*1000</f>
        <v>8568.6736661667019</v>
      </c>
      <c r="M8">
        <f ca="1">OFFSET(coal!$B$3,(ROW(M7)-1)*5,0)*1000</f>
        <v>8568.6736661667019</v>
      </c>
      <c r="N8">
        <f ca="1">OFFSET(coal!$B$3,(ROW(N7)-1)*5,0)*1000</f>
        <v>8568.6736661667019</v>
      </c>
      <c r="O8">
        <f ca="1">OFFSET(coal!$B$3,(ROW(O7)-1)*5,0)*1000</f>
        <v>8568.6736661667019</v>
      </c>
      <c r="P8">
        <f ca="1">OFFSET(coal!$B$3,(ROW(P7)-1)*5,0)*1000</f>
        <v>8568.6736661667019</v>
      </c>
      <c r="Q8">
        <f ca="1">OFFSET(coal!$B$3,(ROW(Q7)-1)*5,0)*1000</f>
        <v>8568.6736661667019</v>
      </c>
      <c r="R8">
        <f ca="1">OFFSET(coal!$B$3,(ROW(R7)-1)*5,0)*1000</f>
        <v>8568.6736661667019</v>
      </c>
      <c r="S8">
        <f ca="1">OFFSET(coal!$B$3,(ROW(S7)-1)*5,0)*1000</f>
        <v>8568.6736661667019</v>
      </c>
      <c r="T8">
        <f ca="1">OFFSET(coal!$B$3,(ROW(T7)-1)*5,0)*1000</f>
        <v>8568.6736661667019</v>
      </c>
      <c r="U8">
        <f ca="1">OFFSET(coal!$B$3,(ROW(U7)-1)*5,0)*1000</f>
        <v>8568.6736661667019</v>
      </c>
      <c r="V8">
        <f ca="1">OFFSET(coal!$B$3,(ROW(V7)-1)*5,0)*1000</f>
        <v>8568.6736661667019</v>
      </c>
      <c r="W8">
        <f ca="1">OFFSET(coal!$B$3,(ROW(W7)-1)*5,0)*1000</f>
        <v>8568.6736661667019</v>
      </c>
      <c r="X8">
        <f ca="1">OFFSET(coal!$B$3,(ROW(X7)-1)*5,0)*1000</f>
        <v>8568.6736661667019</v>
      </c>
      <c r="Y8">
        <f ca="1">OFFSET(coal!$B$3,(ROW(Y7)-1)*5,0)*1000</f>
        <v>8568.6736661667019</v>
      </c>
      <c r="Z8">
        <f ca="1">OFFSET(coal!$B$3,(ROW(Z7)-1)*5,0)*1000</f>
        <v>8568.6736661667019</v>
      </c>
      <c r="AA8">
        <f ca="1">OFFSET(coal!$B$3,(ROW(AA7)-1)*5,0)*1000</f>
        <v>8568.6736661667019</v>
      </c>
      <c r="AB8">
        <f ca="1">OFFSET(coal!$E$3,(ROW(AB7)-1)*5,0)*1000</f>
        <v>18983.929719305768</v>
      </c>
      <c r="AC8">
        <f ca="1">OFFSET(nuclear!$B$3,(ROW(AC7)-1)*5,0)*1000</f>
        <v>85600</v>
      </c>
      <c r="AD8">
        <f ca="1">OFFSET(nuclear!$B$3,(ROW(AD7)-1)*5,0)*1000</f>
        <v>85600</v>
      </c>
      <c r="AE8">
        <f t="shared" si="0"/>
        <v>22953.846153846149</v>
      </c>
      <c r="AF8">
        <f ca="1">OFFSET(hydro!$B$2,(ROW(AF7)-1)*5,0)*1000</f>
        <v>25890.439480460529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A2" sqref="A2:A32"/>
    </sheetView>
  </sheetViews>
  <sheetFormatPr defaultRowHeight="15" x14ac:dyDescent="0.25"/>
  <sheetData>
    <row r="2" spans="1:4" x14ac:dyDescent="0.25">
      <c r="A2">
        <v>2020</v>
      </c>
      <c r="B2">
        <v>66</v>
      </c>
      <c r="C2">
        <v>66</v>
      </c>
      <c r="D2">
        <v>66</v>
      </c>
    </row>
    <row r="3" spans="1:4" x14ac:dyDescent="0.25">
      <c r="A3">
        <v>2021</v>
      </c>
      <c r="B3">
        <v>63.774444444444448</v>
      </c>
      <c r="C3">
        <v>65.062222222222218</v>
      </c>
      <c r="D3">
        <v>66</v>
      </c>
    </row>
    <row r="4" spans="1:4" x14ac:dyDescent="0.25">
      <c r="A4">
        <v>2022</v>
      </c>
      <c r="B4">
        <v>61.548888888888889</v>
      </c>
      <c r="C4">
        <v>64.124444444444435</v>
      </c>
      <c r="D4">
        <v>66</v>
      </c>
    </row>
    <row r="5" spans="1:4" x14ac:dyDescent="0.25">
      <c r="A5">
        <v>2023</v>
      </c>
      <c r="B5">
        <v>59.323333333333338</v>
      </c>
      <c r="C5">
        <v>63.18666666666666</v>
      </c>
      <c r="D5">
        <v>66</v>
      </c>
    </row>
    <row r="6" spans="1:4" x14ac:dyDescent="0.25">
      <c r="A6">
        <v>2024</v>
      </c>
      <c r="B6">
        <v>57.097777777777772</v>
      </c>
      <c r="C6">
        <v>62.248888888888885</v>
      </c>
      <c r="D6">
        <v>66</v>
      </c>
    </row>
    <row r="7" spans="1:4" x14ac:dyDescent="0.25">
      <c r="A7">
        <v>2025</v>
      </c>
      <c r="B7">
        <v>54.87222222222222</v>
      </c>
      <c r="C7">
        <v>61.311111111111103</v>
      </c>
      <c r="D7">
        <v>66</v>
      </c>
    </row>
    <row r="8" spans="1:4" x14ac:dyDescent="0.25">
      <c r="A8">
        <v>2026</v>
      </c>
      <c r="B8">
        <v>52.646666666666668</v>
      </c>
      <c r="C8">
        <v>60.373333333333328</v>
      </c>
      <c r="D8">
        <v>66</v>
      </c>
    </row>
    <row r="9" spans="1:4" x14ac:dyDescent="0.25">
      <c r="A9">
        <v>2027</v>
      </c>
      <c r="B9">
        <v>50.421111111111109</v>
      </c>
      <c r="C9">
        <v>59.435555555555545</v>
      </c>
      <c r="D9">
        <v>66</v>
      </c>
    </row>
    <row r="10" spans="1:4" x14ac:dyDescent="0.25">
      <c r="A10">
        <v>2028</v>
      </c>
      <c r="B10">
        <v>48.195555555555558</v>
      </c>
      <c r="C10">
        <v>58.49777777777777</v>
      </c>
      <c r="D10">
        <v>66</v>
      </c>
    </row>
    <row r="11" spans="1:4" x14ac:dyDescent="0.25">
      <c r="A11">
        <v>2029</v>
      </c>
      <c r="B11">
        <v>45.97</v>
      </c>
      <c r="C11">
        <v>57.559999999999988</v>
      </c>
      <c r="D11">
        <v>66</v>
      </c>
    </row>
    <row r="12" spans="1:4" x14ac:dyDescent="0.25">
      <c r="A12">
        <v>2030</v>
      </c>
      <c r="B12">
        <v>43.74444444444444</v>
      </c>
      <c r="C12">
        <v>56.622222222222227</v>
      </c>
      <c r="D12">
        <v>66</v>
      </c>
    </row>
    <row r="13" spans="1:4" x14ac:dyDescent="0.25">
      <c r="A13">
        <v>2031</v>
      </c>
      <c r="B13">
        <v>43.722611111111114</v>
      </c>
      <c r="C13">
        <v>56.593721574568754</v>
      </c>
      <c r="D13">
        <v>66</v>
      </c>
    </row>
    <row r="14" spans="1:4" x14ac:dyDescent="0.25">
      <c r="A14">
        <v>2032</v>
      </c>
      <c r="B14">
        <v>43.70077777777778</v>
      </c>
      <c r="C14">
        <v>56.565220926915273</v>
      </c>
      <c r="D14">
        <v>66</v>
      </c>
    </row>
    <row r="15" spans="1:4" x14ac:dyDescent="0.25">
      <c r="A15">
        <v>2033</v>
      </c>
      <c r="B15">
        <v>43.678944444444447</v>
      </c>
      <c r="C15">
        <v>56.5367202792618</v>
      </c>
      <c r="D15">
        <v>66</v>
      </c>
    </row>
    <row r="16" spans="1:4" x14ac:dyDescent="0.25">
      <c r="A16">
        <v>2034</v>
      </c>
      <c r="B16">
        <v>43.657111111111114</v>
      </c>
      <c r="C16">
        <v>56.508219631608327</v>
      </c>
      <c r="D16">
        <v>66</v>
      </c>
    </row>
    <row r="17" spans="1:4" x14ac:dyDescent="0.25">
      <c r="A17">
        <v>2035</v>
      </c>
      <c r="B17">
        <v>43.63527777777778</v>
      </c>
      <c r="C17">
        <v>56.479718983954861</v>
      </c>
      <c r="D17">
        <v>66</v>
      </c>
    </row>
    <row r="18" spans="1:4" x14ac:dyDescent="0.25">
      <c r="A18">
        <v>2036</v>
      </c>
      <c r="B18">
        <v>43.613444444444454</v>
      </c>
      <c r="C18">
        <v>56.451218336301388</v>
      </c>
      <c r="D18">
        <v>66</v>
      </c>
    </row>
    <row r="19" spans="1:4" x14ac:dyDescent="0.25">
      <c r="A19">
        <v>2037</v>
      </c>
      <c r="B19">
        <v>43.591611111111121</v>
      </c>
      <c r="C19">
        <v>56.422717688647914</v>
      </c>
      <c r="D19">
        <v>66</v>
      </c>
    </row>
    <row r="20" spans="1:4" x14ac:dyDescent="0.25">
      <c r="A20">
        <v>2038</v>
      </c>
      <c r="B20">
        <v>43.569777777777787</v>
      </c>
      <c r="C20">
        <v>56.394217040994441</v>
      </c>
      <c r="D20">
        <v>66</v>
      </c>
    </row>
    <row r="21" spans="1:4" x14ac:dyDescent="0.25">
      <c r="A21">
        <v>2039</v>
      </c>
      <c r="B21">
        <v>43.547944444444461</v>
      </c>
      <c r="C21">
        <v>56.365716393340961</v>
      </c>
      <c r="D21">
        <v>66</v>
      </c>
    </row>
    <row r="22" spans="1:4" x14ac:dyDescent="0.25">
      <c r="A22">
        <v>2040</v>
      </c>
      <c r="B22">
        <v>43.526111111111121</v>
      </c>
      <c r="C22">
        <v>56.337215745687487</v>
      </c>
      <c r="D22">
        <v>66</v>
      </c>
    </row>
    <row r="23" spans="1:4" x14ac:dyDescent="0.25">
      <c r="A23">
        <v>2041</v>
      </c>
      <c r="B23">
        <v>43.504277777777794</v>
      </c>
      <c r="C23">
        <v>56.308715098034021</v>
      </c>
      <c r="D23">
        <v>66</v>
      </c>
    </row>
    <row r="24" spans="1:4" x14ac:dyDescent="0.25">
      <c r="A24">
        <v>2042</v>
      </c>
      <c r="B24">
        <v>43.482444444444461</v>
      </c>
      <c r="C24">
        <v>56.280214450380548</v>
      </c>
      <c r="D24">
        <v>66</v>
      </c>
    </row>
    <row r="25" spans="1:4" x14ac:dyDescent="0.25">
      <c r="A25">
        <v>2043</v>
      </c>
      <c r="B25">
        <v>43.460611111111128</v>
      </c>
      <c r="C25">
        <v>56.251713802727075</v>
      </c>
      <c r="D25">
        <v>66</v>
      </c>
    </row>
    <row r="26" spans="1:4" x14ac:dyDescent="0.25">
      <c r="A26">
        <v>2044</v>
      </c>
      <c r="B26">
        <v>43.438777777777801</v>
      </c>
      <c r="C26">
        <v>56.223213155073601</v>
      </c>
      <c r="D26">
        <v>66</v>
      </c>
    </row>
    <row r="27" spans="1:4" x14ac:dyDescent="0.25">
      <c r="A27">
        <v>2045</v>
      </c>
      <c r="B27">
        <v>43.416944444444468</v>
      </c>
      <c r="C27">
        <v>56.194712507420121</v>
      </c>
      <c r="D27">
        <v>66</v>
      </c>
    </row>
    <row r="28" spans="1:4" x14ac:dyDescent="0.25">
      <c r="A28">
        <v>2046</v>
      </c>
      <c r="B28">
        <v>43.395111111111135</v>
      </c>
      <c r="C28">
        <v>56.166211859766648</v>
      </c>
      <c r="D28">
        <v>66</v>
      </c>
    </row>
    <row r="29" spans="1:4" x14ac:dyDescent="0.25">
      <c r="A29">
        <v>2047</v>
      </c>
      <c r="B29">
        <v>43.373277777777801</v>
      </c>
      <c r="C29">
        <v>56.137711212113174</v>
      </c>
      <c r="D29">
        <v>66</v>
      </c>
    </row>
    <row r="30" spans="1:4" x14ac:dyDescent="0.25">
      <c r="A30">
        <v>2048</v>
      </c>
      <c r="B30">
        <v>43.351444444444468</v>
      </c>
      <c r="C30">
        <v>56.109210564459708</v>
      </c>
      <c r="D30">
        <v>66</v>
      </c>
    </row>
    <row r="31" spans="1:4" x14ac:dyDescent="0.25">
      <c r="A31">
        <v>2049</v>
      </c>
      <c r="B31">
        <v>43.329611111111134</v>
      </c>
      <c r="C31">
        <v>56.080709916806235</v>
      </c>
      <c r="D31">
        <v>66</v>
      </c>
    </row>
    <row r="32" spans="1:4" x14ac:dyDescent="0.25">
      <c r="A32">
        <v>2050</v>
      </c>
      <c r="B32">
        <v>43.30777777777778</v>
      </c>
      <c r="C32">
        <v>56.052209269152769</v>
      </c>
      <c r="D32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opLeftCell="L1" workbookViewId="0">
      <selection activeCell="AD2" sqref="AD2"/>
    </sheetView>
  </sheetViews>
  <sheetFormatPr defaultRowHeight="15" x14ac:dyDescent="0.25"/>
  <sheetData>
    <row r="1" spans="1:3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16</v>
      </c>
      <c r="G1" t="s">
        <v>14</v>
      </c>
      <c r="H1" t="s">
        <v>15</v>
      </c>
      <c r="I1" t="s">
        <v>17</v>
      </c>
      <c r="J1" t="s">
        <v>0</v>
      </c>
      <c r="K1" t="s">
        <v>6</v>
      </c>
      <c r="L1" t="s">
        <v>28</v>
      </c>
      <c r="M1" t="s">
        <v>31</v>
      </c>
      <c r="N1" t="s">
        <v>29</v>
      </c>
      <c r="O1" t="s">
        <v>30</v>
      </c>
      <c r="P1" t="s">
        <v>13</v>
      </c>
      <c r="Q1" t="s">
        <v>19</v>
      </c>
      <c r="R1" t="s">
        <v>21</v>
      </c>
      <c r="S1" t="s">
        <v>23</v>
      </c>
      <c r="T1" t="s">
        <v>8</v>
      </c>
      <c r="U1" t="s">
        <v>9</v>
      </c>
      <c r="V1" t="s">
        <v>20</v>
      </c>
      <c r="W1" t="s">
        <v>24</v>
      </c>
      <c r="X1" t="s">
        <v>7</v>
      </c>
      <c r="Y1" t="s">
        <v>18</v>
      </c>
      <c r="Z1" t="s">
        <v>22</v>
      </c>
      <c r="AA1" t="s">
        <v>25</v>
      </c>
      <c r="AB1" t="s">
        <v>10</v>
      </c>
      <c r="AC1" t="s">
        <v>11</v>
      </c>
      <c r="AD1" t="s">
        <v>12</v>
      </c>
      <c r="AE1" t="s">
        <v>27</v>
      </c>
      <c r="AF1" t="s">
        <v>26</v>
      </c>
    </row>
    <row r="2" spans="1:32" x14ac:dyDescent="0.25">
      <c r="A2">
        <v>2020</v>
      </c>
      <c r="B2">
        <f ca="1">OFFSET(battery!$D$2,(ROW(B1)-1)*5,0)*1000</f>
        <v>9236.409308157612</v>
      </c>
      <c r="C2">
        <f ca="1">OFFSET(PV!$D$2,(ROW(C1)-1)*5,0)*1000</f>
        <v>22623.69024</v>
      </c>
      <c r="D2">
        <f ca="1">OFFSET(PV!$G$2,(ROW(D1)-1)*5,0)*1000</f>
        <v>9692.3076923076915</v>
      </c>
      <c r="E2">
        <f ca="1">OFFSET(PV!$J$2,(ROW(E1)-1)*5,0)*1000</f>
        <v>29295.962</v>
      </c>
      <c r="F2">
        <f ca="1">OFFSET(gas!$C$3,(ROW(F1)-1)*5,0)*1000</f>
        <v>15076.923076923078</v>
      </c>
      <c r="G2">
        <f ca="1">OFFSET(gas!$B$3,(ROW(G1)-1)*5,0)*1000</f>
        <v>11670.655270655268</v>
      </c>
      <c r="H2">
        <f ca="1">OFFSET(gas!$B$3,(ROW(H1)-1)*5,0)*1000</f>
        <v>11670.655270655268</v>
      </c>
      <c r="I2">
        <f ca="1">OFFSET(gas!$B$3,(ROW(I1)-1)*5,0)*1000</f>
        <v>11670.655270655268</v>
      </c>
      <c r="J2">
        <f ca="1">OFFSET(wind!$D$2,(ROW(J1)-1)*5,0)*1000</f>
        <v>43000</v>
      </c>
      <c r="K2">
        <f ca="1">OFFSET(offshore!$AC$2,(ROW(K1)-1)*5,0)*1000</f>
        <v>109000</v>
      </c>
      <c r="L2">
        <f ca="1">OFFSET(coal!$D$3,(ROW(L1)-1)*5,0)*1000</f>
        <v>9538.461538461539</v>
      </c>
      <c r="M2">
        <f ca="1">OFFSET(coal!$D$3,(ROW(M1)-1)*5,0)*1000</f>
        <v>9538.461538461539</v>
      </c>
      <c r="N2">
        <f ca="1">OFFSET(coal!$D$3,(ROW(N1)-1)*5,0)*1000</f>
        <v>9538.461538461539</v>
      </c>
      <c r="O2">
        <f ca="1">OFFSET(coal!$D$3,(ROW(O1)-1)*5,0)*1000</f>
        <v>9538.461538461539</v>
      </c>
      <c r="P2">
        <f ca="1">OFFSET(coal!$D$3,(ROW(P1)-1)*5,0)*1000</f>
        <v>9538.461538461539</v>
      </c>
      <c r="Q2">
        <f ca="1">OFFSET(coal!$D$3,(ROW(Q1)-1)*5,0)*1000</f>
        <v>9538.461538461539</v>
      </c>
      <c r="R2">
        <f ca="1">OFFSET(coal!$D$3,(ROW(R1)-1)*5,0)*1000</f>
        <v>9538.461538461539</v>
      </c>
      <c r="S2">
        <f ca="1">OFFSET(coal!$D$3,(ROW(S1)-1)*5,0)*1000</f>
        <v>9538.461538461539</v>
      </c>
      <c r="T2">
        <f ca="1">OFFSET(coal!$D$3,(ROW(T1)-1)*5,0)*1000</f>
        <v>9538.461538461539</v>
      </c>
      <c r="U2">
        <f ca="1">OFFSET(coal!$D$3,(ROW(U1)-1)*5,0)*1000</f>
        <v>9538.461538461539</v>
      </c>
      <c r="V2">
        <f ca="1">OFFSET(coal!$D$3,(ROW(V1)-1)*5,0)*1000</f>
        <v>9538.461538461539</v>
      </c>
      <c r="W2">
        <f ca="1">OFFSET(coal!$D$3,(ROW(W1)-1)*5,0)*1000</f>
        <v>9538.461538461539</v>
      </c>
      <c r="X2">
        <f ca="1">OFFSET(coal!$D$3,(ROW(X1)-1)*5,0)*1000</f>
        <v>9538.461538461539</v>
      </c>
      <c r="Y2">
        <f ca="1">OFFSET(coal!$D$3,(ROW(Y1)-1)*5,0)*1000</f>
        <v>9538.461538461539</v>
      </c>
      <c r="Z2">
        <f ca="1">OFFSET(coal!$D$3,(ROW(Z1)-1)*5,0)*1000</f>
        <v>9538.461538461539</v>
      </c>
      <c r="AA2">
        <f ca="1">OFFSET(coal!$D$3,(ROW(AA1)-1)*5,0)*1000</f>
        <v>9538.461538461539</v>
      </c>
      <c r="AB2">
        <f ca="1">OFFSET(coal!$G$3,(ROW(AB1)-1)*5,0)*1000</f>
        <v>18983.929719305768</v>
      </c>
      <c r="AC2">
        <f ca="1">OFFSET(nuclear!$B$3,(ROW(AC1)-1)*5,0)*1000</f>
        <v>85600</v>
      </c>
      <c r="AD2">
        <f ca="1">OFFSET(nuclear!$B$3,(ROW(AD1)-1)*5,0)*1000</f>
        <v>85600</v>
      </c>
      <c r="AE2">
        <f>149.2/6.5*1000</f>
        <v>22953.846153846149</v>
      </c>
      <c r="AF2">
        <f ca="1">OFFSET(hydro!$D$2,(ROW(AF1)-1)*5,0)*1000</f>
        <v>29965.779459712401</v>
      </c>
    </row>
    <row r="3" spans="1:32" x14ac:dyDescent="0.25">
      <c r="A3">
        <v>2025</v>
      </c>
      <c r="B3">
        <f ca="1">OFFSET(battery!$D$2,(ROW(B2)-1)*5,0)*1000</f>
        <v>6877.3122418745334</v>
      </c>
      <c r="C3">
        <f ca="1">OFFSET(PV!$D$2,(ROW(C2)-1)*5,0)*1000</f>
        <v>20278.730602272248</v>
      </c>
      <c r="D3">
        <f ca="1">OFFSET(PV!$G$2,(ROW(D2)-1)*5,0)*1000</f>
        <v>9067.8224915801056</v>
      </c>
      <c r="E3">
        <f ca="1">OFFSET(PV!$J$2,(ROW(E2)-1)*5,0)*1000</f>
        <v>27415.167791780932</v>
      </c>
      <c r="F3">
        <f ca="1">OFFSET(gas!$C$3,(ROW(F2)-1)*5,0)*1000</f>
        <v>15076.923076923078</v>
      </c>
      <c r="G3">
        <f ca="1">OFFSET(gas!$B$3,(ROW(G2)-1)*5,0)*1000</f>
        <v>11670.655270655268</v>
      </c>
      <c r="H3">
        <f ca="1">OFFSET(gas!$B$3,(ROW(H2)-1)*5,0)*1000</f>
        <v>11670.655270655268</v>
      </c>
      <c r="I3">
        <f ca="1">OFFSET(gas!$B$3,(ROW(I2)-1)*5,0)*1000</f>
        <v>11670.655270655268</v>
      </c>
      <c r="J3">
        <f ca="1">OFFSET(wind!$D$2,(ROW(J2)-1)*5,0)*1000</f>
        <v>43000</v>
      </c>
      <c r="K3">
        <f ca="1">OFFSET(offshore!$AC$2,(ROW(K2)-1)*5,0)*1000</f>
        <v>98826.963809027671</v>
      </c>
      <c r="L3">
        <f ca="1">OFFSET(coal!$D$3,(ROW(L2)-1)*5,0)*1000</f>
        <v>9538.461538461539</v>
      </c>
      <c r="M3">
        <f ca="1">OFFSET(coal!$D$3,(ROW(M2)-1)*5,0)*1000</f>
        <v>9538.461538461539</v>
      </c>
      <c r="N3">
        <f ca="1">OFFSET(coal!$D$3,(ROW(N2)-1)*5,0)*1000</f>
        <v>9538.461538461539</v>
      </c>
      <c r="O3">
        <f ca="1">OFFSET(coal!$D$3,(ROW(O2)-1)*5,0)*1000</f>
        <v>9538.461538461539</v>
      </c>
      <c r="P3">
        <f ca="1">OFFSET(coal!$D$3,(ROW(P2)-1)*5,0)*1000</f>
        <v>9538.461538461539</v>
      </c>
      <c r="Q3">
        <f ca="1">OFFSET(coal!$D$3,(ROW(Q2)-1)*5,0)*1000</f>
        <v>9538.461538461539</v>
      </c>
      <c r="R3">
        <f ca="1">OFFSET(coal!$D$3,(ROW(R2)-1)*5,0)*1000</f>
        <v>9538.461538461539</v>
      </c>
      <c r="S3">
        <f ca="1">OFFSET(coal!$D$3,(ROW(S2)-1)*5,0)*1000</f>
        <v>9538.461538461539</v>
      </c>
      <c r="T3">
        <f ca="1">OFFSET(coal!$D$3,(ROW(T2)-1)*5,0)*1000</f>
        <v>9538.461538461539</v>
      </c>
      <c r="U3">
        <f ca="1">OFFSET(coal!$D$3,(ROW(U2)-1)*5,0)*1000</f>
        <v>9538.461538461539</v>
      </c>
      <c r="V3">
        <f ca="1">OFFSET(coal!$D$3,(ROW(V2)-1)*5,0)*1000</f>
        <v>9538.461538461539</v>
      </c>
      <c r="W3">
        <f ca="1">OFFSET(coal!$D$3,(ROW(W2)-1)*5,0)*1000</f>
        <v>9538.461538461539</v>
      </c>
      <c r="X3">
        <f ca="1">OFFSET(coal!$D$3,(ROW(X2)-1)*5,0)*1000</f>
        <v>9538.461538461539</v>
      </c>
      <c r="Y3">
        <f ca="1">OFFSET(coal!$D$3,(ROW(Y2)-1)*5,0)*1000</f>
        <v>9538.461538461539</v>
      </c>
      <c r="Z3">
        <f ca="1">OFFSET(coal!$D$3,(ROW(Z2)-1)*5,0)*1000</f>
        <v>9538.461538461539</v>
      </c>
      <c r="AA3">
        <f ca="1">OFFSET(coal!$D$3,(ROW(AA2)-1)*5,0)*1000</f>
        <v>9538.461538461539</v>
      </c>
      <c r="AB3">
        <f ca="1">OFFSET(coal!$G$3,(ROW(AB2)-1)*5,0)*1000</f>
        <v>18983.929719305768</v>
      </c>
      <c r="AC3">
        <f ca="1">OFFSET(nuclear!$B$3,(ROW(AC2)-1)*5,0)*1000</f>
        <v>85600</v>
      </c>
      <c r="AD3">
        <f ca="1">OFFSET(nuclear!$B$3,(ROW(AD2)-1)*5,0)*1000</f>
        <v>85600</v>
      </c>
      <c r="AE3">
        <f t="shared" ref="AE3:AE8" si="0">149.2/6.5*1000</f>
        <v>22953.846153846149</v>
      </c>
      <c r="AF3">
        <f ca="1">OFFSET(hydro!$D$2,(ROW(AF2)-1)*5,0)*1000</f>
        <v>29965.779459712401</v>
      </c>
    </row>
    <row r="4" spans="1:32" x14ac:dyDescent="0.25">
      <c r="A4">
        <v>2030</v>
      </c>
      <c r="B4">
        <f ca="1">OFFSET(battery!$D$2,(ROW(B3)-1)*5,0)*1000</f>
        <v>6151.2910408611779</v>
      </c>
      <c r="C4">
        <f ca="1">OFFSET(PV!$D$2,(ROW(C3)-1)*5,0)*1000</f>
        <v>19953.906380388024</v>
      </c>
      <c r="D4">
        <f ca="1">OFFSET(PV!$G$2,(ROW(D3)-1)*5,0)*1000</f>
        <v>8443.3372908525234</v>
      </c>
      <c r="E4">
        <f ca="1">OFFSET(PV!$J$2,(ROW(E3)-1)*5,0)*1000</f>
        <v>25467.007712781859</v>
      </c>
      <c r="F4">
        <f ca="1">OFFSET(gas!$C$3,(ROW(F3)-1)*5,0)*1000</f>
        <v>15076.923076923078</v>
      </c>
      <c r="G4">
        <f ca="1">OFFSET(gas!$B$3,(ROW(G3)-1)*5,0)*1000</f>
        <v>11670.655270655268</v>
      </c>
      <c r="H4">
        <f ca="1">OFFSET(gas!$B$3,(ROW(H3)-1)*5,0)*1000</f>
        <v>11670.655270655268</v>
      </c>
      <c r="I4">
        <f ca="1">OFFSET(gas!$B$3,(ROW(I3)-1)*5,0)*1000</f>
        <v>11670.655270655268</v>
      </c>
      <c r="J4">
        <f ca="1">OFFSET(wind!$D$2,(ROW(J3)-1)*5,0)*1000</f>
        <v>43000</v>
      </c>
      <c r="K4">
        <f ca="1">OFFSET(offshore!$AC$2,(ROW(K3)-1)*5,0)*1000</f>
        <v>93791.338529927118</v>
      </c>
      <c r="L4">
        <f ca="1">OFFSET(coal!$D$3,(ROW(L3)-1)*5,0)*1000</f>
        <v>9538.461538461539</v>
      </c>
      <c r="M4">
        <f ca="1">OFFSET(coal!$D$3,(ROW(M3)-1)*5,0)*1000</f>
        <v>9538.461538461539</v>
      </c>
      <c r="N4">
        <f ca="1">OFFSET(coal!$D$3,(ROW(N3)-1)*5,0)*1000</f>
        <v>9538.461538461539</v>
      </c>
      <c r="O4">
        <f ca="1">OFFSET(coal!$D$3,(ROW(O3)-1)*5,0)*1000</f>
        <v>9538.461538461539</v>
      </c>
      <c r="P4">
        <f ca="1">OFFSET(coal!$D$3,(ROW(P3)-1)*5,0)*1000</f>
        <v>9538.461538461539</v>
      </c>
      <c r="Q4">
        <f ca="1">OFFSET(coal!$D$3,(ROW(Q3)-1)*5,0)*1000</f>
        <v>9538.461538461539</v>
      </c>
      <c r="R4">
        <f ca="1">OFFSET(coal!$D$3,(ROW(R3)-1)*5,0)*1000</f>
        <v>9538.461538461539</v>
      </c>
      <c r="S4">
        <f ca="1">OFFSET(coal!$D$3,(ROW(S3)-1)*5,0)*1000</f>
        <v>9538.461538461539</v>
      </c>
      <c r="T4">
        <f ca="1">OFFSET(coal!$D$3,(ROW(T3)-1)*5,0)*1000</f>
        <v>9538.461538461539</v>
      </c>
      <c r="U4">
        <f ca="1">OFFSET(coal!$D$3,(ROW(U3)-1)*5,0)*1000</f>
        <v>9538.461538461539</v>
      </c>
      <c r="V4">
        <f ca="1">OFFSET(coal!$D$3,(ROW(V3)-1)*5,0)*1000</f>
        <v>9538.461538461539</v>
      </c>
      <c r="W4">
        <f ca="1">OFFSET(coal!$D$3,(ROW(W3)-1)*5,0)*1000</f>
        <v>9538.461538461539</v>
      </c>
      <c r="X4">
        <f ca="1">OFFSET(coal!$D$3,(ROW(X3)-1)*5,0)*1000</f>
        <v>9538.461538461539</v>
      </c>
      <c r="Y4">
        <f ca="1">OFFSET(coal!$D$3,(ROW(Y3)-1)*5,0)*1000</f>
        <v>9538.461538461539</v>
      </c>
      <c r="Z4">
        <f ca="1">OFFSET(coal!$D$3,(ROW(Z3)-1)*5,0)*1000</f>
        <v>9538.461538461539</v>
      </c>
      <c r="AA4">
        <f ca="1">OFFSET(coal!$D$3,(ROW(AA3)-1)*5,0)*1000</f>
        <v>9538.461538461539</v>
      </c>
      <c r="AB4">
        <f ca="1">OFFSET(coal!$G$3,(ROW(AB3)-1)*5,0)*1000</f>
        <v>18983.929719305768</v>
      </c>
      <c r="AC4">
        <f ca="1">OFFSET(nuclear!$B$3,(ROW(AC3)-1)*5,0)*1000</f>
        <v>85600</v>
      </c>
      <c r="AD4">
        <f ca="1">OFFSET(nuclear!$B$3,(ROW(AD3)-1)*5,0)*1000</f>
        <v>85600</v>
      </c>
      <c r="AE4">
        <f t="shared" si="0"/>
        <v>22953.846153846149</v>
      </c>
      <c r="AF4">
        <f ca="1">OFFSET(hydro!$D$2,(ROW(AF3)-1)*5,0)*1000</f>
        <v>29965.779459712401</v>
      </c>
    </row>
    <row r="5" spans="1:32" x14ac:dyDescent="0.25">
      <c r="A5">
        <v>2035</v>
      </c>
      <c r="B5">
        <f ca="1">OFFSET(battery!$D$2,(ROW(B4)-1)*5,0)*1000</f>
        <v>6151.2910408611779</v>
      </c>
      <c r="C5">
        <f ca="1">OFFSET(PV!$D$2,(ROW(C4)-1)*5,0)*1000</f>
        <v>18769.111354171549</v>
      </c>
      <c r="D5">
        <f ca="1">OFFSET(PV!$G$2,(ROW(D4)-1)*5,0)*1000</f>
        <v>7846.9442763601191</v>
      </c>
      <c r="E5">
        <f ca="1">OFFSET(PV!$J$2,(ROW(E4)-1)*5,0)*1000</f>
        <v>22415.501524873056</v>
      </c>
      <c r="F5">
        <f ca="1">OFFSET(gas!$C$3,(ROW(F4)-1)*5,0)*1000</f>
        <v>15076.923076923078</v>
      </c>
      <c r="G5">
        <f ca="1">OFFSET(gas!$B$3,(ROW(G4)-1)*5,0)*1000</f>
        <v>11670.655270655268</v>
      </c>
      <c r="H5">
        <f ca="1">OFFSET(gas!$B$3,(ROW(H4)-1)*5,0)*1000</f>
        <v>11670.655270655268</v>
      </c>
      <c r="I5">
        <f ca="1">OFFSET(gas!$B$3,(ROW(I4)-1)*5,0)*1000</f>
        <v>11670.655270655268</v>
      </c>
      <c r="J5">
        <f ca="1">OFFSET(wind!$D$2,(ROW(J4)-1)*5,0)*1000</f>
        <v>42512.375</v>
      </c>
      <c r="K5">
        <f ca="1">OFFSET(offshore!$AC$2,(ROW(K4)-1)*5,0)*1000</f>
        <v>90416.098806183916</v>
      </c>
      <c r="L5">
        <f ca="1">OFFSET(coal!$D$3,(ROW(L4)-1)*5,0)*1000</f>
        <v>9538.461538461539</v>
      </c>
      <c r="M5">
        <f ca="1">OFFSET(coal!$D$3,(ROW(M4)-1)*5,0)*1000</f>
        <v>9538.461538461539</v>
      </c>
      <c r="N5">
        <f ca="1">OFFSET(coal!$D$3,(ROW(N4)-1)*5,0)*1000</f>
        <v>9538.461538461539</v>
      </c>
      <c r="O5">
        <f ca="1">OFFSET(coal!$D$3,(ROW(O4)-1)*5,0)*1000</f>
        <v>9538.461538461539</v>
      </c>
      <c r="P5">
        <f ca="1">OFFSET(coal!$D$3,(ROW(P4)-1)*5,0)*1000</f>
        <v>9538.461538461539</v>
      </c>
      <c r="Q5">
        <f ca="1">OFFSET(coal!$D$3,(ROW(Q4)-1)*5,0)*1000</f>
        <v>9538.461538461539</v>
      </c>
      <c r="R5">
        <f ca="1">OFFSET(coal!$D$3,(ROW(R4)-1)*5,0)*1000</f>
        <v>9538.461538461539</v>
      </c>
      <c r="S5">
        <f ca="1">OFFSET(coal!$D$3,(ROW(S4)-1)*5,0)*1000</f>
        <v>9538.461538461539</v>
      </c>
      <c r="T5">
        <f ca="1">OFFSET(coal!$D$3,(ROW(T4)-1)*5,0)*1000</f>
        <v>9538.461538461539</v>
      </c>
      <c r="U5">
        <f ca="1">OFFSET(coal!$D$3,(ROW(U4)-1)*5,0)*1000</f>
        <v>9538.461538461539</v>
      </c>
      <c r="V5">
        <f ca="1">OFFSET(coal!$D$3,(ROW(V4)-1)*5,0)*1000</f>
        <v>9538.461538461539</v>
      </c>
      <c r="W5">
        <f ca="1">OFFSET(coal!$D$3,(ROW(W4)-1)*5,0)*1000</f>
        <v>9538.461538461539</v>
      </c>
      <c r="X5">
        <f ca="1">OFFSET(coal!$D$3,(ROW(X4)-1)*5,0)*1000</f>
        <v>9538.461538461539</v>
      </c>
      <c r="Y5">
        <f ca="1">OFFSET(coal!$D$3,(ROW(Y4)-1)*5,0)*1000</f>
        <v>9538.461538461539</v>
      </c>
      <c r="Z5">
        <f ca="1">OFFSET(coal!$D$3,(ROW(Z4)-1)*5,0)*1000</f>
        <v>9538.461538461539</v>
      </c>
      <c r="AA5">
        <f ca="1">OFFSET(coal!$D$3,(ROW(AA4)-1)*5,0)*1000</f>
        <v>9538.461538461539</v>
      </c>
      <c r="AB5">
        <f ca="1">OFFSET(coal!$G$3,(ROW(AB4)-1)*5,0)*1000</f>
        <v>18983.929719305768</v>
      </c>
      <c r="AC5">
        <f ca="1">OFFSET(nuclear!$B$3,(ROW(AC4)-1)*5,0)*1000</f>
        <v>85600</v>
      </c>
      <c r="AD5">
        <f ca="1">OFFSET(nuclear!$B$3,(ROW(AD4)-1)*5,0)*1000</f>
        <v>85600</v>
      </c>
      <c r="AE5">
        <f t="shared" si="0"/>
        <v>22953.846153846149</v>
      </c>
      <c r="AF5">
        <f ca="1">OFFSET(hydro!$D$2,(ROW(AF4)-1)*5,0)*1000</f>
        <v>29965.779459712401</v>
      </c>
    </row>
    <row r="6" spans="1:32" x14ac:dyDescent="0.25">
      <c r="A6">
        <v>2040</v>
      </c>
      <c r="B6">
        <f ca="1">OFFSET(battery!$D$2,(ROW(B5)-1)*5,0)*1000</f>
        <v>6151.2910408611779</v>
      </c>
      <c r="C6">
        <f ca="1">OFFSET(PV!$D$2,(ROW(C5)-1)*5,0)*1000</f>
        <v>17585.483166675196</v>
      </c>
      <c r="D6">
        <f ca="1">OFFSET(PV!$G$2,(ROW(D5)-1)*5,0)*1000</f>
        <v>7250.5512618677158</v>
      </c>
      <c r="E6">
        <f ca="1">OFFSET(PV!$J$2,(ROW(E5)-1)*5,0)*1000</f>
        <v>19363.995336964246</v>
      </c>
      <c r="F6">
        <f ca="1">OFFSET(gas!$C$3,(ROW(F5)-1)*5,0)*1000</f>
        <v>15076.923076923078</v>
      </c>
      <c r="G6">
        <f ca="1">OFFSET(gas!$B$3,(ROW(G5)-1)*5,0)*1000</f>
        <v>11670.655270655268</v>
      </c>
      <c r="H6">
        <f ca="1">OFFSET(gas!$B$3,(ROW(H5)-1)*5,0)*1000</f>
        <v>11670.655270655268</v>
      </c>
      <c r="I6">
        <f ca="1">OFFSET(gas!$B$3,(ROW(I5)-1)*5,0)*1000</f>
        <v>11670.655270655268</v>
      </c>
      <c r="J6">
        <f ca="1">OFFSET(wind!$D$2,(ROW(J5)-1)*5,0)*1000</f>
        <v>42024.75</v>
      </c>
      <c r="K6">
        <f ca="1">OFFSET(offshore!$AC$2,(ROW(K5)-1)*5,0)*1000</f>
        <v>87873.719865983352</v>
      </c>
      <c r="L6">
        <f ca="1">OFFSET(coal!$D$3,(ROW(L5)-1)*5,0)*1000</f>
        <v>9538.461538461539</v>
      </c>
      <c r="M6">
        <f ca="1">OFFSET(coal!$D$3,(ROW(M5)-1)*5,0)*1000</f>
        <v>9538.461538461539</v>
      </c>
      <c r="N6">
        <f ca="1">OFFSET(coal!$D$3,(ROW(N5)-1)*5,0)*1000</f>
        <v>9538.461538461539</v>
      </c>
      <c r="O6">
        <f ca="1">OFFSET(coal!$D$3,(ROW(O5)-1)*5,0)*1000</f>
        <v>9538.461538461539</v>
      </c>
      <c r="P6">
        <f ca="1">OFFSET(coal!$D$3,(ROW(P5)-1)*5,0)*1000</f>
        <v>9538.461538461539</v>
      </c>
      <c r="Q6">
        <f ca="1">OFFSET(coal!$D$3,(ROW(Q5)-1)*5,0)*1000</f>
        <v>9538.461538461539</v>
      </c>
      <c r="R6">
        <f ca="1">OFFSET(coal!$D$3,(ROW(R5)-1)*5,0)*1000</f>
        <v>9538.461538461539</v>
      </c>
      <c r="S6">
        <f ca="1">OFFSET(coal!$D$3,(ROW(S5)-1)*5,0)*1000</f>
        <v>9538.461538461539</v>
      </c>
      <c r="T6">
        <f ca="1">OFFSET(coal!$D$3,(ROW(T5)-1)*5,0)*1000</f>
        <v>9538.461538461539</v>
      </c>
      <c r="U6">
        <f ca="1">OFFSET(coal!$D$3,(ROW(U5)-1)*5,0)*1000</f>
        <v>9538.461538461539</v>
      </c>
      <c r="V6">
        <f ca="1">OFFSET(coal!$D$3,(ROW(V5)-1)*5,0)*1000</f>
        <v>9538.461538461539</v>
      </c>
      <c r="W6">
        <f ca="1">OFFSET(coal!$D$3,(ROW(W5)-1)*5,0)*1000</f>
        <v>9538.461538461539</v>
      </c>
      <c r="X6">
        <f ca="1">OFFSET(coal!$D$3,(ROW(X5)-1)*5,0)*1000</f>
        <v>9538.461538461539</v>
      </c>
      <c r="Y6">
        <f ca="1">OFFSET(coal!$D$3,(ROW(Y5)-1)*5,0)*1000</f>
        <v>9538.461538461539</v>
      </c>
      <c r="Z6">
        <f ca="1">OFFSET(coal!$D$3,(ROW(Z5)-1)*5,0)*1000</f>
        <v>9538.461538461539</v>
      </c>
      <c r="AA6">
        <f ca="1">OFFSET(coal!$D$3,(ROW(AA5)-1)*5,0)*1000</f>
        <v>9538.461538461539</v>
      </c>
      <c r="AB6">
        <f ca="1">OFFSET(coal!$G$3,(ROW(AB5)-1)*5,0)*1000</f>
        <v>18983.929719305768</v>
      </c>
      <c r="AC6">
        <f ca="1">OFFSET(nuclear!$B$3,(ROW(AC5)-1)*5,0)*1000</f>
        <v>85600</v>
      </c>
      <c r="AD6">
        <f ca="1">OFFSET(nuclear!$B$3,(ROW(AD5)-1)*5,0)*1000</f>
        <v>85600</v>
      </c>
      <c r="AE6">
        <f t="shared" si="0"/>
        <v>22953.846153846149</v>
      </c>
      <c r="AF6">
        <f ca="1">OFFSET(hydro!$D$2,(ROW(AF5)-1)*5,0)*1000</f>
        <v>29965.779459712401</v>
      </c>
    </row>
    <row r="7" spans="1:32" x14ac:dyDescent="0.25">
      <c r="A7">
        <v>2045</v>
      </c>
      <c r="B7">
        <f ca="1">OFFSET(battery!$D$2,(ROW(B6)-1)*5,0)*1000</f>
        <v>6151.2910408611779</v>
      </c>
      <c r="C7">
        <f ca="1">OFFSET(PV!$D$2,(ROW(C6)-1)*5,0)*1000</f>
        <v>16402.982486256711</v>
      </c>
      <c r="D7">
        <f ca="1">OFFSET(PV!$G$2,(ROW(D6)-1)*5,0)*1000</f>
        <v>6654.1582473753124</v>
      </c>
      <c r="E7">
        <f ca="1">OFFSET(PV!$J$2,(ROW(E6)-1)*5,0)*1000</f>
        <v>16312.489149055446</v>
      </c>
      <c r="F7">
        <f ca="1">OFFSET(gas!$C$3,(ROW(F6)-1)*5,0)*1000</f>
        <v>15076.923076923078</v>
      </c>
      <c r="G7">
        <f ca="1">OFFSET(gas!$B$3,(ROW(G6)-1)*5,0)*1000</f>
        <v>11670.655270655268</v>
      </c>
      <c r="H7">
        <f ca="1">OFFSET(gas!$B$3,(ROW(H6)-1)*5,0)*1000</f>
        <v>11670.655270655268</v>
      </c>
      <c r="I7">
        <f ca="1">OFFSET(gas!$B$3,(ROW(I6)-1)*5,0)*1000</f>
        <v>11670.655270655268</v>
      </c>
      <c r="J7">
        <f ca="1">OFFSET(wind!$D$2,(ROW(J6)-1)*5,0)*1000</f>
        <v>41537.125</v>
      </c>
      <c r="K7">
        <f ca="1">OFFSET(offshore!$AC$2,(ROW(K6)-1)*5,0)*1000</f>
        <v>85833.465727602772</v>
      </c>
      <c r="L7">
        <f ca="1">OFFSET(coal!$D$3,(ROW(L6)-1)*5,0)*1000</f>
        <v>9538.461538461539</v>
      </c>
      <c r="M7">
        <f ca="1">OFFSET(coal!$D$3,(ROW(M6)-1)*5,0)*1000</f>
        <v>9538.461538461539</v>
      </c>
      <c r="N7">
        <f ca="1">OFFSET(coal!$D$3,(ROW(N6)-1)*5,0)*1000</f>
        <v>9538.461538461539</v>
      </c>
      <c r="O7">
        <f ca="1">OFFSET(coal!$D$3,(ROW(O6)-1)*5,0)*1000</f>
        <v>9538.461538461539</v>
      </c>
      <c r="P7">
        <f ca="1">OFFSET(coal!$D$3,(ROW(P6)-1)*5,0)*1000</f>
        <v>9538.461538461539</v>
      </c>
      <c r="Q7">
        <f ca="1">OFFSET(coal!$D$3,(ROW(Q6)-1)*5,0)*1000</f>
        <v>9538.461538461539</v>
      </c>
      <c r="R7">
        <f ca="1">OFFSET(coal!$D$3,(ROW(R6)-1)*5,0)*1000</f>
        <v>9538.461538461539</v>
      </c>
      <c r="S7">
        <f ca="1">OFFSET(coal!$D$3,(ROW(S6)-1)*5,0)*1000</f>
        <v>9538.461538461539</v>
      </c>
      <c r="T7">
        <f ca="1">OFFSET(coal!$D$3,(ROW(T6)-1)*5,0)*1000</f>
        <v>9538.461538461539</v>
      </c>
      <c r="U7">
        <f ca="1">OFFSET(coal!$D$3,(ROW(U6)-1)*5,0)*1000</f>
        <v>9538.461538461539</v>
      </c>
      <c r="V7">
        <f ca="1">OFFSET(coal!$D$3,(ROW(V6)-1)*5,0)*1000</f>
        <v>9538.461538461539</v>
      </c>
      <c r="W7">
        <f ca="1">OFFSET(coal!$D$3,(ROW(W6)-1)*5,0)*1000</f>
        <v>9538.461538461539</v>
      </c>
      <c r="X7">
        <f ca="1">OFFSET(coal!$D$3,(ROW(X6)-1)*5,0)*1000</f>
        <v>9538.461538461539</v>
      </c>
      <c r="Y7">
        <f ca="1">OFFSET(coal!$D$3,(ROW(Y6)-1)*5,0)*1000</f>
        <v>9538.461538461539</v>
      </c>
      <c r="Z7">
        <f ca="1">OFFSET(coal!$D$3,(ROW(Z6)-1)*5,0)*1000</f>
        <v>9538.461538461539</v>
      </c>
      <c r="AA7">
        <f ca="1">OFFSET(coal!$D$3,(ROW(AA6)-1)*5,0)*1000</f>
        <v>9538.461538461539</v>
      </c>
      <c r="AB7">
        <f ca="1">OFFSET(coal!$G$3,(ROW(AB6)-1)*5,0)*1000</f>
        <v>18983.929719305768</v>
      </c>
      <c r="AC7">
        <f ca="1">OFFSET(nuclear!$B$3,(ROW(AC6)-1)*5,0)*1000</f>
        <v>85600</v>
      </c>
      <c r="AD7">
        <f ca="1">OFFSET(nuclear!$B$3,(ROW(AD6)-1)*5,0)*1000</f>
        <v>85600</v>
      </c>
      <c r="AE7">
        <f t="shared" si="0"/>
        <v>22953.846153846149</v>
      </c>
      <c r="AF7">
        <f ca="1">OFFSET(hydro!$D$2,(ROW(AF6)-1)*5,0)*1000</f>
        <v>29965.779459712401</v>
      </c>
    </row>
    <row r="8" spans="1:32" x14ac:dyDescent="0.25">
      <c r="A8">
        <v>2050</v>
      </c>
      <c r="B8">
        <f ca="1">OFFSET(battery!$D$2,(ROW(B7)-1)*5,0)*1000</f>
        <v>6151.2910408611779</v>
      </c>
      <c r="C8">
        <f ca="1">OFFSET(PV!$D$2,(ROW(C7)-1)*5,0)*1000</f>
        <v>15221.571729346822</v>
      </c>
      <c r="D8">
        <f ca="1">OFFSET(PV!$G$2,(ROW(D7)-1)*5,0)*1000</f>
        <v>6057.7652328829072</v>
      </c>
      <c r="E8">
        <f ca="1">OFFSET(PV!$J$2,(ROW(E7)-1)*5,0)*1000</f>
        <v>13260.982961146656</v>
      </c>
      <c r="F8">
        <f ca="1">OFFSET(gas!$C$3,(ROW(F7)-1)*5,0)*1000</f>
        <v>15076.923076923078</v>
      </c>
      <c r="G8">
        <f ca="1">OFFSET(gas!$B$3,(ROW(G7)-1)*5,0)*1000</f>
        <v>11670.655270655268</v>
      </c>
      <c r="H8">
        <f ca="1">OFFSET(gas!$B$3,(ROW(H7)-1)*5,0)*1000</f>
        <v>11670.655270655268</v>
      </c>
      <c r="I8">
        <f ca="1">OFFSET(gas!$B$3,(ROW(I7)-1)*5,0)*1000</f>
        <v>11670.655270655268</v>
      </c>
      <c r="J8">
        <f ca="1">OFFSET(wind!$D$2,(ROW(J7)-1)*5,0)*1000</f>
        <v>41049.5</v>
      </c>
      <c r="K8">
        <f ca="1">OFFSET(offshore!$AC$2,(ROW(K7)-1)*5,0)*1000</f>
        <v>84129.335388972511</v>
      </c>
      <c r="L8">
        <f ca="1">OFFSET(coal!$D$3,(ROW(L7)-1)*5,0)*1000</f>
        <v>9538.461538461539</v>
      </c>
      <c r="M8">
        <f ca="1">OFFSET(coal!$D$3,(ROW(M7)-1)*5,0)*1000</f>
        <v>9538.461538461539</v>
      </c>
      <c r="N8">
        <f ca="1">OFFSET(coal!$D$3,(ROW(N7)-1)*5,0)*1000</f>
        <v>9538.461538461539</v>
      </c>
      <c r="O8">
        <f ca="1">OFFSET(coal!$D$3,(ROW(O7)-1)*5,0)*1000</f>
        <v>9538.461538461539</v>
      </c>
      <c r="P8">
        <f ca="1">OFFSET(coal!$D$3,(ROW(P7)-1)*5,0)*1000</f>
        <v>9538.461538461539</v>
      </c>
      <c r="Q8">
        <f ca="1">OFFSET(coal!$D$3,(ROW(Q7)-1)*5,0)*1000</f>
        <v>9538.461538461539</v>
      </c>
      <c r="R8">
        <f ca="1">OFFSET(coal!$D$3,(ROW(R7)-1)*5,0)*1000</f>
        <v>9538.461538461539</v>
      </c>
      <c r="S8">
        <f ca="1">OFFSET(coal!$D$3,(ROW(S7)-1)*5,0)*1000</f>
        <v>9538.461538461539</v>
      </c>
      <c r="T8">
        <f ca="1">OFFSET(coal!$D$3,(ROW(T7)-1)*5,0)*1000</f>
        <v>9538.461538461539</v>
      </c>
      <c r="U8">
        <f ca="1">OFFSET(coal!$D$3,(ROW(U7)-1)*5,0)*1000</f>
        <v>9538.461538461539</v>
      </c>
      <c r="V8">
        <f ca="1">OFFSET(coal!$D$3,(ROW(V7)-1)*5,0)*1000</f>
        <v>9538.461538461539</v>
      </c>
      <c r="W8">
        <f ca="1">OFFSET(coal!$D$3,(ROW(W7)-1)*5,0)*1000</f>
        <v>9538.461538461539</v>
      </c>
      <c r="X8">
        <f ca="1">OFFSET(coal!$D$3,(ROW(X7)-1)*5,0)*1000</f>
        <v>9538.461538461539</v>
      </c>
      <c r="Y8">
        <f ca="1">OFFSET(coal!$D$3,(ROW(Y7)-1)*5,0)*1000</f>
        <v>9538.461538461539</v>
      </c>
      <c r="Z8">
        <f ca="1">OFFSET(coal!$D$3,(ROW(Z7)-1)*5,0)*1000</f>
        <v>9538.461538461539</v>
      </c>
      <c r="AA8">
        <f ca="1">OFFSET(coal!$D$3,(ROW(AA7)-1)*5,0)*1000</f>
        <v>9538.461538461539</v>
      </c>
      <c r="AB8">
        <f ca="1">OFFSET(coal!$G$3,(ROW(AB7)-1)*5,0)*1000</f>
        <v>18983.929719305768</v>
      </c>
      <c r="AC8">
        <f ca="1">OFFSET(nuclear!$B$3,(ROW(AC7)-1)*5,0)*1000</f>
        <v>85600</v>
      </c>
      <c r="AD8">
        <f ca="1">OFFSET(nuclear!$B$3,(ROW(AD7)-1)*5,0)*1000</f>
        <v>85600</v>
      </c>
      <c r="AE8">
        <f t="shared" si="0"/>
        <v>22953.846153846149</v>
      </c>
      <c r="AF8">
        <f ca="1">OFFSET(hydro!$D$2,(ROW(AF7)-1)*5,0)*1000</f>
        <v>29965.779459712401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E4" sqref="E4"/>
    </sheetView>
  </sheetViews>
  <sheetFormatPr defaultRowHeight="15" x14ac:dyDescent="0.25"/>
  <sheetData>
    <row r="1" spans="1:16" x14ac:dyDescent="0.25">
      <c r="B1" s="1" t="s">
        <v>75</v>
      </c>
      <c r="C1" s="3" t="s">
        <v>75</v>
      </c>
      <c r="D1" s="4" t="s">
        <v>75</v>
      </c>
      <c r="E1" t="s">
        <v>76</v>
      </c>
      <c r="F1" t="s">
        <v>76</v>
      </c>
      <c r="G1" s="23" t="s">
        <v>76</v>
      </c>
      <c r="H1">
        <f>160/6.5</f>
        <v>24.615384615384617</v>
      </c>
      <c r="J1" t="s">
        <v>43</v>
      </c>
      <c r="K1" t="s">
        <v>75</v>
      </c>
      <c r="L1" t="s">
        <v>75</v>
      </c>
      <c r="M1" t="s">
        <v>75</v>
      </c>
      <c r="N1" t="s">
        <v>76</v>
      </c>
      <c r="O1" t="s">
        <v>76</v>
      </c>
      <c r="P1" t="s">
        <v>76</v>
      </c>
    </row>
    <row r="2" spans="1:16" x14ac:dyDescent="0.25">
      <c r="A2">
        <v>2020</v>
      </c>
      <c r="B2" s="2">
        <v>9.2364093081576115</v>
      </c>
      <c r="C2" s="2">
        <v>9.2364093081576115</v>
      </c>
      <c r="D2" s="2">
        <v>9.2364093081576115</v>
      </c>
      <c r="E2">
        <v>6.2352238876086687</v>
      </c>
      <c r="F2">
        <v>6.2352238876086687</v>
      </c>
      <c r="G2">
        <v>6.2352238876086687</v>
      </c>
      <c r="J2" s="2"/>
      <c r="K2" s="2">
        <v>9.2364093081576115</v>
      </c>
      <c r="L2" s="2">
        <v>9.2364093081576115</v>
      </c>
      <c r="M2">
        <v>9.2364093081576115</v>
      </c>
      <c r="N2">
        <v>6.2352238876086687</v>
      </c>
      <c r="O2">
        <v>6.2352238876086687</v>
      </c>
      <c r="P2">
        <v>6.2352238876086687</v>
      </c>
    </row>
    <row r="3" spans="1:16" x14ac:dyDescent="0.25">
      <c r="A3">
        <v>2021</v>
      </c>
      <c r="B3" s="2">
        <v>7.7326124953056299</v>
      </c>
      <c r="C3" s="2">
        <v>7.7326124953056299</v>
      </c>
      <c r="D3" s="2">
        <v>7.7326124953056299</v>
      </c>
      <c r="E3">
        <v>5.9559793858021237</v>
      </c>
      <c r="F3">
        <v>5.9559793858021237</v>
      </c>
      <c r="G3">
        <v>5.9559793858021237</v>
      </c>
      <c r="J3" s="2"/>
      <c r="K3" s="2">
        <v>7.7326124953056299</v>
      </c>
      <c r="L3" s="2">
        <v>7.7326124953056299</v>
      </c>
      <c r="M3">
        <v>7.7326124953056299</v>
      </c>
      <c r="N3">
        <v>5.9559793858021237</v>
      </c>
      <c r="O3">
        <v>5.9559793858021237</v>
      </c>
      <c r="P3">
        <v>5.9559793858021237</v>
      </c>
    </row>
    <row r="4" spans="1:16" x14ac:dyDescent="0.25">
      <c r="A4">
        <v>2022</v>
      </c>
      <c r="B4" s="2">
        <v>7.1164794395515232</v>
      </c>
      <c r="C4" s="2">
        <v>7.0517535334548205</v>
      </c>
      <c r="D4" s="2">
        <v>7.5187874319478558</v>
      </c>
      <c r="E4">
        <v>5.4814081097669494</v>
      </c>
      <c r="F4">
        <v>6.0633564128490036</v>
      </c>
      <c r="G4">
        <v>5.7912824389035338</v>
      </c>
      <c r="J4" s="2"/>
      <c r="K4" s="2">
        <v>7.1164794395515232</v>
      </c>
      <c r="L4" s="2">
        <v>7.0517535334548205</v>
      </c>
      <c r="M4">
        <v>7.5187874319478558</v>
      </c>
      <c r="N4">
        <v>5.4814081097669494</v>
      </c>
      <c r="O4">
        <v>6.0633564128490036</v>
      </c>
      <c r="P4">
        <v>5.7912824389035338</v>
      </c>
    </row>
    <row r="5" spans="1:16" x14ac:dyDescent="0.25">
      <c r="A5">
        <v>2023</v>
      </c>
      <c r="B5" s="2">
        <v>6.5003463837974156</v>
      </c>
      <c r="C5" s="2">
        <v>6.3708945716040093</v>
      </c>
      <c r="D5" s="2">
        <v>7.3049623685900817</v>
      </c>
      <c r="E5">
        <v>5.0068368337317741</v>
      </c>
      <c r="F5">
        <v>5.9091275578602565</v>
      </c>
      <c r="G5">
        <v>5.6265854920049438</v>
      </c>
      <c r="J5" s="2"/>
      <c r="K5" s="2">
        <v>6.5003463837974156</v>
      </c>
      <c r="L5" s="2">
        <v>6.3708945716040093</v>
      </c>
      <c r="M5">
        <v>7.3049623685900817</v>
      </c>
      <c r="N5">
        <v>5.0068368337317741</v>
      </c>
      <c r="O5">
        <v>5.9091275578602565</v>
      </c>
      <c r="P5">
        <v>5.6265854920049438</v>
      </c>
    </row>
    <row r="6" spans="1:16" x14ac:dyDescent="0.25">
      <c r="A6">
        <v>2024</v>
      </c>
      <c r="B6" s="2">
        <v>5.8842133280433089</v>
      </c>
      <c r="C6" s="2">
        <v>5.738668392742543</v>
      </c>
      <c r="D6" s="2">
        <v>7.0911373052323077</v>
      </c>
      <c r="E6">
        <v>4.5322655576965989</v>
      </c>
      <c r="F6">
        <v>6.2143822760032155</v>
      </c>
      <c r="G6">
        <v>5.4618885451063539</v>
      </c>
      <c r="J6" s="2"/>
      <c r="K6" s="2">
        <v>5.8842133280433089</v>
      </c>
      <c r="L6" s="2">
        <v>5.738668392742543</v>
      </c>
      <c r="M6">
        <v>7.0911373052323077</v>
      </c>
      <c r="N6">
        <v>4.5322655576965989</v>
      </c>
      <c r="O6">
        <v>6.2143822760032155</v>
      </c>
      <c r="P6">
        <v>5.4618885451063539</v>
      </c>
    </row>
    <row r="7" spans="1:16" x14ac:dyDescent="0.25">
      <c r="A7">
        <v>2025</v>
      </c>
      <c r="B7" s="2">
        <v>5.2680802722892039</v>
      </c>
      <c r="C7" s="2">
        <v>5.3982389118171374</v>
      </c>
      <c r="D7" s="2">
        <v>6.8773122418745336</v>
      </c>
      <c r="E7">
        <v>4.0576942816614237</v>
      </c>
      <c r="F7">
        <v>6.0064649074910283</v>
      </c>
      <c r="G7">
        <v>5.2971915982077578</v>
      </c>
      <c r="J7" s="2"/>
      <c r="K7" s="2">
        <v>5.2680802722892039</v>
      </c>
      <c r="L7" s="2">
        <v>5.3982389118171374</v>
      </c>
      <c r="M7">
        <v>6.8773122418745336</v>
      </c>
      <c r="N7">
        <v>4.0576942816614237</v>
      </c>
      <c r="O7">
        <v>6.0064649074910283</v>
      </c>
      <c r="P7">
        <v>5.2971915982077578</v>
      </c>
    </row>
    <row r="8" spans="1:16" x14ac:dyDescent="0.25">
      <c r="A8">
        <v>2026</v>
      </c>
      <c r="B8" s="2">
        <v>4.9272044899646081</v>
      </c>
      <c r="C8" s="2">
        <v>5.0578094308917327</v>
      </c>
      <c r="D8" s="2">
        <v>6.7321080016718611</v>
      </c>
      <c r="E8">
        <v>3.7951375928480391</v>
      </c>
      <c r="F8">
        <v>6.1909563620322814</v>
      </c>
      <c r="G8">
        <v>5.1853492600713027</v>
      </c>
      <c r="J8" s="2"/>
      <c r="K8" s="2">
        <v>4.9272044899646081</v>
      </c>
      <c r="L8" s="2">
        <v>5.0578094308917327</v>
      </c>
      <c r="M8">
        <v>6.7321080016718611</v>
      </c>
      <c r="N8">
        <v>3.7951375928480391</v>
      </c>
      <c r="O8">
        <v>6.1909563620322814</v>
      </c>
      <c r="P8">
        <v>5.1853492600713027</v>
      </c>
    </row>
    <row r="9" spans="1:16" x14ac:dyDescent="0.25">
      <c r="A9">
        <v>2027</v>
      </c>
      <c r="B9" s="2">
        <v>4.5863287076400132</v>
      </c>
      <c r="C9" s="2">
        <v>4.7660127329556712</v>
      </c>
      <c r="D9" s="2">
        <v>6.5869037614691912</v>
      </c>
      <c r="E9">
        <v>3.5325809040346514</v>
      </c>
      <c r="F9">
        <v>6.3117196256339838</v>
      </c>
      <c r="G9">
        <v>5.0735069219348423</v>
      </c>
      <c r="J9" s="2"/>
      <c r="K9" s="2">
        <v>4.5863287076400132</v>
      </c>
      <c r="L9" s="2">
        <v>4.7660127329556712</v>
      </c>
      <c r="M9">
        <v>6.5869037614691912</v>
      </c>
      <c r="N9">
        <v>3.5325809040346514</v>
      </c>
      <c r="O9">
        <v>6.3117196256339838</v>
      </c>
      <c r="P9">
        <v>5.0735069219348423</v>
      </c>
    </row>
    <row r="10" spans="1:16" x14ac:dyDescent="0.25">
      <c r="A10">
        <v>2028</v>
      </c>
      <c r="B10" s="2">
        <v>4.2454529253154174</v>
      </c>
      <c r="C10" s="2">
        <v>4.4742160350196096</v>
      </c>
      <c r="D10" s="2">
        <v>6.4416995212665187</v>
      </c>
      <c r="E10">
        <v>3.2700242152212669</v>
      </c>
      <c r="F10">
        <v>6.3016799482178705</v>
      </c>
      <c r="G10">
        <v>4.9616645837983873</v>
      </c>
      <c r="J10" s="2"/>
      <c r="K10" s="2">
        <v>4.2454529253154174</v>
      </c>
      <c r="L10" s="2">
        <v>4.4742160350196096</v>
      </c>
      <c r="M10">
        <v>6.4416995212665187</v>
      </c>
      <c r="N10">
        <v>3.2700242152212669</v>
      </c>
      <c r="O10">
        <v>6.3016799482178705</v>
      </c>
      <c r="P10">
        <v>4.9616645837983873</v>
      </c>
    </row>
    <row r="11" spans="1:16" x14ac:dyDescent="0.25">
      <c r="A11">
        <v>2029</v>
      </c>
      <c r="B11" s="2">
        <v>3.9045771429908225</v>
      </c>
      <c r="C11" s="2">
        <v>4.1824193370835481</v>
      </c>
      <c r="D11" s="2">
        <v>6.2964952810638479</v>
      </c>
      <c r="E11">
        <v>3.0074675264078792</v>
      </c>
      <c r="F11">
        <v>6.5532461528373922</v>
      </c>
      <c r="G11">
        <v>4.849822245661926</v>
      </c>
      <c r="J11" s="2"/>
      <c r="K11" s="2">
        <v>3.9045771429908225</v>
      </c>
      <c r="L11" s="2">
        <v>4.1824193370835481</v>
      </c>
      <c r="M11">
        <v>6.2964952810638479</v>
      </c>
      <c r="N11">
        <v>3.0074675264078792</v>
      </c>
      <c r="O11">
        <v>6.5532461528373922</v>
      </c>
      <c r="P11">
        <v>4.849822245661926</v>
      </c>
    </row>
    <row r="12" spans="1:16" x14ac:dyDescent="0.25">
      <c r="A12">
        <v>2030</v>
      </c>
      <c r="B12" s="2">
        <v>3.5637013606662258</v>
      </c>
      <c r="C12" s="2">
        <v>3.9392554221368301</v>
      </c>
      <c r="D12" s="2">
        <v>6.1512910408611781</v>
      </c>
      <c r="E12">
        <v>2.7449108375944919</v>
      </c>
      <c r="F12">
        <v>6.6102812254995378</v>
      </c>
      <c r="G12">
        <v>4.7379799075254683</v>
      </c>
      <c r="J12" s="2"/>
      <c r="K12" s="2">
        <v>3.5637013606662258</v>
      </c>
      <c r="L12" s="2">
        <v>3.9392554221368301</v>
      </c>
      <c r="M12">
        <v>6.1512910408611781</v>
      </c>
      <c r="N12">
        <v>2.7449108375944919</v>
      </c>
      <c r="O12">
        <v>6.6102812254995378</v>
      </c>
      <c r="P12">
        <v>4.7379799075254683</v>
      </c>
    </row>
    <row r="13" spans="1:16" x14ac:dyDescent="0.25">
      <c r="A13">
        <v>2031</v>
      </c>
      <c r="B13" s="2">
        <v>3.5191550936578979</v>
      </c>
      <c r="C13" s="2">
        <v>3.8912305489348662</v>
      </c>
      <c r="D13" s="2">
        <v>6.1512910408611781</v>
      </c>
      <c r="E13">
        <v>2.7105994521245607</v>
      </c>
      <c r="F13">
        <v>6.533907681868337</v>
      </c>
      <c r="G13">
        <v>4.7379799075254683</v>
      </c>
      <c r="J13" s="2"/>
      <c r="K13" s="2">
        <v>3.5191550936578979</v>
      </c>
      <c r="L13" s="2">
        <v>3.8912305489348662</v>
      </c>
      <c r="M13">
        <v>6.1512910408611781</v>
      </c>
      <c r="N13">
        <v>2.7105994521245607</v>
      </c>
      <c r="O13">
        <v>6.533907681868337</v>
      </c>
      <c r="P13">
        <v>4.7379799075254683</v>
      </c>
    </row>
    <row r="14" spans="1:16" x14ac:dyDescent="0.25">
      <c r="A14">
        <v>2032</v>
      </c>
      <c r="B14" s="2">
        <v>3.47460882664957</v>
      </c>
      <c r="C14" s="2">
        <v>3.8419898561581429</v>
      </c>
      <c r="D14" s="2">
        <v>6.1512910408611781</v>
      </c>
      <c r="E14">
        <v>2.6762880666546298</v>
      </c>
      <c r="F14">
        <v>6.4512791665496056</v>
      </c>
      <c r="G14">
        <v>4.7379799075254683</v>
      </c>
      <c r="J14" s="2"/>
      <c r="K14" s="2">
        <v>3.47460882664957</v>
      </c>
      <c r="L14" s="2">
        <v>3.8419898561581429</v>
      </c>
      <c r="M14">
        <v>6.1512910408611781</v>
      </c>
      <c r="N14">
        <v>2.6762880666546298</v>
      </c>
      <c r="O14">
        <v>6.4512791665496056</v>
      </c>
      <c r="P14">
        <v>4.7379799075254683</v>
      </c>
    </row>
    <row r="15" spans="1:16" x14ac:dyDescent="0.25">
      <c r="A15">
        <v>2033</v>
      </c>
      <c r="B15" s="2">
        <v>3.4300625596412417</v>
      </c>
      <c r="C15" s="2">
        <v>3.7927491633814414</v>
      </c>
      <c r="D15" s="2">
        <v>6.1512910408611781</v>
      </c>
      <c r="E15">
        <v>2.6419766811846985</v>
      </c>
      <c r="F15">
        <v>6.36865065123086</v>
      </c>
      <c r="G15">
        <v>4.7379799075254683</v>
      </c>
      <c r="J15" s="2"/>
      <c r="K15" s="2">
        <v>3.4300625596412417</v>
      </c>
      <c r="L15" s="2">
        <v>3.7927491633814414</v>
      </c>
      <c r="M15">
        <v>6.1512910408611781</v>
      </c>
      <c r="N15">
        <v>2.6419766811846985</v>
      </c>
      <c r="O15">
        <v>6.36865065123086</v>
      </c>
      <c r="P15">
        <v>4.7379799075254683</v>
      </c>
    </row>
    <row r="16" spans="1:16" x14ac:dyDescent="0.25">
      <c r="A16">
        <v>2034</v>
      </c>
      <c r="B16" s="2">
        <v>3.3855162926329139</v>
      </c>
      <c r="C16" s="2">
        <v>3.7435084706047399</v>
      </c>
      <c r="D16" s="2">
        <v>6.1512910408611781</v>
      </c>
      <c r="E16">
        <v>2.6076652957147703</v>
      </c>
      <c r="F16">
        <v>6.2860221359121145</v>
      </c>
      <c r="G16">
        <v>4.7379799075254683</v>
      </c>
      <c r="J16" s="2"/>
      <c r="K16" s="2">
        <v>3.3855162926329139</v>
      </c>
      <c r="L16" s="2">
        <v>3.7435084706047399</v>
      </c>
      <c r="M16">
        <v>6.1512910408611781</v>
      </c>
      <c r="N16">
        <v>2.6076652957147703</v>
      </c>
      <c r="O16">
        <v>6.2860221359121145</v>
      </c>
      <c r="P16">
        <v>4.7379799075254683</v>
      </c>
    </row>
    <row r="17" spans="1:16" x14ac:dyDescent="0.25">
      <c r="A17">
        <v>2035</v>
      </c>
      <c r="B17" s="2">
        <v>3.3409700256245856</v>
      </c>
      <c r="C17" s="2">
        <v>3.6942677778280157</v>
      </c>
      <c r="D17" s="2">
        <v>6.1512910408611781</v>
      </c>
      <c r="E17">
        <v>2.5733539102448391</v>
      </c>
      <c r="F17">
        <v>6.2033936205933857</v>
      </c>
      <c r="G17">
        <v>4.7379799075254683</v>
      </c>
      <c r="J17" s="2"/>
      <c r="K17" s="2">
        <v>3.3409700256245856</v>
      </c>
      <c r="L17" s="2">
        <v>3.6942677778280157</v>
      </c>
      <c r="M17">
        <v>6.1512910408611781</v>
      </c>
      <c r="N17">
        <v>2.5733539102448391</v>
      </c>
      <c r="O17">
        <v>6.2033936205933857</v>
      </c>
      <c r="P17">
        <v>4.7379799075254683</v>
      </c>
    </row>
    <row r="18" spans="1:16" x14ac:dyDescent="0.25">
      <c r="A18">
        <v>2036</v>
      </c>
      <c r="B18" s="2">
        <v>3.2964237586162586</v>
      </c>
      <c r="C18" s="2">
        <v>3.6450270850513151</v>
      </c>
      <c r="D18" s="2">
        <v>6.1512910408611781</v>
      </c>
      <c r="E18">
        <v>2.5390425247749051</v>
      </c>
      <c r="F18">
        <v>6.1207651052746117</v>
      </c>
      <c r="G18">
        <v>4.7379799075254683</v>
      </c>
      <c r="J18" s="2"/>
      <c r="K18" s="2">
        <v>3.2964237586162586</v>
      </c>
      <c r="L18" s="2">
        <v>3.6450270850513151</v>
      </c>
      <c r="M18">
        <v>6.1512910408611781</v>
      </c>
      <c r="N18">
        <v>2.5390425247749051</v>
      </c>
      <c r="O18">
        <v>6.1207651052746117</v>
      </c>
      <c r="P18">
        <v>4.7379799075254683</v>
      </c>
    </row>
    <row r="19" spans="1:16" x14ac:dyDescent="0.25">
      <c r="A19">
        <v>2037</v>
      </c>
      <c r="B19" s="2">
        <v>3.2518774916079303</v>
      </c>
      <c r="C19" s="2">
        <v>3.5957863922745918</v>
      </c>
      <c r="D19" s="2">
        <v>6.1512910408611781</v>
      </c>
      <c r="E19">
        <v>2.5047311393049743</v>
      </c>
      <c r="F19">
        <v>6.0381365899558803</v>
      </c>
      <c r="G19">
        <v>4.7379799075254683</v>
      </c>
      <c r="J19" s="2"/>
      <c r="K19" s="2">
        <v>3.2518774916079303</v>
      </c>
      <c r="L19" s="2">
        <v>3.5957863922745918</v>
      </c>
      <c r="M19">
        <v>6.1512910408611781</v>
      </c>
      <c r="N19">
        <v>2.5047311393049743</v>
      </c>
      <c r="O19">
        <v>6.0381365899558803</v>
      </c>
      <c r="P19">
        <v>4.7379799075254683</v>
      </c>
    </row>
    <row r="20" spans="1:16" x14ac:dyDescent="0.25">
      <c r="A20">
        <v>2038</v>
      </c>
      <c r="B20" s="2">
        <v>3.2073312245996024</v>
      </c>
      <c r="C20" s="2">
        <v>3.5465456994978894</v>
      </c>
      <c r="D20" s="2">
        <v>6.1512910408611781</v>
      </c>
      <c r="E20">
        <v>2.470419753835043</v>
      </c>
      <c r="F20">
        <v>5.9555080746371374</v>
      </c>
      <c r="G20">
        <v>4.7379799075254683</v>
      </c>
      <c r="J20" s="2"/>
      <c r="K20" s="2">
        <v>3.2073312245996024</v>
      </c>
      <c r="L20" s="2">
        <v>3.5465456994978894</v>
      </c>
      <c r="M20">
        <v>6.1512910408611781</v>
      </c>
      <c r="N20">
        <v>2.470419753835043</v>
      </c>
      <c r="O20">
        <v>5.9555080746371374</v>
      </c>
      <c r="P20">
        <v>4.7379799075254683</v>
      </c>
    </row>
    <row r="21" spans="1:16" x14ac:dyDescent="0.25">
      <c r="A21">
        <v>2039</v>
      </c>
      <c r="B21" s="2">
        <v>3.1627849575912741</v>
      </c>
      <c r="C21" s="2">
        <v>3.4973050067211879</v>
      </c>
      <c r="D21" s="2">
        <v>6.1512910408611781</v>
      </c>
      <c r="E21">
        <v>2.4361083683651117</v>
      </c>
      <c r="F21">
        <v>5.8728795593183918</v>
      </c>
      <c r="G21">
        <v>4.7379799075254683</v>
      </c>
      <c r="J21" s="2"/>
      <c r="K21" s="2">
        <v>3.1627849575912741</v>
      </c>
      <c r="L21" s="2">
        <v>3.4973050067211879</v>
      </c>
      <c r="M21">
        <v>6.1512910408611781</v>
      </c>
      <c r="N21">
        <v>2.4361083683651117</v>
      </c>
      <c r="O21">
        <v>5.8728795593183918</v>
      </c>
      <c r="P21">
        <v>4.7379799075254683</v>
      </c>
    </row>
    <row r="22" spans="1:16" x14ac:dyDescent="0.25">
      <c r="A22">
        <v>2040</v>
      </c>
      <c r="B22" s="2">
        <v>3.1182386905829462</v>
      </c>
      <c r="C22" s="2">
        <v>3.4480643139444647</v>
      </c>
      <c r="D22" s="2">
        <v>6.1512910408611781</v>
      </c>
      <c r="E22">
        <v>2.4017969828951808</v>
      </c>
      <c r="F22">
        <v>5.7902510439996604</v>
      </c>
      <c r="G22">
        <v>4.7379799075254683</v>
      </c>
      <c r="J22" s="2"/>
      <c r="K22" s="2">
        <v>3.1182386905829462</v>
      </c>
      <c r="L22" s="2">
        <v>3.4480643139444647</v>
      </c>
      <c r="M22">
        <v>6.1512910408611781</v>
      </c>
      <c r="N22">
        <v>2.4017969828951808</v>
      </c>
      <c r="O22">
        <v>5.7902510439996604</v>
      </c>
      <c r="P22">
        <v>4.7379799075254683</v>
      </c>
    </row>
    <row r="23" spans="1:16" x14ac:dyDescent="0.25">
      <c r="A23">
        <v>2041</v>
      </c>
      <c r="B23" s="2">
        <v>3.0736924235746184</v>
      </c>
      <c r="C23" s="2">
        <v>3.3988236211677627</v>
      </c>
      <c r="D23" s="2">
        <v>6.1512910408611781</v>
      </c>
      <c r="E23">
        <v>2.3674855974252482</v>
      </c>
      <c r="F23">
        <v>5.7076225286808926</v>
      </c>
      <c r="G23">
        <v>4.7379799075254683</v>
      </c>
      <c r="J23" s="2"/>
      <c r="K23" s="2">
        <v>3.0736924235746184</v>
      </c>
      <c r="L23" s="2">
        <v>3.3988236211677627</v>
      </c>
      <c r="M23">
        <v>6.1512910408611781</v>
      </c>
      <c r="N23">
        <v>2.3674855974252482</v>
      </c>
      <c r="O23">
        <v>5.7076225286808926</v>
      </c>
      <c r="P23">
        <v>4.7379799075254683</v>
      </c>
    </row>
    <row r="24" spans="1:16" x14ac:dyDescent="0.25">
      <c r="A24">
        <v>2042</v>
      </c>
      <c r="B24" s="2">
        <v>3.0291461565662905</v>
      </c>
      <c r="C24" s="2">
        <v>3.349582928391039</v>
      </c>
      <c r="D24" s="2">
        <v>6.1512910408611781</v>
      </c>
      <c r="E24">
        <v>2.3331742119553169</v>
      </c>
      <c r="F24">
        <v>5.6249940133621639</v>
      </c>
      <c r="G24">
        <v>4.7379799075254683</v>
      </c>
      <c r="J24" s="2"/>
      <c r="K24" s="2">
        <v>3.0291461565662905</v>
      </c>
      <c r="L24" s="2">
        <v>3.349582928391039</v>
      </c>
      <c r="M24">
        <v>6.1512910408611781</v>
      </c>
      <c r="N24">
        <v>2.3331742119553169</v>
      </c>
      <c r="O24">
        <v>5.6249940133621639</v>
      </c>
      <c r="P24">
        <v>4.7379799075254683</v>
      </c>
    </row>
    <row r="25" spans="1:16" x14ac:dyDescent="0.25">
      <c r="A25">
        <v>2043</v>
      </c>
      <c r="B25" s="2">
        <v>2.9845998895579626</v>
      </c>
      <c r="C25" s="2">
        <v>3.3003422356143375</v>
      </c>
      <c r="D25" s="2">
        <v>6.1512910408611781</v>
      </c>
      <c r="E25">
        <v>2.2988628264853888</v>
      </c>
      <c r="F25">
        <v>5.5423654980434156</v>
      </c>
      <c r="G25">
        <v>4.7379799075254683</v>
      </c>
      <c r="J25" s="2"/>
      <c r="K25" s="2">
        <v>2.9845998895579626</v>
      </c>
      <c r="L25" s="2">
        <v>3.3003422356143375</v>
      </c>
      <c r="M25">
        <v>6.1512910408611781</v>
      </c>
      <c r="N25">
        <v>2.2988628264853888</v>
      </c>
      <c r="O25">
        <v>5.5423654980434156</v>
      </c>
      <c r="P25">
        <v>4.7379799075254683</v>
      </c>
    </row>
    <row r="26" spans="1:16" x14ac:dyDescent="0.25">
      <c r="A26">
        <v>2044</v>
      </c>
      <c r="B26" s="2">
        <v>2.9400536225496348</v>
      </c>
      <c r="C26" s="2">
        <v>3.2511015428376364</v>
      </c>
      <c r="D26" s="2">
        <v>6.1512910408611781</v>
      </c>
      <c r="E26">
        <v>2.2645514410154561</v>
      </c>
      <c r="F26">
        <v>5.45973698272467</v>
      </c>
      <c r="G26">
        <v>4.7379799075254683</v>
      </c>
      <c r="J26" s="2"/>
      <c r="K26" s="2">
        <v>2.9400536225496348</v>
      </c>
      <c r="L26" s="2">
        <v>3.2511015428376364</v>
      </c>
      <c r="M26">
        <v>6.1512910408611781</v>
      </c>
      <c r="N26">
        <v>2.2645514410154561</v>
      </c>
      <c r="O26">
        <v>5.45973698272467</v>
      </c>
      <c r="P26">
        <v>4.7379799075254683</v>
      </c>
    </row>
    <row r="27" spans="1:16" x14ac:dyDescent="0.25">
      <c r="A27">
        <v>2045</v>
      </c>
      <c r="B27" s="2">
        <v>2.8955073555413069</v>
      </c>
      <c r="C27" s="2">
        <v>3.2018608500609127</v>
      </c>
      <c r="D27" s="2">
        <v>6.1512910408611781</v>
      </c>
      <c r="E27">
        <v>2.2302400555455253</v>
      </c>
      <c r="F27">
        <v>5.3771084674059386</v>
      </c>
      <c r="G27">
        <v>4.7379799075254683</v>
      </c>
      <c r="J27" s="2"/>
      <c r="K27" s="2">
        <v>2.8955073555413069</v>
      </c>
      <c r="L27" s="2">
        <v>3.2018608500609127</v>
      </c>
      <c r="M27">
        <v>6.1512910408611781</v>
      </c>
      <c r="N27">
        <v>2.2302400555455253</v>
      </c>
      <c r="O27">
        <v>5.3771084674059386</v>
      </c>
      <c r="P27">
        <v>4.7379799075254683</v>
      </c>
    </row>
    <row r="28" spans="1:16" x14ac:dyDescent="0.25">
      <c r="A28">
        <v>2046</v>
      </c>
      <c r="B28" s="2">
        <v>2.8509610885329786</v>
      </c>
      <c r="C28" s="2">
        <v>3.1526201572842112</v>
      </c>
      <c r="D28" s="2">
        <v>6.1512910408611781</v>
      </c>
      <c r="E28">
        <v>2.195928670075594</v>
      </c>
      <c r="F28">
        <v>5.2944799520871717</v>
      </c>
      <c r="G28">
        <v>4.7379799075254683</v>
      </c>
      <c r="J28" s="2"/>
      <c r="K28" s="2">
        <v>2.8509610885329786</v>
      </c>
      <c r="L28" s="2">
        <v>3.1526201572842112</v>
      </c>
      <c r="M28">
        <v>6.1512910408611781</v>
      </c>
      <c r="N28">
        <v>2.195928670075594</v>
      </c>
      <c r="O28">
        <v>5.2944799520871717</v>
      </c>
      <c r="P28">
        <v>4.7379799075254683</v>
      </c>
    </row>
    <row r="29" spans="1:16" x14ac:dyDescent="0.25">
      <c r="A29">
        <v>2047</v>
      </c>
      <c r="B29" s="2">
        <v>2.8064148215246512</v>
      </c>
      <c r="C29" s="2">
        <v>3.1033794645074875</v>
      </c>
      <c r="D29" s="2">
        <v>6.1512910408611781</v>
      </c>
      <c r="E29">
        <v>2.1616172846056614</v>
      </c>
      <c r="F29">
        <v>5.2118514367684403</v>
      </c>
      <c r="G29">
        <v>4.7379799075254683</v>
      </c>
      <c r="J29" s="2"/>
      <c r="K29" s="2">
        <v>2.8064148215246512</v>
      </c>
      <c r="L29" s="2">
        <v>3.1033794645074875</v>
      </c>
      <c r="M29">
        <v>6.1512910408611781</v>
      </c>
      <c r="N29">
        <v>2.1616172846056614</v>
      </c>
      <c r="O29">
        <v>5.2118514367684403</v>
      </c>
      <c r="P29">
        <v>4.7379799075254683</v>
      </c>
    </row>
    <row r="30" spans="1:16" x14ac:dyDescent="0.25">
      <c r="A30">
        <v>2048</v>
      </c>
      <c r="B30" s="2">
        <v>2.7618685545163228</v>
      </c>
      <c r="C30" s="2">
        <v>3.054138771730786</v>
      </c>
      <c r="D30" s="2">
        <v>6.1512910408611781</v>
      </c>
      <c r="E30">
        <v>2.1273058991357305</v>
      </c>
      <c r="F30">
        <v>5.1292229214496956</v>
      </c>
      <c r="G30">
        <v>4.7379799075254683</v>
      </c>
      <c r="J30" s="2"/>
      <c r="K30" s="2">
        <v>2.7618685545163228</v>
      </c>
      <c r="L30" s="2">
        <v>3.054138771730786</v>
      </c>
      <c r="M30">
        <v>6.1512910408611781</v>
      </c>
      <c r="N30">
        <v>2.1273058991357305</v>
      </c>
      <c r="O30">
        <v>5.1292229214496956</v>
      </c>
      <c r="P30">
        <v>4.7379799075254683</v>
      </c>
    </row>
    <row r="31" spans="1:16" x14ac:dyDescent="0.25">
      <c r="A31">
        <v>2049</v>
      </c>
      <c r="B31" s="2">
        <v>2.717322287507995</v>
      </c>
      <c r="C31" s="2">
        <v>3.0048980789540849</v>
      </c>
      <c r="D31" s="2">
        <v>6.1512910408611781</v>
      </c>
      <c r="E31">
        <v>2.0929945136657992</v>
      </c>
      <c r="F31">
        <v>5.0465944061309491</v>
      </c>
      <c r="G31">
        <v>4.7379799075254683</v>
      </c>
      <c r="J31" s="2"/>
      <c r="K31" s="2">
        <v>2.717322287507995</v>
      </c>
      <c r="L31" s="2">
        <v>3.0048980789540849</v>
      </c>
      <c r="M31">
        <v>6.1512910408611781</v>
      </c>
      <c r="N31">
        <v>2.0929945136657992</v>
      </c>
      <c r="O31">
        <v>5.0465944061309491</v>
      </c>
      <c r="P31">
        <v>4.7379799075254683</v>
      </c>
    </row>
    <row r="32" spans="1:16" x14ac:dyDescent="0.25">
      <c r="A32">
        <v>2050</v>
      </c>
      <c r="B32" s="2">
        <v>2.6727760204996693</v>
      </c>
      <c r="C32" s="2">
        <v>2.9544415666026231</v>
      </c>
      <c r="D32" s="2">
        <v>6.1512910408611781</v>
      </c>
      <c r="E32">
        <v>2.0586831281958697</v>
      </c>
      <c r="F32">
        <v>4.9688291691111708</v>
      </c>
      <c r="G32">
        <v>4.7379799075254683</v>
      </c>
      <c r="J32" s="2"/>
      <c r="K32" s="2">
        <v>2.6727760204996693</v>
      </c>
      <c r="L32" s="2">
        <v>2.9544415666026231</v>
      </c>
      <c r="M32">
        <v>6.1512910408611781</v>
      </c>
      <c r="N32">
        <v>2.0586831281958697</v>
      </c>
      <c r="O32">
        <v>4.9688291691111708</v>
      </c>
      <c r="P32">
        <v>4.7379799075254683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H2" sqref="H2:J32"/>
    </sheetView>
  </sheetViews>
  <sheetFormatPr defaultRowHeight="15" x14ac:dyDescent="0.25"/>
  <sheetData>
    <row r="1" spans="1:26" x14ac:dyDescent="0.25">
      <c r="B1" s="5" t="s">
        <v>32</v>
      </c>
      <c r="C1" s="6" t="s">
        <v>33</v>
      </c>
      <c r="D1" s="7" t="s">
        <v>34</v>
      </c>
      <c r="E1" s="5" t="s">
        <v>35</v>
      </c>
      <c r="F1" s="6" t="s">
        <v>36</v>
      </c>
      <c r="G1" s="7" t="s">
        <v>37</v>
      </c>
      <c r="H1" s="5" t="s">
        <v>38</v>
      </c>
      <c r="I1" s="6" t="s">
        <v>39</v>
      </c>
      <c r="J1" s="7" t="s">
        <v>40</v>
      </c>
      <c r="L1" s="24" t="s">
        <v>71</v>
      </c>
      <c r="M1">
        <f>66.5/6.5</f>
        <v>10.23076923076923</v>
      </c>
      <c r="N1">
        <f>63/6.5</f>
        <v>9.6923076923076916</v>
      </c>
      <c r="O1" s="25" t="e">
        <f>N1/#REF!*#REF!</f>
        <v>#REF!</v>
      </c>
      <c r="R1" s="5" t="s">
        <v>32</v>
      </c>
      <c r="S1" s="6" t="s">
        <v>33</v>
      </c>
      <c r="T1" s="7" t="s">
        <v>34</v>
      </c>
      <c r="U1" s="5" t="s">
        <v>35</v>
      </c>
      <c r="V1" s="6" t="s">
        <v>36</v>
      </c>
      <c r="W1" s="7" t="s">
        <v>37</v>
      </c>
      <c r="X1" s="5" t="s">
        <v>38</v>
      </c>
      <c r="Y1" s="6" t="s">
        <v>39</v>
      </c>
      <c r="Z1" s="7" t="s">
        <v>40</v>
      </c>
    </row>
    <row r="2" spans="1:26" ht="15.75" thickBot="1" x14ac:dyDescent="0.3">
      <c r="A2">
        <v>2020</v>
      </c>
      <c r="B2" s="8">
        <v>22.623690239999998</v>
      </c>
      <c r="C2" s="9">
        <v>22.623690239999998</v>
      </c>
      <c r="D2" s="10">
        <v>22.623690239999998</v>
      </c>
      <c r="E2" s="8">
        <f t="shared" ref="E2:E32" si="0">$N$1*U2/U$2</f>
        <v>9.6923076923076916</v>
      </c>
      <c r="F2" s="8">
        <f t="shared" ref="F2:F32" si="1">$N$1*V2/V$2</f>
        <v>9.6923076923076916</v>
      </c>
      <c r="G2" s="8">
        <f t="shared" ref="G2:G32" si="2">$N$1*W2/W$2</f>
        <v>9.6923076923076916</v>
      </c>
      <c r="H2" s="11">
        <v>29.295961999999999</v>
      </c>
      <c r="I2" s="12">
        <v>29.295961999999999</v>
      </c>
      <c r="J2" s="13">
        <v>29.295961999999999</v>
      </c>
      <c r="Q2">
        <v>2020</v>
      </c>
      <c r="R2" s="8">
        <v>22.623690239999998</v>
      </c>
      <c r="S2" s="9">
        <v>22.623690239999998</v>
      </c>
      <c r="T2" s="10">
        <v>22.623690239999998</v>
      </c>
      <c r="U2" s="11">
        <v>18.55</v>
      </c>
      <c r="V2" s="12">
        <v>18.55</v>
      </c>
      <c r="W2" s="13">
        <v>18.55</v>
      </c>
      <c r="X2" s="11">
        <v>29.295961999999999</v>
      </c>
      <c r="Y2" s="12">
        <v>29.295961999999999</v>
      </c>
      <c r="Z2" s="13">
        <v>29.295961999999999</v>
      </c>
    </row>
    <row r="3" spans="1:26" ht="16.5" thickTop="1" thickBot="1" x14ac:dyDescent="0.3">
      <c r="A3">
        <v>2021</v>
      </c>
      <c r="B3" s="8">
        <v>20.556799999999999</v>
      </c>
      <c r="C3" s="9">
        <v>20.556799999999999</v>
      </c>
      <c r="D3" s="10">
        <v>20.556799999999999</v>
      </c>
      <c r="E3" s="8">
        <f t="shared" si="0"/>
        <v>9.2382581003192943</v>
      </c>
      <c r="F3" s="8">
        <f t="shared" si="1"/>
        <v>9.3288534463652137</v>
      </c>
      <c r="G3" s="8">
        <f t="shared" si="2"/>
        <v>9.5674106521621738</v>
      </c>
      <c r="H3" s="11">
        <v>28.973695854980193</v>
      </c>
      <c r="I3" s="12">
        <v>28.973695854980193</v>
      </c>
      <c r="J3" s="13">
        <v>28.973695854980193</v>
      </c>
      <c r="Q3">
        <v>2021</v>
      </c>
      <c r="R3" s="8">
        <v>20.556799999999999</v>
      </c>
      <c r="S3" s="9">
        <v>20.556799999999999</v>
      </c>
      <c r="T3" s="10">
        <v>20.556799999999999</v>
      </c>
      <c r="U3" s="11">
        <v>17.680999530888872</v>
      </c>
      <c r="V3" s="12">
        <v>17.854388957071201</v>
      </c>
      <c r="W3" s="13">
        <v>18.310960942610386</v>
      </c>
      <c r="X3" s="11">
        <v>28.973695854980193</v>
      </c>
      <c r="Y3" s="12">
        <v>28.973695854980193</v>
      </c>
      <c r="Z3" s="13">
        <v>28.973695854980193</v>
      </c>
    </row>
    <row r="4" spans="1:26" ht="16.5" thickTop="1" thickBot="1" x14ac:dyDescent="0.3">
      <c r="A4">
        <v>2022</v>
      </c>
      <c r="B4" s="8">
        <v>19.715790539149445</v>
      </c>
      <c r="C4" s="9">
        <v>19.951730956305958</v>
      </c>
      <c r="D4" s="10">
        <v>20.48181226946366</v>
      </c>
      <c r="E4" s="8">
        <f t="shared" si="0"/>
        <v>8.7842085083308969</v>
      </c>
      <c r="F4" s="8">
        <f t="shared" si="1"/>
        <v>8.9653992004227341</v>
      </c>
      <c r="G4" s="8">
        <f t="shared" si="2"/>
        <v>9.4425136120166577</v>
      </c>
      <c r="H4" s="11">
        <v>26.986999899631765</v>
      </c>
      <c r="I4" s="12">
        <v>27.227838866776466</v>
      </c>
      <c r="J4" s="13">
        <v>28.584063839180377</v>
      </c>
      <c r="Q4">
        <v>2022</v>
      </c>
      <c r="R4" s="8">
        <v>19.715790539149445</v>
      </c>
      <c r="S4" s="9">
        <v>19.951730956305958</v>
      </c>
      <c r="T4" s="10">
        <v>20.48181226946366</v>
      </c>
      <c r="U4" s="11">
        <v>16.811999061777747</v>
      </c>
      <c r="V4" s="12">
        <v>17.158777914142401</v>
      </c>
      <c r="W4" s="13">
        <v>18.071921885220771</v>
      </c>
      <c r="X4" s="11">
        <v>26.986999899631765</v>
      </c>
      <c r="Y4" s="12">
        <v>27.227838866776466</v>
      </c>
      <c r="Z4" s="13">
        <v>28.584063839180377</v>
      </c>
    </row>
    <row r="5" spans="1:26" ht="16.5" thickTop="1" thickBot="1" x14ac:dyDescent="0.3">
      <c r="A5">
        <v>2023</v>
      </c>
      <c r="B5" s="8">
        <v>18.887800119400367</v>
      </c>
      <c r="C5" s="9">
        <v>19.354429860626116</v>
      </c>
      <c r="D5" s="10">
        <v>20.413394203017894</v>
      </c>
      <c r="E5" s="8">
        <f t="shared" si="0"/>
        <v>8.3301589163425014</v>
      </c>
      <c r="F5" s="8">
        <f t="shared" si="1"/>
        <v>8.6019449544802562</v>
      </c>
      <c r="G5" s="8">
        <f t="shared" si="2"/>
        <v>9.3176165718711399</v>
      </c>
      <c r="H5" s="11">
        <v>25.000303944283338</v>
      </c>
      <c r="I5" s="12">
        <v>25.481981878572736</v>
      </c>
      <c r="J5" s="13">
        <v>28.194431823380562</v>
      </c>
      <c r="Q5">
        <v>2023</v>
      </c>
      <c r="R5" s="8">
        <v>18.887800119400367</v>
      </c>
      <c r="S5" s="9">
        <v>19.354429860626116</v>
      </c>
      <c r="T5" s="10">
        <v>20.413394203017894</v>
      </c>
      <c r="U5" s="11">
        <v>15.942998592666623</v>
      </c>
      <c r="V5" s="12">
        <v>16.463166871213602</v>
      </c>
      <c r="W5" s="13">
        <v>17.832882827831156</v>
      </c>
      <c r="X5" s="11">
        <v>25.000303944283338</v>
      </c>
      <c r="Y5" s="12">
        <v>25.481981878572736</v>
      </c>
      <c r="Z5" s="13">
        <v>28.194431823380562</v>
      </c>
    </row>
    <row r="6" spans="1:26" ht="16.5" thickTop="1" thickBot="1" x14ac:dyDescent="0.3">
      <c r="A6">
        <v>2024</v>
      </c>
      <c r="B6" s="8">
        <v>18.066442509975392</v>
      </c>
      <c r="C6" s="9">
        <v>18.75899579306332</v>
      </c>
      <c r="D6" s="10">
        <v>20.345706614572968</v>
      </c>
      <c r="E6" s="8">
        <f t="shared" si="0"/>
        <v>7.8761093243541058</v>
      </c>
      <c r="F6" s="8">
        <f t="shared" si="1"/>
        <v>8.2384907085377765</v>
      </c>
      <c r="G6" s="8">
        <f t="shared" si="2"/>
        <v>9.1927195317256238</v>
      </c>
      <c r="H6" s="11">
        <v>23.013607988934911</v>
      </c>
      <c r="I6" s="12">
        <v>23.736124890369009</v>
      </c>
      <c r="J6" s="13">
        <v>27.804799807580746</v>
      </c>
      <c r="Q6">
        <v>2024</v>
      </c>
      <c r="R6" s="8">
        <v>18.066442509975392</v>
      </c>
      <c r="S6" s="9">
        <v>18.75899579306332</v>
      </c>
      <c r="T6" s="10">
        <v>20.345706614572968</v>
      </c>
      <c r="U6" s="11">
        <v>15.073998123555498</v>
      </c>
      <c r="V6" s="12">
        <v>15.767555828284802</v>
      </c>
      <c r="W6" s="13">
        <v>17.593843770441541</v>
      </c>
      <c r="X6" s="11">
        <v>23.013607988934911</v>
      </c>
      <c r="Y6" s="12">
        <v>23.736124890369009</v>
      </c>
      <c r="Z6" s="13">
        <v>27.804799807580746</v>
      </c>
    </row>
    <row r="7" spans="1:26" ht="16.5" thickTop="1" thickBot="1" x14ac:dyDescent="0.3">
      <c r="A7">
        <v>2025</v>
      </c>
      <c r="B7" s="8">
        <v>17.25120902918049</v>
      </c>
      <c r="C7" s="9">
        <v>18.165351904966844</v>
      </c>
      <c r="D7" s="10">
        <v>20.278730602272248</v>
      </c>
      <c r="E7" s="8">
        <f t="shared" si="0"/>
        <v>7.4220597323657094</v>
      </c>
      <c r="F7" s="8">
        <f t="shared" si="1"/>
        <v>7.8750364625952995</v>
      </c>
      <c r="G7" s="8">
        <f t="shared" si="2"/>
        <v>9.067822491580106</v>
      </c>
      <c r="H7" s="11">
        <v>21.026912033586488</v>
      </c>
      <c r="I7" s="12">
        <v>21.990267902165286</v>
      </c>
      <c r="J7" s="13">
        <v>27.415167791780931</v>
      </c>
      <c r="Q7">
        <v>2025</v>
      </c>
      <c r="R7" s="8">
        <v>17.25120902918049</v>
      </c>
      <c r="S7" s="9">
        <v>18.165351904966844</v>
      </c>
      <c r="T7" s="10">
        <v>20.278730602272248</v>
      </c>
      <c r="U7" s="11">
        <v>14.204997654444373</v>
      </c>
      <c r="V7" s="12">
        <v>15.071944785356006</v>
      </c>
      <c r="W7" s="13">
        <v>17.354804713051927</v>
      </c>
      <c r="X7" s="11">
        <v>21.026912033586488</v>
      </c>
      <c r="Y7" s="12">
        <v>21.990267902165286</v>
      </c>
      <c r="Z7" s="13">
        <v>27.415167791780931</v>
      </c>
    </row>
    <row r="8" spans="1:26" ht="16.5" thickTop="1" thickBot="1" x14ac:dyDescent="0.3">
      <c r="A8">
        <v>2026</v>
      </c>
      <c r="B8" s="8">
        <v>16.44164171431752</v>
      </c>
      <c r="C8" s="9">
        <v>17.573425508154287</v>
      </c>
      <c r="D8" s="10">
        <v>20.212447910821826</v>
      </c>
      <c r="E8" s="8">
        <f t="shared" si="0"/>
        <v>6.9680101403773156</v>
      </c>
      <c r="F8" s="8">
        <f t="shared" si="1"/>
        <v>7.5115822166528217</v>
      </c>
      <c r="G8" s="8">
        <f t="shared" si="2"/>
        <v>8.9429254514345899</v>
      </c>
      <c r="H8" s="11">
        <v>19.040216078238061</v>
      </c>
      <c r="I8" s="12">
        <v>20.244410913961559</v>
      </c>
      <c r="J8" s="13">
        <v>27.025535775981115</v>
      </c>
      <c r="Q8">
        <v>2026</v>
      </c>
      <c r="R8" s="8">
        <v>16.44164171431752</v>
      </c>
      <c r="S8" s="9">
        <v>17.573425508154287</v>
      </c>
      <c r="T8" s="10">
        <v>20.212447910821826</v>
      </c>
      <c r="U8" s="11">
        <v>13.335997185333252</v>
      </c>
      <c r="V8" s="12">
        <v>14.376333742427207</v>
      </c>
      <c r="W8" s="13">
        <v>17.115765655662315</v>
      </c>
      <c r="X8" s="11">
        <v>19.040216078238061</v>
      </c>
      <c r="Y8" s="12">
        <v>20.244410913961559</v>
      </c>
      <c r="Z8" s="13">
        <v>27.025535775981115</v>
      </c>
    </row>
    <row r="9" spans="1:26" ht="16.5" thickTop="1" thickBot="1" x14ac:dyDescent="0.3">
      <c r="A9">
        <v>2027</v>
      </c>
      <c r="B9" s="8">
        <v>15.637327154138228</v>
      </c>
      <c r="C9" s="9">
        <v>16.983147797119678</v>
      </c>
      <c r="D9" s="10">
        <v>20.146840904079237</v>
      </c>
      <c r="E9" s="8">
        <f t="shared" si="0"/>
        <v>6.5139605483889174</v>
      </c>
      <c r="F9" s="8">
        <f t="shared" si="1"/>
        <v>7.1481279707103429</v>
      </c>
      <c r="G9" s="8">
        <f t="shared" si="2"/>
        <v>8.8180284112890721</v>
      </c>
      <c r="H9" s="11">
        <v>17.053520122889637</v>
      </c>
      <c r="I9" s="12">
        <v>18.498553925757832</v>
      </c>
      <c r="J9" s="13">
        <v>26.6359037601813</v>
      </c>
      <c r="Q9">
        <v>2027</v>
      </c>
      <c r="R9" s="8">
        <v>15.637327154138228</v>
      </c>
      <c r="S9" s="9">
        <v>16.983147797119678</v>
      </c>
      <c r="T9" s="10">
        <v>20.146840904079237</v>
      </c>
      <c r="U9" s="11">
        <v>12.466996716222123</v>
      </c>
      <c r="V9" s="12">
        <v>13.680722699498407</v>
      </c>
      <c r="W9" s="13">
        <v>16.8767265982727</v>
      </c>
      <c r="X9" s="11">
        <v>17.053520122889637</v>
      </c>
      <c r="Y9" s="12">
        <v>18.498553925757832</v>
      </c>
      <c r="Z9" s="13">
        <v>26.6359037601813</v>
      </c>
    </row>
    <row r="10" spans="1:26" ht="16.5" thickTop="1" thickBot="1" x14ac:dyDescent="0.3">
      <c r="A10">
        <v>2028</v>
      </c>
      <c r="B10" s="8">
        <v>14.837891199915147</v>
      </c>
      <c r="C10" s="9">
        <v>16.3944535932058</v>
      </c>
      <c r="D10" s="10">
        <v>20.081892539025056</v>
      </c>
      <c r="E10" s="8">
        <f t="shared" si="0"/>
        <v>6.0599109564005209</v>
      </c>
      <c r="F10" s="8">
        <f t="shared" si="1"/>
        <v>6.7846737247678641</v>
      </c>
      <c r="G10" s="8">
        <f t="shared" si="2"/>
        <v>8.6931313711435561</v>
      </c>
      <c r="H10" s="11">
        <v>15.06682416754121</v>
      </c>
      <c r="I10" s="12">
        <v>16.752696937554106</v>
      </c>
      <c r="J10" s="13">
        <v>26.246271744381485</v>
      </c>
      <c r="Q10">
        <v>2028</v>
      </c>
      <c r="R10" s="8">
        <v>14.837891199915147</v>
      </c>
      <c r="S10" s="9">
        <v>16.3944535932058</v>
      </c>
      <c r="T10" s="10">
        <v>20.081892539025056</v>
      </c>
      <c r="U10" s="11">
        <v>11.597996247110999</v>
      </c>
      <c r="V10" s="12">
        <v>12.985111656569607</v>
      </c>
      <c r="W10" s="13">
        <v>16.637687540883086</v>
      </c>
      <c r="X10" s="11">
        <v>15.06682416754121</v>
      </c>
      <c r="Y10" s="12">
        <v>16.752696937554106</v>
      </c>
      <c r="Z10" s="13">
        <v>26.246271744381485</v>
      </c>
    </row>
    <row r="11" spans="1:26" ht="16.5" thickTop="1" thickBot="1" x14ac:dyDescent="0.3">
      <c r="A11">
        <v>2029</v>
      </c>
      <c r="B11" s="8">
        <v>14.042994412488978</v>
      </c>
      <c r="C11" s="9">
        <v>15.80728110874111</v>
      </c>
      <c r="D11" s="10">
        <v>20.017586341036537</v>
      </c>
      <c r="E11" s="8">
        <f t="shared" si="0"/>
        <v>5.6058613644121236</v>
      </c>
      <c r="F11" s="8">
        <f t="shared" si="1"/>
        <v>6.4212194788253862</v>
      </c>
      <c r="G11" s="8">
        <f t="shared" si="2"/>
        <v>8.5682343309980418</v>
      </c>
      <c r="H11" s="11">
        <v>13.080128212192784</v>
      </c>
      <c r="I11" s="12">
        <v>15.006839949350381</v>
      </c>
      <c r="J11" s="13">
        <v>25.856639728581669</v>
      </c>
      <c r="Q11">
        <v>2029</v>
      </c>
      <c r="R11" s="8">
        <v>14.042994412488978</v>
      </c>
      <c r="S11" s="9">
        <v>15.80728110874111</v>
      </c>
      <c r="T11" s="10">
        <v>20.017586341036537</v>
      </c>
      <c r="U11" s="11">
        <v>10.728995777999872</v>
      </c>
      <c r="V11" s="12">
        <v>12.289500613640811</v>
      </c>
      <c r="W11" s="13">
        <v>16.398648483493474</v>
      </c>
      <c r="X11" s="11">
        <v>13.080128212192784</v>
      </c>
      <c r="Y11" s="12">
        <v>15.006839949350381</v>
      </c>
      <c r="Z11" s="13">
        <v>25.856639728581669</v>
      </c>
    </row>
    <row r="12" spans="1:26" ht="16.5" thickTop="1" thickBot="1" x14ac:dyDescent="0.3">
      <c r="A12">
        <v>2030</v>
      </c>
      <c r="B12" s="8">
        <v>13.252328128517522</v>
      </c>
      <c r="C12" s="9">
        <v>15.221571729346822</v>
      </c>
      <c r="D12" s="10">
        <v>19.953906380388023</v>
      </c>
      <c r="E12" s="8">
        <f t="shared" si="0"/>
        <v>5.1518117724237245</v>
      </c>
      <c r="F12" s="8">
        <f t="shared" si="1"/>
        <v>6.0577652328829075</v>
      </c>
      <c r="G12" s="8">
        <f t="shared" si="2"/>
        <v>8.4433372908525239</v>
      </c>
      <c r="H12" s="11">
        <v>11.093432256844359</v>
      </c>
      <c r="I12" s="12">
        <v>13.260982961146656</v>
      </c>
      <c r="J12" s="13">
        <v>25.467007712781857</v>
      </c>
      <c r="Q12">
        <v>2030</v>
      </c>
      <c r="R12" s="8">
        <v>13.252328128517522</v>
      </c>
      <c r="S12" s="9">
        <v>15.221571729346822</v>
      </c>
      <c r="T12" s="10">
        <v>19.953906380388023</v>
      </c>
      <c r="U12" s="11">
        <v>9.8599953088887418</v>
      </c>
      <c r="V12" s="12">
        <v>11.59388957071201</v>
      </c>
      <c r="W12" s="13">
        <v>16.159609426103859</v>
      </c>
      <c r="X12" s="11">
        <v>11.093432256844359</v>
      </c>
      <c r="Y12" s="12">
        <v>13.260982961146656</v>
      </c>
      <c r="Z12" s="13">
        <v>25.467007712781857</v>
      </c>
    </row>
    <row r="13" spans="1:26" ht="16.5" thickTop="1" thickBot="1" x14ac:dyDescent="0.3">
      <c r="A13">
        <v>2031</v>
      </c>
      <c r="B13" s="8">
        <v>13.126821034172515</v>
      </c>
      <c r="C13" s="9">
        <v>15.120869365086181</v>
      </c>
      <c r="D13" s="10">
        <v>19.716852078803782</v>
      </c>
      <c r="E13" s="8">
        <f t="shared" si="0"/>
        <v>5.1132244784589265</v>
      </c>
      <c r="F13" s="8">
        <f t="shared" si="1"/>
        <v>6.0124675598599486</v>
      </c>
      <c r="G13" s="8">
        <f t="shared" si="2"/>
        <v>8.324058687954043</v>
      </c>
      <c r="H13" s="11">
        <v>10.97767250181475</v>
      </c>
      <c r="I13" s="12">
        <v>13.152605425931542</v>
      </c>
      <c r="J13" s="13">
        <v>24.856706475200095</v>
      </c>
      <c r="Q13">
        <v>2031</v>
      </c>
      <c r="R13" s="8">
        <v>13.126821034172515</v>
      </c>
      <c r="S13" s="9">
        <v>15.120869365086181</v>
      </c>
      <c r="T13" s="10">
        <v>19.716852078803782</v>
      </c>
      <c r="U13" s="11">
        <v>9.7861435157172245</v>
      </c>
      <c r="V13" s="12">
        <v>11.507194857620847</v>
      </c>
      <c r="W13" s="13">
        <v>15.931323433334267</v>
      </c>
      <c r="X13" s="11">
        <v>10.97767250181475</v>
      </c>
      <c r="Y13" s="12">
        <v>13.152605425931542</v>
      </c>
      <c r="Z13" s="13">
        <v>24.856706475200095</v>
      </c>
    </row>
    <row r="14" spans="1:26" ht="16.5" thickTop="1" thickBot="1" x14ac:dyDescent="0.3">
      <c r="A14">
        <v>2032</v>
      </c>
      <c r="B14" s="8">
        <v>13.002059683646907</v>
      </c>
      <c r="C14" s="9">
        <v>15.020426131446611</v>
      </c>
      <c r="D14" s="10">
        <v>19.479845756280085</v>
      </c>
      <c r="E14" s="8">
        <f t="shared" si="0"/>
        <v>5.0746371844941276</v>
      </c>
      <c r="F14" s="8">
        <f t="shared" si="1"/>
        <v>5.9671698868369889</v>
      </c>
      <c r="G14" s="8">
        <f t="shared" si="2"/>
        <v>8.2047800850555639</v>
      </c>
      <c r="H14" s="11">
        <v>10.861912746785141</v>
      </c>
      <c r="I14" s="12">
        <v>13.044227890716426</v>
      </c>
      <c r="J14" s="13">
        <v>24.246405237618337</v>
      </c>
      <c r="Q14">
        <v>2032</v>
      </c>
      <c r="R14" s="8">
        <v>13.002059683646907</v>
      </c>
      <c r="S14" s="9">
        <v>15.020426131446611</v>
      </c>
      <c r="T14" s="10">
        <v>19.479845756280085</v>
      </c>
      <c r="U14" s="11">
        <v>9.7122917225457073</v>
      </c>
      <c r="V14" s="12">
        <v>11.420500144529683</v>
      </c>
      <c r="W14" s="13">
        <v>15.703037440564678</v>
      </c>
      <c r="X14" s="11">
        <v>10.861912746785141</v>
      </c>
      <c r="Y14" s="12">
        <v>13.044227890716426</v>
      </c>
      <c r="Z14" s="13">
        <v>24.246405237618337</v>
      </c>
    </row>
    <row r="15" spans="1:26" ht="16.5" thickTop="1" thickBot="1" x14ac:dyDescent="0.3">
      <c r="A15">
        <v>2033</v>
      </c>
      <c r="B15" s="8">
        <v>12.87802235624693</v>
      </c>
      <c r="C15" s="9">
        <v>14.920237780385147</v>
      </c>
      <c r="D15" s="10">
        <v>19.242887080398503</v>
      </c>
      <c r="E15" s="8">
        <f t="shared" si="0"/>
        <v>5.0360498905293296</v>
      </c>
      <c r="F15" s="8">
        <f t="shared" si="1"/>
        <v>5.9218722138140301</v>
      </c>
      <c r="G15" s="8">
        <f t="shared" si="2"/>
        <v>8.085501482157083</v>
      </c>
      <c r="H15" s="11">
        <v>10.74615299175553</v>
      </c>
      <c r="I15" s="12">
        <v>12.93585035550131</v>
      </c>
      <c r="J15" s="13">
        <v>23.636104000036575</v>
      </c>
      <c r="Q15">
        <v>2033</v>
      </c>
      <c r="R15" s="8">
        <v>12.87802235624693</v>
      </c>
      <c r="S15" s="9">
        <v>14.920237780385147</v>
      </c>
      <c r="T15" s="10">
        <v>19.242887080398503</v>
      </c>
      <c r="U15" s="11">
        <v>9.63843992937419</v>
      </c>
      <c r="V15" s="12">
        <v>11.33380543143852</v>
      </c>
      <c r="W15" s="13">
        <v>15.474751447795086</v>
      </c>
      <c r="X15" s="11">
        <v>10.74615299175553</v>
      </c>
      <c r="Y15" s="12">
        <v>12.93585035550131</v>
      </c>
      <c r="Z15" s="13">
        <v>23.636104000036575</v>
      </c>
    </row>
    <row r="16" spans="1:26" ht="16.5" thickTop="1" thickBot="1" x14ac:dyDescent="0.3">
      <c r="A16">
        <v>2034</v>
      </c>
      <c r="B16" s="8">
        <v>12.754688166690114</v>
      </c>
      <c r="C16" s="9">
        <v>14.820300156207578</v>
      </c>
      <c r="D16" s="10">
        <v>19.005975721804365</v>
      </c>
      <c r="E16" s="8">
        <f t="shared" si="0"/>
        <v>4.9974625965645307</v>
      </c>
      <c r="F16" s="8">
        <f t="shared" si="1"/>
        <v>5.8765745407910712</v>
      </c>
      <c r="G16" s="8">
        <f t="shared" si="2"/>
        <v>7.9662228792586003</v>
      </c>
      <c r="H16" s="11">
        <v>10.63039323672592</v>
      </c>
      <c r="I16" s="12">
        <v>12.827472820286197</v>
      </c>
      <c r="J16" s="13">
        <v>23.025802762454813</v>
      </c>
      <c r="Q16">
        <v>2034</v>
      </c>
      <c r="R16" s="8">
        <v>12.754688166690114</v>
      </c>
      <c r="S16" s="9">
        <v>14.820300156207578</v>
      </c>
      <c r="T16" s="10">
        <v>19.005975721804365</v>
      </c>
      <c r="U16" s="11">
        <v>9.5645881362026728</v>
      </c>
      <c r="V16" s="12">
        <v>11.247110718347358</v>
      </c>
      <c r="W16" s="13">
        <v>15.24646545502549</v>
      </c>
      <c r="X16" s="11">
        <v>10.63039323672592</v>
      </c>
      <c r="Y16" s="12">
        <v>12.827472820286197</v>
      </c>
      <c r="Z16" s="13">
        <v>23.025802762454813</v>
      </c>
    </row>
    <row r="17" spans="1:26" ht="16.5" thickTop="1" thickBot="1" x14ac:dyDescent="0.3">
      <c r="A17">
        <v>2035</v>
      </c>
      <c r="B17" s="8">
        <v>12.632037025323795</v>
      </c>
      <c r="C17" s="9">
        <v>14.720609193072546</v>
      </c>
      <c r="D17" s="10">
        <v>18.76911135417155</v>
      </c>
      <c r="E17" s="8">
        <f t="shared" si="0"/>
        <v>4.9588753025997327</v>
      </c>
      <c r="F17" s="8">
        <f t="shared" si="1"/>
        <v>5.8312768677681133</v>
      </c>
      <c r="G17" s="8">
        <f t="shared" si="2"/>
        <v>7.8469442763601194</v>
      </c>
      <c r="H17" s="11">
        <v>10.514633481696311</v>
      </c>
      <c r="I17" s="12">
        <v>12.719095285071081</v>
      </c>
      <c r="J17" s="13">
        <v>22.415501524873054</v>
      </c>
      <c r="Q17">
        <v>2035</v>
      </c>
      <c r="R17" s="8">
        <v>12.632037025323795</v>
      </c>
      <c r="S17" s="9">
        <v>14.720609193072546</v>
      </c>
      <c r="T17" s="10">
        <v>18.76911135417155</v>
      </c>
      <c r="U17" s="11">
        <v>9.4907363430311555</v>
      </c>
      <c r="V17" s="12">
        <v>11.160416005256195</v>
      </c>
      <c r="W17" s="13">
        <v>15.018179462255898</v>
      </c>
      <c r="X17" s="11">
        <v>10.514633481696311</v>
      </c>
      <c r="Y17" s="12">
        <v>12.719095285071081</v>
      </c>
      <c r="Z17" s="13">
        <v>22.415501524873054</v>
      </c>
    </row>
    <row r="18" spans="1:26" ht="16.5" thickTop="1" thickBot="1" x14ac:dyDescent="0.3">
      <c r="A18">
        <v>2036</v>
      </c>
      <c r="B18" s="8">
        <v>12.510049600595414</v>
      </c>
      <c r="C18" s="9">
        <v>14.621160912576137</v>
      </c>
      <c r="D18" s="10">
        <v>18.532293654167756</v>
      </c>
      <c r="E18" s="8">
        <f t="shared" si="0"/>
        <v>4.9202880086349321</v>
      </c>
      <c r="F18" s="8">
        <f t="shared" si="1"/>
        <v>5.7859791947451544</v>
      </c>
      <c r="G18" s="8">
        <f t="shared" si="2"/>
        <v>7.7276656734616394</v>
      </c>
      <c r="H18" s="11">
        <v>10.398873726666702</v>
      </c>
      <c r="I18" s="12">
        <v>12.610717749855965</v>
      </c>
      <c r="J18" s="13">
        <v>21.805200287291292</v>
      </c>
      <c r="Q18">
        <v>2036</v>
      </c>
      <c r="R18" s="8">
        <v>12.510049600595414</v>
      </c>
      <c r="S18" s="9">
        <v>14.621160912576137</v>
      </c>
      <c r="T18" s="10">
        <v>18.532293654167756</v>
      </c>
      <c r="U18" s="11">
        <v>9.4168845498596347</v>
      </c>
      <c r="V18" s="12">
        <v>11.073721292165033</v>
      </c>
      <c r="W18" s="13">
        <v>14.789893469486305</v>
      </c>
      <c r="X18" s="11">
        <v>10.398873726666702</v>
      </c>
      <c r="Y18" s="12">
        <v>12.610717749855965</v>
      </c>
      <c r="Z18" s="13">
        <v>21.805200287291292</v>
      </c>
    </row>
    <row r="19" spans="1:26" ht="16.5" thickTop="1" thickBot="1" x14ac:dyDescent="0.3">
      <c r="A19">
        <v>2037</v>
      </c>
      <c r="B19" s="8">
        <v>12.388707283627271</v>
      </c>
      <c r="C19" s="9">
        <v>14.521951421413991</v>
      </c>
      <c r="D19" s="10">
        <v>18.295522301420245</v>
      </c>
      <c r="E19" s="8">
        <f t="shared" si="0"/>
        <v>4.8817007146701332</v>
      </c>
      <c r="F19" s="8">
        <f t="shared" si="1"/>
        <v>5.7406815217221956</v>
      </c>
      <c r="G19" s="8">
        <f t="shared" si="2"/>
        <v>7.6083870705631584</v>
      </c>
      <c r="H19" s="11">
        <v>10.283113971637091</v>
      </c>
      <c r="I19" s="12">
        <v>12.502340214640851</v>
      </c>
      <c r="J19" s="13">
        <v>21.19489904970953</v>
      </c>
      <c r="Q19">
        <v>2037</v>
      </c>
      <c r="R19" s="8">
        <v>12.388707283627271</v>
      </c>
      <c r="S19" s="9">
        <v>14.521951421413991</v>
      </c>
      <c r="T19" s="10">
        <v>18.295522301420245</v>
      </c>
      <c r="U19" s="11">
        <v>9.3430327566881175</v>
      </c>
      <c r="V19" s="12">
        <v>10.98702657907387</v>
      </c>
      <c r="W19" s="13">
        <v>14.561607476716713</v>
      </c>
      <c r="X19" s="11">
        <v>10.283113971637091</v>
      </c>
      <c r="Y19" s="12">
        <v>12.502340214640851</v>
      </c>
      <c r="Z19" s="13">
        <v>21.19489904970953</v>
      </c>
    </row>
    <row r="20" spans="1:26" ht="16.5" thickTop="1" thickBot="1" x14ac:dyDescent="0.3">
      <c r="A20">
        <v>2038</v>
      </c>
      <c r="B20" s="8">
        <v>12.26799215475936</v>
      </c>
      <c r="C20" s="9">
        <v>14.422976909118004</v>
      </c>
      <c r="D20" s="10">
        <v>18.058796978482054</v>
      </c>
      <c r="E20" s="8">
        <f t="shared" si="0"/>
        <v>4.8431134207053343</v>
      </c>
      <c r="F20" s="8">
        <f t="shared" si="1"/>
        <v>5.6953838486992368</v>
      </c>
      <c r="G20" s="8">
        <f t="shared" si="2"/>
        <v>7.4891084676646793</v>
      </c>
      <c r="H20" s="11">
        <v>10.167354216607482</v>
      </c>
      <c r="I20" s="12">
        <v>12.393962679425735</v>
      </c>
      <c r="J20" s="13">
        <v>20.584597812127772</v>
      </c>
      <c r="Q20">
        <v>2038</v>
      </c>
      <c r="R20" s="8">
        <v>12.26799215475936</v>
      </c>
      <c r="S20" s="9">
        <v>14.422976909118004</v>
      </c>
      <c r="T20" s="10">
        <v>18.058796978482054</v>
      </c>
      <c r="U20" s="11">
        <v>9.2691809635166003</v>
      </c>
      <c r="V20" s="12">
        <v>10.900331865982707</v>
      </c>
      <c r="W20" s="13">
        <v>14.333321483947124</v>
      </c>
      <c r="X20" s="11">
        <v>10.167354216607482</v>
      </c>
      <c r="Y20" s="12">
        <v>12.393962679425735</v>
      </c>
      <c r="Z20" s="13">
        <v>20.584597812127772</v>
      </c>
    </row>
    <row r="21" spans="1:26" ht="16.5" thickTop="1" thickBot="1" x14ac:dyDescent="0.3">
      <c r="A21">
        <v>2039</v>
      </c>
      <c r="B21" s="8">
        <v>12.147886951933875</v>
      </c>
      <c r="C21" s="9">
        <v>14.32423364586491</v>
      </c>
      <c r="D21" s="10">
        <v>17.822117370798679</v>
      </c>
      <c r="E21" s="8">
        <f t="shared" si="0"/>
        <v>4.8045261267405364</v>
      </c>
      <c r="F21" s="8">
        <f t="shared" si="1"/>
        <v>5.650086175676277</v>
      </c>
      <c r="G21" s="8">
        <f t="shared" si="2"/>
        <v>7.3698298647661957</v>
      </c>
      <c r="H21" s="11">
        <v>10.051594461577873</v>
      </c>
      <c r="I21" s="12">
        <v>12.285585144210621</v>
      </c>
      <c r="J21" s="13">
        <v>19.97429657454601</v>
      </c>
      <c r="Q21">
        <v>2039</v>
      </c>
      <c r="R21" s="8">
        <v>12.147886951933875</v>
      </c>
      <c r="S21" s="9">
        <v>14.32423364586491</v>
      </c>
      <c r="T21" s="10">
        <v>17.822117370798679</v>
      </c>
      <c r="U21" s="11">
        <v>9.195329170345083</v>
      </c>
      <c r="V21" s="12">
        <v>10.813637152891543</v>
      </c>
      <c r="W21" s="13">
        <v>14.105035491177528</v>
      </c>
      <c r="X21" s="11">
        <v>10.051594461577873</v>
      </c>
      <c r="Y21" s="12">
        <v>12.285585144210621</v>
      </c>
      <c r="Z21" s="13">
        <v>19.97429657454601</v>
      </c>
    </row>
    <row r="22" spans="1:26" ht="16.5" thickTop="1" thickBot="1" x14ac:dyDescent="0.3">
      <c r="A22">
        <v>2040</v>
      </c>
      <c r="B22" s="8">
        <v>12.028375040804208</v>
      </c>
      <c r="C22" s="9">
        <v>14.225717980354025</v>
      </c>
      <c r="D22" s="10">
        <v>17.585483166675196</v>
      </c>
      <c r="E22" s="8">
        <f t="shared" si="0"/>
        <v>4.7659388327757375</v>
      </c>
      <c r="F22" s="8">
        <f t="shared" si="1"/>
        <v>5.6047885026533191</v>
      </c>
      <c r="G22" s="8">
        <f t="shared" si="2"/>
        <v>7.2505512618677157</v>
      </c>
      <c r="H22" s="11">
        <v>9.9358347065482633</v>
      </c>
      <c r="I22" s="12">
        <v>12.177207608995506</v>
      </c>
      <c r="J22" s="13">
        <v>19.363995336964248</v>
      </c>
      <c r="Q22">
        <v>2040</v>
      </c>
      <c r="R22" s="8">
        <v>12.028375040804208</v>
      </c>
      <c r="S22" s="9">
        <v>14.225717980354025</v>
      </c>
      <c r="T22" s="10">
        <v>17.585483166675196</v>
      </c>
      <c r="U22" s="11">
        <v>9.1214773771735658</v>
      </c>
      <c r="V22" s="12">
        <v>10.72694243980038</v>
      </c>
      <c r="W22" s="13">
        <v>13.876749498407936</v>
      </c>
      <c r="X22" s="11">
        <v>9.9358347065482633</v>
      </c>
      <c r="Y22" s="12">
        <v>12.177207608995506</v>
      </c>
      <c r="Z22" s="13">
        <v>19.363995336964248</v>
      </c>
    </row>
    <row r="23" spans="1:26" ht="16.5" thickTop="1" thickBot="1" x14ac:dyDescent="0.3">
      <c r="A23">
        <v>2041</v>
      </c>
      <c r="B23" s="8">
        <v>11.909440386459657</v>
      </c>
      <c r="C23" s="9">
        <v>14.127426337751704</v>
      </c>
      <c r="D23" s="10">
        <v>17.348894057243857</v>
      </c>
      <c r="E23" s="8">
        <f t="shared" si="0"/>
        <v>4.7273515388109395</v>
      </c>
      <c r="F23" s="8">
        <f t="shared" si="1"/>
        <v>5.5594908296303593</v>
      </c>
      <c r="G23" s="8">
        <f t="shared" si="2"/>
        <v>7.1312726589692348</v>
      </c>
      <c r="H23" s="11">
        <v>9.8200749515186541</v>
      </c>
      <c r="I23" s="12">
        <v>12.06883007378039</v>
      </c>
      <c r="J23" s="13">
        <v>18.753694099382486</v>
      </c>
      <c r="Q23">
        <v>2041</v>
      </c>
      <c r="R23" s="8">
        <v>11.909440386459657</v>
      </c>
      <c r="S23" s="9">
        <v>14.127426337751704</v>
      </c>
      <c r="T23" s="10">
        <v>17.348894057243857</v>
      </c>
      <c r="U23" s="11">
        <v>9.0476255840020485</v>
      </c>
      <c r="V23" s="12">
        <v>10.640247726709216</v>
      </c>
      <c r="W23" s="13">
        <v>13.648463505638343</v>
      </c>
      <c r="X23" s="11">
        <v>9.8200749515186541</v>
      </c>
      <c r="Y23" s="12">
        <v>12.06883007378039</v>
      </c>
      <c r="Z23" s="13">
        <v>18.753694099382486</v>
      </c>
    </row>
    <row r="24" spans="1:26" ht="16.5" thickTop="1" thickBot="1" x14ac:dyDescent="0.3">
      <c r="A24">
        <v>2042</v>
      </c>
      <c r="B24" s="8">
        <v>11.791067526664909</v>
      </c>
      <c r="C24" s="9">
        <v>14.029355217700001</v>
      </c>
      <c r="D24" s="10">
        <v>17.11234973643209</v>
      </c>
      <c r="E24" s="8">
        <f t="shared" si="0"/>
        <v>4.6887642448461406</v>
      </c>
      <c r="F24" s="8">
        <f t="shared" si="1"/>
        <v>5.5141931566074005</v>
      </c>
      <c r="G24" s="8">
        <f t="shared" si="2"/>
        <v>7.0119940560707548</v>
      </c>
      <c r="H24" s="11">
        <v>9.7043151964890431</v>
      </c>
      <c r="I24" s="12">
        <v>11.960452538565276</v>
      </c>
      <c r="J24" s="13">
        <v>18.143392861800727</v>
      </c>
      <c r="Q24">
        <v>2042</v>
      </c>
      <c r="R24" s="8">
        <v>11.791067526664909</v>
      </c>
      <c r="S24" s="9">
        <v>14.029355217700001</v>
      </c>
      <c r="T24" s="10">
        <v>17.11234973643209</v>
      </c>
      <c r="U24" s="11">
        <v>8.9737737908305313</v>
      </c>
      <c r="V24" s="12">
        <v>10.553553013618053</v>
      </c>
      <c r="W24" s="13">
        <v>13.420177512868751</v>
      </c>
      <c r="X24" s="11">
        <v>9.7043151964890431</v>
      </c>
      <c r="Y24" s="12">
        <v>11.960452538565276</v>
      </c>
      <c r="Z24" s="13">
        <v>18.143392861800727</v>
      </c>
    </row>
    <row r="25" spans="1:26" ht="16.5" thickTop="1" thickBot="1" x14ac:dyDescent="0.3">
      <c r="A25">
        <v>2043</v>
      </c>
      <c r="B25" s="8">
        <v>11.67324154652041</v>
      </c>
      <c r="C25" s="9">
        <v>13.93150119238725</v>
      </c>
      <c r="D25" s="10">
        <v>16.875849900930959</v>
      </c>
      <c r="E25" s="8">
        <f t="shared" si="0"/>
        <v>4.6501769508813409</v>
      </c>
      <c r="F25" s="8">
        <f t="shared" si="1"/>
        <v>5.4688954835844417</v>
      </c>
      <c r="G25" s="8">
        <f t="shared" si="2"/>
        <v>6.892715453172273</v>
      </c>
      <c r="H25" s="11">
        <v>9.5885554414594338</v>
      </c>
      <c r="I25" s="12">
        <v>11.85207500335016</v>
      </c>
      <c r="J25" s="13">
        <v>17.533091624218965</v>
      </c>
      <c r="Q25">
        <v>2043</v>
      </c>
      <c r="R25" s="8">
        <v>11.67324154652041</v>
      </c>
      <c r="S25" s="9">
        <v>13.93150119238725</v>
      </c>
      <c r="T25" s="10">
        <v>16.875849900930959</v>
      </c>
      <c r="U25" s="11">
        <v>8.8999219976590123</v>
      </c>
      <c r="V25" s="12">
        <v>10.466858300526891</v>
      </c>
      <c r="W25" s="13">
        <v>13.191891520099158</v>
      </c>
      <c r="X25" s="11">
        <v>9.5885554414594338</v>
      </c>
      <c r="Y25" s="12">
        <v>11.85207500335016</v>
      </c>
      <c r="Z25" s="13">
        <v>17.533091624218965</v>
      </c>
    </row>
    <row r="26" spans="1:26" ht="16.5" thickTop="1" thickBot="1" x14ac:dyDescent="0.3">
      <c r="A26">
        <v>2044</v>
      </c>
      <c r="B26" s="8">
        <v>11.555948054456419</v>
      </c>
      <c r="C26" s="9">
        <v>13.833860904678309</v>
      </c>
      <c r="D26" s="10">
        <v>16.639394250164035</v>
      </c>
      <c r="E26" s="8">
        <f t="shared" si="0"/>
        <v>4.6115896569165429</v>
      </c>
      <c r="F26" s="8">
        <f t="shared" si="1"/>
        <v>5.4235978105614828</v>
      </c>
      <c r="G26" s="8">
        <f t="shared" si="2"/>
        <v>6.7734368502737929</v>
      </c>
      <c r="H26" s="11">
        <v>9.4727956864298246</v>
      </c>
      <c r="I26" s="12">
        <v>11.743697468135045</v>
      </c>
      <c r="J26" s="13">
        <v>16.922790386637203</v>
      </c>
      <c r="Q26">
        <v>2044</v>
      </c>
      <c r="R26" s="8">
        <v>11.555948054456419</v>
      </c>
      <c r="S26" s="9">
        <v>13.833860904678309</v>
      </c>
      <c r="T26" s="10">
        <v>16.639394250164035</v>
      </c>
      <c r="U26" s="11">
        <v>8.826070204487495</v>
      </c>
      <c r="V26" s="12">
        <v>10.380163587435728</v>
      </c>
      <c r="W26" s="13">
        <v>12.963605527329566</v>
      </c>
      <c r="X26" s="11">
        <v>9.4727956864298246</v>
      </c>
      <c r="Y26" s="12">
        <v>11.743697468135045</v>
      </c>
      <c r="Z26" s="13">
        <v>16.922790386637203</v>
      </c>
    </row>
    <row r="27" spans="1:26" ht="16.5" thickTop="1" thickBot="1" x14ac:dyDescent="0.3">
      <c r="A27">
        <v>2045</v>
      </c>
      <c r="B27" s="8">
        <v>11.439173159479529</v>
      </c>
      <c r="C27" s="9">
        <v>13.736431066302353</v>
      </c>
      <c r="D27" s="10">
        <v>16.402982486256711</v>
      </c>
      <c r="E27" s="8">
        <f t="shared" si="0"/>
        <v>4.5730023629517431</v>
      </c>
      <c r="F27" s="8">
        <f t="shared" si="1"/>
        <v>5.378300137538524</v>
      </c>
      <c r="G27" s="8">
        <f t="shared" si="2"/>
        <v>6.654158247375312</v>
      </c>
      <c r="H27" s="11">
        <v>9.3570359314002154</v>
      </c>
      <c r="I27" s="12">
        <v>11.635319932919931</v>
      </c>
      <c r="J27" s="13">
        <v>16.312489149055445</v>
      </c>
      <c r="Q27">
        <v>2045</v>
      </c>
      <c r="R27" s="8">
        <v>11.439173159479529</v>
      </c>
      <c r="S27" s="9">
        <v>13.736431066302353</v>
      </c>
      <c r="T27" s="10">
        <v>16.402982486256711</v>
      </c>
      <c r="U27" s="11">
        <v>8.752218411315976</v>
      </c>
      <c r="V27" s="12">
        <v>10.293468874344565</v>
      </c>
      <c r="W27" s="13">
        <v>12.735319534559974</v>
      </c>
      <c r="X27" s="11">
        <v>9.3570359314002154</v>
      </c>
      <c r="Y27" s="12">
        <v>11.635319932919931</v>
      </c>
      <c r="Z27" s="13">
        <v>16.312489149055445</v>
      </c>
    </row>
    <row r="28" spans="1:26" ht="16.5" thickTop="1" thickBot="1" x14ac:dyDescent="0.3">
      <c r="A28">
        <v>2046</v>
      </c>
      <c r="B28" s="8">
        <v>11.322903449596108</v>
      </c>
      <c r="C28" s="9">
        <v>13.639208456096123</v>
      </c>
      <c r="D28" s="10">
        <v>16.166614314005894</v>
      </c>
      <c r="E28" s="8">
        <f t="shared" si="0"/>
        <v>4.5344150689869442</v>
      </c>
      <c r="F28" s="8">
        <f t="shared" si="1"/>
        <v>5.333002464515566</v>
      </c>
      <c r="G28" s="8">
        <f t="shared" si="2"/>
        <v>6.5348796444768311</v>
      </c>
      <c r="H28" s="11">
        <v>9.2412761763706044</v>
      </c>
      <c r="I28" s="12">
        <v>11.526942397704815</v>
      </c>
      <c r="J28" s="13">
        <v>15.702187911473681</v>
      </c>
      <c r="Q28">
        <v>2046</v>
      </c>
      <c r="R28" s="8">
        <v>11.322903449596108</v>
      </c>
      <c r="S28" s="9">
        <v>13.639208456096123</v>
      </c>
      <c r="T28" s="10">
        <v>16.166614314005894</v>
      </c>
      <c r="U28" s="11">
        <v>8.6783666181444588</v>
      </c>
      <c r="V28" s="12">
        <v>10.206774161253403</v>
      </c>
      <c r="W28" s="13">
        <v>12.507033541790381</v>
      </c>
      <c r="X28" s="11">
        <v>9.2412761763706044</v>
      </c>
      <c r="Y28" s="12">
        <v>11.526942397704815</v>
      </c>
      <c r="Z28" s="13">
        <v>15.702187911473681</v>
      </c>
    </row>
    <row r="29" spans="1:26" ht="16.5" thickTop="1" thickBot="1" x14ac:dyDescent="0.3">
      <c r="A29">
        <v>2047</v>
      </c>
      <c r="B29" s="8">
        <v>11.207125971342224</v>
      </c>
      <c r="C29" s="9">
        <v>13.542189918300684</v>
      </c>
      <c r="D29" s="10">
        <v>15.930289440850132</v>
      </c>
      <c r="E29" s="8">
        <f t="shared" si="0"/>
        <v>4.4958277750221463</v>
      </c>
      <c r="F29" s="8">
        <f t="shared" si="1"/>
        <v>5.2877047914926072</v>
      </c>
      <c r="G29" s="8">
        <f t="shared" si="2"/>
        <v>6.4156010415783502</v>
      </c>
      <c r="H29" s="11">
        <v>9.1255164213409952</v>
      </c>
      <c r="I29" s="12">
        <v>11.418564862489701</v>
      </c>
      <c r="J29" s="13">
        <v>15.091886673891921</v>
      </c>
      <c r="Q29">
        <v>2047</v>
      </c>
      <c r="R29" s="8">
        <v>11.207125971342224</v>
      </c>
      <c r="S29" s="9">
        <v>13.542189918300684</v>
      </c>
      <c r="T29" s="10">
        <v>15.930289440850132</v>
      </c>
      <c r="U29" s="11">
        <v>8.6045148249729415</v>
      </c>
      <c r="V29" s="12">
        <v>10.12007944816224</v>
      </c>
      <c r="W29" s="13">
        <v>12.278747549020789</v>
      </c>
      <c r="X29" s="11">
        <v>9.1255164213409952</v>
      </c>
      <c r="Y29" s="12">
        <v>11.418564862489701</v>
      </c>
      <c r="Z29" s="13">
        <v>15.091886673891921</v>
      </c>
    </row>
    <row r="30" spans="1:26" ht="16.5" thickTop="1" thickBot="1" x14ac:dyDescent="0.3">
      <c r="A30">
        <v>2048</v>
      </c>
      <c r="B30" s="8">
        <v>11.091828210354409</v>
      </c>
      <c r="C30" s="9">
        <v>13.445372360909818</v>
      </c>
      <c r="D30" s="10">
        <v>15.694007576840127</v>
      </c>
      <c r="E30" s="8">
        <f t="shared" si="0"/>
        <v>4.4572404810573474</v>
      </c>
      <c r="F30" s="8">
        <f t="shared" si="1"/>
        <v>5.2424071184696475</v>
      </c>
      <c r="G30" s="8">
        <f t="shared" si="2"/>
        <v>6.2963224386798702</v>
      </c>
      <c r="H30" s="11">
        <v>9.0097566663113859</v>
      </c>
      <c r="I30" s="12">
        <v>11.310187327274585</v>
      </c>
      <c r="J30" s="13">
        <v>14.48158543631016</v>
      </c>
      <c r="Q30">
        <v>2048</v>
      </c>
      <c r="R30" s="8">
        <v>11.091828210354409</v>
      </c>
      <c r="S30" s="9">
        <v>13.445372360909818</v>
      </c>
      <c r="T30" s="10">
        <v>15.694007576840127</v>
      </c>
      <c r="U30" s="11">
        <v>8.5306630318014243</v>
      </c>
      <c r="V30" s="12">
        <v>10.033384735071076</v>
      </c>
      <c r="W30" s="13">
        <v>12.050461556251197</v>
      </c>
      <c r="X30" s="11">
        <v>9.0097566663113859</v>
      </c>
      <c r="Y30" s="12">
        <v>11.310187327274585</v>
      </c>
      <c r="Z30" s="13">
        <v>14.48158543631016</v>
      </c>
    </row>
    <row r="31" spans="1:26" ht="16.5" thickTop="1" thickBot="1" x14ac:dyDescent="0.3">
      <c r="A31">
        <v>2049</v>
      </c>
      <c r="B31" s="8">
        <v>10.976998072920079</v>
      </c>
      <c r="C31" s="9">
        <v>13.348752754068176</v>
      </c>
      <c r="D31" s="10">
        <v>15.457768434609646</v>
      </c>
      <c r="E31" s="8">
        <f t="shared" si="0"/>
        <v>4.4186531870925494</v>
      </c>
      <c r="F31" s="8">
        <f t="shared" si="1"/>
        <v>5.1971094454466886</v>
      </c>
      <c r="G31" s="8">
        <f t="shared" si="2"/>
        <v>6.1770438357813893</v>
      </c>
      <c r="H31" s="11">
        <v>8.8939969112817767</v>
      </c>
      <c r="I31" s="12">
        <v>11.201809792059469</v>
      </c>
      <c r="J31" s="13">
        <v>13.871284198728398</v>
      </c>
      <c r="Q31">
        <v>2049</v>
      </c>
      <c r="R31" s="8">
        <v>10.976998072920079</v>
      </c>
      <c r="S31" s="9">
        <v>13.348752754068176</v>
      </c>
      <c r="T31" s="10">
        <v>15.457768434609646</v>
      </c>
      <c r="U31" s="11">
        <v>8.456811238629907</v>
      </c>
      <c r="V31" s="12">
        <v>9.9466900219799133</v>
      </c>
      <c r="W31" s="13">
        <v>11.822175563481604</v>
      </c>
      <c r="X31" s="11">
        <v>8.8939969112817767</v>
      </c>
      <c r="Y31" s="12">
        <v>11.201809792059469</v>
      </c>
      <c r="Z31" s="13">
        <v>13.871284198728398</v>
      </c>
    </row>
    <row r="32" spans="1:26" ht="16.5" thickTop="1" thickBot="1" x14ac:dyDescent="0.3">
      <c r="A32">
        <v>2050</v>
      </c>
      <c r="B32" s="8">
        <v>10.862623868450401</v>
      </c>
      <c r="C32" s="9">
        <v>13.252328128517522</v>
      </c>
      <c r="D32" s="10">
        <v>15.221571729346822</v>
      </c>
      <c r="E32" s="8">
        <f t="shared" si="0"/>
        <v>4.3800658931277487</v>
      </c>
      <c r="F32" s="8">
        <f t="shared" si="1"/>
        <v>5.1518117724237245</v>
      </c>
      <c r="G32" s="8">
        <f t="shared" si="2"/>
        <v>6.0577652328829075</v>
      </c>
      <c r="H32" s="11">
        <v>8.7782371562521764</v>
      </c>
      <c r="I32" s="12">
        <v>11.093432256844359</v>
      </c>
      <c r="J32" s="13">
        <v>13.260982961146656</v>
      </c>
      <c r="Q32">
        <v>2050</v>
      </c>
      <c r="R32" s="8">
        <v>10.862623868450401</v>
      </c>
      <c r="S32" s="9">
        <v>13.252328128517522</v>
      </c>
      <c r="T32" s="10">
        <v>15.221571729346822</v>
      </c>
      <c r="U32" s="11">
        <v>8.3829594454583862</v>
      </c>
      <c r="V32" s="12">
        <v>9.8599953088887418</v>
      </c>
      <c r="W32" s="13">
        <v>11.59388957071201</v>
      </c>
      <c r="X32" s="11">
        <v>8.7782371562521764</v>
      </c>
      <c r="Y32" s="12">
        <v>11.093432256844359</v>
      </c>
      <c r="Z32" s="13">
        <v>13.260982961146656</v>
      </c>
    </row>
    <row r="33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2" sqref="B2:D32"/>
    </sheetView>
  </sheetViews>
  <sheetFormatPr defaultRowHeight="15" x14ac:dyDescent="0.25"/>
  <sheetData>
    <row r="1" spans="1:13" x14ac:dyDescent="0.25">
      <c r="A1" s="17" t="s">
        <v>43</v>
      </c>
      <c r="B1" s="5" t="s">
        <v>44</v>
      </c>
      <c r="C1" s="6" t="s">
        <v>45</v>
      </c>
      <c r="D1" s="7" t="s">
        <v>46</v>
      </c>
      <c r="G1" s="24" t="s">
        <v>71</v>
      </c>
      <c r="H1">
        <f>146/6.5</f>
        <v>22.46153846153846</v>
      </c>
      <c r="J1" s="17" t="s">
        <v>43</v>
      </c>
      <c r="K1" s="5" t="s">
        <v>44</v>
      </c>
      <c r="L1" s="6" t="s">
        <v>45</v>
      </c>
      <c r="M1" s="7" t="s">
        <v>46</v>
      </c>
    </row>
    <row r="2" spans="1:13" ht="15.75" thickBot="1" x14ac:dyDescent="0.3">
      <c r="A2" s="18">
        <v>2020</v>
      </c>
      <c r="B2" s="11">
        <v>43</v>
      </c>
      <c r="C2" s="12">
        <v>43</v>
      </c>
      <c r="D2" s="13">
        <v>43</v>
      </c>
      <c r="J2" s="18">
        <v>2020</v>
      </c>
      <c r="K2" s="11">
        <v>43</v>
      </c>
      <c r="L2" s="12">
        <v>43</v>
      </c>
      <c r="M2" s="13">
        <v>43</v>
      </c>
    </row>
    <row r="3" spans="1:13" ht="16.5" thickTop="1" thickBot="1" x14ac:dyDescent="0.3">
      <c r="A3" s="18">
        <v>2021</v>
      </c>
      <c r="B3" s="11">
        <v>42.137999999999998</v>
      </c>
      <c r="C3" s="12">
        <v>42.594999999999999</v>
      </c>
      <c r="D3" s="13">
        <v>43</v>
      </c>
      <c r="J3" s="18">
        <v>2021</v>
      </c>
      <c r="K3" s="11">
        <v>42.137999999999998</v>
      </c>
      <c r="L3" s="12">
        <v>42.594999999999999</v>
      </c>
      <c r="M3" s="13">
        <v>43</v>
      </c>
    </row>
    <row r="4" spans="1:13" ht="16.5" thickTop="1" thickBot="1" x14ac:dyDescent="0.3">
      <c r="A4" s="18">
        <v>2022</v>
      </c>
      <c r="B4" s="11">
        <v>41.275999999999996</v>
      </c>
      <c r="C4" s="12">
        <v>42.19</v>
      </c>
      <c r="D4" s="13">
        <v>43</v>
      </c>
      <c r="J4" s="18">
        <v>2022</v>
      </c>
      <c r="K4" s="11">
        <v>41.275999999999996</v>
      </c>
      <c r="L4" s="12">
        <v>42.19</v>
      </c>
      <c r="M4" s="13">
        <v>43</v>
      </c>
    </row>
    <row r="5" spans="1:13" ht="16.5" thickTop="1" thickBot="1" x14ac:dyDescent="0.3">
      <c r="A5" s="18">
        <v>2023</v>
      </c>
      <c r="B5" s="11">
        <v>40.414000000000001</v>
      </c>
      <c r="C5" s="12">
        <v>41.785000000000004</v>
      </c>
      <c r="D5" s="13">
        <v>43</v>
      </c>
      <c r="J5" s="18">
        <v>2023</v>
      </c>
      <c r="K5" s="11">
        <v>40.414000000000001</v>
      </c>
      <c r="L5" s="12">
        <v>41.785000000000004</v>
      </c>
      <c r="M5" s="13">
        <v>43</v>
      </c>
    </row>
    <row r="6" spans="1:13" ht="16.5" thickTop="1" thickBot="1" x14ac:dyDescent="0.3">
      <c r="A6" s="18">
        <v>2024</v>
      </c>
      <c r="B6" s="11">
        <v>39.552</v>
      </c>
      <c r="C6" s="12">
        <v>41.38</v>
      </c>
      <c r="D6" s="13">
        <v>43</v>
      </c>
      <c r="J6" s="18">
        <v>2024</v>
      </c>
      <c r="K6" s="11">
        <v>39.552</v>
      </c>
      <c r="L6" s="12">
        <v>41.38</v>
      </c>
      <c r="M6" s="13">
        <v>43</v>
      </c>
    </row>
    <row r="7" spans="1:13" ht="16.5" thickTop="1" thickBot="1" x14ac:dyDescent="0.3">
      <c r="A7" s="18">
        <v>2025</v>
      </c>
      <c r="B7" s="11">
        <v>38.69</v>
      </c>
      <c r="C7" s="12">
        <v>40.975000000000001</v>
      </c>
      <c r="D7" s="13">
        <v>43</v>
      </c>
      <c r="J7" s="18">
        <v>2025</v>
      </c>
      <c r="K7" s="11">
        <v>38.69</v>
      </c>
      <c r="L7" s="12">
        <v>40.975000000000001</v>
      </c>
      <c r="M7" s="13">
        <v>43</v>
      </c>
    </row>
    <row r="8" spans="1:13" ht="16.5" thickTop="1" thickBot="1" x14ac:dyDescent="0.3">
      <c r="A8" s="18">
        <v>2026</v>
      </c>
      <c r="B8" s="11">
        <v>37.828000000000003</v>
      </c>
      <c r="C8" s="12">
        <v>40.570000000000007</v>
      </c>
      <c r="D8" s="13">
        <v>43</v>
      </c>
      <c r="J8" s="18">
        <v>2026</v>
      </c>
      <c r="K8" s="11">
        <v>37.828000000000003</v>
      </c>
      <c r="L8" s="12">
        <v>40.570000000000007</v>
      </c>
      <c r="M8" s="13">
        <v>43</v>
      </c>
    </row>
    <row r="9" spans="1:13" ht="16.5" thickTop="1" thickBot="1" x14ac:dyDescent="0.3">
      <c r="A9" s="18">
        <v>2027</v>
      </c>
      <c r="B9" s="11">
        <v>36.966000000000001</v>
      </c>
      <c r="C9" s="12">
        <v>40.165000000000006</v>
      </c>
      <c r="D9" s="13">
        <v>43</v>
      </c>
      <c r="J9" s="18">
        <v>2027</v>
      </c>
      <c r="K9" s="11">
        <v>36.966000000000001</v>
      </c>
      <c r="L9" s="12">
        <v>40.165000000000006</v>
      </c>
      <c r="M9" s="13">
        <v>43</v>
      </c>
    </row>
    <row r="10" spans="1:13" ht="16.5" thickTop="1" thickBot="1" x14ac:dyDescent="0.3">
      <c r="A10" s="18">
        <v>2028</v>
      </c>
      <c r="B10" s="11">
        <v>36.103999999999999</v>
      </c>
      <c r="C10" s="12">
        <v>39.760000000000005</v>
      </c>
      <c r="D10" s="13">
        <v>43</v>
      </c>
      <c r="J10" s="18">
        <v>2028</v>
      </c>
      <c r="K10" s="11">
        <v>36.103999999999999</v>
      </c>
      <c r="L10" s="12">
        <v>39.760000000000005</v>
      </c>
      <c r="M10" s="13">
        <v>43</v>
      </c>
    </row>
    <row r="11" spans="1:13" ht="16.5" thickTop="1" thickBot="1" x14ac:dyDescent="0.3">
      <c r="A11" s="18">
        <v>2029</v>
      </c>
      <c r="B11" s="11">
        <v>35.242000000000004</v>
      </c>
      <c r="C11" s="12">
        <v>39.355000000000004</v>
      </c>
      <c r="D11" s="13">
        <v>43</v>
      </c>
      <c r="J11" s="18">
        <v>2029</v>
      </c>
      <c r="K11" s="11">
        <v>35.242000000000004</v>
      </c>
      <c r="L11" s="12">
        <v>39.355000000000004</v>
      </c>
      <c r="M11" s="13">
        <v>43</v>
      </c>
    </row>
    <row r="12" spans="1:13" ht="16.5" thickTop="1" thickBot="1" x14ac:dyDescent="0.3">
      <c r="A12" s="18">
        <v>2030</v>
      </c>
      <c r="B12" s="11">
        <v>34.380000000000003</v>
      </c>
      <c r="C12" s="12">
        <v>38.950000000000003</v>
      </c>
      <c r="D12" s="13">
        <v>43</v>
      </c>
      <c r="J12" s="18">
        <v>2030</v>
      </c>
      <c r="K12" s="11">
        <v>34.380000000000003</v>
      </c>
      <c r="L12" s="12">
        <v>38.950000000000003</v>
      </c>
      <c r="M12" s="13">
        <v>43</v>
      </c>
    </row>
    <row r="13" spans="1:13" ht="16.5" thickTop="1" thickBot="1" x14ac:dyDescent="0.3">
      <c r="A13" s="18">
        <v>2031</v>
      </c>
      <c r="B13" s="11">
        <v>33.8643</v>
      </c>
      <c r="C13" s="12">
        <v>38.657875000000004</v>
      </c>
      <c r="D13" s="13">
        <v>42.902474999999995</v>
      </c>
      <c r="J13" s="18">
        <v>2031</v>
      </c>
      <c r="K13" s="11">
        <v>33.8643</v>
      </c>
      <c r="L13" s="12">
        <v>38.657875000000004</v>
      </c>
      <c r="M13" s="13">
        <v>42.902474999999995</v>
      </c>
    </row>
    <row r="14" spans="1:13" ht="16.5" thickTop="1" thickBot="1" x14ac:dyDescent="0.3">
      <c r="A14" s="18">
        <v>2032</v>
      </c>
      <c r="B14" s="11">
        <v>33.348599999999998</v>
      </c>
      <c r="C14" s="12">
        <v>38.365750000000006</v>
      </c>
      <c r="D14" s="13">
        <v>42.804950000000005</v>
      </c>
      <c r="J14" s="18">
        <v>2032</v>
      </c>
      <c r="K14" s="11">
        <v>33.348599999999998</v>
      </c>
      <c r="L14" s="12">
        <v>38.365750000000006</v>
      </c>
      <c r="M14" s="13">
        <v>42.804950000000005</v>
      </c>
    </row>
    <row r="15" spans="1:13" ht="16.5" thickTop="1" thickBot="1" x14ac:dyDescent="0.3">
      <c r="A15" s="18">
        <v>2033</v>
      </c>
      <c r="B15" s="11">
        <v>32.832900000000002</v>
      </c>
      <c r="C15" s="12">
        <v>38.073625000000007</v>
      </c>
      <c r="D15" s="13">
        <v>42.707425000000001</v>
      </c>
      <c r="J15" s="18">
        <v>2033</v>
      </c>
      <c r="K15" s="11">
        <v>32.832900000000002</v>
      </c>
      <c r="L15" s="12">
        <v>38.073625000000007</v>
      </c>
      <c r="M15" s="13">
        <v>42.707425000000001</v>
      </c>
    </row>
    <row r="16" spans="1:13" ht="16.5" thickTop="1" thickBot="1" x14ac:dyDescent="0.3">
      <c r="A16" s="18">
        <v>2034</v>
      </c>
      <c r="B16" s="11">
        <v>32.3172</v>
      </c>
      <c r="C16" s="12">
        <v>37.781500000000008</v>
      </c>
      <c r="D16" s="13">
        <v>42.609899999999996</v>
      </c>
      <c r="J16" s="18">
        <v>2034</v>
      </c>
      <c r="K16" s="11">
        <v>32.3172</v>
      </c>
      <c r="L16" s="12">
        <v>37.781500000000008</v>
      </c>
      <c r="M16" s="13">
        <v>42.609899999999996</v>
      </c>
    </row>
    <row r="17" spans="1:13" ht="16.5" thickTop="1" thickBot="1" x14ac:dyDescent="0.3">
      <c r="A17" s="18">
        <v>2035</v>
      </c>
      <c r="B17" s="11">
        <v>31.801500000000004</v>
      </c>
      <c r="C17" s="12">
        <v>37.489375000000003</v>
      </c>
      <c r="D17" s="13">
        <v>42.512374999999999</v>
      </c>
      <c r="J17" s="18">
        <v>2035</v>
      </c>
      <c r="K17" s="11">
        <v>31.801500000000004</v>
      </c>
      <c r="L17" s="12">
        <v>37.489375000000003</v>
      </c>
      <c r="M17" s="13">
        <v>42.512374999999999</v>
      </c>
    </row>
    <row r="18" spans="1:13" ht="16.5" thickTop="1" thickBot="1" x14ac:dyDescent="0.3">
      <c r="A18" s="18">
        <v>2036</v>
      </c>
      <c r="B18" s="11">
        <v>31.285800000000002</v>
      </c>
      <c r="C18" s="12">
        <v>37.197250000000004</v>
      </c>
      <c r="D18" s="13">
        <v>42.414850000000001</v>
      </c>
      <c r="J18" s="18">
        <v>2036</v>
      </c>
      <c r="K18" s="11">
        <v>31.285800000000002</v>
      </c>
      <c r="L18" s="12">
        <v>37.197250000000004</v>
      </c>
      <c r="M18" s="13">
        <v>42.414850000000001</v>
      </c>
    </row>
    <row r="19" spans="1:13" ht="16.5" thickTop="1" thickBot="1" x14ac:dyDescent="0.3">
      <c r="A19" s="18">
        <v>2037</v>
      </c>
      <c r="B19" s="11">
        <v>30.770100000000003</v>
      </c>
      <c r="C19" s="12">
        <v>36.905124999999998</v>
      </c>
      <c r="D19" s="13">
        <v>42.317324999999997</v>
      </c>
      <c r="J19" s="18">
        <v>2037</v>
      </c>
      <c r="K19" s="11">
        <v>30.770100000000003</v>
      </c>
      <c r="L19" s="12">
        <v>36.905124999999998</v>
      </c>
      <c r="M19" s="13">
        <v>42.317324999999997</v>
      </c>
    </row>
    <row r="20" spans="1:13" ht="16.5" thickTop="1" thickBot="1" x14ac:dyDescent="0.3">
      <c r="A20" s="18">
        <v>2038</v>
      </c>
      <c r="B20" s="11">
        <v>30.254400000000004</v>
      </c>
      <c r="C20" s="12">
        <v>36.613</v>
      </c>
      <c r="D20" s="13">
        <v>42.219799999999999</v>
      </c>
      <c r="J20" s="18">
        <v>2038</v>
      </c>
      <c r="K20" s="11">
        <v>30.254400000000004</v>
      </c>
      <c r="L20" s="12">
        <v>36.613</v>
      </c>
      <c r="M20" s="13">
        <v>42.219799999999999</v>
      </c>
    </row>
    <row r="21" spans="1:13" ht="16.5" thickTop="1" thickBot="1" x14ac:dyDescent="0.3">
      <c r="A21" s="18">
        <v>2039</v>
      </c>
      <c r="B21" s="11">
        <v>29.738700000000001</v>
      </c>
      <c r="C21" s="12">
        <v>36.320875000000001</v>
      </c>
      <c r="D21" s="13">
        <v>42.122275000000002</v>
      </c>
      <c r="J21" s="18">
        <v>2039</v>
      </c>
      <c r="K21" s="11">
        <v>29.738700000000001</v>
      </c>
      <c r="L21" s="12">
        <v>36.320875000000001</v>
      </c>
      <c r="M21" s="13">
        <v>42.122275000000002</v>
      </c>
    </row>
    <row r="22" spans="1:13" ht="16.5" thickTop="1" thickBot="1" x14ac:dyDescent="0.3">
      <c r="A22" s="18">
        <v>2040</v>
      </c>
      <c r="B22" s="11">
        <v>29.223000000000003</v>
      </c>
      <c r="C22" s="12">
        <v>36.028750000000002</v>
      </c>
      <c r="D22" s="13">
        <v>42.024749999999997</v>
      </c>
      <c r="J22" s="18">
        <v>2040</v>
      </c>
      <c r="K22" s="11">
        <v>29.223000000000003</v>
      </c>
      <c r="L22" s="12">
        <v>36.028750000000002</v>
      </c>
      <c r="M22" s="13">
        <v>42.024749999999997</v>
      </c>
    </row>
    <row r="23" spans="1:13" ht="16.5" thickTop="1" thickBot="1" x14ac:dyDescent="0.3">
      <c r="A23" s="18">
        <v>2041</v>
      </c>
      <c r="B23" s="11">
        <v>28.707299999999996</v>
      </c>
      <c r="C23" s="12">
        <v>35.736625000000004</v>
      </c>
      <c r="D23" s="13">
        <v>41.927225</v>
      </c>
      <c r="J23" s="18">
        <v>2041</v>
      </c>
      <c r="K23" s="11">
        <v>28.707299999999996</v>
      </c>
      <c r="L23" s="12">
        <v>35.736625000000004</v>
      </c>
      <c r="M23" s="13">
        <v>41.927225</v>
      </c>
    </row>
    <row r="24" spans="1:13" ht="16.5" thickTop="1" thickBot="1" x14ac:dyDescent="0.3">
      <c r="A24" s="18">
        <v>2042</v>
      </c>
      <c r="B24" s="11">
        <v>28.191600000000001</v>
      </c>
      <c r="C24" s="12">
        <v>35.444500000000005</v>
      </c>
      <c r="D24" s="13">
        <v>41.829700000000003</v>
      </c>
      <c r="J24" s="18">
        <v>2042</v>
      </c>
      <c r="K24" s="11">
        <v>28.191600000000001</v>
      </c>
      <c r="L24" s="12">
        <v>35.444500000000005</v>
      </c>
      <c r="M24" s="13">
        <v>41.829700000000003</v>
      </c>
    </row>
    <row r="25" spans="1:13" ht="16.5" thickTop="1" thickBot="1" x14ac:dyDescent="0.3">
      <c r="A25" s="18">
        <v>2043</v>
      </c>
      <c r="B25" s="11">
        <v>27.675900000000002</v>
      </c>
      <c r="C25" s="12">
        <v>35.152375000000006</v>
      </c>
      <c r="D25" s="13">
        <v>41.732174999999998</v>
      </c>
      <c r="J25" s="18">
        <v>2043</v>
      </c>
      <c r="K25" s="11">
        <v>27.675900000000002</v>
      </c>
      <c r="L25" s="12">
        <v>35.152375000000006</v>
      </c>
      <c r="M25" s="13">
        <v>41.732174999999998</v>
      </c>
    </row>
    <row r="26" spans="1:13" ht="16.5" thickTop="1" thickBot="1" x14ac:dyDescent="0.3">
      <c r="A26" s="18">
        <v>2044</v>
      </c>
      <c r="B26" s="11">
        <v>27.160199999999996</v>
      </c>
      <c r="C26" s="12">
        <v>34.860250000000001</v>
      </c>
      <c r="D26" s="13">
        <v>41.634650000000001</v>
      </c>
      <c r="J26" s="18">
        <v>2044</v>
      </c>
      <c r="K26" s="11">
        <v>27.160199999999996</v>
      </c>
      <c r="L26" s="12">
        <v>34.860250000000001</v>
      </c>
      <c r="M26" s="13">
        <v>41.634650000000001</v>
      </c>
    </row>
    <row r="27" spans="1:13" ht="16.5" thickTop="1" thickBot="1" x14ac:dyDescent="0.3">
      <c r="A27" s="18">
        <v>2045</v>
      </c>
      <c r="B27" s="11">
        <v>26.644500000000001</v>
      </c>
      <c r="C27" s="12">
        <v>34.568124999999995</v>
      </c>
      <c r="D27" s="13">
        <v>41.537125000000003</v>
      </c>
      <c r="J27" s="18">
        <v>2045</v>
      </c>
      <c r="K27" s="11">
        <v>26.644500000000001</v>
      </c>
      <c r="L27" s="12">
        <v>34.568124999999995</v>
      </c>
      <c r="M27" s="13">
        <v>41.537125000000003</v>
      </c>
    </row>
    <row r="28" spans="1:13" ht="16.5" thickTop="1" thickBot="1" x14ac:dyDescent="0.3">
      <c r="A28" s="18">
        <v>2046</v>
      </c>
      <c r="B28" s="11">
        <v>26.128800000000002</v>
      </c>
      <c r="C28" s="12">
        <v>34.275999999999996</v>
      </c>
      <c r="D28" s="13">
        <v>41.439599999999999</v>
      </c>
      <c r="J28" s="18">
        <v>2046</v>
      </c>
      <c r="K28" s="11">
        <v>26.128800000000002</v>
      </c>
      <c r="L28" s="12">
        <v>34.275999999999996</v>
      </c>
      <c r="M28" s="13">
        <v>41.439599999999999</v>
      </c>
    </row>
    <row r="29" spans="1:13" ht="16.5" thickTop="1" thickBot="1" x14ac:dyDescent="0.3">
      <c r="A29" s="18">
        <v>2047</v>
      </c>
      <c r="B29" s="11">
        <v>25.613099999999996</v>
      </c>
      <c r="C29" s="12">
        <v>33.983874999999998</v>
      </c>
      <c r="D29" s="13">
        <v>41.342075000000001</v>
      </c>
      <c r="J29" s="18">
        <v>2047</v>
      </c>
      <c r="K29" s="11">
        <v>25.613099999999996</v>
      </c>
      <c r="L29" s="12">
        <v>33.983874999999998</v>
      </c>
      <c r="M29" s="13">
        <v>41.342075000000001</v>
      </c>
    </row>
    <row r="30" spans="1:13" ht="16.5" thickTop="1" thickBot="1" x14ac:dyDescent="0.3">
      <c r="A30" s="18">
        <v>2048</v>
      </c>
      <c r="B30" s="11">
        <v>25.0974</v>
      </c>
      <c r="C30" s="12">
        <v>33.691749999999999</v>
      </c>
      <c r="D30" s="13">
        <v>41.244550000000004</v>
      </c>
      <c r="J30" s="18">
        <v>2048</v>
      </c>
      <c r="K30" s="11">
        <v>25.0974</v>
      </c>
      <c r="L30" s="12">
        <v>33.691749999999999</v>
      </c>
      <c r="M30" s="13">
        <v>41.244550000000004</v>
      </c>
    </row>
    <row r="31" spans="1:13" ht="16.5" thickTop="1" thickBot="1" x14ac:dyDescent="0.3">
      <c r="A31" s="18">
        <v>2049</v>
      </c>
      <c r="B31" s="11">
        <v>24.581699999999998</v>
      </c>
      <c r="C31" s="12">
        <v>33.399625</v>
      </c>
      <c r="D31" s="13">
        <v>41.147024999999999</v>
      </c>
      <c r="J31" s="18">
        <v>2049</v>
      </c>
      <c r="K31" s="11">
        <v>24.581699999999998</v>
      </c>
      <c r="L31" s="12">
        <v>33.399625</v>
      </c>
      <c r="M31" s="13">
        <v>41.147024999999999</v>
      </c>
    </row>
    <row r="32" spans="1:13" ht="16.5" thickTop="1" thickBot="1" x14ac:dyDescent="0.3">
      <c r="A32" s="18">
        <v>2050</v>
      </c>
      <c r="B32" s="11">
        <v>24.065999999999999</v>
      </c>
      <c r="C32" s="12">
        <v>33.107500000000002</v>
      </c>
      <c r="D32" s="13">
        <v>41.049500000000002</v>
      </c>
      <c r="J32" s="18">
        <v>2050</v>
      </c>
      <c r="K32" s="11">
        <v>24.065999999999999</v>
      </c>
      <c r="L32" s="12">
        <v>33.107500000000002</v>
      </c>
      <c r="M32" s="13">
        <v>41.049500000000002</v>
      </c>
    </row>
    <row r="3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I1" workbookViewId="0">
      <selection activeCell="X2" sqref="X2"/>
    </sheetView>
  </sheetViews>
  <sheetFormatPr defaultRowHeight="15" x14ac:dyDescent="0.25"/>
  <sheetData>
    <row r="1" spans="1:29" ht="15.75" thickBot="1" x14ac:dyDescent="0.3">
      <c r="A1" s="6"/>
      <c r="B1" s="5" t="s">
        <v>44</v>
      </c>
      <c r="C1" s="6" t="s">
        <v>45</v>
      </c>
      <c r="D1" s="7" t="s">
        <v>46</v>
      </c>
      <c r="E1" s="5" t="s">
        <v>47</v>
      </c>
      <c r="F1" s="6" t="s">
        <v>48</v>
      </c>
      <c r="G1" s="7" t="s">
        <v>49</v>
      </c>
      <c r="H1" s="5" t="s">
        <v>50</v>
      </c>
      <c r="I1" s="6" t="s">
        <v>51</v>
      </c>
      <c r="J1" s="7" t="s">
        <v>52</v>
      </c>
      <c r="K1" s="5" t="s">
        <v>53</v>
      </c>
      <c r="L1" s="6" t="s">
        <v>54</v>
      </c>
      <c r="M1" s="7" t="s">
        <v>55</v>
      </c>
      <c r="N1" s="5" t="s">
        <v>56</v>
      </c>
      <c r="O1" s="6" t="s">
        <v>57</v>
      </c>
      <c r="P1" s="7" t="s">
        <v>58</v>
      </c>
      <c r="Q1" s="5" t="s">
        <v>59</v>
      </c>
      <c r="R1" s="6" t="s">
        <v>60</v>
      </c>
      <c r="S1" s="7" t="s">
        <v>61</v>
      </c>
      <c r="T1" s="5" t="s">
        <v>62</v>
      </c>
      <c r="U1" s="6" t="s">
        <v>63</v>
      </c>
      <c r="V1" s="7" t="s">
        <v>64</v>
      </c>
      <c r="X1" s="24" t="s">
        <v>79</v>
      </c>
      <c r="Y1">
        <v>109</v>
      </c>
    </row>
    <row r="2" spans="1:29" ht="16.5" thickTop="1" thickBot="1" x14ac:dyDescent="0.3">
      <c r="A2" s="18">
        <v>2020</v>
      </c>
      <c r="B2" s="11">
        <v>102.33303645943096</v>
      </c>
      <c r="C2" s="12">
        <v>107.23280416179153</v>
      </c>
      <c r="D2" s="13">
        <v>116.05333110108563</v>
      </c>
      <c r="E2" s="19">
        <v>104.53307511706336</v>
      </c>
      <c r="F2" s="12">
        <v>109.53818200148648</v>
      </c>
      <c r="G2" s="13">
        <v>118.54833978648334</v>
      </c>
      <c r="H2" s="19">
        <v>106.40149335073873</v>
      </c>
      <c r="I2" s="12">
        <v>111.49606123067812</v>
      </c>
      <c r="J2" s="13">
        <v>120.66726606298444</v>
      </c>
      <c r="K2" s="19">
        <v>107.39256782589538</v>
      </c>
      <c r="L2" s="12">
        <v>112.53458895135566</v>
      </c>
      <c r="M2" s="13">
        <v>121.79121877845758</v>
      </c>
      <c r="N2" s="19">
        <v>110.35458028290731</v>
      </c>
      <c r="O2" s="12">
        <v>115.63842435697724</v>
      </c>
      <c r="P2" s="13">
        <v>125.15036284661412</v>
      </c>
      <c r="Q2" s="19">
        <v>108.7964634577251</v>
      </c>
      <c r="R2" s="12">
        <v>114.00570395546551</v>
      </c>
      <c r="S2" s="13">
        <v>123.38334161805193</v>
      </c>
      <c r="T2" s="19">
        <v>103.97013253786486</v>
      </c>
      <c r="U2" s="12">
        <v>108.9482853909871</v>
      </c>
      <c r="V2" s="13">
        <v>117.90992072070566</v>
      </c>
      <c r="AA2">
        <f t="shared" ref="AA2:AA32" si="0">$Y$1*T2/T$2</f>
        <v>109</v>
      </c>
      <c r="AB2">
        <f t="shared" ref="AB2:AB32" si="1">$Y$1*U2/U$2</f>
        <v>109</v>
      </c>
      <c r="AC2">
        <f t="shared" ref="AC2:AC32" si="2">$Y$1*V2/V$2</f>
        <v>109</v>
      </c>
    </row>
    <row r="3" spans="1:29" ht="16.5" thickTop="1" thickBot="1" x14ac:dyDescent="0.3">
      <c r="A3" s="18">
        <v>2021</v>
      </c>
      <c r="B3" s="11">
        <v>96.98341562093178</v>
      </c>
      <c r="C3" s="12">
        <v>102.48020199159619</v>
      </c>
      <c r="D3" s="13">
        <v>112.87644905125326</v>
      </c>
      <c r="E3" s="19">
        <v>99.068443788740211</v>
      </c>
      <c r="F3" s="12">
        <v>104.68340453325898</v>
      </c>
      <c r="G3" s="13">
        <v>115.30315854841042</v>
      </c>
      <c r="H3" s="19">
        <v>100.83918751314931</v>
      </c>
      <c r="I3" s="12">
        <v>106.55450974636132</v>
      </c>
      <c r="J3" s="13">
        <v>117.36408064020725</v>
      </c>
      <c r="K3" s="19">
        <v>101.77845200740205</v>
      </c>
      <c r="L3" s="12">
        <v>107.54700948952133</v>
      </c>
      <c r="M3" s="13">
        <v>118.45726590443388</v>
      </c>
      <c r="N3" s="19">
        <v>104.5856205927557</v>
      </c>
      <c r="O3" s="12">
        <v>110.51328162800658</v>
      </c>
      <c r="P3" s="13">
        <v>121.72445565821032</v>
      </c>
      <c r="Q3" s="19">
        <v>103.10895678143099</v>
      </c>
      <c r="R3" s="12">
        <v>108.95292406904292</v>
      </c>
      <c r="S3" s="13">
        <v>120.00580544984575</v>
      </c>
      <c r="T3" s="19">
        <v>98.534929920510834</v>
      </c>
      <c r="U3" s="12">
        <v>104.11965238417852</v>
      </c>
      <c r="V3" s="13">
        <v>114.68221577608418</v>
      </c>
      <c r="AA3">
        <f t="shared" si="0"/>
        <v>103.30185313002434</v>
      </c>
      <c r="AB3">
        <f t="shared" si="1"/>
        <v>104.16907498036059</v>
      </c>
      <c r="AC3">
        <f t="shared" si="2"/>
        <v>106.01619815522479</v>
      </c>
    </row>
    <row r="4" spans="1:29" ht="16.5" thickTop="1" thickBot="1" x14ac:dyDescent="0.3">
      <c r="A4" s="18">
        <v>2022</v>
      </c>
      <c r="B4" s="11">
        <v>92.833927326741005</v>
      </c>
      <c r="C4" s="12">
        <v>98.793797353299652</v>
      </c>
      <c r="D4" s="13">
        <v>110.41226789229425</v>
      </c>
      <c r="E4" s="19">
        <v>94.829746428030319</v>
      </c>
      <c r="F4" s="12">
        <v>100.91774657665459</v>
      </c>
      <c r="G4" s="13">
        <v>112.78600042329573</v>
      </c>
      <c r="H4" s="19">
        <v>96.524727917119037</v>
      </c>
      <c r="I4" s="12">
        <v>102.72154463381585</v>
      </c>
      <c r="J4" s="13">
        <v>114.80193097406362</v>
      </c>
      <c r="K4" s="19">
        <v>97.423805468077433</v>
      </c>
      <c r="L4" s="12">
        <v>103.67834230393552</v>
      </c>
      <c r="M4" s="13">
        <v>115.8712511490356</v>
      </c>
      <c r="N4" s="19">
        <v>100.11086781557415</v>
      </c>
      <c r="O4" s="12">
        <v>106.53791208277224</v>
      </c>
      <c r="P4" s="13">
        <v>119.06711559534826</v>
      </c>
      <c r="Q4" s="19">
        <v>98.697383870212263</v>
      </c>
      <c r="R4" s="12">
        <v>105.03368350512378</v>
      </c>
      <c r="S4" s="13">
        <v>117.38598486512008</v>
      </c>
      <c r="T4" s="19">
        <v>94.319059241423076</v>
      </c>
      <c r="U4" s="12">
        <v>100.37427364733396</v>
      </c>
      <c r="V4" s="13">
        <v>112.17861331730394</v>
      </c>
      <c r="AA4">
        <f t="shared" si="0"/>
        <v>98.882027043400768</v>
      </c>
      <c r="AB4">
        <f t="shared" si="1"/>
        <v>100.42191842024616</v>
      </c>
      <c r="AC4">
        <f t="shared" si="2"/>
        <v>103.70178163845475</v>
      </c>
    </row>
    <row r="5" spans="1:29" ht="16.5" thickTop="1" thickBot="1" x14ac:dyDescent="0.3">
      <c r="A5" s="18">
        <v>2023</v>
      </c>
      <c r="B5" s="11">
        <v>89.443548526907975</v>
      </c>
      <c r="C5" s="12">
        <v>95.781785450341815</v>
      </c>
      <c r="D5" s="13">
        <v>108.39888528509931</v>
      </c>
      <c r="E5" s="19">
        <v>91.366478513579764</v>
      </c>
      <c r="F5" s="12">
        <v>97.840979997660298</v>
      </c>
      <c r="G5" s="13">
        <v>110.72933248301885</v>
      </c>
      <c r="H5" s="19">
        <v>92.999557749126097</v>
      </c>
      <c r="I5" s="12">
        <v>99.589784104145977</v>
      </c>
      <c r="J5" s="13">
        <v>112.70850226810636</v>
      </c>
      <c r="K5" s="19">
        <v>93.865800176590824</v>
      </c>
      <c r="L5" s="12">
        <v>100.51741105658569</v>
      </c>
      <c r="M5" s="13">
        <v>113.75832324536316</v>
      </c>
      <c r="N5" s="19">
        <v>96.454728582336713</v>
      </c>
      <c r="O5" s="12">
        <v>103.28979865959822</v>
      </c>
      <c r="P5" s="13">
        <v>116.89591067215625</v>
      </c>
      <c r="Q5" s="19">
        <v>95.092866346195351</v>
      </c>
      <c r="R5" s="12">
        <v>101.83143079893834</v>
      </c>
      <c r="S5" s="13">
        <v>115.24543558769349</v>
      </c>
      <c r="T5" s="19">
        <v>90.874442083874413</v>
      </c>
      <c r="U5" s="12">
        <v>97.314076397345161</v>
      </c>
      <c r="V5" s="13">
        <v>110.13302116288295</v>
      </c>
      <c r="AA5">
        <f t="shared" si="0"/>
        <v>95.270766184075953</v>
      </c>
      <c r="AB5">
        <f t="shared" si="1"/>
        <v>97.360268582878703</v>
      </c>
      <c r="AC5">
        <f t="shared" si="2"/>
        <v>101.81076565380289</v>
      </c>
    </row>
    <row r="6" spans="1:29" ht="16.5" thickTop="1" thickBot="1" x14ac:dyDescent="0.3">
      <c r="A6" s="18">
        <v>2024</v>
      </c>
      <c r="B6" s="11">
        <v>86.577024095807261</v>
      </c>
      <c r="C6" s="12">
        <v>93.235165672333537</v>
      </c>
      <c r="D6" s="13">
        <v>106.69659454609346</v>
      </c>
      <c r="E6" s="19">
        <v>88.438327214170798</v>
      </c>
      <c r="F6" s="12">
        <v>95.239610921167852</v>
      </c>
      <c r="G6" s="13">
        <v>108.990444516354</v>
      </c>
      <c r="H6" s="19">
        <v>90.019068840088309</v>
      </c>
      <c r="I6" s="12">
        <v>96.941918304873724</v>
      </c>
      <c r="J6" s="13">
        <v>110.93853351691855</v>
      </c>
      <c r="K6" s="19">
        <v>90.857549566206444</v>
      </c>
      <c r="L6" s="12">
        <v>97.844881766936965</v>
      </c>
      <c r="M6" s="13">
        <v>111.97186815741554</v>
      </c>
      <c r="N6" s="19">
        <v>93.363506906429279</v>
      </c>
      <c r="O6" s="12">
        <v>100.54355789058062</v>
      </c>
      <c r="P6" s="13">
        <v>115.06018306627266</v>
      </c>
      <c r="Q6" s="19">
        <v>92.045290203543104</v>
      </c>
      <c r="R6" s="12">
        <v>99.123964713646942</v>
      </c>
      <c r="S6" s="13">
        <v>113.4356269609936</v>
      </c>
      <c r="T6" s="19">
        <v>87.962059774738876</v>
      </c>
      <c r="U6" s="12">
        <v>94.72671648891486</v>
      </c>
      <c r="V6" s="13">
        <v>108.40349763972841</v>
      </c>
      <c r="AA6">
        <f t="shared" si="0"/>
        <v>92.217488632658373</v>
      </c>
      <c r="AB6">
        <f t="shared" si="1"/>
        <v>94.77168052931917</v>
      </c>
      <c r="AC6">
        <f t="shared" si="2"/>
        <v>100.21193441999696</v>
      </c>
    </row>
    <row r="7" spans="1:29" ht="16.5" thickTop="1" thickBot="1" x14ac:dyDescent="0.3">
      <c r="A7" s="18">
        <v>2025</v>
      </c>
      <c r="B7" s="11">
        <v>84.093927688408783</v>
      </c>
      <c r="C7" s="12">
        <v>91.029183280146484</v>
      </c>
      <c r="D7" s="13">
        <v>105.22200323526694</v>
      </c>
      <c r="E7" s="19">
        <v>85.901847185256599</v>
      </c>
      <c r="F7" s="12">
        <v>92.986202529432816</v>
      </c>
      <c r="G7" s="13">
        <v>107.48415124494593</v>
      </c>
      <c r="H7" s="19">
        <v>87.437251911536663</v>
      </c>
      <c r="I7" s="12">
        <v>94.648232619829187</v>
      </c>
      <c r="J7" s="13">
        <v>109.40531684532915</v>
      </c>
      <c r="K7" s="19">
        <v>88.251684358097478</v>
      </c>
      <c r="L7" s="12">
        <v>95.529831594751386</v>
      </c>
      <c r="M7" s="13">
        <v>110.42437037133946</v>
      </c>
      <c r="N7" s="19">
        <v>90.685768892185109</v>
      </c>
      <c r="O7" s="12">
        <v>98.164655930627575</v>
      </c>
      <c r="P7" s="13">
        <v>113.47000348375245</v>
      </c>
      <c r="Q7" s="19">
        <v>89.405359669901245</v>
      </c>
      <c r="R7" s="12">
        <v>96.778650912515758</v>
      </c>
      <c r="S7" s="13">
        <v>111.86789941948732</v>
      </c>
      <c r="T7" s="19">
        <v>85.439239466520391</v>
      </c>
      <c r="U7" s="12">
        <v>92.485443390536602</v>
      </c>
      <c r="V7" s="13">
        <v>106.90531621826148</v>
      </c>
      <c r="AA7">
        <f t="shared" si="0"/>
        <v>89.572619314100308</v>
      </c>
      <c r="AB7">
        <f t="shared" si="1"/>
        <v>92.529343563239294</v>
      </c>
      <c r="AC7">
        <f t="shared" si="2"/>
        <v>98.826963809027674</v>
      </c>
    </row>
    <row r="8" spans="1:29" ht="16.5" thickTop="1" thickBot="1" x14ac:dyDescent="0.3">
      <c r="A8" s="18">
        <v>2026</v>
      </c>
      <c r="B8" s="11">
        <v>81.90368143288417</v>
      </c>
      <c r="C8" s="12">
        <v>89.083368909087426</v>
      </c>
      <c r="D8" s="13">
        <v>103.92132151894535</v>
      </c>
      <c r="E8" s="19">
        <v>83.664513238419318</v>
      </c>
      <c r="F8" s="12">
        <v>90.998555462061617</v>
      </c>
      <c r="G8" s="13">
        <v>106.15550641762727</v>
      </c>
      <c r="H8" s="19">
        <v>85.159927985102883</v>
      </c>
      <c r="I8" s="12">
        <v>92.625058461930621</v>
      </c>
      <c r="J8" s="13">
        <v>108.05292389600547</v>
      </c>
      <c r="K8" s="19">
        <v>85.953148345779596</v>
      </c>
      <c r="L8" s="12">
        <v>93.487812623650058</v>
      </c>
      <c r="M8" s="13">
        <v>109.05938058629243</v>
      </c>
      <c r="N8" s="19">
        <v>88.323836571917738</v>
      </c>
      <c r="O8" s="12">
        <v>96.066315691189857</v>
      </c>
      <c r="P8" s="13">
        <v>112.06736568610219</v>
      </c>
      <c r="Q8" s="19">
        <v>87.076775910959711</v>
      </c>
      <c r="R8" s="12">
        <v>94.709937528833763</v>
      </c>
      <c r="S8" s="13">
        <v>110.48506572554125</v>
      </c>
      <c r="T8" s="19">
        <v>83.213954247238007</v>
      </c>
      <c r="U8" s="12">
        <v>90.508500410511814</v>
      </c>
      <c r="V8" s="13">
        <v>105.58382654968173</v>
      </c>
      <c r="AA8">
        <f t="shared" si="0"/>
        <v>87.239679238127593</v>
      </c>
      <c r="AB8">
        <f t="shared" si="1"/>
        <v>90.551462185396801</v>
      </c>
      <c r="AC8">
        <f t="shared" si="2"/>
        <v>97.605333152381021</v>
      </c>
    </row>
    <row r="9" spans="1:29" ht="16.5" thickTop="1" thickBot="1" x14ac:dyDescent="0.3">
      <c r="A9" s="18">
        <v>2027</v>
      </c>
      <c r="B9" s="11">
        <v>79.944439394218023</v>
      </c>
      <c r="C9" s="12">
        <v>87.342778641849918</v>
      </c>
      <c r="D9" s="13">
        <v>102.75782207630792</v>
      </c>
      <c r="E9" s="19">
        <v>81.663149824546707</v>
      </c>
      <c r="F9" s="12">
        <v>89.220544572828416</v>
      </c>
      <c r="G9" s="13">
        <v>104.96699311983122</v>
      </c>
      <c r="H9" s="19">
        <v>83.122792315506402</v>
      </c>
      <c r="I9" s="12">
        <v>90.815267507283707</v>
      </c>
      <c r="J9" s="13">
        <v>106.84316717918553</v>
      </c>
      <c r="K9" s="19">
        <v>83.897037818772858</v>
      </c>
      <c r="L9" s="12">
        <v>91.661164409165565</v>
      </c>
      <c r="M9" s="13">
        <v>107.83835561594115</v>
      </c>
      <c r="N9" s="19">
        <v>86.211016115003559</v>
      </c>
      <c r="O9" s="12">
        <v>94.189286385393217</v>
      </c>
      <c r="P9" s="13">
        <v>110.81266342089037</v>
      </c>
      <c r="Q9" s="19">
        <v>84.993786758682532</v>
      </c>
      <c r="R9" s="12">
        <v>92.859410348596597</v>
      </c>
      <c r="S9" s="13">
        <v>109.24807883476164</v>
      </c>
      <c r="T9" s="19">
        <v>81.223368787432648</v>
      </c>
      <c r="U9" s="12">
        <v>88.740064653692031</v>
      </c>
      <c r="V9" s="13">
        <v>104.40171375948124</v>
      </c>
      <c r="AA9">
        <f t="shared" si="0"/>
        <v>85.152793227476749</v>
      </c>
      <c r="AB9">
        <f t="shared" si="1"/>
        <v>88.782187003124847</v>
      </c>
      <c r="AC9">
        <f t="shared" si="2"/>
        <v>96.512547292257651</v>
      </c>
    </row>
    <row r="10" spans="1:29" ht="16.5" thickTop="1" thickBot="1" x14ac:dyDescent="0.3">
      <c r="A10" s="18">
        <v>2028</v>
      </c>
      <c r="B10" s="11">
        <v>78.172089384163854</v>
      </c>
      <c r="C10" s="12">
        <v>85.768223218499131</v>
      </c>
      <c r="D10" s="13">
        <v>101.70530880425686</v>
      </c>
      <c r="E10" s="19">
        <v>79.852696395773791</v>
      </c>
      <c r="F10" s="12">
        <v>87.612138079287504</v>
      </c>
      <c r="G10" s="13">
        <v>103.89185206337838</v>
      </c>
      <c r="H10" s="19">
        <v>81.279978945214964</v>
      </c>
      <c r="I10" s="12">
        <v>89.178112447642278</v>
      </c>
      <c r="J10" s="13">
        <v>105.74880911269639</v>
      </c>
      <c r="K10" s="19">
        <v>82.037059602046867</v>
      </c>
      <c r="L10" s="12">
        <v>90.008760103104848</v>
      </c>
      <c r="M10" s="13">
        <v>106.73380417422557</v>
      </c>
      <c r="N10" s="19">
        <v>84.29973752657358</v>
      </c>
      <c r="O10" s="12">
        <v>92.491306838534598</v>
      </c>
      <c r="P10" s="13">
        <v>109.6776471602771</v>
      </c>
      <c r="Q10" s="19">
        <v>83.109493867797752</v>
      </c>
      <c r="R10" s="12">
        <v>91.185404890479859</v>
      </c>
      <c r="S10" s="13">
        <v>108.12908807964152</v>
      </c>
      <c r="T10" s="19">
        <v>79.422665204070583</v>
      </c>
      <c r="U10" s="12">
        <v>87.140319921023078</v>
      </c>
      <c r="V10" s="13">
        <v>103.33236266643131</v>
      </c>
      <c r="AA10">
        <f t="shared" si="0"/>
        <v>83.264975199400439</v>
      </c>
      <c r="AB10">
        <f t="shared" si="1"/>
        <v>87.181682917767844</v>
      </c>
      <c r="AC10">
        <f t="shared" si="2"/>
        <v>95.524002236591485</v>
      </c>
    </row>
    <row r="11" spans="1:29" ht="16.5" thickTop="1" thickBot="1" x14ac:dyDescent="0.3">
      <c r="A11" s="18">
        <v>2029</v>
      </c>
      <c r="B11" s="11">
        <v>76.554060594384978</v>
      </c>
      <c r="C11" s="12">
        <v>84.330766738892095</v>
      </c>
      <c r="D11" s="13">
        <v>100.74443946911299</v>
      </c>
      <c r="E11" s="19">
        <v>78.199881910096153</v>
      </c>
      <c r="F11" s="12">
        <v>86.143777993834149</v>
      </c>
      <c r="G11" s="13">
        <v>102.91032517955435</v>
      </c>
      <c r="H11" s="19">
        <v>79.597622147513448</v>
      </c>
      <c r="I11" s="12">
        <v>87.683506977613845</v>
      </c>
      <c r="J11" s="13">
        <v>104.74973847322826</v>
      </c>
      <c r="K11" s="19">
        <v>80.33903252728625</v>
      </c>
      <c r="L11" s="12">
        <v>88.500233161815743</v>
      </c>
      <c r="M11" s="13">
        <v>105.72542771226873</v>
      </c>
      <c r="N11" s="19">
        <v>82.554876881766134</v>
      </c>
      <c r="O11" s="12">
        <v>90.941172962219213</v>
      </c>
      <c r="P11" s="13">
        <v>108.64145849769838</v>
      </c>
      <c r="Q11" s="19">
        <v>81.389269234665605</v>
      </c>
      <c r="R11" s="12">
        <v>89.657157642411178</v>
      </c>
      <c r="S11" s="13">
        <v>107.10752955733507</v>
      </c>
      <c r="T11" s="19">
        <v>77.778751629883985</v>
      </c>
      <c r="U11" s="12">
        <v>85.679867403703255</v>
      </c>
      <c r="V11" s="13">
        <v>102.35612160506025</v>
      </c>
      <c r="AA11">
        <f t="shared" si="0"/>
        <v>81.541532368151934</v>
      </c>
      <c r="AB11">
        <f t="shared" si="1"/>
        <v>85.72053716575742</v>
      </c>
      <c r="AC11">
        <f t="shared" si="2"/>
        <v>94.621531307605792</v>
      </c>
    </row>
    <row r="12" spans="1:29" ht="16.5" thickTop="1" thickBot="1" x14ac:dyDescent="0.3">
      <c r="A12" s="18">
        <v>2030</v>
      </c>
      <c r="B12" s="11">
        <v>75.065618393969388</v>
      </c>
      <c r="C12" s="12">
        <v>83.008434961470243</v>
      </c>
      <c r="D12" s="13">
        <v>99.860525365391211</v>
      </c>
      <c r="E12" s="19">
        <v>76.679439971435087</v>
      </c>
      <c r="F12" s="12">
        <v>84.793017654833378</v>
      </c>
      <c r="G12" s="13">
        <v>102.00740797316411</v>
      </c>
      <c r="H12" s="19">
        <v>78.050003916198051</v>
      </c>
      <c r="I12" s="12">
        <v>86.308603225211257</v>
      </c>
      <c r="J12" s="13">
        <v>103.83068257609321</v>
      </c>
      <c r="K12" s="19">
        <v>78.776999038458555</v>
      </c>
      <c r="L12" s="12">
        <v>87.11252289728732</v>
      </c>
      <c r="M12" s="13">
        <v>104.79781128828195</v>
      </c>
      <c r="N12" s="19">
        <v>80.949760684834473</v>
      </c>
      <c r="O12" s="12">
        <v>89.515188027725557</v>
      </c>
      <c r="P12" s="13">
        <v>107.68825732926605</v>
      </c>
      <c r="Q12" s="19">
        <v>79.806815971582282</v>
      </c>
      <c r="R12" s="12">
        <v>88.251306454185183</v>
      </c>
      <c r="S12" s="13">
        <v>106.16778681332435</v>
      </c>
      <c r="T12" s="19">
        <v>76.266497736064352</v>
      </c>
      <c r="U12" s="12">
        <v>84.336381322235468</v>
      </c>
      <c r="V12" s="13">
        <v>101.45806688396856</v>
      </c>
      <c r="AA12">
        <f t="shared" si="0"/>
        <v>79.956118649781345</v>
      </c>
      <c r="AB12">
        <f t="shared" si="1"/>
        <v>84.376413370192822</v>
      </c>
      <c r="AC12">
        <f t="shared" si="2"/>
        <v>93.791338529927117</v>
      </c>
    </row>
    <row r="13" spans="1:29" ht="16.5" thickTop="1" thickBot="1" x14ac:dyDescent="0.3">
      <c r="A13" s="18">
        <v>2031</v>
      </c>
      <c r="B13" s="11">
        <v>73.687536163284264</v>
      </c>
      <c r="C13" s="12">
        <v>81.784146960883803</v>
      </c>
      <c r="D13" s="13">
        <v>99.042148730107144</v>
      </c>
      <c r="E13" s="19">
        <v>75.271730610687186</v>
      </c>
      <c r="F13" s="12">
        <v>83.542408917341675</v>
      </c>
      <c r="G13" s="13">
        <v>101.1714372128895</v>
      </c>
      <c r="H13" s="19">
        <v>76.617133238475674</v>
      </c>
      <c r="I13" s="12">
        <v>85.035641178341578</v>
      </c>
      <c r="J13" s="13">
        <v>102.97976972204047</v>
      </c>
      <c r="K13" s="19">
        <v>77.330781916901884</v>
      </c>
      <c r="L13" s="12">
        <v>85.827703872167007</v>
      </c>
      <c r="M13" s="13">
        <v>103.93897262432112</v>
      </c>
      <c r="N13" s="19">
        <v>79.4636552058587</v>
      </c>
      <c r="O13" s="12">
        <v>88.194932193201595</v>
      </c>
      <c r="P13" s="13">
        <v>106.80573089181479</v>
      </c>
      <c r="Q13" s="19">
        <v>78.341693092013358</v>
      </c>
      <c r="R13" s="12">
        <v>86.949691557119763</v>
      </c>
      <c r="S13" s="13">
        <v>105.29772093063517</v>
      </c>
      <c r="T13" s="19">
        <v>74.866369320748447</v>
      </c>
      <c r="U13" s="12">
        <v>83.09250749527294</v>
      </c>
      <c r="V13" s="13">
        <v>100.62659808190571</v>
      </c>
      <c r="AA13">
        <f t="shared" si="0"/>
        <v>78.488254816734354</v>
      </c>
      <c r="AB13">
        <f t="shared" si="1"/>
        <v>83.131949112197873</v>
      </c>
      <c r="AC13">
        <f t="shared" si="2"/>
        <v>93.022700073799868</v>
      </c>
    </row>
    <row r="14" spans="1:29" ht="16.5" thickTop="1" thickBot="1" x14ac:dyDescent="0.3">
      <c r="A14" s="18">
        <v>2032</v>
      </c>
      <c r="B14" s="11">
        <v>72.404572300194218</v>
      </c>
      <c r="C14" s="12">
        <v>80.644362100595529</v>
      </c>
      <c r="D14" s="13">
        <v>98.280258310153968</v>
      </c>
      <c r="E14" s="19">
        <v>73.961184549386275</v>
      </c>
      <c r="F14" s="12">
        <v>82.378120037229735</v>
      </c>
      <c r="G14" s="13">
        <v>100.39316705443966</v>
      </c>
      <c r="H14" s="19">
        <v>75.283162551483187</v>
      </c>
      <c r="I14" s="12">
        <v>83.850541865068365</v>
      </c>
      <c r="J14" s="13">
        <v>102.18758880708465</v>
      </c>
      <c r="K14" s="19">
        <v>75.98438598796163</v>
      </c>
      <c r="L14" s="12">
        <v>84.631565976229922</v>
      </c>
      <c r="M14" s="13">
        <v>103.13941295687044</v>
      </c>
      <c r="N14" s="19">
        <v>78.080124104584584</v>
      </c>
      <c r="O14" s="12">
        <v>86.965803416984855</v>
      </c>
      <c r="P14" s="13">
        <v>105.98411843483632</v>
      </c>
      <c r="Q14" s="19">
        <v>76.977696323446878</v>
      </c>
      <c r="R14" s="12">
        <v>85.737917078492018</v>
      </c>
      <c r="S14" s="13">
        <v>104.48770897260941</v>
      </c>
      <c r="T14" s="19">
        <v>73.562880950796242</v>
      </c>
      <c r="U14" s="12">
        <v>81.934488666858684</v>
      </c>
      <c r="V14" s="13">
        <v>99.852519146280031</v>
      </c>
      <c r="AA14">
        <f t="shared" si="0"/>
        <v>77.12170628152839</v>
      </c>
      <c r="AB14">
        <f t="shared" si="1"/>
        <v>81.973380605642973</v>
      </c>
      <c r="AC14">
        <f t="shared" si="2"/>
        <v>92.307114790835783</v>
      </c>
    </row>
    <row r="15" spans="1:29" ht="16.5" thickTop="1" thickBot="1" x14ac:dyDescent="0.3">
      <c r="A15" s="18">
        <v>2033</v>
      </c>
      <c r="B15" s="11">
        <v>71.204439755885815</v>
      </c>
      <c r="C15" s="12">
        <v>79.578164568696749</v>
      </c>
      <c r="D15" s="13">
        <v>97.567557419280604</v>
      </c>
      <c r="E15" s="19">
        <v>72.735250581773016</v>
      </c>
      <c r="F15" s="12">
        <v>81.289000525606653</v>
      </c>
      <c r="G15" s="13">
        <v>99.665143941481418</v>
      </c>
      <c r="H15" s="19">
        <v>74.035316309924042</v>
      </c>
      <c r="I15" s="12">
        <v>82.741955493297041</v>
      </c>
      <c r="J15" s="13">
        <v>101.44655305045106</v>
      </c>
      <c r="K15" s="19">
        <v>74.724916708792932</v>
      </c>
      <c r="L15" s="12">
        <v>83.512653699981414</v>
      </c>
      <c r="M15" s="13">
        <v>102.39147483824502</v>
      </c>
      <c r="N15" s="19">
        <v>76.785917191614544</v>
      </c>
      <c r="O15" s="12">
        <v>85.816030233248568</v>
      </c>
      <c r="P15" s="13">
        <v>105.21555130929457</v>
      </c>
      <c r="Q15" s="19">
        <v>75.701762558371527</v>
      </c>
      <c r="R15" s="12">
        <v>84.60437775598858</v>
      </c>
      <c r="S15" s="13">
        <v>103.72999338912888</v>
      </c>
      <c r="T15" s="19">
        <v>72.343549012529976</v>
      </c>
      <c r="U15" s="12">
        <v>80.851234396894682</v>
      </c>
      <c r="V15" s="13">
        <v>99.128416660438759</v>
      </c>
      <c r="AA15">
        <f t="shared" si="0"/>
        <v>75.843385498176303</v>
      </c>
      <c r="AB15">
        <f t="shared" si="1"/>
        <v>80.889612146117997</v>
      </c>
      <c r="AC15">
        <f t="shared" si="2"/>
        <v>91.637729462830578</v>
      </c>
    </row>
    <row r="16" spans="1:29" ht="16.5" thickTop="1" thickBot="1" x14ac:dyDescent="0.3">
      <c r="A16" s="18">
        <v>2034</v>
      </c>
      <c r="B16" s="11">
        <v>70.07708851904539</v>
      </c>
      <c r="C16" s="12">
        <v>78.576625936982552</v>
      </c>
      <c r="D16" s="13">
        <v>96.898077840017677</v>
      </c>
      <c r="E16" s="19">
        <v>71.583662633235264</v>
      </c>
      <c r="F16" s="12">
        <v>80.26593000367285</v>
      </c>
      <c r="G16" s="13">
        <v>98.981271346963268</v>
      </c>
      <c r="H16" s="19">
        <v>72.863144943952932</v>
      </c>
      <c r="I16" s="12">
        <v>81.7005986670966</v>
      </c>
      <c r="J16" s="13">
        <v>100.7504569561107</v>
      </c>
      <c r="K16" s="19">
        <v>73.541827177251577</v>
      </c>
      <c r="L16" s="12">
        <v>82.461597177494056</v>
      </c>
      <c r="M16" s="13">
        <v>101.68889497145344</v>
      </c>
      <c r="N16" s="19">
        <v>75.570196668924268</v>
      </c>
      <c r="O16" s="12">
        <v>84.735984344218835</v>
      </c>
      <c r="P16" s="13">
        <v>104.49359346915145</v>
      </c>
      <c r="Q16" s="19">
        <v>74.503207019647192</v>
      </c>
      <c r="R16" s="12">
        <v>83.539581235560973</v>
      </c>
      <c r="S16" s="13">
        <v>103.01822900588546</v>
      </c>
      <c r="T16" s="19">
        <v>71.198162717289023</v>
      </c>
      <c r="U16" s="12">
        <v>79.833673422610502</v>
      </c>
      <c r="V16" s="13">
        <v>98.448226928993094</v>
      </c>
      <c r="AA16">
        <f t="shared" si="0"/>
        <v>74.642587700445347</v>
      </c>
      <c r="AB16">
        <f t="shared" si="1"/>
        <v>79.871568164985717</v>
      </c>
      <c r="AC16">
        <f t="shared" si="2"/>
        <v>91.008938600497657</v>
      </c>
    </row>
    <row r="17" spans="1:29" ht="16.5" thickTop="1" thickBot="1" x14ac:dyDescent="0.3">
      <c r="A17" s="18">
        <v>2035</v>
      </c>
      <c r="B17" s="11">
        <v>69.014193500361174</v>
      </c>
      <c r="C17" s="12">
        <v>77.632350197637706</v>
      </c>
      <c r="D17" s="13">
        <v>96.266875702959027</v>
      </c>
      <c r="E17" s="19">
        <v>70.497916634935706</v>
      </c>
      <c r="F17" s="12">
        <v>79.301353458235468</v>
      </c>
      <c r="G17" s="13">
        <v>98.336499114162763</v>
      </c>
      <c r="H17" s="19">
        <v>71.757992383490233</v>
      </c>
      <c r="I17" s="12">
        <v>80.718781335398489</v>
      </c>
      <c r="J17" s="13">
        <v>100.09416010112737</v>
      </c>
      <c r="K17" s="19">
        <v>72.426380696475022</v>
      </c>
      <c r="L17" s="12">
        <v>81.470634728880114</v>
      </c>
      <c r="M17" s="13">
        <v>101.026485053198</v>
      </c>
      <c r="N17" s="19">
        <v>74.423984871347159</v>
      </c>
      <c r="O17" s="12">
        <v>83.717689993810851</v>
      </c>
      <c r="P17" s="13">
        <v>103.81291351164433</v>
      </c>
      <c r="Q17" s="19">
        <v>73.373178799429965</v>
      </c>
      <c r="R17" s="12">
        <v>82.535664372306599</v>
      </c>
      <c r="S17" s="13">
        <v>102.34715969518282</v>
      </c>
      <c r="T17" s="19">
        <v>70.118263793247579</v>
      </c>
      <c r="U17" s="12">
        <v>78.874291416869909</v>
      </c>
      <c r="V17" s="13">
        <v>97.806926991859029</v>
      </c>
      <c r="AA17">
        <f t="shared" si="0"/>
        <v>73.51044542220356</v>
      </c>
      <c r="AB17">
        <f t="shared" si="1"/>
        <v>78.911730768275518</v>
      </c>
      <c r="AC17">
        <f t="shared" si="2"/>
        <v>90.416098806183911</v>
      </c>
    </row>
    <row r="18" spans="1:29" ht="16.5" thickTop="1" thickBot="1" x14ac:dyDescent="0.3">
      <c r="A18" s="18">
        <v>2036</v>
      </c>
      <c r="B18" s="11">
        <v>68.008781063214272</v>
      </c>
      <c r="C18" s="12">
        <v>76.739141973171044</v>
      </c>
      <c r="D18" s="13">
        <v>95.669809701334472</v>
      </c>
      <c r="E18" s="19">
        <v>69.470889025356556</v>
      </c>
      <c r="F18" s="12">
        <v>78.38894231855069</v>
      </c>
      <c r="G18" s="13">
        <v>97.72659690313624</v>
      </c>
      <c r="H18" s="19">
        <v>70.712607740885147</v>
      </c>
      <c r="I18" s="12">
        <v>79.790061810945673</v>
      </c>
      <c r="J18" s="13">
        <v>99.473356532702113</v>
      </c>
      <c r="K18" s="19">
        <v>71.371258840571713</v>
      </c>
      <c r="L18" s="12">
        <v>80.533264665921877</v>
      </c>
      <c r="M18" s="13">
        <v>100.39989902297285</v>
      </c>
      <c r="N18" s="19">
        <v>73.339761522257476</v>
      </c>
      <c r="O18" s="12">
        <v>82.754466169651806</v>
      </c>
      <c r="P18" s="13">
        <v>103.16904550684224</v>
      </c>
      <c r="Q18" s="19">
        <v>72.304263801277244</v>
      </c>
      <c r="R18" s="12">
        <v>81.586040484307802</v>
      </c>
      <c r="S18" s="13">
        <v>101.71238258238456</v>
      </c>
      <c r="T18" s="19">
        <v>69.096767041445219</v>
      </c>
      <c r="U18" s="12">
        <v>77.966793890218028</v>
      </c>
      <c r="V18" s="13">
        <v>97.200309290767279</v>
      </c>
      <c r="AA18">
        <f t="shared" si="0"/>
        <v>72.439530696708658</v>
      </c>
      <c r="AB18">
        <f t="shared" si="1"/>
        <v>78.003802478719933</v>
      </c>
      <c r="AC18">
        <f t="shared" si="2"/>
        <v>89.855320467814707</v>
      </c>
    </row>
    <row r="19" spans="1:29" ht="16.5" thickTop="1" thickBot="1" x14ac:dyDescent="0.3">
      <c r="A19" s="18">
        <v>2037</v>
      </c>
      <c r="B19" s="11">
        <v>67.054951461695026</v>
      </c>
      <c r="C19" s="12">
        <v>75.891759930400198</v>
      </c>
      <c r="D19" s="13">
        <v>95.103376260321596</v>
      </c>
      <c r="E19" s="19">
        <v>68.49655322106311</v>
      </c>
      <c r="F19" s="12">
        <v>77.523342569002239</v>
      </c>
      <c r="G19" s="13">
        <v>97.147985816366727</v>
      </c>
      <c r="H19" s="19">
        <v>69.720856713893767</v>
      </c>
      <c r="I19" s="12">
        <v>78.908990380751561</v>
      </c>
      <c r="J19" s="13">
        <v>98.884403384307447</v>
      </c>
      <c r="K19" s="19">
        <v>70.370270169468299</v>
      </c>
      <c r="L19" s="12">
        <v>79.643986514395593</v>
      </c>
      <c r="M19" s="13">
        <v>99.805460082846736</v>
      </c>
      <c r="N19" s="19">
        <v>72.31116441443298</v>
      </c>
      <c r="O19" s="12">
        <v>81.840660688014196</v>
      </c>
      <c r="P19" s="13">
        <v>102.55821124643251</v>
      </c>
      <c r="Q19" s="19">
        <v>71.290189647152786</v>
      </c>
      <c r="R19" s="12">
        <v>80.685137192069433</v>
      </c>
      <c r="S19" s="13">
        <v>101.11017280440321</v>
      </c>
      <c r="T19" s="19">
        <v>68.127678333442205</v>
      </c>
      <c r="U19" s="12">
        <v>77.105855660050111</v>
      </c>
      <c r="V19" s="13">
        <v>96.624814201658538</v>
      </c>
      <c r="AA19">
        <f t="shared" si="0"/>
        <v>71.423559411552702</v>
      </c>
      <c r="AB19">
        <f t="shared" si="1"/>
        <v>77.142455586003564</v>
      </c>
      <c r="AC19">
        <f t="shared" si="2"/>
        <v>89.323312946060554</v>
      </c>
    </row>
    <row r="20" spans="1:29" ht="16.5" thickTop="1" thickBot="1" x14ac:dyDescent="0.3">
      <c r="A20" s="18">
        <v>2038</v>
      </c>
      <c r="B20" s="11">
        <v>66.147669069260459</v>
      </c>
      <c r="C20" s="12">
        <v>75.085730419629414</v>
      </c>
      <c r="D20" s="13">
        <v>94.564584963953195</v>
      </c>
      <c r="E20" s="19">
        <v>67.569765335526739</v>
      </c>
      <c r="F20" s="12">
        <v>76.699984381742993</v>
      </c>
      <c r="G20" s="13">
        <v>96.597611147497929</v>
      </c>
      <c r="H20" s="19">
        <v>68.777503474452459</v>
      </c>
      <c r="I20" s="12">
        <v>78.070915536126222</v>
      </c>
      <c r="J20" s="13">
        <v>98.324191349939582</v>
      </c>
      <c r="K20" s="19">
        <v>69.418130086090656</v>
      </c>
      <c r="L20" s="12">
        <v>78.798105439231364</v>
      </c>
      <c r="M20" s="13">
        <v>99.2400299652504</v>
      </c>
      <c r="N20" s="19">
        <v>71.332763195439711</v>
      </c>
      <c r="O20" s="12">
        <v>80.971449224793233</v>
      </c>
      <c r="P20" s="13">
        <v>101.97718590576072</v>
      </c>
      <c r="Q20" s="19">
        <v>70.325602656777704</v>
      </c>
      <c r="R20" s="12">
        <v>79.828198287015184</v>
      </c>
      <c r="S20" s="13">
        <v>100.53735106848292</v>
      </c>
      <c r="T20" s="19">
        <v>67.205881484112041</v>
      </c>
      <c r="U20" s="12">
        <v>76.286931508439594</v>
      </c>
      <c r="V20" s="13">
        <v>96.077403468704489</v>
      </c>
      <c r="AA20">
        <f t="shared" si="0"/>
        <v>70.457167870785995</v>
      </c>
      <c r="AB20">
        <f t="shared" si="1"/>
        <v>76.323142714715999</v>
      </c>
      <c r="AC20">
        <f t="shared" si="2"/>
        <v>88.817267572377986</v>
      </c>
    </row>
    <row r="21" spans="1:29" ht="16.5" thickTop="1" thickBot="1" x14ac:dyDescent="0.3">
      <c r="A21" s="18">
        <v>2039</v>
      </c>
      <c r="B21" s="11">
        <v>65.282601451640858</v>
      </c>
      <c r="C21" s="12">
        <v>74.317204507049397</v>
      </c>
      <c r="D21" s="13">
        <v>94.050862988270524</v>
      </c>
      <c r="E21" s="19">
        <v>66.686099792290193</v>
      </c>
      <c r="F21" s="12">
        <v>75.914936075461327</v>
      </c>
      <c r="G21" s="13">
        <v>96.072844759913878</v>
      </c>
      <c r="H21" s="19">
        <v>67.878043343602329</v>
      </c>
      <c r="I21" s="12">
        <v>77.271835321110117</v>
      </c>
      <c r="J21" s="13">
        <v>97.790045317818297</v>
      </c>
      <c r="K21" s="19">
        <v>68.510291952742293</v>
      </c>
      <c r="L21" s="12">
        <v>77.99158220833489</v>
      </c>
      <c r="M21" s="13">
        <v>98.700908641131122</v>
      </c>
      <c r="N21" s="19">
        <v>70.399885826003</v>
      </c>
      <c r="O21" s="12">
        <v>80.142681141155578</v>
      </c>
      <c r="P21" s="13">
        <v>101.42319498581922</v>
      </c>
      <c r="Q21" s="19">
        <v>69.405896756268007</v>
      </c>
      <c r="R21" s="12">
        <v>79.011131733952681</v>
      </c>
      <c r="S21" s="13">
        <v>99.991182049283069</v>
      </c>
      <c r="T21" s="19">
        <v>66.32697475008014</v>
      </c>
      <c r="U21" s="12">
        <v>75.506110927381144</v>
      </c>
      <c r="V21" s="13">
        <v>95.555463108608592</v>
      </c>
      <c r="AA21">
        <f t="shared" si="0"/>
        <v>69.535741383476392</v>
      </c>
      <c r="AB21">
        <f t="shared" si="1"/>
        <v>75.541951500646533</v>
      </c>
      <c r="AC21">
        <f t="shared" si="2"/>
        <v>88.334767890394374</v>
      </c>
    </row>
    <row r="22" spans="1:29" ht="16.5" thickTop="1" thickBot="1" x14ac:dyDescent="0.3">
      <c r="A22" s="18">
        <v>2040</v>
      </c>
      <c r="B22" s="11">
        <v>64.455994241360813</v>
      </c>
      <c r="C22" s="12">
        <v>73.582846813284675</v>
      </c>
      <c r="D22" s="13">
        <v>93.559980795330404</v>
      </c>
      <c r="E22" s="19">
        <v>65.841721509439509</v>
      </c>
      <c r="F22" s="12">
        <v>75.164790564089401</v>
      </c>
      <c r="G22" s="13">
        <v>95.571409183255483</v>
      </c>
      <c r="H22" s="19">
        <v>67.018572691393601</v>
      </c>
      <c r="I22" s="12">
        <v>76.508281751572994</v>
      </c>
      <c r="J22" s="13">
        <v>97.279647110208955</v>
      </c>
      <c r="K22" s="19">
        <v>67.642815779194308</v>
      </c>
      <c r="L22" s="12">
        <v>77.220916535110561</v>
      </c>
      <c r="M22" s="13">
        <v>98.185756340136464</v>
      </c>
      <c r="N22" s="19">
        <v>69.508483646361398</v>
      </c>
      <c r="O22" s="12">
        <v>79.350759608512902</v>
      </c>
      <c r="P22" s="13">
        <v>100.89383418265635</v>
      </c>
      <c r="Q22" s="19">
        <v>68.527080449641772</v>
      </c>
      <c r="R22" s="12">
        <v>78.230391488584829</v>
      </c>
      <c r="S22" s="13">
        <v>99.469295389666257</v>
      </c>
      <c r="T22" s="19">
        <v>65.487143702521593</v>
      </c>
      <c r="U22" s="12">
        <v>74.760005179007422</v>
      </c>
      <c r="V22" s="13">
        <v>95.056727915886199</v>
      </c>
      <c r="AA22">
        <f t="shared" si="0"/>
        <v>68.655280986347023</v>
      </c>
      <c r="AB22">
        <f t="shared" si="1"/>
        <v>74.795491597391702</v>
      </c>
      <c r="AC22">
        <f t="shared" si="2"/>
        <v>87.873719865983347</v>
      </c>
    </row>
    <row r="23" spans="1:29" ht="16.5" thickTop="1" thickBot="1" x14ac:dyDescent="0.3">
      <c r="A23" s="18">
        <v>2041</v>
      </c>
      <c r="B23" s="11">
        <v>63.664572661861989</v>
      </c>
      <c r="C23" s="12">
        <v>72.879748027442361</v>
      </c>
      <c r="D23" s="13">
        <v>93.089993653126655</v>
      </c>
      <c r="E23" s="19">
        <v>65.033285306612555</v>
      </c>
      <c r="F23" s="12">
        <v>74.446575990007972</v>
      </c>
      <c r="G23" s="13">
        <v>95.091317876089832</v>
      </c>
      <c r="H23" s="19">
        <v>66.195686545900813</v>
      </c>
      <c r="I23" s="12">
        <v>75.777229851081685</v>
      </c>
      <c r="J23" s="13">
        <v>96.790974678350167</v>
      </c>
      <c r="K23" s="19">
        <v>66.81226487798169</v>
      </c>
      <c r="L23" s="12">
        <v>76.483055267045785</v>
      </c>
      <c r="M23" s="13">
        <v>97.692532179174293</v>
      </c>
      <c r="N23" s="19">
        <v>68.655025181195541</v>
      </c>
      <c r="O23" s="12">
        <v>78.592547264840206</v>
      </c>
      <c r="P23" s="13">
        <v>100.3870063232405</v>
      </c>
      <c r="Q23" s="19">
        <v>67.685672123135859</v>
      </c>
      <c r="R23" s="12">
        <v>77.482884485884</v>
      </c>
      <c r="S23" s="13">
        <v>98.969623526976619</v>
      </c>
      <c r="T23" s="19">
        <v>64.683061175893556</v>
      </c>
      <c r="U23" s="12">
        <v>74.045658410061336</v>
      </c>
      <c r="V23" s="13">
        <v>94.579222047237536</v>
      </c>
      <c r="AA23">
        <f t="shared" si="0"/>
        <v>67.812298552227915</v>
      </c>
      <c r="AB23">
        <f t="shared" si="1"/>
        <v>74.080805748636124</v>
      </c>
      <c r="AC23">
        <f t="shared" si="2"/>
        <v>87.432296961408682</v>
      </c>
    </row>
    <row r="24" spans="1:29" ht="16.5" thickTop="1" thickBot="1" x14ac:dyDescent="0.3">
      <c r="A24" s="18">
        <v>2042</v>
      </c>
      <c r="B24" s="11">
        <v>62.905463167504259</v>
      </c>
      <c r="C24" s="12">
        <v>72.205355292103633</v>
      </c>
      <c r="D24" s="13">
        <v>92.639195101362574</v>
      </c>
      <c r="E24" s="19">
        <v>64.257855860353217</v>
      </c>
      <c r="F24" s="12">
        <v>73.757684612397838</v>
      </c>
      <c r="G24" s="13">
        <v>94.630827691252037</v>
      </c>
      <c r="H24" s="19">
        <v>65.406397117863492</v>
      </c>
      <c r="I24" s="12">
        <v>75.076025268206081</v>
      </c>
      <c r="J24" s="13">
        <v>96.322253718163836</v>
      </c>
      <c r="K24" s="19">
        <v>66.015623630143679</v>
      </c>
      <c r="L24" s="12">
        <v>75.775319328809772</v>
      </c>
      <c r="M24" s="13">
        <v>97.21944532744844</v>
      </c>
      <c r="N24" s="19">
        <v>67.83641163725143</v>
      </c>
      <c r="O24" s="12">
        <v>77.865291142779839</v>
      </c>
      <c r="P24" s="13">
        <v>99.900871183570445</v>
      </c>
      <c r="Q24" s="19">
        <v>66.87861673593406</v>
      </c>
      <c r="R24" s="12">
        <v>76.765896628150273</v>
      </c>
      <c r="S24" s="13">
        <v>98.490352219677547</v>
      </c>
      <c r="T24" s="19">
        <v>63.911807654354462</v>
      </c>
      <c r="U24" s="12">
        <v>73.360476923205539</v>
      </c>
      <c r="V24" s="13">
        <v>94.121211742878316</v>
      </c>
      <c r="AA24">
        <f t="shared" si="0"/>
        <v>67.003733324929158</v>
      </c>
      <c r="AB24">
        <f t="shared" si="1"/>
        <v>73.395299025889102</v>
      </c>
      <c r="AC24">
        <f t="shared" si="2"/>
        <v>87.008896429290544</v>
      </c>
    </row>
    <row r="25" spans="1:29" ht="16.5" thickTop="1" thickBot="1" x14ac:dyDescent="0.3">
      <c r="A25" s="18">
        <v>2043</v>
      </c>
      <c r="B25" s="11">
        <v>62.176130461446391</v>
      </c>
      <c r="C25" s="12">
        <v>71.557416250020523</v>
      </c>
      <c r="D25" s="13">
        <v>92.206079549404876</v>
      </c>
      <c r="E25" s="19">
        <v>63.512843367951483</v>
      </c>
      <c r="F25" s="12">
        <v>73.095815651007214</v>
      </c>
      <c r="G25" s="13">
        <v>94.188400669699604</v>
      </c>
      <c r="H25" s="19">
        <v>64.648068314585416</v>
      </c>
      <c r="I25" s="12">
        <v>74.402326098679126</v>
      </c>
      <c r="J25" s="13">
        <v>95.871918781215115</v>
      </c>
      <c r="K25" s="19">
        <v>65.250231389153996</v>
      </c>
      <c r="L25" s="12">
        <v>75.095345002517377</v>
      </c>
      <c r="M25" s="13">
        <v>96.764915755187516</v>
      </c>
      <c r="N25" s="19">
        <v>67.049908984263894</v>
      </c>
      <c r="O25" s="12">
        <v>77.166562330346551</v>
      </c>
      <c r="P25" s="13">
        <v>99.433805154808169</v>
      </c>
      <c r="Q25" s="19">
        <v>66.103218860052536</v>
      </c>
      <c r="R25" s="12">
        <v>76.077033297658019</v>
      </c>
      <c r="S25" s="13">
        <v>98.029880782965918</v>
      </c>
      <c r="T25" s="19">
        <v>63.170807282073916</v>
      </c>
      <c r="U25" s="12">
        <v>72.702172328593562</v>
      </c>
      <c r="V25" s="13">
        <v>93.68116732614584</v>
      </c>
      <c r="AA25">
        <f t="shared" si="0"/>
        <v>66.226884833857312</v>
      </c>
      <c r="AB25">
        <f t="shared" si="1"/>
        <v>72.736681953071539</v>
      </c>
      <c r="AC25">
        <f t="shared" si="2"/>
        <v>86.602104183730006</v>
      </c>
    </row>
    <row r="26" spans="1:29" ht="16.5" thickTop="1" thickBot="1" x14ac:dyDescent="0.3">
      <c r="A26" s="18">
        <v>2044</v>
      </c>
      <c r="B26" s="11">
        <v>61.474326406337369</v>
      </c>
      <c r="C26" s="12">
        <v>70.933933656383317</v>
      </c>
      <c r="D26" s="13">
        <v>91.789311936805078</v>
      </c>
      <c r="E26" s="19">
        <v>62.795951359775266</v>
      </c>
      <c r="F26" s="12">
        <v>72.458928922636787</v>
      </c>
      <c r="G26" s="13">
        <v>93.762673048771191</v>
      </c>
      <c r="H26" s="19">
        <v>63.918362619467018</v>
      </c>
      <c r="I26" s="12">
        <v>73.754055693183147</v>
      </c>
      <c r="J26" s="13">
        <v>95.438581729026481</v>
      </c>
      <c r="K26" s="19">
        <v>64.513728865663793</v>
      </c>
      <c r="L26" s="12">
        <v>74.441036295944471</v>
      </c>
      <c r="M26" s="13">
        <v>96.327542394127278</v>
      </c>
      <c r="N26" s="19">
        <v>66.293092860928169</v>
      </c>
      <c r="O26" s="12">
        <v>76.494207025402488</v>
      </c>
      <c r="P26" s="13">
        <v>98.984368525590256</v>
      </c>
      <c r="Q26" s="19">
        <v>65.357088364194311</v>
      </c>
      <c r="R26" s="12">
        <v>75.414171102202019</v>
      </c>
      <c r="S26" s="13">
        <v>97.586789833030565</v>
      </c>
      <c r="T26" s="19">
        <v>62.457775956611165</v>
      </c>
      <c r="U26" s="12">
        <v>72.068715430036562</v>
      </c>
      <c r="V26" s="13">
        <v>93.257732378657806</v>
      </c>
      <c r="AA26">
        <f t="shared" si="0"/>
        <v>65.479358476255186</v>
      </c>
      <c r="AB26">
        <f t="shared" si="1"/>
        <v>72.102924370793644</v>
      </c>
      <c r="AC26">
        <f t="shared" si="2"/>
        <v>86.210666304762029</v>
      </c>
    </row>
    <row r="27" spans="1:29" ht="16.5" thickTop="1" thickBot="1" x14ac:dyDescent="0.3">
      <c r="A27" s="18">
        <v>2045</v>
      </c>
      <c r="B27" s="11">
        <v>60.798048230761275</v>
      </c>
      <c r="C27" s="12">
        <v>70.333128249434068</v>
      </c>
      <c r="D27" s="13">
        <v>91.387702914120823</v>
      </c>
      <c r="E27" s="19">
        <v>62.105134007203581</v>
      </c>
      <c r="F27" s="12">
        <v>71.845206913515497</v>
      </c>
      <c r="G27" s="13">
        <v>93.352429909425013</v>
      </c>
      <c r="H27" s="19">
        <v>63.215197636863032</v>
      </c>
      <c r="I27" s="12">
        <v>73.129364051809432</v>
      </c>
      <c r="J27" s="13">
        <v>95.021005927162378</v>
      </c>
      <c r="K27" s="19">
        <v>63.804014267597317</v>
      </c>
      <c r="L27" s="12">
        <v>73.810525977397035</v>
      </c>
      <c r="M27" s="13">
        <v>95.906077091226692</v>
      </c>
      <c r="N27" s="19">
        <v>65.563803505288107</v>
      </c>
      <c r="O27" s="12">
        <v>75.846306495822589</v>
      </c>
      <c r="P27" s="13">
        <v>98.551278717356922</v>
      </c>
      <c r="Q27" s="19">
        <v>64.638095980483612</v>
      </c>
      <c r="R27" s="12">
        <v>74.775418400592585</v>
      </c>
      <c r="S27" s="13">
        <v>97.159814900276743</v>
      </c>
      <c r="T27" s="19">
        <v>61.770678866758011</v>
      </c>
      <c r="U27" s="12">
        <v>71.458298501631006</v>
      </c>
      <c r="V27" s="13">
        <v>92.84969852408301</v>
      </c>
      <c r="AA27">
        <f t="shared" si="0"/>
        <v>64.759021000810321</v>
      </c>
      <c r="AB27">
        <f t="shared" si="1"/>
        <v>71.492217695076562</v>
      </c>
      <c r="AC27">
        <f t="shared" si="2"/>
        <v>85.833465727602771</v>
      </c>
    </row>
    <row r="28" spans="1:29" ht="16.5" thickTop="1" thickBot="1" x14ac:dyDescent="0.3">
      <c r="A28" s="18">
        <v>2046</v>
      </c>
      <c r="B28" s="11">
        <v>60.145504072854898</v>
      </c>
      <c r="C28" s="12">
        <v>69.75340813942266</v>
      </c>
      <c r="D28" s="13">
        <v>91.000188380930595</v>
      </c>
      <c r="E28" s="19">
        <v>61.438560925472835</v>
      </c>
      <c r="F28" s="12">
        <v>71.253023510155629</v>
      </c>
      <c r="G28" s="13">
        <v>92.956584274345204</v>
      </c>
      <c r="H28" s="19">
        <v>62.536710265816787</v>
      </c>
      <c r="I28" s="12">
        <v>72.526595996010329</v>
      </c>
      <c r="J28" s="13">
        <v>94.618084969736273</v>
      </c>
      <c r="K28" s="19">
        <v>63.119207140183143</v>
      </c>
      <c r="L28" s="12">
        <v>73.202143451201621</v>
      </c>
      <c r="M28" s="13">
        <v>95.49940313500484</v>
      </c>
      <c r="N28" s="19">
        <v>64.86010859743331</v>
      </c>
      <c r="O28" s="12">
        <v>75.221144068953393</v>
      </c>
      <c r="P28" s="13">
        <v>98.133388218420265</v>
      </c>
      <c r="Q28" s="19">
        <v>63.944336671793906</v>
      </c>
      <c r="R28" s="12">
        <v>74.159082758196504</v>
      </c>
      <c r="S28" s="13">
        <v>96.747824674947282</v>
      </c>
      <c r="T28" s="19">
        <v>61.107695484932613</v>
      </c>
      <c r="U28" s="12">
        <v>70.869304187007614</v>
      </c>
      <c r="V28" s="13">
        <v>92.455984638810875</v>
      </c>
      <c r="AA28">
        <f t="shared" si="0"/>
        <v>64.063963806450687</v>
      </c>
      <c r="AB28">
        <f t="shared" si="1"/>
        <v>70.902943801838589</v>
      </c>
      <c r="AC28">
        <f t="shared" si="2"/>
        <v>85.46950302427507</v>
      </c>
    </row>
    <row r="29" spans="1:29" ht="16.5" thickTop="1" thickBot="1" x14ac:dyDescent="0.3">
      <c r="A29" s="18">
        <v>2047</v>
      </c>
      <c r="B29" s="11">
        <v>59.515084367671221</v>
      </c>
      <c r="C29" s="12">
        <v>69.193343389145809</v>
      </c>
      <c r="D29" s="13">
        <v>90.625812494167633</v>
      </c>
      <c r="E29" s="19">
        <v>60.794587945902663</v>
      </c>
      <c r="F29" s="12">
        <v>70.680918033403557</v>
      </c>
      <c r="G29" s="13">
        <v>92.574159750975141</v>
      </c>
      <c r="H29" s="19">
        <v>61.881226949870545</v>
      </c>
      <c r="I29" s="12">
        <v>71.944264738536205</v>
      </c>
      <c r="J29" s="13">
        <v>94.228825012206556</v>
      </c>
      <c r="K29" s="19">
        <v>62.45761833865707</v>
      </c>
      <c r="L29" s="12">
        <v>72.614388081459964</v>
      </c>
      <c r="M29" s="13">
        <v>95.106517423775998</v>
      </c>
      <c r="N29" s="19">
        <v>64.180272404014005</v>
      </c>
      <c r="O29" s="12">
        <v>74.617177719605834</v>
      </c>
      <c r="P29" s="13">
        <v>97.729666260378437</v>
      </c>
      <c r="Q29" s="19">
        <v>63.274099211917132</v>
      </c>
      <c r="R29" s="12">
        <v>73.563643921964854</v>
      </c>
      <c r="S29" s="13">
        <v>96.34980294225096</v>
      </c>
      <c r="T29" s="19">
        <v>60.467190496805799</v>
      </c>
      <c r="U29" s="12">
        <v>70.300279673216764</v>
      </c>
      <c r="V29" s="13">
        <v>92.075619588457315</v>
      </c>
      <c r="AA29">
        <f t="shared" si="0"/>
        <v>63.392472465604342</v>
      </c>
      <c r="AB29">
        <f t="shared" si="1"/>
        <v>70.333649188521676</v>
      </c>
      <c r="AC29">
        <f t="shared" si="2"/>
        <v>85.117880444638672</v>
      </c>
    </row>
    <row r="30" spans="1:29" ht="16.5" thickTop="1" thickBot="1" x14ac:dyDescent="0.3">
      <c r="A30" s="18">
        <v>2048</v>
      </c>
      <c r="B30" s="11">
        <v>58.905337927896213</v>
      </c>
      <c r="C30" s="12">
        <v>68.65164476406035</v>
      </c>
      <c r="D30" s="13">
        <v>90.263713463610216</v>
      </c>
      <c r="E30" s="19">
        <v>60.171732682376586</v>
      </c>
      <c r="F30" s="12">
        <v>70.12757353170575</v>
      </c>
      <c r="G30" s="13">
        <v>92.204276021627564</v>
      </c>
      <c r="H30" s="19">
        <v>61.247238806822743</v>
      </c>
      <c r="I30" s="12">
        <v>71.381029788716418</v>
      </c>
      <c r="J30" s="13">
        <v>93.852330002137748</v>
      </c>
      <c r="K30" s="19">
        <v>61.817724926365962</v>
      </c>
      <c r="L30" s="12">
        <v>72.045906891529199</v>
      </c>
      <c r="M30" s="13">
        <v>94.726515558843104</v>
      </c>
      <c r="N30" s="19">
        <v>63.522729984005345</v>
      </c>
      <c r="O30" s="12">
        <v>74.03301715446095</v>
      </c>
      <c r="P30" s="13">
        <v>97.339183500161951</v>
      </c>
      <c r="Q30" s="19">
        <v>62.625840755521587</v>
      </c>
      <c r="R30" s="12">
        <v>72.987731228388384</v>
      </c>
      <c r="S30" s="13">
        <v>95.964833480685755</v>
      </c>
      <c r="T30" s="19">
        <v>59.847689499363675</v>
      </c>
      <c r="U30" s="12">
        <v>69.749915100891755</v>
      </c>
      <c r="V30" s="13">
        <v>91.707727796115023</v>
      </c>
      <c r="AA30">
        <f t="shared" si="0"/>
        <v>62.743001246582864</v>
      </c>
      <c r="AB30">
        <f t="shared" si="1"/>
        <v>69.78302337400666</v>
      </c>
      <c r="AC30">
        <f t="shared" si="2"/>
        <v>84.777788575182697</v>
      </c>
    </row>
    <row r="31" spans="1:29" ht="16.5" thickTop="1" thickBot="1" x14ac:dyDescent="0.3">
      <c r="A31" s="18">
        <v>2049</v>
      </c>
      <c r="B31" s="11">
        <v>58.314951823362819</v>
      </c>
      <c r="C31" s="12">
        <v>68.127145857247015</v>
      </c>
      <c r="D31" s="13">
        <v>89.913111603294283</v>
      </c>
      <c r="E31" s="19">
        <v>59.568653978289404</v>
      </c>
      <c r="F31" s="12">
        <v>69.591798521780476</v>
      </c>
      <c r="G31" s="13">
        <v>91.846136638016915</v>
      </c>
      <c r="H31" s="19">
        <v>60.6333807083114</v>
      </c>
      <c r="I31" s="12">
        <v>70.835678366764895</v>
      </c>
      <c r="J31" s="13">
        <v>93.487789255572963</v>
      </c>
      <c r="K31" s="19">
        <v>61.198149059488365</v>
      </c>
      <c r="L31" s="12">
        <v>71.495475805211456</v>
      </c>
      <c r="M31" s="13">
        <v>94.358579305150585</v>
      </c>
      <c r="N31" s="19">
        <v>62.886065491043951</v>
      </c>
      <c r="O31" s="12">
        <v>73.467404535869548</v>
      </c>
      <c r="P31" s="13">
        <v>96.961099134836701</v>
      </c>
      <c r="Q31" s="19">
        <v>61.998165446841774</v>
      </c>
      <c r="R31" s="12">
        <v>72.430104599461416</v>
      </c>
      <c r="S31" s="13">
        <v>95.592087358770442</v>
      </c>
      <c r="T31" s="19">
        <v>59.247858558539541</v>
      </c>
      <c r="U31" s="12">
        <v>69.217025403252748</v>
      </c>
      <c r="V31" s="13">
        <v>91.351517102616071</v>
      </c>
      <c r="AA31">
        <f t="shared" si="0"/>
        <v>62.114151682252277</v>
      </c>
      <c r="AB31">
        <f t="shared" si="1"/>
        <v>69.2498807289967</v>
      </c>
      <c r="AC31">
        <f t="shared" si="2"/>
        <v>84.448495116633467</v>
      </c>
    </row>
    <row r="32" spans="1:29" ht="16.5" thickTop="1" thickBot="1" x14ac:dyDescent="0.3">
      <c r="A32" s="18">
        <v>2050</v>
      </c>
      <c r="B32" s="11">
        <v>57.742734357617053</v>
      </c>
      <c r="C32" s="12">
        <v>67.618787965795022</v>
      </c>
      <c r="D32" s="13">
        <v>89.573299222116574</v>
      </c>
      <c r="E32" s="19">
        <v>58.984134517129746</v>
      </c>
      <c r="F32" s="12">
        <v>69.07251153986266</v>
      </c>
      <c r="G32" s="13">
        <v>91.499018694522306</v>
      </c>
      <c r="H32" s="19">
        <v>60.038413579579107</v>
      </c>
      <c r="I32" s="12">
        <v>70.30710967889479</v>
      </c>
      <c r="J32" s="13">
        <v>93.134466945717421</v>
      </c>
      <c r="K32" s="19">
        <v>60.597640121931072</v>
      </c>
      <c r="L32" s="12">
        <v>70.961983775399261</v>
      </c>
      <c r="M32" s="13">
        <v>94.001965982060412</v>
      </c>
      <c r="N32" s="19">
        <v>62.268993815584018</v>
      </c>
      <c r="O32" s="12">
        <v>72.91919817274723</v>
      </c>
      <c r="P32" s="13">
        <v>96.594649999765181</v>
      </c>
      <c r="Q32" s="19">
        <v>61.389806321032367</v>
      </c>
      <c r="R32" s="12">
        <v>71.889638463848115</v>
      </c>
      <c r="S32" s="13">
        <v>95.230812187130837</v>
      </c>
      <c r="T32" s="19">
        <v>58.666486913443734</v>
      </c>
      <c r="U32" s="12">
        <v>68.700534940547811</v>
      </c>
      <c r="V32" s="13">
        <v>91.006268495407383</v>
      </c>
      <c r="AA32">
        <f t="shared" si="0"/>
        <v>61.504654437528025</v>
      </c>
      <c r="AB32">
        <f t="shared" si="1"/>
        <v>68.733145103164674</v>
      </c>
      <c r="AC32">
        <f t="shared" si="2"/>
        <v>84.129335388972507</v>
      </c>
    </row>
    <row r="3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18" sqref="F18"/>
    </sheetView>
  </sheetViews>
  <sheetFormatPr defaultRowHeight="15" x14ac:dyDescent="0.25"/>
  <sheetData>
    <row r="1" spans="1:12" x14ac:dyDescent="0.25">
      <c r="A1" s="17" t="s">
        <v>43</v>
      </c>
      <c r="F1" t="s">
        <v>71</v>
      </c>
      <c r="G1">
        <f>259.3/6.5</f>
        <v>39.892307692307696</v>
      </c>
      <c r="I1" s="17" t="s">
        <v>43</v>
      </c>
    </row>
    <row r="2" spans="1:12" ht="15.75" thickBot="1" x14ac:dyDescent="0.3">
      <c r="A2" s="18">
        <v>2020</v>
      </c>
      <c r="B2" s="26">
        <v>29.965779459712401</v>
      </c>
      <c r="C2" s="26">
        <v>29.965779459712401</v>
      </c>
      <c r="D2" s="26">
        <v>29.965779459712401</v>
      </c>
      <c r="I2" s="18">
        <v>2020</v>
      </c>
      <c r="J2" s="12">
        <v>29.965779459712401</v>
      </c>
      <c r="K2" s="12">
        <v>29.965779459712401</v>
      </c>
      <c r="L2" s="13">
        <v>29.965779459712401</v>
      </c>
    </row>
    <row r="3" spans="1:12" ht="16.5" thickTop="1" thickBot="1" x14ac:dyDescent="0.3">
      <c r="A3" s="18">
        <v>2021</v>
      </c>
      <c r="B3" s="26">
        <v>29.965779459712401</v>
      </c>
      <c r="C3" s="26">
        <v>29.965779459712401</v>
      </c>
      <c r="D3" s="26">
        <v>29.965779459712401</v>
      </c>
      <c r="I3" s="18">
        <v>2021</v>
      </c>
      <c r="J3" s="12">
        <v>29.965779459712401</v>
      </c>
      <c r="K3" s="12">
        <v>29.965779459712401</v>
      </c>
      <c r="L3" s="13">
        <v>29.965779459712401</v>
      </c>
    </row>
    <row r="4" spans="1:12" ht="16.5" thickTop="1" thickBot="1" x14ac:dyDescent="0.3">
      <c r="A4" s="18">
        <v>2022</v>
      </c>
      <c r="B4" s="26">
        <v>29.965779459712401</v>
      </c>
      <c r="C4" s="26">
        <v>29.965779459712401</v>
      </c>
      <c r="D4" s="26">
        <v>29.965779459712401</v>
      </c>
      <c r="I4" s="18">
        <v>2022</v>
      </c>
      <c r="J4" s="12">
        <v>29.965779459712401</v>
      </c>
      <c r="K4" s="12">
        <v>29.965779459712401</v>
      </c>
      <c r="L4" s="13">
        <v>29.965779459712401</v>
      </c>
    </row>
    <row r="5" spans="1:12" ht="16.5" thickTop="1" thickBot="1" x14ac:dyDescent="0.3">
      <c r="A5" s="18">
        <v>2023</v>
      </c>
      <c r="B5" s="26">
        <v>29.965779459712401</v>
      </c>
      <c r="C5" s="26">
        <v>29.965779459712401</v>
      </c>
      <c r="D5" s="26">
        <v>29.965779459712401</v>
      </c>
      <c r="I5" s="18">
        <v>2023</v>
      </c>
      <c r="J5" s="12">
        <v>29.965779459712401</v>
      </c>
      <c r="K5" s="12">
        <v>29.965779459712401</v>
      </c>
      <c r="L5" s="13">
        <v>29.965779459712401</v>
      </c>
    </row>
    <row r="6" spans="1:12" ht="16.5" thickTop="1" thickBot="1" x14ac:dyDescent="0.3">
      <c r="A6" s="18">
        <v>2024</v>
      </c>
      <c r="B6" s="26">
        <v>29.965779459712401</v>
      </c>
      <c r="C6" s="26">
        <v>29.965779459712401</v>
      </c>
      <c r="D6" s="26">
        <v>29.965779459712401</v>
      </c>
      <c r="I6" s="18">
        <v>2024</v>
      </c>
      <c r="J6" s="12">
        <v>29.965779459712401</v>
      </c>
      <c r="K6" s="12">
        <v>29.965779459712401</v>
      </c>
      <c r="L6" s="13">
        <v>29.965779459712401</v>
      </c>
    </row>
    <row r="7" spans="1:12" ht="16.5" thickTop="1" thickBot="1" x14ac:dyDescent="0.3">
      <c r="A7" s="18">
        <v>2025</v>
      </c>
      <c r="B7" s="26">
        <v>29.965779459712401</v>
      </c>
      <c r="C7" s="26">
        <v>29.965779459712401</v>
      </c>
      <c r="D7" s="26">
        <v>29.965779459712401</v>
      </c>
      <c r="I7" s="18">
        <v>2025</v>
      </c>
      <c r="J7" s="12">
        <v>29.965779459712401</v>
      </c>
      <c r="K7" s="12">
        <v>29.965779459712401</v>
      </c>
      <c r="L7" s="13">
        <v>29.965779459712401</v>
      </c>
    </row>
    <row r="8" spans="1:12" ht="16.5" thickTop="1" thickBot="1" x14ac:dyDescent="0.3">
      <c r="A8" s="18">
        <v>2026</v>
      </c>
      <c r="B8" s="26">
        <v>29.965779459712401</v>
      </c>
      <c r="C8" s="26">
        <v>29.965779459712401</v>
      </c>
      <c r="D8" s="26">
        <v>29.965779459712401</v>
      </c>
      <c r="I8" s="18">
        <v>2026</v>
      </c>
      <c r="J8" s="12">
        <v>29.965779459712401</v>
      </c>
      <c r="K8" s="12">
        <v>29.965779459712401</v>
      </c>
      <c r="L8" s="13">
        <v>29.965779459712401</v>
      </c>
    </row>
    <row r="9" spans="1:12" ht="16.5" thickTop="1" thickBot="1" x14ac:dyDescent="0.3">
      <c r="A9" s="18">
        <v>2027</v>
      </c>
      <c r="B9" s="26">
        <v>29.965779459712401</v>
      </c>
      <c r="C9" s="26">
        <v>29.965779459712401</v>
      </c>
      <c r="D9" s="26">
        <v>29.965779459712401</v>
      </c>
      <c r="I9" s="18">
        <v>2027</v>
      </c>
      <c r="J9" s="12">
        <v>29.965779459712401</v>
      </c>
      <c r="K9" s="12">
        <v>29.965779459712401</v>
      </c>
      <c r="L9" s="13">
        <v>29.965779459712401</v>
      </c>
    </row>
    <row r="10" spans="1:12" ht="16.5" thickTop="1" thickBot="1" x14ac:dyDescent="0.3">
      <c r="A10" s="18">
        <v>2028</v>
      </c>
      <c r="B10" s="26">
        <v>29.965779459712401</v>
      </c>
      <c r="C10" s="26">
        <v>29.965779459712401</v>
      </c>
      <c r="D10" s="26">
        <v>29.965779459712401</v>
      </c>
      <c r="I10" s="18">
        <v>2028</v>
      </c>
      <c r="J10" s="12">
        <v>29.965779459712401</v>
      </c>
      <c r="K10" s="12">
        <v>29.965779459712401</v>
      </c>
      <c r="L10" s="13">
        <v>29.965779459712401</v>
      </c>
    </row>
    <row r="11" spans="1:12" ht="16.5" thickTop="1" thickBot="1" x14ac:dyDescent="0.3">
      <c r="A11" s="18">
        <v>2029</v>
      </c>
      <c r="B11" s="26">
        <v>29.965779459712401</v>
      </c>
      <c r="C11" s="26">
        <v>29.965779459712401</v>
      </c>
      <c r="D11" s="26">
        <v>29.965779459712401</v>
      </c>
      <c r="I11" s="18">
        <v>2029</v>
      </c>
      <c r="J11" s="12">
        <v>29.965779459712401</v>
      </c>
      <c r="K11" s="12">
        <v>29.965779459712401</v>
      </c>
      <c r="L11" s="13">
        <v>29.965779459712401</v>
      </c>
    </row>
    <row r="12" spans="1:12" ht="16.5" thickTop="1" thickBot="1" x14ac:dyDescent="0.3">
      <c r="A12" s="18">
        <v>2030</v>
      </c>
      <c r="B12" s="26">
        <v>28.467494050145962</v>
      </c>
      <c r="C12" s="26">
        <v>29.965779459712401</v>
      </c>
      <c r="D12" s="26">
        <v>29.965779459712401</v>
      </c>
      <c r="I12" s="18">
        <v>2030</v>
      </c>
      <c r="J12" s="12">
        <v>28.467494050145962</v>
      </c>
      <c r="K12" s="12">
        <v>29.965779459712401</v>
      </c>
      <c r="L12" s="13">
        <v>29.965779459712401</v>
      </c>
    </row>
    <row r="13" spans="1:12" ht="16.5" thickTop="1" thickBot="1" x14ac:dyDescent="0.3">
      <c r="A13" s="18">
        <v>2031</v>
      </c>
      <c r="B13" s="26">
        <v>28.467494050145962</v>
      </c>
      <c r="C13" s="26">
        <v>29.965779459712401</v>
      </c>
      <c r="D13" s="26">
        <v>29.965779459712401</v>
      </c>
      <c r="I13" s="18">
        <v>2031</v>
      </c>
      <c r="J13" s="12">
        <v>28.467494050145962</v>
      </c>
      <c r="K13" s="12">
        <v>29.965779459712401</v>
      </c>
      <c r="L13" s="13">
        <v>29.965779459712401</v>
      </c>
    </row>
    <row r="14" spans="1:12" ht="16.5" thickTop="1" thickBot="1" x14ac:dyDescent="0.3">
      <c r="A14" s="18">
        <v>2032</v>
      </c>
      <c r="B14" s="26">
        <v>28.467494050145962</v>
      </c>
      <c r="C14" s="26">
        <v>29.965779459712401</v>
      </c>
      <c r="D14" s="26">
        <v>29.965779459712401</v>
      </c>
      <c r="I14" s="18">
        <v>2032</v>
      </c>
      <c r="J14" s="12">
        <v>28.467494050145962</v>
      </c>
      <c r="K14" s="12">
        <v>29.965779459712401</v>
      </c>
      <c r="L14" s="13">
        <v>29.965779459712401</v>
      </c>
    </row>
    <row r="15" spans="1:12" ht="16.5" thickTop="1" thickBot="1" x14ac:dyDescent="0.3">
      <c r="A15" s="18">
        <v>2033</v>
      </c>
      <c r="B15" s="26">
        <v>28.467494050145962</v>
      </c>
      <c r="C15" s="26">
        <v>29.965779459712401</v>
      </c>
      <c r="D15" s="26">
        <v>29.965779459712401</v>
      </c>
      <c r="I15" s="18">
        <v>2033</v>
      </c>
      <c r="J15" s="12">
        <v>28.467494050145962</v>
      </c>
      <c r="K15" s="12">
        <v>29.965779459712401</v>
      </c>
      <c r="L15" s="13">
        <v>29.965779459712401</v>
      </c>
    </row>
    <row r="16" spans="1:12" ht="16.5" thickTop="1" thickBot="1" x14ac:dyDescent="0.3">
      <c r="A16" s="18">
        <v>2034</v>
      </c>
      <c r="B16" s="26">
        <v>28.467494050145962</v>
      </c>
      <c r="C16" s="26">
        <v>29.965779459712401</v>
      </c>
      <c r="D16" s="26">
        <v>29.965779459712401</v>
      </c>
      <c r="I16" s="18">
        <v>2034</v>
      </c>
      <c r="J16" s="12">
        <v>28.467494050145962</v>
      </c>
      <c r="K16" s="12">
        <v>29.965779459712401</v>
      </c>
      <c r="L16" s="13">
        <v>29.965779459712401</v>
      </c>
    </row>
    <row r="17" spans="1:12" ht="16.5" thickTop="1" thickBot="1" x14ac:dyDescent="0.3">
      <c r="A17" s="18">
        <v>2035</v>
      </c>
      <c r="B17" s="26">
        <v>28.467494050145962</v>
      </c>
      <c r="C17" s="26">
        <v>29.965779459712401</v>
      </c>
      <c r="D17" s="26">
        <v>29.965779459712401</v>
      </c>
      <c r="I17" s="18">
        <v>2035</v>
      </c>
      <c r="J17" s="12">
        <v>28.467494050145962</v>
      </c>
      <c r="K17" s="12">
        <v>29.965779459712401</v>
      </c>
      <c r="L17" s="13">
        <v>29.965779459712401</v>
      </c>
    </row>
    <row r="18" spans="1:12" ht="16.5" thickTop="1" thickBot="1" x14ac:dyDescent="0.3">
      <c r="A18" s="18">
        <v>2036</v>
      </c>
      <c r="B18" s="26">
        <v>28.467494050145962</v>
      </c>
      <c r="C18" s="26">
        <v>29.965779459712401</v>
      </c>
      <c r="D18" s="26">
        <v>29.965779459712401</v>
      </c>
      <c r="I18" s="18">
        <v>2036</v>
      </c>
      <c r="J18" s="12">
        <v>28.467494050145962</v>
      </c>
      <c r="K18" s="12">
        <v>29.965779459712401</v>
      </c>
      <c r="L18" s="13">
        <v>29.965779459712401</v>
      </c>
    </row>
    <row r="19" spans="1:12" ht="16.5" thickTop="1" thickBot="1" x14ac:dyDescent="0.3">
      <c r="A19" s="18">
        <v>2037</v>
      </c>
      <c r="B19" s="26">
        <v>28.467494050145962</v>
      </c>
      <c r="C19" s="26">
        <v>29.965779459712401</v>
      </c>
      <c r="D19" s="26">
        <v>29.965779459712401</v>
      </c>
      <c r="I19" s="18">
        <v>2037</v>
      </c>
      <c r="J19" s="12">
        <v>28.467494050145962</v>
      </c>
      <c r="K19" s="12">
        <v>29.965779459712401</v>
      </c>
      <c r="L19" s="13">
        <v>29.965779459712401</v>
      </c>
    </row>
    <row r="20" spans="1:12" ht="16.5" thickTop="1" thickBot="1" x14ac:dyDescent="0.3">
      <c r="A20" s="18">
        <v>2038</v>
      </c>
      <c r="B20" s="26">
        <v>28.467494050145962</v>
      </c>
      <c r="C20" s="26">
        <v>29.965779459712401</v>
      </c>
      <c r="D20" s="26">
        <v>29.965779459712401</v>
      </c>
      <c r="I20" s="18">
        <v>2038</v>
      </c>
      <c r="J20" s="12">
        <v>28.467494050145962</v>
      </c>
      <c r="K20" s="12">
        <v>29.965779459712401</v>
      </c>
      <c r="L20" s="13">
        <v>29.965779459712401</v>
      </c>
    </row>
    <row r="21" spans="1:12" ht="16.5" thickTop="1" thickBot="1" x14ac:dyDescent="0.3">
      <c r="A21" s="18">
        <v>2039</v>
      </c>
      <c r="B21" s="26">
        <v>28.467494050145962</v>
      </c>
      <c r="C21" s="26">
        <v>29.965779459712401</v>
      </c>
      <c r="D21" s="26">
        <v>29.965779459712401</v>
      </c>
      <c r="I21" s="18">
        <v>2039</v>
      </c>
      <c r="J21" s="12">
        <v>28.467494050145962</v>
      </c>
      <c r="K21" s="12">
        <v>29.965779459712401</v>
      </c>
      <c r="L21" s="13">
        <v>29.965779459712401</v>
      </c>
    </row>
    <row r="22" spans="1:12" ht="16.5" thickTop="1" thickBot="1" x14ac:dyDescent="0.3">
      <c r="A22" s="18">
        <v>2040</v>
      </c>
      <c r="B22" s="26">
        <v>25.890439480460529</v>
      </c>
      <c r="C22" s="26">
        <v>28.767147059580189</v>
      </c>
      <c r="D22" s="26">
        <v>29.965779459712401</v>
      </c>
      <c r="I22" s="18">
        <v>2040</v>
      </c>
      <c r="J22" s="12">
        <v>25.890439480460529</v>
      </c>
      <c r="K22" s="12">
        <v>28.767147059580189</v>
      </c>
      <c r="L22" s="13">
        <v>29.965779459712401</v>
      </c>
    </row>
    <row r="23" spans="1:12" ht="16.5" thickTop="1" thickBot="1" x14ac:dyDescent="0.3">
      <c r="A23" s="18">
        <v>2041</v>
      </c>
      <c r="B23" s="26">
        <v>25.890439480460529</v>
      </c>
      <c r="C23" s="26">
        <v>28.767147059580189</v>
      </c>
      <c r="D23" s="26">
        <v>29.965779459712401</v>
      </c>
      <c r="I23" s="18">
        <v>2041</v>
      </c>
      <c r="J23" s="12">
        <v>25.890439480460529</v>
      </c>
      <c r="K23" s="12">
        <v>28.767147059580189</v>
      </c>
      <c r="L23" s="13">
        <v>29.965779459712401</v>
      </c>
    </row>
    <row r="24" spans="1:12" ht="16.5" thickTop="1" thickBot="1" x14ac:dyDescent="0.3">
      <c r="A24" s="18">
        <v>2042</v>
      </c>
      <c r="B24" s="26">
        <v>25.890439480460529</v>
      </c>
      <c r="C24" s="26">
        <v>28.767147059580189</v>
      </c>
      <c r="D24" s="26">
        <v>29.965779459712401</v>
      </c>
      <c r="I24" s="18">
        <v>2042</v>
      </c>
      <c r="J24" s="12">
        <v>25.890439480460529</v>
      </c>
      <c r="K24" s="12">
        <v>28.767147059580189</v>
      </c>
      <c r="L24" s="13">
        <v>29.965779459712401</v>
      </c>
    </row>
    <row r="25" spans="1:12" ht="16.5" thickTop="1" thickBot="1" x14ac:dyDescent="0.3">
      <c r="A25" s="18">
        <v>2043</v>
      </c>
      <c r="B25" s="26">
        <v>25.890439480460529</v>
      </c>
      <c r="C25" s="26">
        <v>28.767147059580189</v>
      </c>
      <c r="D25" s="26">
        <v>29.965779459712401</v>
      </c>
      <c r="I25" s="18">
        <v>2043</v>
      </c>
      <c r="J25" s="12">
        <v>25.890439480460529</v>
      </c>
      <c r="K25" s="12">
        <v>28.767147059580189</v>
      </c>
      <c r="L25" s="13">
        <v>29.965779459712401</v>
      </c>
    </row>
    <row r="26" spans="1:12" ht="16.5" thickTop="1" thickBot="1" x14ac:dyDescent="0.3">
      <c r="A26" s="18">
        <v>2044</v>
      </c>
      <c r="B26" s="26">
        <v>25.890439480460529</v>
      </c>
      <c r="C26" s="26">
        <v>28.767147059580189</v>
      </c>
      <c r="D26" s="26">
        <v>29.965779459712401</v>
      </c>
      <c r="I26" s="18">
        <v>2044</v>
      </c>
      <c r="J26" s="12">
        <v>25.890439480460529</v>
      </c>
      <c r="K26" s="12">
        <v>28.767147059580189</v>
      </c>
      <c r="L26" s="13">
        <v>29.965779459712401</v>
      </c>
    </row>
    <row r="27" spans="1:12" ht="16.5" thickTop="1" thickBot="1" x14ac:dyDescent="0.3">
      <c r="A27" s="18">
        <v>2045</v>
      </c>
      <c r="B27" s="26">
        <v>25.890439480460529</v>
      </c>
      <c r="C27" s="26">
        <v>28.767147059580189</v>
      </c>
      <c r="D27" s="26">
        <v>29.965779459712401</v>
      </c>
      <c r="I27" s="18">
        <v>2045</v>
      </c>
      <c r="J27" s="12">
        <v>25.890439480460529</v>
      </c>
      <c r="K27" s="12">
        <v>28.767147059580189</v>
      </c>
      <c r="L27" s="13">
        <v>29.965779459712401</v>
      </c>
    </row>
    <row r="28" spans="1:12" ht="16.5" thickTop="1" thickBot="1" x14ac:dyDescent="0.3">
      <c r="A28" s="18">
        <v>2046</v>
      </c>
      <c r="B28" s="26">
        <v>25.890439480460529</v>
      </c>
      <c r="C28" s="26">
        <v>28.767147059580189</v>
      </c>
      <c r="D28" s="26">
        <v>29.965779459712401</v>
      </c>
      <c r="I28" s="18">
        <v>2046</v>
      </c>
      <c r="J28" s="12">
        <v>25.890439480460529</v>
      </c>
      <c r="K28" s="12">
        <v>28.767147059580189</v>
      </c>
      <c r="L28" s="13">
        <v>29.965779459712401</v>
      </c>
    </row>
    <row r="29" spans="1:12" ht="16.5" thickTop="1" thickBot="1" x14ac:dyDescent="0.3">
      <c r="A29" s="18">
        <v>2047</v>
      </c>
      <c r="B29" s="26">
        <v>25.890439480460529</v>
      </c>
      <c r="C29" s="26">
        <v>28.767147059580189</v>
      </c>
      <c r="D29" s="26">
        <v>29.965779459712401</v>
      </c>
      <c r="I29" s="18">
        <v>2047</v>
      </c>
      <c r="J29" s="12">
        <v>25.890439480460529</v>
      </c>
      <c r="K29" s="12">
        <v>28.767147059580189</v>
      </c>
      <c r="L29" s="13">
        <v>29.965779459712401</v>
      </c>
    </row>
    <row r="30" spans="1:12" ht="16.5" thickTop="1" thickBot="1" x14ac:dyDescent="0.3">
      <c r="A30" s="18">
        <v>2048</v>
      </c>
      <c r="B30" s="26">
        <v>25.890439480460529</v>
      </c>
      <c r="C30" s="26">
        <v>28.767147059580189</v>
      </c>
      <c r="D30" s="26">
        <v>29.965779459712401</v>
      </c>
      <c r="I30" s="18">
        <v>2048</v>
      </c>
      <c r="J30" s="12">
        <v>25.890439480460529</v>
      </c>
      <c r="K30" s="12">
        <v>28.767147059580189</v>
      </c>
      <c r="L30" s="13">
        <v>29.965779459712401</v>
      </c>
    </row>
    <row r="31" spans="1:12" ht="16.5" thickTop="1" thickBot="1" x14ac:dyDescent="0.3">
      <c r="A31" s="18">
        <v>2049</v>
      </c>
      <c r="B31" s="26">
        <v>25.890439480460529</v>
      </c>
      <c r="C31" s="26">
        <v>28.767147059580189</v>
      </c>
      <c r="D31" s="26">
        <v>29.965779459712401</v>
      </c>
      <c r="I31" s="18">
        <v>2049</v>
      </c>
      <c r="J31" s="12">
        <v>25.890439480460529</v>
      </c>
      <c r="K31" s="12">
        <v>28.767147059580189</v>
      </c>
      <c r="L31" s="13">
        <v>29.965779459712401</v>
      </c>
    </row>
    <row r="32" spans="1:12" ht="16.5" thickTop="1" thickBot="1" x14ac:dyDescent="0.3">
      <c r="A32" s="18">
        <v>2050</v>
      </c>
      <c r="B32" s="26">
        <v>25.890439480460529</v>
      </c>
      <c r="C32" s="26">
        <v>28.767147059580189</v>
      </c>
      <c r="D32" s="26">
        <v>29.965779459712401</v>
      </c>
      <c r="I32" s="18">
        <v>2050</v>
      </c>
      <c r="J32" s="12">
        <v>25.890439480460529</v>
      </c>
      <c r="K32" s="12">
        <v>28.767147059580189</v>
      </c>
      <c r="L32" s="13">
        <v>29.965779459712401</v>
      </c>
    </row>
    <row r="3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moderate</vt:lpstr>
      <vt:lpstr>high</vt:lpstr>
      <vt:lpstr>CSP</vt:lpstr>
      <vt:lpstr>conservative</vt:lpstr>
      <vt:lpstr>battery</vt:lpstr>
      <vt:lpstr>PV</vt:lpstr>
      <vt:lpstr>wind</vt:lpstr>
      <vt:lpstr>offshore</vt:lpstr>
      <vt:lpstr>hydro</vt:lpstr>
      <vt:lpstr>gas</vt:lpstr>
      <vt:lpstr>nuclear</vt:lpstr>
      <vt:lpstr>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Haozhe Yang</dc:creator>
  <cp:lastModifiedBy>Haozhe Yang</cp:lastModifiedBy>
  <dcterms:created xsi:type="dcterms:W3CDTF">2022-01-06T17:42:46Z</dcterms:created>
  <dcterms:modified xsi:type="dcterms:W3CDTF">2022-09-02T04:53:00Z</dcterms:modified>
</cp:coreProperties>
</file>