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0" yWindow="460" windowWidth="28800" windowHeight="1754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1" l="1"/>
  <c r="AB44" i="11"/>
  <c r="AB42" i="11"/>
  <c r="AB40" i="11"/>
  <c r="AB39" i="11"/>
  <c r="AB37" i="11"/>
  <c r="AB36" i="11"/>
  <c r="AB34" i="11"/>
  <c r="AB33" i="11"/>
  <c r="AB30" i="11"/>
  <c r="AB29" i="11"/>
  <c r="AB26" i="11"/>
  <c r="AB25" i="11"/>
  <c r="AB22" i="11"/>
  <c r="AB21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L47" i="11"/>
  <c r="L44" i="11"/>
  <c r="L42" i="11"/>
  <c r="L40" i="11"/>
  <c r="L39" i="11"/>
  <c r="L37" i="11"/>
  <c r="L36" i="11"/>
  <c r="L34" i="11"/>
  <c r="L33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4" i="11"/>
  <c r="F3" i="11"/>
  <c r="C3" i="11"/>
  <c r="D3" i="11"/>
  <c r="E3" i="11"/>
  <c r="G3" i="11"/>
  <c r="H3" i="11"/>
  <c r="I3" i="11"/>
  <c r="J3" i="11"/>
  <c r="K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C3" i="11"/>
  <c r="AD3" i="11"/>
  <c r="AE3" i="11"/>
  <c r="AF3" i="11"/>
  <c r="AF4" i="11"/>
  <c r="AE4" i="11"/>
  <c r="AD4" i="11"/>
  <c r="AC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K4" i="11"/>
  <c r="J4" i="11"/>
  <c r="I4" i="11"/>
  <c r="H4" i="11"/>
  <c r="G4" i="11"/>
  <c r="E4" i="11"/>
  <c r="D4" i="11"/>
  <c r="C4" i="11"/>
  <c r="AF15" i="11"/>
  <c r="AE15" i="11"/>
  <c r="AD15" i="11"/>
  <c r="AC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K15" i="11"/>
  <c r="J15" i="11"/>
  <c r="I15" i="11"/>
  <c r="H15" i="11"/>
  <c r="G15" i="11"/>
  <c r="F15" i="11"/>
  <c r="E15" i="11"/>
  <c r="D15" i="11"/>
  <c r="C15" i="11"/>
  <c r="F47" i="11"/>
  <c r="F44" i="11"/>
  <c r="F42" i="11"/>
  <c r="F40" i="11"/>
  <c r="F39" i="11"/>
  <c r="F37" i="11"/>
  <c r="F36" i="11"/>
  <c r="F34" i="11"/>
  <c r="F33" i="11"/>
  <c r="F30" i="11"/>
  <c r="F29" i="11"/>
  <c r="F26" i="11"/>
  <c r="F25" i="11"/>
  <c r="F22" i="11"/>
  <c r="F21" i="11"/>
  <c r="F19" i="11"/>
  <c r="F17" i="11"/>
  <c r="F13" i="11"/>
  <c r="F11" i="11"/>
  <c r="F10" i="11"/>
  <c r="F8" i="11"/>
  <c r="F7" i="11"/>
  <c r="F6" i="11"/>
  <c r="F5" i="11"/>
  <c r="F2" i="11"/>
  <c r="AC6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3" i="11"/>
  <c r="AF11" i="11"/>
  <c r="AF10" i="11"/>
  <c r="AF8" i="11"/>
  <c r="AF7" i="11"/>
  <c r="AF6" i="11"/>
  <c r="AF5" i="11"/>
  <c r="AF2" i="11"/>
  <c r="AE47" i="11"/>
  <c r="AE44" i="11"/>
  <c r="AE42" i="11"/>
  <c r="AE40" i="11"/>
  <c r="AE39" i="11"/>
  <c r="AE37" i="11"/>
  <c r="AE36" i="11"/>
  <c r="AE34" i="11"/>
  <c r="AE33" i="11"/>
  <c r="AE30" i="11"/>
  <c r="AE29" i="11"/>
  <c r="AE26" i="11"/>
  <c r="AE25" i="11"/>
  <c r="AE22" i="11"/>
  <c r="AE21" i="11"/>
  <c r="AE19" i="11"/>
  <c r="AE17" i="11"/>
  <c r="AE13" i="11"/>
  <c r="AE11" i="11"/>
  <c r="AE10" i="11"/>
  <c r="AE8" i="11"/>
  <c r="AE7" i="11"/>
  <c r="AE6" i="11"/>
  <c r="AE5" i="11"/>
  <c r="AE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3" i="11"/>
  <c r="AC11" i="11"/>
  <c r="AC10" i="11"/>
  <c r="AC8" i="11"/>
  <c r="AC7" i="11"/>
  <c r="AC5" i="11"/>
  <c r="AC2" i="11"/>
  <c r="C11" i="11"/>
  <c r="C17" i="11"/>
  <c r="C19" i="11"/>
  <c r="C21" i="11"/>
  <c r="C36" i="11"/>
  <c r="C39" i="11"/>
  <c r="C42" i="11"/>
  <c r="C44" i="11"/>
  <c r="C47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A11" i="11"/>
  <c r="AA29" i="11"/>
  <c r="AA33" i="11"/>
  <c r="AA25" i="11"/>
  <c r="AA8" i="11"/>
  <c r="Z11" i="11"/>
  <c r="Z29" i="11"/>
  <c r="Z33" i="11"/>
  <c r="Z25" i="11"/>
  <c r="Z8" i="11"/>
  <c r="Y11" i="11"/>
  <c r="Y29" i="11"/>
  <c r="Y33" i="11"/>
  <c r="Y25" i="11"/>
  <c r="Y8" i="11"/>
  <c r="X11" i="11"/>
  <c r="X29" i="11"/>
  <c r="X33" i="11"/>
  <c r="X25" i="11"/>
  <c r="X8" i="11"/>
  <c r="AD11" i="11"/>
  <c r="AD29" i="11"/>
  <c r="AD33" i="11"/>
  <c r="AD25" i="11"/>
  <c r="AD8" i="11"/>
  <c r="W11" i="11"/>
  <c r="W29" i="11"/>
  <c r="W33" i="11"/>
  <c r="W25" i="11"/>
  <c r="W8" i="11"/>
  <c r="V11" i="11"/>
  <c r="V29" i="11"/>
  <c r="V33" i="11"/>
  <c r="V25" i="11"/>
  <c r="V8" i="11"/>
  <c r="U11" i="11"/>
  <c r="U29" i="11"/>
  <c r="U33" i="11"/>
  <c r="U25" i="11"/>
  <c r="U8" i="11"/>
  <c r="T11" i="11"/>
  <c r="T29" i="11"/>
  <c r="T33" i="11"/>
  <c r="T25" i="11"/>
  <c r="T8" i="11"/>
  <c r="S11" i="11"/>
  <c r="S29" i="11"/>
  <c r="S33" i="11"/>
  <c r="S25" i="11"/>
  <c r="S8" i="11"/>
  <c r="R11" i="11"/>
  <c r="R29" i="11"/>
  <c r="R33" i="11"/>
  <c r="R25" i="11"/>
  <c r="R8" i="11"/>
  <c r="Q11" i="11"/>
  <c r="Q29" i="11"/>
  <c r="Q33" i="11"/>
  <c r="Q25" i="11"/>
  <c r="Q8" i="11"/>
  <c r="P11" i="11"/>
  <c r="P29" i="11"/>
  <c r="P33" i="11"/>
  <c r="P25" i="11"/>
  <c r="P8" i="11"/>
  <c r="O11" i="11"/>
  <c r="O29" i="11"/>
  <c r="O33" i="11"/>
  <c r="O25" i="11"/>
  <c r="O8" i="11"/>
  <c r="N11" i="11"/>
  <c r="N29" i="11"/>
  <c r="N33" i="11"/>
  <c r="N25" i="11"/>
  <c r="N8" i="11"/>
  <c r="M11" i="11"/>
  <c r="M29" i="11"/>
  <c r="M33" i="11"/>
  <c r="M25" i="11"/>
  <c r="M8" i="11"/>
  <c r="K11" i="11"/>
  <c r="K29" i="11"/>
  <c r="K33" i="11"/>
  <c r="K25" i="11"/>
  <c r="K8" i="11"/>
  <c r="J11" i="11"/>
  <c r="J29" i="11"/>
  <c r="J33" i="11"/>
  <c r="J25" i="11"/>
  <c r="J8" i="11"/>
  <c r="I11" i="11"/>
  <c r="I29" i="11"/>
  <c r="I33" i="11"/>
  <c r="I25" i="11"/>
  <c r="I8" i="11"/>
  <c r="H11" i="11"/>
  <c r="H29" i="11"/>
  <c r="H33" i="11"/>
  <c r="H25" i="11"/>
  <c r="H8" i="11"/>
  <c r="G11" i="11"/>
  <c r="G29" i="11"/>
  <c r="G33" i="11"/>
  <c r="G25" i="11"/>
  <c r="G8" i="11"/>
  <c r="E11" i="11"/>
  <c r="E29" i="11"/>
  <c r="E33" i="11"/>
  <c r="E25" i="11"/>
  <c r="E8" i="11"/>
  <c r="D11" i="11"/>
  <c r="D29" i="11"/>
  <c r="D33" i="11"/>
  <c r="D25" i="11"/>
  <c r="D8" i="11"/>
  <c r="C29" i="11"/>
  <c r="C33" i="11"/>
  <c r="C25" i="11"/>
  <c r="C8" i="11"/>
  <c r="D10" i="11"/>
  <c r="D13" i="11"/>
  <c r="D17" i="11"/>
  <c r="D19" i="11"/>
  <c r="D21" i="11"/>
  <c r="D36" i="11"/>
  <c r="D39" i="11"/>
  <c r="D42" i="11"/>
  <c r="D44" i="11"/>
  <c r="D47" i="11"/>
  <c r="E10" i="11"/>
  <c r="E13" i="11"/>
  <c r="E17" i="11"/>
  <c r="E19" i="11"/>
  <c r="E21" i="11"/>
  <c r="E36" i="11"/>
  <c r="E39" i="11"/>
  <c r="E42" i="11"/>
  <c r="E44" i="11"/>
  <c r="E47" i="11"/>
  <c r="G10" i="11"/>
  <c r="G13" i="11"/>
  <c r="G17" i="11"/>
  <c r="G19" i="11"/>
  <c r="G21" i="11"/>
  <c r="G36" i="11"/>
  <c r="G39" i="11"/>
  <c r="G42" i="11"/>
  <c r="G44" i="11"/>
  <c r="G47" i="11"/>
  <c r="H10" i="11"/>
  <c r="H13" i="11"/>
  <c r="H17" i="11"/>
  <c r="H19" i="11"/>
  <c r="H21" i="11"/>
  <c r="H36" i="11"/>
  <c r="H39" i="11"/>
  <c r="H42" i="11"/>
  <c r="H44" i="11"/>
  <c r="H47" i="11"/>
  <c r="I10" i="11"/>
  <c r="I13" i="11"/>
  <c r="I17" i="11"/>
  <c r="I19" i="11"/>
  <c r="I21" i="11"/>
  <c r="I36" i="11"/>
  <c r="I39" i="11"/>
  <c r="I42" i="11"/>
  <c r="I44" i="11"/>
  <c r="I47" i="11"/>
  <c r="J10" i="11"/>
  <c r="J13" i="11"/>
  <c r="J17" i="11"/>
  <c r="J19" i="11"/>
  <c r="J21" i="11"/>
  <c r="J36" i="11"/>
  <c r="J39" i="11"/>
  <c r="J42" i="11"/>
  <c r="J44" i="11"/>
  <c r="J47" i="11"/>
  <c r="K10" i="11"/>
  <c r="K13" i="11"/>
  <c r="K17" i="11"/>
  <c r="K19" i="11"/>
  <c r="K21" i="11"/>
  <c r="K36" i="11"/>
  <c r="K39" i="11"/>
  <c r="K42" i="11"/>
  <c r="K44" i="11"/>
  <c r="K47" i="11"/>
  <c r="M10" i="11"/>
  <c r="M13" i="11"/>
  <c r="M17" i="11"/>
  <c r="M19" i="11"/>
  <c r="M21" i="11"/>
  <c r="M36" i="11"/>
  <c r="M39" i="11"/>
  <c r="M42" i="11"/>
  <c r="M44" i="11"/>
  <c r="M47" i="11"/>
  <c r="N10" i="11"/>
  <c r="N13" i="11"/>
  <c r="N17" i="11"/>
  <c r="N19" i="11"/>
  <c r="N21" i="11"/>
  <c r="N36" i="11"/>
  <c r="N39" i="11"/>
  <c r="N42" i="11"/>
  <c r="N44" i="11"/>
  <c r="N47" i="11"/>
  <c r="O10" i="11"/>
  <c r="O13" i="11"/>
  <c r="O17" i="11"/>
  <c r="O19" i="11"/>
  <c r="O21" i="11"/>
  <c r="O36" i="11"/>
  <c r="O39" i="11"/>
  <c r="O42" i="11"/>
  <c r="O44" i="11"/>
  <c r="O47" i="11"/>
  <c r="P10" i="11"/>
  <c r="P13" i="11"/>
  <c r="P17" i="11"/>
  <c r="P19" i="11"/>
  <c r="P21" i="11"/>
  <c r="P36" i="11"/>
  <c r="P39" i="11"/>
  <c r="P42" i="11"/>
  <c r="P44" i="11"/>
  <c r="P47" i="11"/>
  <c r="Q10" i="11"/>
  <c r="Q13" i="11"/>
  <c r="Q17" i="11"/>
  <c r="Q19" i="11"/>
  <c r="Q21" i="11"/>
  <c r="Q36" i="11"/>
  <c r="Q39" i="11"/>
  <c r="Q42" i="11"/>
  <c r="Q44" i="11"/>
  <c r="Q47" i="11"/>
  <c r="R10" i="11"/>
  <c r="R13" i="11"/>
  <c r="R17" i="11"/>
  <c r="R19" i="11"/>
  <c r="R21" i="11"/>
  <c r="R36" i="11"/>
  <c r="R39" i="11"/>
  <c r="R42" i="11"/>
  <c r="R44" i="11"/>
  <c r="R47" i="11"/>
  <c r="S10" i="11"/>
  <c r="S13" i="11"/>
  <c r="S17" i="11"/>
  <c r="S19" i="11"/>
  <c r="S21" i="11"/>
  <c r="S36" i="11"/>
  <c r="S39" i="11"/>
  <c r="S42" i="11"/>
  <c r="S44" i="11"/>
  <c r="S47" i="11"/>
  <c r="T10" i="11"/>
  <c r="T13" i="11"/>
  <c r="T17" i="11"/>
  <c r="T19" i="11"/>
  <c r="T21" i="11"/>
  <c r="T36" i="11"/>
  <c r="T39" i="11"/>
  <c r="T42" i="11"/>
  <c r="T44" i="11"/>
  <c r="T47" i="11"/>
  <c r="U10" i="11"/>
  <c r="U13" i="11"/>
  <c r="U17" i="11"/>
  <c r="U19" i="11"/>
  <c r="U21" i="11"/>
  <c r="U36" i="11"/>
  <c r="U39" i="11"/>
  <c r="U42" i="11"/>
  <c r="U44" i="11"/>
  <c r="U47" i="11"/>
  <c r="V10" i="11"/>
  <c r="V13" i="11"/>
  <c r="V17" i="11"/>
  <c r="V19" i="11"/>
  <c r="V21" i="11"/>
  <c r="V36" i="11"/>
  <c r="V39" i="11"/>
  <c r="V42" i="11"/>
  <c r="V44" i="11"/>
  <c r="V47" i="11"/>
  <c r="W10" i="11"/>
  <c r="W13" i="11"/>
  <c r="W17" i="11"/>
  <c r="W19" i="11"/>
  <c r="W21" i="11"/>
  <c r="W36" i="11"/>
  <c r="W39" i="11"/>
  <c r="W42" i="11"/>
  <c r="W44" i="11"/>
  <c r="W47" i="11"/>
  <c r="AD10" i="11"/>
  <c r="AD13" i="11"/>
  <c r="AD17" i="11"/>
  <c r="AD19" i="11"/>
  <c r="AD21" i="11"/>
  <c r="AD36" i="11"/>
  <c r="AD39" i="11"/>
  <c r="AD42" i="11"/>
  <c r="AD44" i="11"/>
  <c r="AD47" i="11"/>
  <c r="X10" i="11"/>
  <c r="X13" i="11"/>
  <c r="X17" i="11"/>
  <c r="X19" i="11"/>
  <c r="X21" i="11"/>
  <c r="X36" i="11"/>
  <c r="X39" i="11"/>
  <c r="X42" i="11"/>
  <c r="X44" i="11"/>
  <c r="X47" i="11"/>
  <c r="Y10" i="11"/>
  <c r="Y13" i="11"/>
  <c r="Y17" i="11"/>
  <c r="Y19" i="11"/>
  <c r="Y21" i="11"/>
  <c r="Y36" i="11"/>
  <c r="Y39" i="11"/>
  <c r="Y42" i="11"/>
  <c r="Y44" i="11"/>
  <c r="Y47" i="11"/>
  <c r="Z10" i="11"/>
  <c r="Z13" i="11"/>
  <c r="Z17" i="11"/>
  <c r="Z19" i="11"/>
  <c r="Z21" i="11"/>
  <c r="Z36" i="11"/>
  <c r="Z39" i="11"/>
  <c r="Z42" i="11"/>
  <c r="Z44" i="11"/>
  <c r="Z47" i="11"/>
  <c r="AA10" i="11"/>
  <c r="AA13" i="11"/>
  <c r="AA17" i="11"/>
  <c r="AA19" i="11"/>
  <c r="AA21" i="11"/>
  <c r="AA36" i="11"/>
  <c r="AA39" i="11"/>
  <c r="AA42" i="11"/>
  <c r="AA44" i="11"/>
  <c r="AA47" i="11"/>
  <c r="C10" i="11"/>
  <c r="C13" i="11"/>
  <c r="AA40" i="11"/>
  <c r="AA37" i="11"/>
  <c r="AA34" i="11"/>
  <c r="AA30" i="11"/>
  <c r="AA26" i="11"/>
  <c r="AA22" i="11"/>
  <c r="AA7" i="11"/>
  <c r="AA6" i="11"/>
  <c r="AA5" i="11"/>
  <c r="AA2" i="11"/>
  <c r="Z40" i="11"/>
  <c r="Y40" i="11"/>
  <c r="X40" i="11"/>
  <c r="Z37" i="11"/>
  <c r="Y37" i="11"/>
  <c r="X37" i="11"/>
  <c r="Z34" i="11"/>
  <c r="Y34" i="11"/>
  <c r="X34" i="11"/>
  <c r="Z30" i="11"/>
  <c r="Y30" i="11"/>
  <c r="X30" i="11"/>
  <c r="Z26" i="11"/>
  <c r="Y26" i="11"/>
  <c r="X26" i="11"/>
  <c r="Z22" i="11"/>
  <c r="Y22" i="11"/>
  <c r="X22" i="11"/>
  <c r="Z7" i="11"/>
  <c r="Y7" i="11"/>
  <c r="X7" i="11"/>
  <c r="Z6" i="11"/>
  <c r="Y6" i="11"/>
  <c r="X6" i="11"/>
  <c r="Z5" i="11"/>
  <c r="Y5" i="11"/>
  <c r="X5" i="11"/>
  <c r="Z2" i="11"/>
  <c r="Y2" i="11"/>
  <c r="X2" i="11"/>
  <c r="D26" i="11"/>
  <c r="E26" i="11"/>
  <c r="G26" i="11"/>
  <c r="H26" i="11"/>
  <c r="I26" i="11"/>
  <c r="J26" i="11"/>
  <c r="K26" i="11"/>
  <c r="M26" i="11"/>
  <c r="N26" i="11"/>
  <c r="O26" i="11"/>
  <c r="P26" i="11"/>
  <c r="Q26" i="11"/>
  <c r="R26" i="11"/>
  <c r="S26" i="11"/>
  <c r="T26" i="11"/>
  <c r="U26" i="11"/>
  <c r="V26" i="11"/>
  <c r="W26" i="11"/>
  <c r="AD26" i="11"/>
  <c r="C26" i="11"/>
  <c r="W40" i="11"/>
  <c r="W37" i="11"/>
  <c r="W34" i="11"/>
  <c r="W30" i="11"/>
  <c r="W22" i="11"/>
  <c r="W7" i="11"/>
  <c r="W6" i="11"/>
  <c r="W5" i="11"/>
  <c r="W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D40" i="11"/>
  <c r="V40" i="11"/>
  <c r="U40" i="11"/>
  <c r="T40" i="11"/>
  <c r="S40" i="11"/>
  <c r="R40" i="11"/>
  <c r="Q40" i="11"/>
  <c r="P40" i="11"/>
  <c r="O40" i="11"/>
  <c r="N40" i="11"/>
  <c r="M40" i="11"/>
  <c r="K40" i="11"/>
  <c r="J40" i="11"/>
  <c r="I40" i="11"/>
  <c r="H40" i="11"/>
  <c r="G40" i="11"/>
  <c r="E40" i="11"/>
  <c r="D40" i="11"/>
  <c r="C40" i="11"/>
  <c r="AD37" i="11"/>
  <c r="V37" i="11"/>
  <c r="U37" i="11"/>
  <c r="T37" i="11"/>
  <c r="S37" i="11"/>
  <c r="R37" i="11"/>
  <c r="Q37" i="11"/>
  <c r="P37" i="11"/>
  <c r="O37" i="11"/>
  <c r="N37" i="11"/>
  <c r="M37" i="11"/>
  <c r="K37" i="11"/>
  <c r="J37" i="11"/>
  <c r="I37" i="11"/>
  <c r="H37" i="11"/>
  <c r="G37" i="11"/>
  <c r="E37" i="11"/>
  <c r="D37" i="11"/>
  <c r="C37" i="11"/>
  <c r="AD34" i="11"/>
  <c r="V34" i="11"/>
  <c r="U34" i="11"/>
  <c r="T34" i="11"/>
  <c r="S34" i="11"/>
  <c r="R34" i="11"/>
  <c r="Q34" i="11"/>
  <c r="P34" i="11"/>
  <c r="O34" i="11"/>
  <c r="N34" i="11"/>
  <c r="M34" i="11"/>
  <c r="K34" i="11"/>
  <c r="J34" i="11"/>
  <c r="I34" i="11"/>
  <c r="H34" i="11"/>
  <c r="G34" i="11"/>
  <c r="E34" i="11"/>
  <c r="D34" i="11"/>
  <c r="C34" i="11"/>
  <c r="AD30" i="11"/>
  <c r="V30" i="11"/>
  <c r="U30" i="11"/>
  <c r="T30" i="11"/>
  <c r="S30" i="11"/>
  <c r="R30" i="11"/>
  <c r="Q30" i="11"/>
  <c r="P30" i="11"/>
  <c r="O30" i="11"/>
  <c r="N30" i="11"/>
  <c r="M30" i="11"/>
  <c r="K30" i="11"/>
  <c r="J30" i="11"/>
  <c r="I30" i="11"/>
  <c r="H30" i="11"/>
  <c r="G30" i="11"/>
  <c r="E30" i="11"/>
  <c r="D30" i="11"/>
  <c r="C30" i="11"/>
  <c r="AD22" i="11"/>
  <c r="V22" i="11"/>
  <c r="U22" i="11"/>
  <c r="T22" i="11"/>
  <c r="S22" i="11"/>
  <c r="R22" i="11"/>
  <c r="Q22" i="11"/>
  <c r="P22" i="11"/>
  <c r="O22" i="11"/>
  <c r="N22" i="11"/>
  <c r="M22" i="11"/>
  <c r="K22" i="11"/>
  <c r="J22" i="11"/>
  <c r="I22" i="11"/>
  <c r="H22" i="11"/>
  <c r="G22" i="11"/>
  <c r="E22" i="11"/>
  <c r="D22" i="11"/>
  <c r="C22" i="11"/>
  <c r="AD7" i="11"/>
  <c r="V7" i="11"/>
  <c r="U7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E7" i="11"/>
  <c r="D7" i="11"/>
  <c r="C7" i="11"/>
  <c r="AD6" i="11"/>
  <c r="V6" i="11"/>
  <c r="U6" i="11"/>
  <c r="T6" i="11"/>
  <c r="S6" i="11"/>
  <c r="R6" i="11"/>
  <c r="Q6" i="11"/>
  <c r="P6" i="11"/>
  <c r="O6" i="11"/>
  <c r="N6" i="11"/>
  <c r="M6" i="11"/>
  <c r="K6" i="11"/>
  <c r="J6" i="11"/>
  <c r="I6" i="11"/>
  <c r="H6" i="11"/>
  <c r="G6" i="11"/>
  <c r="E6" i="11"/>
  <c r="AD5" i="11"/>
  <c r="V5" i="11"/>
  <c r="U5" i="11"/>
  <c r="T5" i="11"/>
  <c r="S5" i="11"/>
  <c r="R5" i="11"/>
  <c r="Q5" i="11"/>
  <c r="P5" i="11"/>
  <c r="O5" i="11"/>
  <c r="N5" i="11"/>
  <c r="M5" i="11"/>
  <c r="K5" i="11"/>
  <c r="J5" i="11"/>
  <c r="I5" i="11"/>
  <c r="H5" i="11"/>
  <c r="G5" i="11"/>
  <c r="E5" i="11"/>
  <c r="D5" i="11"/>
  <c r="C5" i="11"/>
  <c r="AD2" i="11"/>
  <c r="V2" i="11"/>
  <c r="U2" i="11"/>
  <c r="T2" i="11"/>
  <c r="S2" i="11"/>
  <c r="R2" i="11"/>
  <c r="Q2" i="11"/>
  <c r="P2" i="11"/>
  <c r="O2" i="11"/>
  <c r="N2" i="11"/>
  <c r="M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<sst xmlns="http://schemas.openxmlformats.org/spreadsheetml/2006/main" count="1009" uniqueCount="484">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</sst>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7"/>
  <sheetViews>
    <sheetView tabSelected="1" workbookViewId="0">
      <pane xSplit="1" ySplit="8" topLeftCell="AA9" activePane="bottomRight" state="frozen"/>
      <selection pane="topRight" activeCell="B1" sqref="B1"/>
      <selection pane="bottomLeft" activeCell="A8" sqref="A8"/>
      <selection pane="bottomRight" activeCell="AC15" sqref="AC15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6" width="13.1640625" bestFit="1" customWidth="1"/>
    <col min="17" max="18" width="12.83203125" bestFit="1" customWidth="1"/>
    <col min="19" max="19" width="19" bestFit="1" customWidth="1"/>
    <col min="20" max="20" width="13.5" bestFit="1" customWidth="1"/>
    <col min="21" max="21" width="11.6640625" bestFit="1" customWidth="1"/>
    <col min="22" max="22" width="13.1640625" bestFit="1" customWidth="1"/>
    <col min="23" max="23" width="18.83203125" bestFit="1" customWidth="1"/>
    <col min="24" max="26" width="16.33203125" bestFit="1" customWidth="1"/>
    <col min="27" max="28" width="14.6640625" bestFit="1" customWidth="1"/>
    <col min="29" max="29" width="19" bestFit="1" customWidth="1"/>
    <col min="30" max="31" width="27.83203125" bestFit="1" customWidth="1"/>
    <col min="32" max="32" width="34.5" bestFit="1" customWidth="1"/>
  </cols>
  <sheetData>
    <row r="1" spans="1:32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414</v>
      </c>
      <c r="X1" t="s">
        <v>419</v>
      </c>
      <c r="Y1" t="s">
        <v>420</v>
      </c>
      <c r="Z1" t="s">
        <v>421</v>
      </c>
      <c r="AA1" t="s">
        <v>422</v>
      </c>
      <c r="AB1" t="s">
        <v>481</v>
      </c>
      <c r="AC1" t="s">
        <v>438</v>
      </c>
      <c r="AD1" t="s">
        <v>464</v>
      </c>
      <c r="AE1" t="s">
        <v>466</v>
      </c>
      <c r="AF1" t="s">
        <v>467</v>
      </c>
    </row>
    <row r="2" spans="1:32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C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ClcC70mW10lc</v>
      </c>
      <c r="N2" s="21" t="str">
        <f t="shared" si="0"/>
        <v>ClcC70mW20lc</v>
      </c>
      <c r="O2" s="21" t="str">
        <f t="shared" si="0"/>
        <v>ClcC70mW30lc</v>
      </c>
      <c r="P2" s="21" t="str">
        <f t="shared" si="0"/>
        <v>ClcC70mS10lc</v>
      </c>
      <c r="Q2" s="21" t="str">
        <f t="shared" si="0"/>
        <v>ClcC70mS20lc</v>
      </c>
      <c r="R2" s="21" t="str">
        <f t="shared" si="0"/>
        <v>ClcC70mS30lc</v>
      </c>
      <c r="S2" s="21" t="str">
        <f t="shared" si="0"/>
        <v>ClcC70mW30lcS30lc</v>
      </c>
      <c r="T2" s="21" t="str">
        <f t="shared" si="0"/>
        <v>ClcC70mW120</v>
      </c>
      <c r="U2" s="21" t="str">
        <f t="shared" si="0"/>
        <v>ClcC70mS1A</v>
      </c>
      <c r="V2" s="21" t="str">
        <f t="shared" si="0"/>
        <v>ClcC70mS90d</v>
      </c>
      <c r="W2" s="21" t="str">
        <f t="shared" si="0"/>
        <v>ClcC70mW120S1A</v>
      </c>
      <c r="X2" s="21" t="str">
        <f t="shared" si="0"/>
        <v>ClcC70mB15B25lc</v>
      </c>
      <c r="Y2" s="21" t="str">
        <f t="shared" si="0"/>
        <v>ClcC70mB15B50lc</v>
      </c>
      <c r="Z2" s="21" t="str">
        <f t="shared" si="0"/>
        <v>ClcC70mB30B25lc</v>
      </c>
      <c r="AA2" s="21" t="str">
        <f t="shared" si="0"/>
        <v>ClcC70mB30B50lc</v>
      </c>
      <c r="AB2" s="21" t="str">
        <f t="shared" si="0"/>
        <v>ClcC70mB60B50lc</v>
      </c>
      <c r="AC2" s="21" t="str">
        <f t="shared" si="0"/>
        <v>ChcC70mW30lcS30lc</v>
      </c>
      <c r="AD2" s="21" t="str">
        <f>AD3</f>
        <v>ClcC70mLmod_D0_M0_energyOnly</v>
      </c>
      <c r="AE2" s="21" t="str">
        <f>AE3</f>
        <v>ClcC70mLmod_D50_M0_energyOnly</v>
      </c>
      <c r="AF2" s="21" t="str">
        <f>AF3</f>
        <v>ClcC70mLmod_D25_M25_energyOnly</v>
      </c>
    </row>
    <row r="3" spans="1:32" x14ac:dyDescent="0.2">
      <c r="A3" t="s">
        <v>245</v>
      </c>
      <c r="C3" t="str">
        <f>CONCATENATE(C10,C13,C17,C19,C21,C25,C29,C33,C36,C39,C42,C44,C47)</f>
        <v>ClcC70m</v>
      </c>
      <c r="D3" t="str">
        <f t="shared" ref="D3:AA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" si="3">CONCATENATE(L10,L13,L17,L19,L21,L25,L29,L33,L36,L39,L42,L44,L47)</f>
        <v>ClcC70mB60</v>
      </c>
      <c r="M3" t="str">
        <f t="shared" si="1"/>
        <v>ClcC70mW10lc</v>
      </c>
      <c r="N3" t="str">
        <f t="shared" si="1"/>
        <v>ClcC70mW20lc</v>
      </c>
      <c r="O3" t="str">
        <f t="shared" si="1"/>
        <v>ClcC70mW30lc</v>
      </c>
      <c r="P3" t="str">
        <f t="shared" si="1"/>
        <v>ClcC70mS10lc</v>
      </c>
      <c r="Q3" t="str">
        <f t="shared" si="1"/>
        <v>ClcC70mS20lc</v>
      </c>
      <c r="R3" t="str">
        <f t="shared" si="1"/>
        <v>ClcC70mS30lc</v>
      </c>
      <c r="S3" t="str">
        <f t="shared" si="1"/>
        <v>ClcC70mW30lcS30lc</v>
      </c>
      <c r="T3" t="str">
        <f t="shared" si="1"/>
        <v>ClcC70mW120</v>
      </c>
      <c r="U3" t="str">
        <f t="shared" si="1"/>
        <v>ClcC70mS1A</v>
      </c>
      <c r="V3" t="str">
        <f t="shared" si="1"/>
        <v>ClcC70mS90d</v>
      </c>
      <c r="W3" t="str">
        <f t="shared" si="1"/>
        <v>ClcC70mW120S1A</v>
      </c>
      <c r="X3" t="str">
        <f t="shared" si="1"/>
        <v>ClcC70mB15B25lc</v>
      </c>
      <c r="Y3" t="str">
        <f t="shared" si="1"/>
        <v>ClcC70mB15B50lc</v>
      </c>
      <c r="Z3" t="str">
        <f t="shared" si="1"/>
        <v>ClcC70mB30B25lc</v>
      </c>
      <c r="AA3" t="str">
        <f t="shared" si="1"/>
        <v>ClcC70mB30B50lc</v>
      </c>
      <c r="AB3" t="str">
        <f t="shared" ref="AB3" si="4">CONCATENATE(AB10,AB13,AB17,AB19,AB21,AB25,AB29,AB33,AB36,AB39,AB42,AB44,AB47)</f>
        <v>ClcC70mB60B50lc</v>
      </c>
      <c r="AC3" t="str">
        <f t="shared" ref="AC3" si="5">CONCATENATE(AC10,AC13,AC17,AC19,AC21,AC25,AC29,AC33,AC36,AC39,AC42,AC44,AC47)</f>
        <v>ChcC70mW30lcS30lc</v>
      </c>
      <c r="AD3" t="str">
        <f>CONCATENATE(AD10,AD13,AD17,AD19,AD21,AD25,AD29,AD33,AD36,AD39,AD42,AD44,AD47)</f>
        <v>ClcC70mLmod_D0_M0_energyOnly</v>
      </c>
      <c r="AE3" t="str">
        <f>CONCATENATE(AE10,AE13,AE17,AE19,AE21,AE25,AE29,AE33,AE36,AE39,AE42,AE44,AE47)</f>
        <v>ClcC70mLmod_D50_M0_energyOnly</v>
      </c>
      <c r="AF3" t="str">
        <f>CONCATENATE(AF10,AF13,AF17,AF19,AF21,AF25,AF29,AF33,AF36,AF39,AF42,AF44,AF47)</f>
        <v>ClcC70mLmod_D25_M25_energyOnly</v>
      </c>
    </row>
    <row r="4" spans="1:32" x14ac:dyDescent="0.2">
      <c r="A4" t="s">
        <v>413</v>
      </c>
      <c r="C4" t="str">
        <f t="shared" ref="C4:E4" si="6">CONCATENATE(C10,C13,C15,C17,C19,C21,C36,C39,C42,C44,C47)</f>
        <v>ClcC70m</v>
      </c>
      <c r="D4" t="str">
        <f t="shared" si="6"/>
        <v>ChcC70m</v>
      </c>
      <c r="E4" t="str">
        <f t="shared" si="6"/>
        <v>ClcC55m</v>
      </c>
      <c r="F4" t="str">
        <f>CONCATENATE(F10,F13,F17,F19,F21,F36,F39,F42,F44,F47)</f>
        <v>ClcC0m</v>
      </c>
      <c r="G4" t="str">
        <f t="shared" ref="G4:AF4" si="7">CONCATENATE(G10,G13,G15,G17,G19,G21,G36,G39,G42,G44,G47)</f>
        <v>ClcC70mH-25</v>
      </c>
      <c r="H4" t="str">
        <f t="shared" si="7"/>
        <v>ClcC70mH25</v>
      </c>
      <c r="I4" t="str">
        <f t="shared" si="7"/>
        <v>ClcC70mN64</v>
      </c>
      <c r="J4" t="str">
        <f t="shared" si="7"/>
        <v>ClcC70mB15</v>
      </c>
      <c r="K4" t="str">
        <f t="shared" si="7"/>
        <v>ClcC70mB30</v>
      </c>
      <c r="L4" t="str">
        <f t="shared" ref="L4" si="8">CONCATENATE(L10,L13,L15,L17,L19,L21,L36,L39,L42,L44,L47)</f>
        <v>ClcC70mB60</v>
      </c>
      <c r="M4" t="str">
        <f t="shared" si="7"/>
        <v>ClcC70m</v>
      </c>
      <c r="N4" t="str">
        <f t="shared" si="7"/>
        <v>ClcC70m</v>
      </c>
      <c r="O4" t="str">
        <f t="shared" si="7"/>
        <v>ClcC70m</v>
      </c>
      <c r="P4" t="str">
        <f t="shared" si="7"/>
        <v>ClcC70m</v>
      </c>
      <c r="Q4" t="str">
        <f t="shared" si="7"/>
        <v>ClcC70m</v>
      </c>
      <c r="R4" t="str">
        <f t="shared" si="7"/>
        <v>ClcC70m</v>
      </c>
      <c r="S4" t="str">
        <f t="shared" si="7"/>
        <v>ClcC70m</v>
      </c>
      <c r="T4" t="str">
        <f t="shared" si="7"/>
        <v>ClcC70mW120</v>
      </c>
      <c r="U4" t="str">
        <f t="shared" si="7"/>
        <v>ClcC70mS1A</v>
      </c>
      <c r="V4" t="str">
        <f t="shared" si="7"/>
        <v>ClcC70mS90d</v>
      </c>
      <c r="W4" t="str">
        <f t="shared" si="7"/>
        <v>ClcC70mW120S1A</v>
      </c>
      <c r="X4" t="str">
        <f t="shared" si="7"/>
        <v>ClcC70mB15</v>
      </c>
      <c r="Y4" t="str">
        <f t="shared" si="7"/>
        <v>ClcC70mB15</v>
      </c>
      <c r="Z4" t="str">
        <f t="shared" si="7"/>
        <v>ClcC70mB30</v>
      </c>
      <c r="AA4" t="str">
        <f t="shared" si="7"/>
        <v>ClcC70mB30</v>
      </c>
      <c r="AB4" t="str">
        <f t="shared" ref="AB4" si="9">CONCATENATE(AB10,AB13,AB15,AB17,AB19,AB21,AB36,AB39,AB42,AB44,AB47)</f>
        <v>ClcC70mB60</v>
      </c>
      <c r="AC4" t="str">
        <f t="shared" si="7"/>
        <v>ChcC70m</v>
      </c>
      <c r="AD4" t="str">
        <f t="shared" si="7"/>
        <v>ClcC70mLmod_D0_M0_energyOnly</v>
      </c>
      <c r="AE4" t="str">
        <f t="shared" si="7"/>
        <v>ClcC70mLmod_D50_M0_energyOnly</v>
      </c>
      <c r="AF4" t="str">
        <f t="shared" si="7"/>
        <v>ClcC70mLmod_D25_M25_energyOnly</v>
      </c>
    </row>
    <row r="5" spans="1:32" x14ac:dyDescent="0.2">
      <c r="A5" t="s">
        <v>246</v>
      </c>
      <c r="C5" t="str">
        <f t="shared" ref="C5:V5" si="10">CONCATENATE(C11,C17,C19,C21,C36,C39,C42,C44,C47)</f>
        <v>coallc</v>
      </c>
      <c r="D5" t="str">
        <f t="shared" si="10"/>
        <v>coalhc</v>
      </c>
      <c r="E5" t="str">
        <f t="shared" si="10"/>
        <v>coallc</v>
      </c>
      <c r="F5" t="str">
        <f t="shared" ref="F5" si="11">CONCATENATE(F11,F17,F19,F21,F36,F39,F42,F44,F47)</f>
        <v>coallc</v>
      </c>
      <c r="G5" t="str">
        <f t="shared" si="10"/>
        <v>coallcH-25</v>
      </c>
      <c r="H5" t="str">
        <f t="shared" si="10"/>
        <v>coallcH25</v>
      </c>
      <c r="I5" t="str">
        <f t="shared" si="10"/>
        <v>coallcN64</v>
      </c>
      <c r="J5" t="str">
        <f t="shared" si="10"/>
        <v>coallcB15</v>
      </c>
      <c r="K5" t="str">
        <f t="shared" si="10"/>
        <v>coallcB30</v>
      </c>
      <c r="L5" t="str">
        <f t="shared" ref="L5" si="12">CONCATENATE(L11,L17,L19,L21,L36,L39,L42,L44,L47)</f>
        <v>coallcB60</v>
      </c>
      <c r="M5" t="str">
        <f t="shared" si="10"/>
        <v>coallc</v>
      </c>
      <c r="N5" t="str">
        <f t="shared" si="10"/>
        <v>coallc</v>
      </c>
      <c r="O5" t="str">
        <f t="shared" si="10"/>
        <v>coallc</v>
      </c>
      <c r="P5" t="str">
        <f t="shared" si="10"/>
        <v>coallc</v>
      </c>
      <c r="Q5" t="str">
        <f t="shared" si="10"/>
        <v>coallc</v>
      </c>
      <c r="R5" t="str">
        <f t="shared" si="10"/>
        <v>coallc</v>
      </c>
      <c r="S5" t="str">
        <f t="shared" si="10"/>
        <v>coallc</v>
      </c>
      <c r="T5" t="str">
        <f t="shared" si="10"/>
        <v>coallcW120</v>
      </c>
      <c r="U5" t="str">
        <f t="shared" si="10"/>
        <v>coallcS1A</v>
      </c>
      <c r="V5" t="str">
        <f t="shared" si="10"/>
        <v>coallcS90d</v>
      </c>
      <c r="W5" t="str">
        <f>CONCATENATE(W11,W17,W19,W21,W36,W39,W42,W44,W47)</f>
        <v>coallcW120S1A</v>
      </c>
      <c r="X5" t="str">
        <f>CONCATENATE(X11,X17,X19,X21,X36,X39,X42,X44,X47)</f>
        <v>coallcB15</v>
      </c>
      <c r="Y5" t="str">
        <f>CONCATENATE(Y11,Y17,Y19,Y21,Y36,Y39,Y42,Y44,Y47)</f>
        <v>coallcB15</v>
      </c>
      <c r="Z5" t="str">
        <f>CONCATENATE(Z11,Z17,Z19,Z21,Z36,Z39,Z42,Z44,Z47)</f>
        <v>coallcB30</v>
      </c>
      <c r="AA5" t="str">
        <f>CONCATENATE(AA11,AA17,AA19,AA21,AA36,AA39,AA42,AA44,AA47)</f>
        <v>coallcB30</v>
      </c>
      <c r="AB5" t="str">
        <f>CONCATENATE(AB11,AB17,AB19,AB21,AB36,AB39,AB42,AB44,AB47)</f>
        <v>coallcB60</v>
      </c>
      <c r="AC5" t="str">
        <f t="shared" ref="AC5" si="13">CONCATENATE(AC11,AC17,AC19,AC21,AC36,AC39,AC42,AC44,AC47)</f>
        <v>coalhc</v>
      </c>
      <c r="AD5" t="str">
        <f>CONCATENATE(AD11,AD17,AD19,AD21,AD36,AD39,AD42,AD44,AD47)</f>
        <v>coallcLmod_D0_M0_energyOnly</v>
      </c>
      <c r="AE5" t="str">
        <f>CONCATENATE(AE11,AE17,AE19,AE21,AE36,AE39,AE42,AE44,AE47)</f>
        <v>coallcLmod_D50_M0_energyOnly</v>
      </c>
      <c r="AF5" t="str">
        <f>CONCATENATE(AF11,AF17,AF19,AF21,AF36,AF39,AF42,AF44,AF47)</f>
        <v>coallcLmod_D25_M25_energyOnly</v>
      </c>
    </row>
    <row r="6" spans="1:32" x14ac:dyDescent="0.2">
      <c r="A6" t="s">
        <v>247</v>
      </c>
      <c r="C6" t="str">
        <f t="shared" ref="C6:V6" si="14">CONCATENATE(C11,C17,C19,C21,C36,C39,C42,C44,C47)</f>
        <v>coallc</v>
      </c>
      <c r="D6" t="str">
        <f>C6</f>
        <v>coallc</v>
      </c>
      <c r="E6" t="str">
        <f t="shared" si="14"/>
        <v>coallc</v>
      </c>
      <c r="F6" t="str">
        <f t="shared" ref="F6" si="15">CONCATENATE(F11,F17,F19,F21,F36,F39,F42,F44,F47)</f>
        <v>coallc</v>
      </c>
      <c r="G6" t="str">
        <f t="shared" si="14"/>
        <v>coallcH-25</v>
      </c>
      <c r="H6" t="str">
        <f t="shared" si="14"/>
        <v>coallcH25</v>
      </c>
      <c r="I6" t="str">
        <f t="shared" si="14"/>
        <v>coallcN64</v>
      </c>
      <c r="J6" t="str">
        <f t="shared" si="14"/>
        <v>coallcB15</v>
      </c>
      <c r="K6" t="str">
        <f t="shared" si="14"/>
        <v>coallcB30</v>
      </c>
      <c r="L6" t="str">
        <f t="shared" ref="L6" si="16">CONCATENATE(L11,L17,L19,L21,L36,L39,L42,L44,L47)</f>
        <v>coallcB60</v>
      </c>
      <c r="M6" t="str">
        <f t="shared" si="14"/>
        <v>coallc</v>
      </c>
      <c r="N6" t="str">
        <f t="shared" si="14"/>
        <v>coallc</v>
      </c>
      <c r="O6" t="str">
        <f t="shared" si="14"/>
        <v>coallc</v>
      </c>
      <c r="P6" t="str">
        <f t="shared" si="14"/>
        <v>coallc</v>
      </c>
      <c r="Q6" t="str">
        <f t="shared" si="14"/>
        <v>coallc</v>
      </c>
      <c r="R6" t="str">
        <f t="shared" si="14"/>
        <v>coallc</v>
      </c>
      <c r="S6" t="str">
        <f t="shared" si="14"/>
        <v>coallc</v>
      </c>
      <c r="T6" t="str">
        <f t="shared" si="14"/>
        <v>coallcW120</v>
      </c>
      <c r="U6" t="str">
        <f t="shared" si="14"/>
        <v>coallcS1A</v>
      </c>
      <c r="V6" t="str">
        <f t="shared" si="14"/>
        <v>coallcS90d</v>
      </c>
      <c r="W6" t="str">
        <f>CONCATENATE(W11,W17,W19,W21,W36,W39,W42,W44,W47)</f>
        <v>coallcW120S1A</v>
      </c>
      <c r="X6" t="str">
        <f>CONCATENATE(X11,X17,X19,X21,X36,X39,X42,X44,X47)</f>
        <v>coallcB15</v>
      </c>
      <c r="Y6" t="str">
        <f>CONCATENATE(Y11,Y17,Y19,Y21,Y36,Y39,Y42,Y44,Y47)</f>
        <v>coallcB15</v>
      </c>
      <c r="Z6" t="str">
        <f>CONCATENATE(Z11,Z17,Z19,Z21,Z36,Z39,Z42,Z44,Z47)</f>
        <v>coallcB30</v>
      </c>
      <c r="AA6" t="str">
        <f>CONCATENATE(AA11,AA17,AA19,AA21,AA36,AA39,AA42,AA44,AA47)</f>
        <v>coallcB30</v>
      </c>
      <c r="AB6" t="str">
        <f>CONCATENATE(AB11,AB17,AB19,AB21,AB36,AB39,AB42,AB44,AB47)</f>
        <v>coallcB60</v>
      </c>
      <c r="AC6" t="str">
        <f>C6</f>
        <v>coallc</v>
      </c>
      <c r="AD6" t="str">
        <f>CONCATENATE(AD11,AD17,AD19,AD21,AD36,AD39,AD42,AD44,AD47)</f>
        <v>coallcLmod_D0_M0_energyOnly</v>
      </c>
      <c r="AE6" t="str">
        <f>CONCATENATE(AE11,AE17,AE19,AE21,AE36,AE39,AE42,AE44,AE47)</f>
        <v>coallcLmod_D50_M0_energyOnly</v>
      </c>
      <c r="AF6" t="str">
        <f>CONCATENATE(AF11,AF17,AF19,AF21,AF36,AF39,AF42,AF44,AF47)</f>
        <v>coallcLmod_D25_M25_energyOnly</v>
      </c>
    </row>
    <row r="7" spans="1:32" x14ac:dyDescent="0.2">
      <c r="A7" t="s">
        <v>248</v>
      </c>
      <c r="C7" t="str">
        <f t="shared" ref="C7:V7" si="17">CONCATENATE(C37,"_",C40)</f>
        <v>W80_S0d</v>
      </c>
      <c r="D7" t="str">
        <f t="shared" si="17"/>
        <v>W80_S0d</v>
      </c>
      <c r="E7" t="str">
        <f t="shared" si="17"/>
        <v>W80_S0d</v>
      </c>
      <c r="F7" t="str">
        <f t="shared" ref="F7" si="18">CONCATENATE(F37,"_",F40)</f>
        <v>W80_S0d</v>
      </c>
      <c r="G7" t="str">
        <f t="shared" si="17"/>
        <v>W80_S0d</v>
      </c>
      <c r="H7" t="str">
        <f t="shared" si="17"/>
        <v>W80_S0d</v>
      </c>
      <c r="I7" t="str">
        <f t="shared" si="17"/>
        <v>W80_S0d</v>
      </c>
      <c r="J7" t="str">
        <f t="shared" si="17"/>
        <v>W80_S0d</v>
      </c>
      <c r="K7" t="str">
        <f t="shared" si="17"/>
        <v>W80_S0d</v>
      </c>
      <c r="L7" t="str">
        <f t="shared" ref="L7" si="19">CONCATENATE(L37,"_",L40)</f>
        <v>W80_S0d</v>
      </c>
      <c r="M7" t="str">
        <f t="shared" si="17"/>
        <v>W80_S0d</v>
      </c>
      <c r="N7" t="str">
        <f t="shared" si="17"/>
        <v>W80_S0d</v>
      </c>
      <c r="O7" t="str">
        <f t="shared" si="17"/>
        <v>W80_S0d</v>
      </c>
      <c r="P7" t="str">
        <f t="shared" si="17"/>
        <v>W80_S0d</v>
      </c>
      <c r="Q7" t="str">
        <f t="shared" si="17"/>
        <v>W80_S0d</v>
      </c>
      <c r="R7" t="str">
        <f t="shared" si="17"/>
        <v>W80_S0d</v>
      </c>
      <c r="S7" t="str">
        <f t="shared" si="17"/>
        <v>W80_S0d</v>
      </c>
      <c r="T7" t="str">
        <f t="shared" si="17"/>
        <v>W120_S0d</v>
      </c>
      <c r="U7" t="str">
        <f t="shared" si="17"/>
        <v>W80_S1A</v>
      </c>
      <c r="V7" t="str">
        <f t="shared" si="17"/>
        <v>W80_S90d</v>
      </c>
      <c r="W7" t="str">
        <f>CONCATENATE(W37,"_",W40)</f>
        <v>W120_S1A</v>
      </c>
      <c r="X7" t="str">
        <f>CONCATENATE(X37,"_",X40)</f>
        <v>W80_S0d</v>
      </c>
      <c r="Y7" t="str">
        <f>CONCATENATE(Y37,"_",Y40)</f>
        <v>W80_S0d</v>
      </c>
      <c r="Z7" t="str">
        <f>CONCATENATE(Z37,"_",Z40)</f>
        <v>W80_S0d</v>
      </c>
      <c r="AA7" t="str">
        <f>CONCATENATE(AA37,"_",AA40)</f>
        <v>W80_S0d</v>
      </c>
      <c r="AB7" t="str">
        <f>CONCATENATE(AB37,"_",AB40)</f>
        <v>W80_S0d</v>
      </c>
      <c r="AC7" t="str">
        <f t="shared" ref="AC7" si="20">CONCATENATE(AC37,"_",AC40)</f>
        <v>W80_S0d</v>
      </c>
      <c r="AD7" t="str">
        <f>CONCATENATE(AD37,"_",AD40)</f>
        <v>W80_S0d</v>
      </c>
      <c r="AE7" t="str">
        <f>CONCATENATE(AE37,"_",AE40)</f>
        <v>W80_S0d</v>
      </c>
      <c r="AF7" t="str">
        <f>CONCATENATE(AF37,"_",AF40)</f>
        <v>W80_S0d</v>
      </c>
    </row>
    <row r="8" spans="1:32" x14ac:dyDescent="0.2">
      <c r="A8" t="s">
        <v>249</v>
      </c>
      <c r="C8" t="str">
        <f>CONCATENATE(C11,C29,C33,C25)</f>
        <v>coallc</v>
      </c>
      <c r="D8" t="str">
        <f t="shared" ref="D8:AA8" si="21">CONCATENATE(D11,D29,D33,D25)</f>
        <v>coalhc</v>
      </c>
      <c r="E8" t="str">
        <f t="shared" si="21"/>
        <v>coallc</v>
      </c>
      <c r="F8" t="str">
        <f t="shared" ref="F8" si="22">CONCATENATE(F11,F29,F33,F25)</f>
        <v>coallc</v>
      </c>
      <c r="G8" t="str">
        <f t="shared" si="21"/>
        <v>coallc</v>
      </c>
      <c r="H8" t="str">
        <f t="shared" si="21"/>
        <v>coallc</v>
      </c>
      <c r="I8" t="str">
        <f t="shared" si="21"/>
        <v>coallc</v>
      </c>
      <c r="J8" t="str">
        <f t="shared" si="21"/>
        <v>coallc</v>
      </c>
      <c r="K8" t="str">
        <f t="shared" si="21"/>
        <v>coallc</v>
      </c>
      <c r="L8" t="str">
        <f t="shared" ref="L8" si="23">CONCATENATE(L11,L29,L33,L25)</f>
        <v>coallc</v>
      </c>
      <c r="M8" t="str">
        <f t="shared" si="21"/>
        <v>coallcW10lc</v>
      </c>
      <c r="N8" t="str">
        <f t="shared" si="21"/>
        <v>coallcW20lc</v>
      </c>
      <c r="O8" t="str">
        <f t="shared" si="21"/>
        <v>coallcW30lc</v>
      </c>
      <c r="P8" t="str">
        <f t="shared" si="21"/>
        <v>coallcS10lc</v>
      </c>
      <c r="Q8" t="str">
        <f t="shared" si="21"/>
        <v>coallcS20lc</v>
      </c>
      <c r="R8" t="str">
        <f t="shared" si="21"/>
        <v>coallcS30lc</v>
      </c>
      <c r="S8" t="str">
        <f t="shared" si="21"/>
        <v>coallcW30lcS30lc</v>
      </c>
      <c r="T8" t="str">
        <f t="shared" si="21"/>
        <v>coallc</v>
      </c>
      <c r="U8" t="str">
        <f t="shared" si="21"/>
        <v>coallc</v>
      </c>
      <c r="V8" t="str">
        <f t="shared" si="21"/>
        <v>coallc</v>
      </c>
      <c r="W8" t="str">
        <f t="shared" si="21"/>
        <v>coallc</v>
      </c>
      <c r="X8" t="str">
        <f t="shared" si="21"/>
        <v>coallcB25lc</v>
      </c>
      <c r="Y8" t="str">
        <f t="shared" si="21"/>
        <v>coallcB50lc</v>
      </c>
      <c r="Z8" t="str">
        <f t="shared" si="21"/>
        <v>coallcB25lc</v>
      </c>
      <c r="AA8" t="str">
        <f t="shared" si="21"/>
        <v>coallcB50lc</v>
      </c>
      <c r="AB8" t="str">
        <f t="shared" ref="AB8" si="24">CONCATENATE(AB11,AB29,AB33,AB25)</f>
        <v>coallcB50lc</v>
      </c>
      <c r="AC8" t="str">
        <f t="shared" ref="AC8" si="25">CONCATENATE(AC11,AC29,AC33,AC25)</f>
        <v>coalhcW30lcS30lc</v>
      </c>
      <c r="AD8" t="str">
        <f>CONCATENATE(AD11,AD29,AD33,AD25)</f>
        <v>coallc</v>
      </c>
      <c r="AE8" t="str">
        <f>CONCATENATE(AE11,AE29,AE33,AE25)</f>
        <v>coallc</v>
      </c>
      <c r="AF8" t="str">
        <f>CONCATENATE(AF11,AF29,AF33,AF25)</f>
        <v>coallc</v>
      </c>
    </row>
    <row r="9" spans="1:32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253</v>
      </c>
      <c r="AD9" s="21" t="s">
        <v>252</v>
      </c>
      <c r="AE9" s="21" t="s">
        <v>252</v>
      </c>
      <c r="AF9" s="21" t="s">
        <v>252</v>
      </c>
    </row>
    <row r="10" spans="1:32" x14ac:dyDescent="0.2">
      <c r="A10" t="s">
        <v>254</v>
      </c>
      <c r="C10" t="str">
        <f>CONCATENATE("C", LEFT(C9,1), "c")</f>
        <v>Clc</v>
      </c>
      <c r="D10" t="str">
        <f t="shared" ref="D10:V10" si="26">CONCATENATE("C", LEFT(D9,1), "c")</f>
        <v>Chc</v>
      </c>
      <c r="E10" t="str">
        <f t="shared" si="26"/>
        <v>Clc</v>
      </c>
      <c r="F10" t="str">
        <f t="shared" ref="F10" si="27">CONCATENATE("C", LEFT(F9,1), "c")</f>
        <v>Clc</v>
      </c>
      <c r="G10" t="str">
        <f t="shared" si="26"/>
        <v>Clc</v>
      </c>
      <c r="H10" t="str">
        <f t="shared" si="26"/>
        <v>Clc</v>
      </c>
      <c r="I10" t="str">
        <f t="shared" si="26"/>
        <v>Clc</v>
      </c>
      <c r="J10" t="str">
        <f t="shared" si="26"/>
        <v>Clc</v>
      </c>
      <c r="K10" t="str">
        <f t="shared" si="26"/>
        <v>Clc</v>
      </c>
      <c r="L10" t="str">
        <f t="shared" ref="L10" si="28">CONCATENATE("C", LEFT(L9,1), "c")</f>
        <v>Clc</v>
      </c>
      <c r="M10" t="str">
        <f t="shared" si="26"/>
        <v>Clc</v>
      </c>
      <c r="N10" t="str">
        <f t="shared" si="26"/>
        <v>Clc</v>
      </c>
      <c r="O10" t="str">
        <f t="shared" si="26"/>
        <v>Clc</v>
      </c>
      <c r="P10" t="str">
        <f t="shared" si="26"/>
        <v>Clc</v>
      </c>
      <c r="Q10" t="str">
        <f t="shared" si="26"/>
        <v>Clc</v>
      </c>
      <c r="R10" t="str">
        <f t="shared" si="26"/>
        <v>Clc</v>
      </c>
      <c r="S10" t="str">
        <f t="shared" si="26"/>
        <v>Clc</v>
      </c>
      <c r="T10" t="str">
        <f t="shared" si="26"/>
        <v>Clc</v>
      </c>
      <c r="U10" t="str">
        <f t="shared" si="26"/>
        <v>Clc</v>
      </c>
      <c r="V10" t="str">
        <f t="shared" si="26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  <c r="AA10" t="str">
        <f>CONCATENATE("C", LEFT(AA9,1), "c")</f>
        <v>Clc</v>
      </c>
      <c r="AB10" t="str">
        <f>CONCATENATE("C", LEFT(AB9,1), "c")</f>
        <v>Clc</v>
      </c>
      <c r="AC10" t="str">
        <f t="shared" ref="AC10" si="29">CONCATENATE("C", LEFT(AC9,1), "c")</f>
        <v>Chc</v>
      </c>
      <c r="AD10" t="str">
        <f>CONCATENATE("C", LEFT(AD9,1), "c")</f>
        <v>Clc</v>
      </c>
      <c r="AE10" t="str">
        <f>CONCATENATE("C", LEFT(AE9,1), "c")</f>
        <v>Clc</v>
      </c>
      <c r="AF10" t="str">
        <f>CONCATENATE("C", LEFT(AF9,1), "c")</f>
        <v>Clc</v>
      </c>
    </row>
    <row r="11" spans="1:32" x14ac:dyDescent="0.2">
      <c r="A11" t="s">
        <v>255</v>
      </c>
      <c r="C11" t="str">
        <f t="shared" ref="C11:V11" si="30">CONCATENATE("coal",LEFT(C9,1), "c")</f>
        <v>coallc</v>
      </c>
      <c r="D11" t="str">
        <f t="shared" si="30"/>
        <v>coalhc</v>
      </c>
      <c r="E11" t="str">
        <f t="shared" si="30"/>
        <v>coallc</v>
      </c>
      <c r="F11" t="str">
        <f t="shared" ref="F11" si="31">CONCATENATE("coal",LEFT(F9,1), "c")</f>
        <v>coallc</v>
      </c>
      <c r="G11" t="str">
        <f t="shared" si="30"/>
        <v>coallc</v>
      </c>
      <c r="H11" t="str">
        <f t="shared" si="30"/>
        <v>coallc</v>
      </c>
      <c r="I11" t="str">
        <f t="shared" si="30"/>
        <v>coallc</v>
      </c>
      <c r="J11" t="str">
        <f t="shared" si="30"/>
        <v>coallc</v>
      </c>
      <c r="K11" t="str">
        <f t="shared" si="30"/>
        <v>coallc</v>
      </c>
      <c r="L11" t="str">
        <f t="shared" ref="L11" si="32">CONCATENATE("coal",LEFT(L9,1), "c")</f>
        <v>coallc</v>
      </c>
      <c r="M11" t="str">
        <f t="shared" si="30"/>
        <v>coallc</v>
      </c>
      <c r="N11" t="str">
        <f t="shared" si="30"/>
        <v>coallc</v>
      </c>
      <c r="O11" t="str">
        <f t="shared" si="30"/>
        <v>coallc</v>
      </c>
      <c r="P11" t="str">
        <f t="shared" si="30"/>
        <v>coallc</v>
      </c>
      <c r="Q11" t="str">
        <f t="shared" si="30"/>
        <v>coallc</v>
      </c>
      <c r="R11" t="str">
        <f t="shared" si="30"/>
        <v>coallc</v>
      </c>
      <c r="S11" t="str">
        <f t="shared" si="30"/>
        <v>coallc</v>
      </c>
      <c r="T11" t="str">
        <f t="shared" si="30"/>
        <v>coallc</v>
      </c>
      <c r="U11" t="str">
        <f t="shared" si="30"/>
        <v>coallc</v>
      </c>
      <c r="V11" t="str">
        <f t="shared" si="30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  <c r="AA11" t="str">
        <f>CONCATENATE("coal",LEFT(AA9,1), "c")</f>
        <v>coallc</v>
      </c>
      <c r="AB11" t="str">
        <f>CONCATENATE("coal",LEFT(AB9,1), "c")</f>
        <v>coallc</v>
      </c>
      <c r="AC11" t="str">
        <f t="shared" ref="AC11" si="33">CONCATENATE("coal",LEFT(AC9,1), "c")</f>
        <v>coalhc</v>
      </c>
      <c r="AD11" t="str">
        <f>CONCATENATE("coal",LEFT(AD9,1), "c")</f>
        <v>coallc</v>
      </c>
      <c r="AE11" t="str">
        <f>CONCATENATE("coal",LEFT(AE9,1), "c")</f>
        <v>coallc</v>
      </c>
      <c r="AF11" t="str">
        <f>CONCATENATE("coal",LEFT(AF9,1), "c")</f>
        <v>coallc</v>
      </c>
    </row>
    <row r="12" spans="1:32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</row>
    <row r="13" spans="1:32" x14ac:dyDescent="0.2">
      <c r="A13" t="s">
        <v>258</v>
      </c>
      <c r="C13" t="str">
        <f>CONCATENATE("C",C12,"m")</f>
        <v>C70m</v>
      </c>
      <c r="D13" t="str">
        <f t="shared" ref="D13:V13" si="34">CONCATENATE("C",D12,"m")</f>
        <v>C70m</v>
      </c>
      <c r="E13" t="str">
        <f t="shared" si="34"/>
        <v>C55m</v>
      </c>
      <c r="F13" t="str">
        <f t="shared" ref="F13" si="35">CONCATENATE("C",F12,"m")</f>
        <v>C0m</v>
      </c>
      <c r="G13" t="str">
        <f t="shared" si="34"/>
        <v>C70m</v>
      </c>
      <c r="H13" t="str">
        <f t="shared" si="34"/>
        <v>C70m</v>
      </c>
      <c r="I13" t="str">
        <f t="shared" si="34"/>
        <v>C70m</v>
      </c>
      <c r="J13" t="str">
        <f t="shared" si="34"/>
        <v>C70m</v>
      </c>
      <c r="K13" t="str">
        <f t="shared" si="34"/>
        <v>C70m</v>
      </c>
      <c r="L13" t="str">
        <f t="shared" ref="L13" si="36">CONCATENATE("C",L12,"m")</f>
        <v>C70m</v>
      </c>
      <c r="M13" t="str">
        <f t="shared" si="34"/>
        <v>C70m</v>
      </c>
      <c r="N13" t="str">
        <f t="shared" si="34"/>
        <v>C70m</v>
      </c>
      <c r="O13" t="str">
        <f t="shared" si="34"/>
        <v>C70m</v>
      </c>
      <c r="P13" t="str">
        <f t="shared" si="34"/>
        <v>C70m</v>
      </c>
      <c r="Q13" t="str">
        <f t="shared" si="34"/>
        <v>C70m</v>
      </c>
      <c r="R13" t="str">
        <f t="shared" si="34"/>
        <v>C70m</v>
      </c>
      <c r="S13" t="str">
        <f t="shared" si="34"/>
        <v>C70m</v>
      </c>
      <c r="T13" t="str">
        <f t="shared" si="34"/>
        <v>C70m</v>
      </c>
      <c r="U13" t="str">
        <f t="shared" si="34"/>
        <v>C70m</v>
      </c>
      <c r="V13" t="str">
        <f t="shared" si="34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  <c r="AA13" t="str">
        <f>CONCATENATE("C",AA12,"m")</f>
        <v>C70m</v>
      </c>
      <c r="AB13" t="str">
        <f>CONCATENATE("C",AB12,"m")</f>
        <v>C70m</v>
      </c>
      <c r="AC13" t="str">
        <f t="shared" ref="AC13" si="37">CONCATENATE("C",AC12,"m")</f>
        <v>C70m</v>
      </c>
      <c r="AD13" t="str">
        <f>CONCATENATE("C",AD12,"m")</f>
        <v>C70m</v>
      </c>
      <c r="AE13" t="str">
        <f>CONCATENATE("C",AE12,"m")</f>
        <v>C70m</v>
      </c>
      <c r="AF13" t="str">
        <f>CONCATENATE("C",AF12,"m")</f>
        <v>C70m</v>
      </c>
    </row>
    <row r="14" spans="1:32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</row>
    <row r="15" spans="1:32" x14ac:dyDescent="0.2">
      <c r="A15" t="s">
        <v>475</v>
      </c>
      <c r="C15" t="str">
        <f>IF(C14=50,"",CONCATENATE("G",C14, "m"))</f>
        <v/>
      </c>
      <c r="D15" t="str">
        <f t="shared" ref="D15:AF15" si="38">IF(D14=50,"",CONCATENATE("G",D14, "m"))</f>
        <v/>
      </c>
      <c r="E15" t="str">
        <f t="shared" si="38"/>
        <v/>
      </c>
      <c r="F15" t="str">
        <f t="shared" si="38"/>
        <v>G0m</v>
      </c>
      <c r="G15" t="str">
        <f t="shared" si="38"/>
        <v/>
      </c>
      <c r="H15" t="str">
        <f t="shared" si="38"/>
        <v/>
      </c>
      <c r="I15" t="str">
        <f t="shared" si="38"/>
        <v/>
      </c>
      <c r="J15" t="str">
        <f t="shared" si="38"/>
        <v/>
      </c>
      <c r="K15" t="str">
        <f t="shared" si="38"/>
        <v/>
      </c>
      <c r="L15" t="str">
        <f t="shared" ref="L15" si="39">IF(L14=50,"",CONCATENATE("G",L14, "m"))</f>
        <v/>
      </c>
      <c r="M15" t="str">
        <f t="shared" si="38"/>
        <v/>
      </c>
      <c r="N15" t="str">
        <f t="shared" si="38"/>
        <v/>
      </c>
      <c r="O15" t="str">
        <f t="shared" si="38"/>
        <v/>
      </c>
      <c r="P15" t="str">
        <f t="shared" si="38"/>
        <v/>
      </c>
      <c r="Q15" t="str">
        <f t="shared" si="38"/>
        <v/>
      </c>
      <c r="R15" t="str">
        <f t="shared" si="38"/>
        <v/>
      </c>
      <c r="S15" t="str">
        <f t="shared" si="38"/>
        <v/>
      </c>
      <c r="T15" t="str">
        <f t="shared" si="38"/>
        <v/>
      </c>
      <c r="U15" t="str">
        <f t="shared" si="38"/>
        <v/>
      </c>
      <c r="V15" t="str">
        <f t="shared" si="38"/>
        <v/>
      </c>
      <c r="W15" t="str">
        <f t="shared" si="38"/>
        <v/>
      </c>
      <c r="X15" t="str">
        <f t="shared" si="38"/>
        <v/>
      </c>
      <c r="Y15" t="str">
        <f t="shared" si="38"/>
        <v/>
      </c>
      <c r="Z15" t="str">
        <f t="shared" si="38"/>
        <v/>
      </c>
      <c r="AA15" t="str">
        <f t="shared" si="38"/>
        <v/>
      </c>
      <c r="AB15" t="str">
        <f t="shared" ref="AB15" si="40">IF(AB14=50,"",CONCATENATE("G",AB14, "m"))</f>
        <v/>
      </c>
      <c r="AC15" t="str">
        <f t="shared" si="38"/>
        <v/>
      </c>
      <c r="AD15" t="str">
        <f t="shared" si="38"/>
        <v/>
      </c>
      <c r="AE15" t="str">
        <f t="shared" si="38"/>
        <v/>
      </c>
      <c r="AF15" t="str">
        <f t="shared" si="38"/>
        <v/>
      </c>
    </row>
    <row r="16" spans="1:32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</row>
    <row r="17" spans="1:32" x14ac:dyDescent="0.2">
      <c r="A17" t="s">
        <v>261</v>
      </c>
      <c r="C17" t="str">
        <f t="shared" ref="C17:V17" si="41">IF(C16=0,"",CONCATENATE("H",C16))</f>
        <v/>
      </c>
      <c r="D17" t="str">
        <f t="shared" si="41"/>
        <v/>
      </c>
      <c r="E17" t="str">
        <f t="shared" si="41"/>
        <v/>
      </c>
      <c r="F17" t="str">
        <f t="shared" ref="F17" si="42">IF(F16=0,"",CONCATENATE("H",F16))</f>
        <v/>
      </c>
      <c r="G17" t="str">
        <f t="shared" si="41"/>
        <v>H-25</v>
      </c>
      <c r="H17" t="str">
        <f t="shared" si="41"/>
        <v>H25</v>
      </c>
      <c r="I17" t="str">
        <f t="shared" si="41"/>
        <v/>
      </c>
      <c r="J17" t="str">
        <f t="shared" si="41"/>
        <v/>
      </c>
      <c r="K17" t="str">
        <f t="shared" si="41"/>
        <v/>
      </c>
      <c r="L17" t="str">
        <f t="shared" ref="L17" si="43">IF(L16=0,"",CONCATENATE("H",L16))</f>
        <v/>
      </c>
      <c r="M17" t="str">
        <f t="shared" si="41"/>
        <v/>
      </c>
      <c r="N17" t="str">
        <f t="shared" si="41"/>
        <v/>
      </c>
      <c r="O17" t="str">
        <f t="shared" si="41"/>
        <v/>
      </c>
      <c r="P17" t="str">
        <f t="shared" si="41"/>
        <v/>
      </c>
      <c r="Q17" t="str">
        <f t="shared" si="41"/>
        <v/>
      </c>
      <c r="R17" t="str">
        <f t="shared" si="41"/>
        <v/>
      </c>
      <c r="S17" t="str">
        <f t="shared" si="41"/>
        <v/>
      </c>
      <c r="T17" t="str">
        <f t="shared" si="41"/>
        <v/>
      </c>
      <c r="U17" t="str">
        <f t="shared" si="41"/>
        <v/>
      </c>
      <c r="V17" t="str">
        <f t="shared" si="41"/>
        <v/>
      </c>
      <c r="W17" t="str">
        <f>IF(W16=0,"",CONCATENATE("H",W16))</f>
        <v/>
      </c>
      <c r="X17" t="str">
        <f>IF(X16=0,"",CONCATENATE("H",X16))</f>
        <v/>
      </c>
      <c r="Y17" t="str">
        <f>IF(Y16=0,"",CONCATENATE("H",Y16))</f>
        <v/>
      </c>
      <c r="Z17" t="str">
        <f>IF(Z16=0,"",CONCATENATE("H",Z16))</f>
        <v/>
      </c>
      <c r="AA17" t="str">
        <f>IF(AA16=0,"",CONCATENATE("H",AA16))</f>
        <v/>
      </c>
      <c r="AB17" t="str">
        <f>IF(AB16=0,"",CONCATENATE("H",AB16))</f>
        <v/>
      </c>
      <c r="AC17" t="str">
        <f t="shared" ref="AC17" si="44">IF(AC16=0,"",CONCATENATE("H",AC16))</f>
        <v/>
      </c>
      <c r="AD17" t="str">
        <f>IF(AD16=0,"",CONCATENATE("H",AD16))</f>
        <v/>
      </c>
      <c r="AE17" t="str">
        <f>IF(AE16=0,"",CONCATENATE("H",AE16))</f>
        <v/>
      </c>
      <c r="AF17" t="str">
        <f>IF(AF16=0,"",CONCATENATE("H",AF16))</f>
        <v/>
      </c>
    </row>
    <row r="18" spans="1:32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</row>
    <row r="19" spans="1:32" x14ac:dyDescent="0.2">
      <c r="A19" t="s">
        <v>264</v>
      </c>
      <c r="C19" t="str">
        <f t="shared" ref="C19:V19" si="45">IF(C18=0,"",CONCATENATE("N",C18))</f>
        <v/>
      </c>
      <c r="D19" t="str">
        <f t="shared" si="45"/>
        <v/>
      </c>
      <c r="E19" t="str">
        <f t="shared" si="45"/>
        <v/>
      </c>
      <c r="F19" t="str">
        <f t="shared" ref="F19" si="46">IF(F18=0,"",CONCATENATE("N",F18))</f>
        <v/>
      </c>
      <c r="G19" t="str">
        <f t="shared" si="45"/>
        <v/>
      </c>
      <c r="H19" t="str">
        <f t="shared" si="45"/>
        <v/>
      </c>
      <c r="I19" t="str">
        <f t="shared" si="45"/>
        <v>N64</v>
      </c>
      <c r="J19" t="str">
        <f t="shared" si="45"/>
        <v/>
      </c>
      <c r="K19" t="str">
        <f t="shared" si="45"/>
        <v/>
      </c>
      <c r="L19" t="str">
        <f t="shared" ref="L19" si="47">IF(L18=0,"",CONCATENATE("N",L18))</f>
        <v/>
      </c>
      <c r="M19" t="str">
        <f t="shared" si="45"/>
        <v/>
      </c>
      <c r="N19" t="str">
        <f t="shared" si="45"/>
        <v/>
      </c>
      <c r="O19" t="str">
        <f t="shared" si="45"/>
        <v/>
      </c>
      <c r="P19" t="str">
        <f t="shared" si="45"/>
        <v/>
      </c>
      <c r="Q19" t="str">
        <f t="shared" si="45"/>
        <v/>
      </c>
      <c r="R19" t="str">
        <f t="shared" si="45"/>
        <v/>
      </c>
      <c r="S19" t="str">
        <f t="shared" si="45"/>
        <v/>
      </c>
      <c r="T19" t="str">
        <f t="shared" si="45"/>
        <v/>
      </c>
      <c r="U19" t="str">
        <f t="shared" si="45"/>
        <v/>
      </c>
      <c r="V19" t="str">
        <f t="shared" si="45"/>
        <v/>
      </c>
      <c r="W19" t="str">
        <f>IF(W18=0,"",CONCATENATE("N",W18))</f>
        <v/>
      </c>
      <c r="X19" t="str">
        <f>IF(X18=0,"",CONCATENATE("N",X18))</f>
        <v/>
      </c>
      <c r="Y19" t="str">
        <f>IF(Y18=0,"",CONCATENATE("N",Y18))</f>
        <v/>
      </c>
      <c r="Z19" t="str">
        <f>IF(Z18=0,"",CONCATENATE("N",Z18))</f>
        <v/>
      </c>
      <c r="AA19" t="str">
        <f>IF(AA18=0,"",CONCATENATE("N",AA18))</f>
        <v/>
      </c>
      <c r="AB19" t="str">
        <f>IF(AB18=0,"",CONCATENATE("N",AB18))</f>
        <v/>
      </c>
      <c r="AC19" t="str">
        <f t="shared" ref="AC19" si="48">IF(AC18=0,"",CONCATENATE("N",AC18))</f>
        <v/>
      </c>
      <c r="AD19" t="str">
        <f>IF(AD18=0,"",CONCATENATE("N",AD18))</f>
        <v/>
      </c>
      <c r="AE19" t="str">
        <f>IF(AE18=0,"",CONCATENATE("N",AE18))</f>
        <v/>
      </c>
      <c r="AF19" t="str">
        <f>IF(AF18=0,"",CONCATENATE("N",AF18))</f>
        <v/>
      </c>
    </row>
    <row r="20" spans="1:32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15</v>
      </c>
      <c r="Y20" s="21">
        <v>15</v>
      </c>
      <c r="Z20" s="21">
        <v>30</v>
      </c>
      <c r="AA20" s="21">
        <v>30</v>
      </c>
      <c r="AB20" s="21">
        <v>60</v>
      </c>
      <c r="AC20" s="21">
        <v>0</v>
      </c>
      <c r="AD20" s="21">
        <v>0</v>
      </c>
      <c r="AE20" s="21">
        <v>0</v>
      </c>
      <c r="AF20" s="21">
        <v>0</v>
      </c>
    </row>
    <row r="21" spans="1:32" x14ac:dyDescent="0.2">
      <c r="A21" t="s">
        <v>267</v>
      </c>
      <c r="C21" t="str">
        <f t="shared" ref="C21:V21" si="49">IF(C20=0,"",CONCATENATE("B",C20))</f>
        <v/>
      </c>
      <c r="D21" t="str">
        <f t="shared" si="49"/>
        <v/>
      </c>
      <c r="E21" t="str">
        <f t="shared" si="49"/>
        <v/>
      </c>
      <c r="F21" t="str">
        <f t="shared" ref="F21" si="50">IF(F20=0,"",CONCATENATE("B",F20))</f>
        <v/>
      </c>
      <c r="G21" t="str">
        <f t="shared" si="49"/>
        <v/>
      </c>
      <c r="H21" t="str">
        <f t="shared" si="49"/>
        <v/>
      </c>
      <c r="I21" t="str">
        <f t="shared" si="49"/>
        <v/>
      </c>
      <c r="J21" t="str">
        <f t="shared" si="49"/>
        <v>B15</v>
      </c>
      <c r="K21" t="str">
        <f t="shared" si="49"/>
        <v>B30</v>
      </c>
      <c r="L21" t="str">
        <f t="shared" ref="L21" si="51">IF(L20=0,"",CONCATENATE("B",L20))</f>
        <v>B60</v>
      </c>
      <c r="M21" t="str">
        <f t="shared" si="49"/>
        <v/>
      </c>
      <c r="N21" t="str">
        <f t="shared" si="49"/>
        <v/>
      </c>
      <c r="O21" t="str">
        <f t="shared" si="49"/>
        <v/>
      </c>
      <c r="P21" t="str">
        <f t="shared" si="49"/>
        <v/>
      </c>
      <c r="Q21" t="str">
        <f t="shared" si="49"/>
        <v/>
      </c>
      <c r="R21" t="str">
        <f t="shared" si="49"/>
        <v/>
      </c>
      <c r="S21" t="str">
        <f t="shared" si="49"/>
        <v/>
      </c>
      <c r="T21" t="str">
        <f t="shared" si="49"/>
        <v/>
      </c>
      <c r="U21" t="str">
        <f t="shared" si="49"/>
        <v/>
      </c>
      <c r="V21" t="str">
        <f t="shared" si="49"/>
        <v/>
      </c>
      <c r="W21" t="str">
        <f>IF(W20=0,"",CONCATENATE("B",W20))</f>
        <v/>
      </c>
      <c r="X21" t="str">
        <f>IF(X20=0,"",CONCATENATE("B",X20))</f>
        <v>B15</v>
      </c>
      <c r="Y21" t="str">
        <f>IF(Y20=0,"",CONCATENATE("B",Y20))</f>
        <v>B15</v>
      </c>
      <c r="Z21" t="str">
        <f>IF(Z20=0,"",CONCATENATE("B",Z20))</f>
        <v>B30</v>
      </c>
      <c r="AA21" t="str">
        <f>IF(AA20=0,"",CONCATENATE("B",AA20))</f>
        <v>B30</v>
      </c>
      <c r="AB21" t="str">
        <f>IF(AB20=0,"",CONCATENATE("B",AB20))</f>
        <v>B60</v>
      </c>
      <c r="AC21" t="str">
        <f t="shared" ref="AC21" si="52">IF(AC20=0,"",CONCATENATE("B",AC20))</f>
        <v/>
      </c>
      <c r="AD21" t="str">
        <f>IF(AD20=0,"",CONCATENATE("B",AD20))</f>
        <v/>
      </c>
      <c r="AE21" t="str">
        <f>IF(AE20=0,"",CONCATENATE("B",AE20))</f>
        <v/>
      </c>
      <c r="AF21" t="str">
        <f>IF(AF20=0,"",CONCATENATE("B",AF20))</f>
        <v/>
      </c>
    </row>
    <row r="22" spans="1:32" x14ac:dyDescent="0.2">
      <c r="A22" t="s">
        <v>268</v>
      </c>
      <c r="C22" t="str">
        <f t="shared" ref="C22:V22" si="53">CONCATENATE("bat", C20)</f>
        <v>bat0</v>
      </c>
      <c r="D22" t="str">
        <f t="shared" si="53"/>
        <v>bat0</v>
      </c>
      <c r="E22" t="str">
        <f t="shared" si="53"/>
        <v>bat0</v>
      </c>
      <c r="F22" t="str">
        <f t="shared" ref="F22" si="54">CONCATENATE("bat", F20)</f>
        <v>bat0</v>
      </c>
      <c r="G22" t="str">
        <f t="shared" si="53"/>
        <v>bat0</v>
      </c>
      <c r="H22" t="str">
        <f t="shared" si="53"/>
        <v>bat0</v>
      </c>
      <c r="I22" t="str">
        <f t="shared" si="53"/>
        <v>bat0</v>
      </c>
      <c r="J22" t="str">
        <f t="shared" si="53"/>
        <v>bat15</v>
      </c>
      <c r="K22" t="str">
        <f t="shared" si="53"/>
        <v>bat30</v>
      </c>
      <c r="L22" t="str">
        <f t="shared" ref="L22" si="55">CONCATENATE("bat", L20)</f>
        <v>bat60</v>
      </c>
      <c r="M22" t="str">
        <f t="shared" si="53"/>
        <v>bat0</v>
      </c>
      <c r="N22" t="str">
        <f t="shared" si="53"/>
        <v>bat0</v>
      </c>
      <c r="O22" t="str">
        <f t="shared" si="53"/>
        <v>bat0</v>
      </c>
      <c r="P22" t="str">
        <f t="shared" si="53"/>
        <v>bat0</v>
      </c>
      <c r="Q22" t="str">
        <f t="shared" si="53"/>
        <v>bat0</v>
      </c>
      <c r="R22" t="str">
        <f t="shared" si="53"/>
        <v>bat0</v>
      </c>
      <c r="S22" t="str">
        <f t="shared" si="53"/>
        <v>bat0</v>
      </c>
      <c r="T22" t="str">
        <f t="shared" si="53"/>
        <v>bat0</v>
      </c>
      <c r="U22" t="str">
        <f t="shared" si="53"/>
        <v>bat0</v>
      </c>
      <c r="V22" t="str">
        <f t="shared" si="53"/>
        <v>bat0</v>
      </c>
      <c r="W22" t="str">
        <f>CONCATENATE("bat", W20)</f>
        <v>bat0</v>
      </c>
      <c r="X22" t="str">
        <f>CONCATENATE("bat", X20)</f>
        <v>bat15</v>
      </c>
      <c r="Y22" t="str">
        <f>CONCATENATE("bat", Y20)</f>
        <v>bat15</v>
      </c>
      <c r="Z22" t="str">
        <f>CONCATENATE("bat", Z20)</f>
        <v>bat30</v>
      </c>
      <c r="AA22" t="str">
        <f>CONCATENATE("bat", AA20)</f>
        <v>bat30</v>
      </c>
      <c r="AB22" t="str">
        <f>CONCATENATE("bat", AB20)</f>
        <v>bat60</v>
      </c>
      <c r="AC22" t="str">
        <f t="shared" ref="AC22" si="56">CONCATENATE("bat", AC20)</f>
        <v>bat0</v>
      </c>
      <c r="AD22" t="str">
        <f>CONCATENATE("bat", AD20)</f>
        <v>bat0</v>
      </c>
      <c r="AE22" t="str">
        <f>CONCATENATE("bat", AE20)</f>
        <v>bat0</v>
      </c>
      <c r="AF22" t="str">
        <f>CONCATENATE("bat", AF20)</f>
        <v>bat0</v>
      </c>
    </row>
    <row r="23" spans="1:32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25</v>
      </c>
      <c r="Y23" s="21">
        <v>50</v>
      </c>
      <c r="Z23" s="21">
        <v>25</v>
      </c>
      <c r="AA23" s="21">
        <v>50</v>
      </c>
      <c r="AB23" s="21">
        <v>50</v>
      </c>
      <c r="AC23" s="21">
        <v>0</v>
      </c>
      <c r="AD23" s="21">
        <v>0</v>
      </c>
      <c r="AE23" s="21">
        <v>0</v>
      </c>
      <c r="AF23" s="21">
        <v>0</v>
      </c>
    </row>
    <row r="24" spans="1:32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</row>
    <row r="25" spans="1:32" x14ac:dyDescent="0.2">
      <c r="A25" t="s">
        <v>417</v>
      </c>
      <c r="C25" t="str">
        <f>IF(C23=0,"",CONCATENATE("B",C23,LEFT(C24,1),"c"))</f>
        <v/>
      </c>
      <c r="D25" t="str">
        <f t="shared" ref="D25:W25" si="57">IF(D23=0,"",CONCATENATE("B",D23,LEFT(D24,1),"c"))</f>
        <v/>
      </c>
      <c r="E25" t="str">
        <f t="shared" si="57"/>
        <v/>
      </c>
      <c r="F25" t="str">
        <f t="shared" ref="F25" si="58">IF(F23=0,"",CONCATENATE("B",F23,LEFT(F24,1),"c"))</f>
        <v/>
      </c>
      <c r="G25" t="str">
        <f t="shared" si="57"/>
        <v/>
      </c>
      <c r="H25" t="str">
        <f t="shared" si="57"/>
        <v/>
      </c>
      <c r="I25" t="str">
        <f t="shared" si="57"/>
        <v/>
      </c>
      <c r="J25" t="str">
        <f t="shared" si="57"/>
        <v/>
      </c>
      <c r="K25" t="str">
        <f t="shared" si="57"/>
        <v/>
      </c>
      <c r="L25" t="str">
        <f t="shared" ref="L25" si="59">IF(L23=0,"",CONCATENATE("B",L23,LEFT(L24,1),"c"))</f>
        <v/>
      </c>
      <c r="M25" t="str">
        <f t="shared" si="57"/>
        <v/>
      </c>
      <c r="N25" t="str">
        <f t="shared" si="57"/>
        <v/>
      </c>
      <c r="O25" t="str">
        <f t="shared" si="57"/>
        <v/>
      </c>
      <c r="P25" t="str">
        <f t="shared" si="57"/>
        <v/>
      </c>
      <c r="Q25" t="str">
        <f t="shared" si="57"/>
        <v/>
      </c>
      <c r="R25" t="str">
        <f t="shared" si="57"/>
        <v/>
      </c>
      <c r="S25" t="str">
        <f t="shared" si="57"/>
        <v/>
      </c>
      <c r="T25" t="str">
        <f t="shared" si="57"/>
        <v/>
      </c>
      <c r="U25" t="str">
        <f t="shared" si="57"/>
        <v/>
      </c>
      <c r="V25" t="str">
        <f t="shared" si="57"/>
        <v/>
      </c>
      <c r="W25" t="str">
        <f t="shared" si="57"/>
        <v/>
      </c>
      <c r="X25" t="str">
        <f>IF(X23=0,"",CONCATENATE("B",X23,LEFT(X24,1),"c"))</f>
        <v>B25lc</v>
      </c>
      <c r="Y25" t="str">
        <f>IF(Y23=0,"",CONCATENATE("B",Y23,LEFT(Y24,1),"c"))</f>
        <v>B50lc</v>
      </c>
      <c r="Z25" t="str">
        <f>IF(Z23=0,"",CONCATENATE("B",Z23,LEFT(Z24,1),"c"))</f>
        <v>B25lc</v>
      </c>
      <c r="AA25" t="str">
        <f>IF(AA23=0,"",CONCATENATE("B",AA23,LEFT(AA24,1),"c"))</f>
        <v>B50lc</v>
      </c>
      <c r="AB25" t="str">
        <f>IF(AB23=0,"",CONCATENATE("B",AB23,LEFT(AB24,1),"c"))</f>
        <v>B50lc</v>
      </c>
      <c r="AC25" t="str">
        <f t="shared" ref="AC25" si="60">IF(AC23=0,"",CONCATENATE("B",AC23,LEFT(AC24,1),"c"))</f>
        <v/>
      </c>
      <c r="AD25" t="str">
        <f>IF(AD23=0,"",CONCATENATE("B",AD23,LEFT(AD24,1),"c"))</f>
        <v/>
      </c>
      <c r="AE25" t="str">
        <f>IF(AE23=0,"",CONCATENATE("B",AE23,LEFT(AE24,1),"c"))</f>
        <v/>
      </c>
      <c r="AF25" t="str">
        <f>IF(AF23=0,"",CONCATENATE("B",AF23,LEFT(AF24,1),"c"))</f>
        <v/>
      </c>
    </row>
    <row r="26" spans="1:32" x14ac:dyDescent="0.2">
      <c r="A26" t="s">
        <v>418</v>
      </c>
      <c r="C26" t="str">
        <f>CONCATENATE("battery",UPPER(LEFT(C24,1)), "C",C23)</f>
        <v>batteryLC0</v>
      </c>
      <c r="D26" t="str">
        <f t="shared" ref="D26:W26" si="61">CONCATENATE("battery",UPPER(LEFT(D24,1)), "C",D23)</f>
        <v>batteryLC0</v>
      </c>
      <c r="E26" t="str">
        <f t="shared" si="61"/>
        <v>batteryLC0</v>
      </c>
      <c r="F26" t="str">
        <f t="shared" ref="F26" si="62">CONCATENATE("battery",UPPER(LEFT(F24,1)), "C",F23)</f>
        <v>batteryLC0</v>
      </c>
      <c r="G26" t="str">
        <f t="shared" si="61"/>
        <v>batteryLC0</v>
      </c>
      <c r="H26" t="str">
        <f t="shared" si="61"/>
        <v>batteryLC0</v>
      </c>
      <c r="I26" t="str">
        <f t="shared" si="61"/>
        <v>batteryLC0</v>
      </c>
      <c r="J26" t="str">
        <f t="shared" si="61"/>
        <v>batteryLC0</v>
      </c>
      <c r="K26" t="str">
        <f t="shared" si="61"/>
        <v>batteryLC0</v>
      </c>
      <c r="L26" t="str">
        <f t="shared" ref="L26" si="63">CONCATENATE("battery",UPPER(LEFT(L24,1)), "C",L23)</f>
        <v>batteryLC0</v>
      </c>
      <c r="M26" t="str">
        <f t="shared" si="61"/>
        <v>batteryLC0</v>
      </c>
      <c r="N26" t="str">
        <f t="shared" si="61"/>
        <v>batteryLC0</v>
      </c>
      <c r="O26" t="str">
        <f t="shared" si="61"/>
        <v>batteryLC0</v>
      </c>
      <c r="P26" t="str">
        <f t="shared" si="61"/>
        <v>batteryLC0</v>
      </c>
      <c r="Q26" t="str">
        <f t="shared" si="61"/>
        <v>batteryLC0</v>
      </c>
      <c r="R26" t="str">
        <f t="shared" si="61"/>
        <v>batteryLC0</v>
      </c>
      <c r="S26" t="str">
        <f t="shared" si="61"/>
        <v>batteryLC0</v>
      </c>
      <c r="T26" t="str">
        <f t="shared" si="61"/>
        <v>batteryLC0</v>
      </c>
      <c r="U26" t="str">
        <f t="shared" si="61"/>
        <v>batteryLC0</v>
      </c>
      <c r="V26" t="str">
        <f t="shared" si="61"/>
        <v>batteryLC0</v>
      </c>
      <c r="W26" t="str">
        <f t="shared" si="61"/>
        <v>batteryLC0</v>
      </c>
      <c r="X26" t="str">
        <f>CONCATENATE("battery",UPPER(LEFT(X24,1)), "C",X23)</f>
        <v>batteryLC25</v>
      </c>
      <c r="Y26" t="str">
        <f>CONCATENATE("battery",UPPER(LEFT(Y24,1)), "C",Y23)</f>
        <v>batteryLC50</v>
      </c>
      <c r="Z26" t="str">
        <f>CONCATENATE("battery",UPPER(LEFT(Z24,1)), "C",Z23)</f>
        <v>batteryLC25</v>
      </c>
      <c r="AA26" t="str">
        <f>CONCATENATE("battery",UPPER(LEFT(AA24,1)), "C",AA23)</f>
        <v>batteryLC50</v>
      </c>
      <c r="AB26" t="str">
        <f>CONCATENATE("battery",UPPER(LEFT(AB24,1)), "C",AB23)</f>
        <v>batteryLC50</v>
      </c>
      <c r="AC26" t="str">
        <f t="shared" ref="AC26" si="64">CONCATENATE("battery",UPPER(LEFT(AC24,1)), "C",AC23)</f>
        <v>batteryLC0</v>
      </c>
      <c r="AD26" t="str">
        <f>CONCATENATE("battery",UPPER(LEFT(AD24,1)), "C",AD23)</f>
        <v>batteryLC0</v>
      </c>
      <c r="AE26" t="str">
        <f>CONCATENATE("battery",UPPER(LEFT(AE24,1)), "C",AE23)</f>
        <v>batteryLC0</v>
      </c>
      <c r="AF26" t="str">
        <f>CONCATENATE("battery",UPPER(LEFT(AF24,1)), "C",AF23)</f>
        <v>batteryLC0</v>
      </c>
    </row>
    <row r="27" spans="1:32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10</v>
      </c>
      <c r="N27" s="21">
        <v>20</v>
      </c>
      <c r="O27" s="21">
        <v>30</v>
      </c>
      <c r="P27" s="21">
        <v>0</v>
      </c>
      <c r="Q27" s="21">
        <v>0</v>
      </c>
      <c r="R27" s="21">
        <v>0</v>
      </c>
      <c r="S27" s="21">
        <v>30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30</v>
      </c>
      <c r="AD27" s="21">
        <v>0</v>
      </c>
      <c r="AE27" s="21">
        <v>0</v>
      </c>
      <c r="AF27" s="21">
        <v>0</v>
      </c>
    </row>
    <row r="28" spans="1:32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</row>
    <row r="29" spans="1:32" x14ac:dyDescent="0.2">
      <c r="A29" t="s">
        <v>273</v>
      </c>
      <c r="C29" t="str">
        <f t="shared" ref="C29:V29" si="65">IF(C27=0,"",CONCATENATE("W",C27,LEFT(C28,1),"c"))</f>
        <v/>
      </c>
      <c r="D29" t="str">
        <f t="shared" si="65"/>
        <v/>
      </c>
      <c r="E29" t="str">
        <f t="shared" si="65"/>
        <v/>
      </c>
      <c r="F29" t="str">
        <f t="shared" ref="F29" si="66">IF(F27=0,"",CONCATENATE("W",F27,LEFT(F28,1),"c"))</f>
        <v/>
      </c>
      <c r="G29" t="str">
        <f t="shared" si="65"/>
        <v/>
      </c>
      <c r="H29" t="str">
        <f t="shared" si="65"/>
        <v/>
      </c>
      <c r="I29" t="str">
        <f t="shared" si="65"/>
        <v/>
      </c>
      <c r="J29" t="str">
        <f t="shared" si="65"/>
        <v/>
      </c>
      <c r="K29" t="str">
        <f t="shared" si="65"/>
        <v/>
      </c>
      <c r="L29" t="str">
        <f t="shared" ref="L29" si="67">IF(L27=0,"",CONCATENATE("W",L27,LEFT(L28,1),"c"))</f>
        <v/>
      </c>
      <c r="M29" t="str">
        <f t="shared" si="65"/>
        <v>W10lc</v>
      </c>
      <c r="N29" t="str">
        <f t="shared" si="65"/>
        <v>W20lc</v>
      </c>
      <c r="O29" t="str">
        <f t="shared" si="65"/>
        <v>W30lc</v>
      </c>
      <c r="P29" t="str">
        <f t="shared" si="65"/>
        <v/>
      </c>
      <c r="Q29" t="str">
        <f t="shared" si="65"/>
        <v/>
      </c>
      <c r="R29" t="str">
        <f t="shared" si="65"/>
        <v/>
      </c>
      <c r="S29" t="str">
        <f t="shared" si="65"/>
        <v>W30lc</v>
      </c>
      <c r="T29" t="str">
        <f t="shared" si="65"/>
        <v/>
      </c>
      <c r="U29" t="str">
        <f t="shared" si="65"/>
        <v/>
      </c>
      <c r="V29" t="str">
        <f t="shared" si="65"/>
        <v/>
      </c>
      <c r="W29" t="str">
        <f>IF(W27=0,"",CONCATENATE("W",W27,LEFT(W28,1),"c"))</f>
        <v/>
      </c>
      <c r="X29" t="str">
        <f>IF(X27=0,"",CONCATENATE("W",X27,LEFT(X28,1),"c"))</f>
        <v/>
      </c>
      <c r="Y29" t="str">
        <f>IF(Y27=0,"",CONCATENATE("W",Y27,LEFT(Y28,1),"c"))</f>
        <v/>
      </c>
      <c r="Z29" t="str">
        <f>IF(Z27=0,"",CONCATENATE("W",Z27,LEFT(Z28,1),"c"))</f>
        <v/>
      </c>
      <c r="AA29" t="str">
        <f>IF(AA27=0,"",CONCATENATE("W",AA27,LEFT(AA28,1),"c"))</f>
        <v/>
      </c>
      <c r="AB29" t="str">
        <f>IF(AB27=0,"",CONCATENATE("W",AB27,LEFT(AB28,1),"c"))</f>
        <v/>
      </c>
      <c r="AC29" t="str">
        <f t="shared" ref="AC29" si="68">IF(AC27=0,"",CONCATENATE("W",AC27,LEFT(AC28,1),"c"))</f>
        <v>W30lc</v>
      </c>
      <c r="AD29" t="str">
        <f>IF(AD27=0,"",CONCATENATE("W",AD27,LEFT(AD28,1),"c"))</f>
        <v/>
      </c>
      <c r="AE29" t="str">
        <f>IF(AE27=0,"",CONCATENATE("W",AE27,LEFT(AE28,1),"c"))</f>
        <v/>
      </c>
      <c r="AF29" t="str">
        <f>IF(AF27=0,"",CONCATENATE("W",AF27,LEFT(AF28,1),"c"))</f>
        <v/>
      </c>
    </row>
    <row r="30" spans="1:32" x14ac:dyDescent="0.2">
      <c r="A30" t="s">
        <v>274</v>
      </c>
      <c r="C30" t="str">
        <f t="shared" ref="C30:V30" si="69">CONCATENATE("wind",UPPER(LEFT(C28,1)), "C",C27)</f>
        <v>windLC0</v>
      </c>
      <c r="D30" t="str">
        <f t="shared" si="69"/>
        <v>windLC0</v>
      </c>
      <c r="E30" t="str">
        <f t="shared" si="69"/>
        <v>windLC0</v>
      </c>
      <c r="F30" t="str">
        <f t="shared" ref="F30" si="70">CONCATENATE("wind",UPPER(LEFT(F28,1)), "C",F27)</f>
        <v>windLC0</v>
      </c>
      <c r="G30" t="str">
        <f t="shared" si="69"/>
        <v>windLC0</v>
      </c>
      <c r="H30" t="str">
        <f t="shared" si="69"/>
        <v>windLC0</v>
      </c>
      <c r="I30" t="str">
        <f t="shared" si="69"/>
        <v>windLC0</v>
      </c>
      <c r="J30" t="str">
        <f t="shared" si="69"/>
        <v>windLC0</v>
      </c>
      <c r="K30" t="str">
        <f t="shared" si="69"/>
        <v>windLC0</v>
      </c>
      <c r="L30" t="str">
        <f t="shared" ref="L30" si="71">CONCATENATE("wind",UPPER(LEFT(L28,1)), "C",L27)</f>
        <v>windLC0</v>
      </c>
      <c r="M30" t="str">
        <f t="shared" si="69"/>
        <v>windLC10</v>
      </c>
      <c r="N30" t="str">
        <f t="shared" si="69"/>
        <v>windLC20</v>
      </c>
      <c r="O30" t="str">
        <f t="shared" si="69"/>
        <v>windLC30</v>
      </c>
      <c r="P30" t="str">
        <f t="shared" si="69"/>
        <v>windLC0</v>
      </c>
      <c r="Q30" t="str">
        <f t="shared" si="69"/>
        <v>windLC0</v>
      </c>
      <c r="R30" t="str">
        <f t="shared" si="69"/>
        <v>windLC0</v>
      </c>
      <c r="S30" t="str">
        <f t="shared" si="69"/>
        <v>windLC30</v>
      </c>
      <c r="T30" t="str">
        <f t="shared" si="69"/>
        <v>windLC0</v>
      </c>
      <c r="U30" t="str">
        <f t="shared" si="69"/>
        <v>windLC0</v>
      </c>
      <c r="V30" t="str">
        <f t="shared" si="69"/>
        <v>windLC0</v>
      </c>
      <c r="W30" t="str">
        <f>CONCATENATE("wind",UPPER(LEFT(W28,1)), "C",W27)</f>
        <v>windLC0</v>
      </c>
      <c r="X30" t="str">
        <f>CONCATENATE("wind",UPPER(LEFT(X28,1)), "C",X27)</f>
        <v>windLC0</v>
      </c>
      <c r="Y30" t="str">
        <f>CONCATENATE("wind",UPPER(LEFT(Y28,1)), "C",Y27)</f>
        <v>windLC0</v>
      </c>
      <c r="Z30" t="str">
        <f>CONCATENATE("wind",UPPER(LEFT(Z28,1)), "C",Z27)</f>
        <v>windLC0</v>
      </c>
      <c r="AA30" t="str">
        <f>CONCATENATE("wind",UPPER(LEFT(AA28,1)), "C",AA27)</f>
        <v>windLC0</v>
      </c>
      <c r="AB30" t="str">
        <f>CONCATENATE("wind",UPPER(LEFT(AB28,1)), "C",AB27)</f>
        <v>windLC0</v>
      </c>
      <c r="AC30" t="str">
        <f t="shared" ref="AC30" si="72">CONCATENATE("wind",UPPER(LEFT(AC28,1)), "C",AC27)</f>
        <v>windLC30</v>
      </c>
      <c r="AD30" t="str">
        <f>CONCATENATE("wind",UPPER(LEFT(AD28,1)), "C",AD27)</f>
        <v>windLC0</v>
      </c>
      <c r="AE30" t="str">
        <f>CONCATENATE("wind",UPPER(LEFT(AE28,1)), "C",AE27)</f>
        <v>windLC0</v>
      </c>
      <c r="AF30" t="str">
        <f>CONCATENATE("wind",UPPER(LEFT(AF28,1)), "C",AF27)</f>
        <v>windLC0</v>
      </c>
    </row>
    <row r="31" spans="1:32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10</v>
      </c>
      <c r="Q31" s="21">
        <v>20</v>
      </c>
      <c r="R31" s="21">
        <v>30</v>
      </c>
      <c r="S31" s="21">
        <v>30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30</v>
      </c>
      <c r="AD31" s="21">
        <v>0</v>
      </c>
      <c r="AE31" s="21">
        <v>0</v>
      </c>
      <c r="AF31" s="21">
        <v>0</v>
      </c>
    </row>
    <row r="32" spans="1:32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</row>
    <row r="33" spans="1:32" x14ac:dyDescent="0.2">
      <c r="A33" t="s">
        <v>277</v>
      </c>
      <c r="C33" t="str">
        <f t="shared" ref="C33:O33" si="73">IF(C31=0,"",CONCATENATE("W",C31,LEFT(C32,1),"c"))</f>
        <v/>
      </c>
      <c r="D33" t="str">
        <f t="shared" si="73"/>
        <v/>
      </c>
      <c r="E33" t="str">
        <f t="shared" si="73"/>
        <v/>
      </c>
      <c r="F33" t="str">
        <f t="shared" ref="F33" si="74">IF(F31=0,"",CONCATENATE("W",F31,LEFT(F32,1),"c"))</f>
        <v/>
      </c>
      <c r="G33" t="str">
        <f t="shared" si="73"/>
        <v/>
      </c>
      <c r="H33" t="str">
        <f t="shared" si="73"/>
        <v/>
      </c>
      <c r="I33" t="str">
        <f t="shared" si="73"/>
        <v/>
      </c>
      <c r="J33" t="str">
        <f t="shared" si="73"/>
        <v/>
      </c>
      <c r="K33" t="str">
        <f t="shared" si="73"/>
        <v/>
      </c>
      <c r="L33" t="str">
        <f t="shared" ref="L33" si="75">IF(L31=0,"",CONCATENATE("W",L31,LEFT(L32,1),"c"))</f>
        <v/>
      </c>
      <c r="M33" t="str">
        <f t="shared" si="73"/>
        <v/>
      </c>
      <c r="N33" t="str">
        <f t="shared" si="73"/>
        <v/>
      </c>
      <c r="O33" t="str">
        <f t="shared" si="73"/>
        <v/>
      </c>
      <c r="P33" t="str">
        <f t="shared" ref="P33:V33" si="76">IF(P31=0,"",CONCATENATE("S",P31,LEFT(P32,1),"c"))</f>
        <v>S10lc</v>
      </c>
      <c r="Q33" t="str">
        <f t="shared" si="76"/>
        <v>S20lc</v>
      </c>
      <c r="R33" t="str">
        <f t="shared" si="76"/>
        <v>S30lc</v>
      </c>
      <c r="S33" t="str">
        <f t="shared" si="76"/>
        <v>S30lc</v>
      </c>
      <c r="T33" t="str">
        <f t="shared" si="76"/>
        <v/>
      </c>
      <c r="U33" t="str">
        <f t="shared" si="76"/>
        <v/>
      </c>
      <c r="V33" t="str">
        <f t="shared" si="76"/>
        <v/>
      </c>
      <c r="W33" t="str">
        <f>IF(W31=0,"",CONCATENATE("S",W31,LEFT(W32,1),"c"))</f>
        <v/>
      </c>
      <c r="X33" t="str">
        <f>IF(X31=0,"",CONCATENATE("W",X31,LEFT(X32,1),"c"))</f>
        <v/>
      </c>
      <c r="Y33" t="str">
        <f>IF(Y31=0,"",CONCATENATE("W",Y31,LEFT(Y32,1),"c"))</f>
        <v/>
      </c>
      <c r="Z33" t="str">
        <f>IF(Z31=0,"",CONCATENATE("W",Z31,LEFT(Z32,1),"c"))</f>
        <v/>
      </c>
      <c r="AA33" t="str">
        <f>IF(AA31=0,"",CONCATENATE("W",AA31,LEFT(AA32,1),"c"))</f>
        <v/>
      </c>
      <c r="AB33" t="str">
        <f>IF(AB31=0,"",CONCATENATE("W",AB31,LEFT(AB32,1),"c"))</f>
        <v/>
      </c>
      <c r="AC33" t="str">
        <f t="shared" ref="AC33" si="77">IF(AC31=0,"",CONCATENATE("S",AC31,LEFT(AC32,1),"c"))</f>
        <v>S30lc</v>
      </c>
      <c r="AD33" t="str">
        <f>IF(AD31=0,"",CONCATENATE("S",AD31,LEFT(AD32,1),"c"))</f>
        <v/>
      </c>
      <c r="AE33" t="str">
        <f>IF(AE31=0,"",CONCATENATE("S",AE31,LEFT(AE32,1),"c"))</f>
        <v/>
      </c>
      <c r="AF33" t="str">
        <f>IF(AF31=0,"",CONCATENATE("S",AF31,LEFT(AF32,1),"c"))</f>
        <v/>
      </c>
    </row>
    <row r="34" spans="1:32" x14ac:dyDescent="0.2">
      <c r="A34" t="s">
        <v>278</v>
      </c>
      <c r="C34" t="str">
        <f t="shared" ref="C34:V34" si="78">CONCATENATE("solar",UPPER(LEFT(C32,1)), "C",C31)</f>
        <v>solarLC0</v>
      </c>
      <c r="D34" t="str">
        <f t="shared" si="78"/>
        <v>solarLC0</v>
      </c>
      <c r="E34" t="str">
        <f t="shared" si="78"/>
        <v>solarLC0</v>
      </c>
      <c r="F34" t="str">
        <f t="shared" ref="F34" si="79">CONCATENATE("solar",UPPER(LEFT(F32,1)), "C",F31)</f>
        <v>solarLC0</v>
      </c>
      <c r="G34" t="str">
        <f t="shared" si="78"/>
        <v>solarLC0</v>
      </c>
      <c r="H34" t="str">
        <f t="shared" si="78"/>
        <v>solarLC0</v>
      </c>
      <c r="I34" t="str">
        <f t="shared" si="78"/>
        <v>solarLC0</v>
      </c>
      <c r="J34" t="str">
        <f t="shared" si="78"/>
        <v>solarLC0</v>
      </c>
      <c r="K34" t="str">
        <f t="shared" si="78"/>
        <v>solarLC0</v>
      </c>
      <c r="L34" t="str">
        <f t="shared" ref="L34" si="80">CONCATENATE("solar",UPPER(LEFT(L32,1)), "C",L31)</f>
        <v>solarLC0</v>
      </c>
      <c r="M34" t="str">
        <f t="shared" si="78"/>
        <v>solarLC0</v>
      </c>
      <c r="N34" t="str">
        <f t="shared" si="78"/>
        <v>solarLC0</v>
      </c>
      <c r="O34" t="str">
        <f t="shared" si="78"/>
        <v>solarLC0</v>
      </c>
      <c r="P34" t="str">
        <f t="shared" si="78"/>
        <v>solarLC10</v>
      </c>
      <c r="Q34" t="str">
        <f t="shared" si="78"/>
        <v>solarLC20</v>
      </c>
      <c r="R34" t="str">
        <f t="shared" si="78"/>
        <v>solarLC30</v>
      </c>
      <c r="S34" t="str">
        <f t="shared" si="78"/>
        <v>solarLC30</v>
      </c>
      <c r="T34" t="str">
        <f t="shared" si="78"/>
        <v>solarLC0</v>
      </c>
      <c r="U34" t="str">
        <f t="shared" si="78"/>
        <v>solarLC0</v>
      </c>
      <c r="V34" t="str">
        <f t="shared" si="78"/>
        <v>solarLC0</v>
      </c>
      <c r="W34" t="str">
        <f>CONCATENATE("solar",UPPER(LEFT(W32,1)), "C",W31)</f>
        <v>solarLC0</v>
      </c>
      <c r="X34" t="str">
        <f>CONCATENATE("solar",UPPER(LEFT(X32,1)), "C",X31)</f>
        <v>solarLC0</v>
      </c>
      <c r="Y34" t="str">
        <f>CONCATENATE("solar",UPPER(LEFT(Y32,1)), "C",Y31)</f>
        <v>solarLC0</v>
      </c>
      <c r="Z34" t="str">
        <f>CONCATENATE("solar",UPPER(LEFT(Z32,1)), "C",Z31)</f>
        <v>solarLC0</v>
      </c>
      <c r="AA34" t="str">
        <f>CONCATENATE("solar",UPPER(LEFT(AA32,1)), "C",AA31)</f>
        <v>solarLC0</v>
      </c>
      <c r="AB34" t="str">
        <f>CONCATENATE("solar",UPPER(LEFT(AB32,1)), "C",AB31)</f>
        <v>solarLC0</v>
      </c>
      <c r="AC34" t="str">
        <f t="shared" ref="AC34" si="81">CONCATENATE("solar",UPPER(LEFT(AC32,1)), "C",AC31)</f>
        <v>solarLC30</v>
      </c>
      <c r="AD34" t="str">
        <f>CONCATENATE("solar",UPPER(LEFT(AD32,1)), "C",AD31)</f>
        <v>solarLC0</v>
      </c>
      <c r="AE34" t="str">
        <f>CONCATENATE("solar",UPPER(LEFT(AE32,1)), "C",AE31)</f>
        <v>solarLC0</v>
      </c>
      <c r="AF34" t="str">
        <f>CONCATENATE("solar",UPPER(LEFT(AF32,1)), "C",AF31)</f>
        <v>solarLC0</v>
      </c>
    </row>
    <row r="35" spans="1:32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120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</row>
    <row r="36" spans="1:32" x14ac:dyDescent="0.2">
      <c r="A36" t="s">
        <v>281</v>
      </c>
      <c r="C36" t="str">
        <f t="shared" ref="C36:V36" si="82">IF(C35=80,"", CONCATENATE("W",C35))</f>
        <v/>
      </c>
      <c r="D36" t="str">
        <f t="shared" si="82"/>
        <v/>
      </c>
      <c r="E36" t="str">
        <f t="shared" si="82"/>
        <v/>
      </c>
      <c r="F36" t="str">
        <f t="shared" ref="F36" si="83">IF(F35=80,"", CONCATENATE("W",F35))</f>
        <v/>
      </c>
      <c r="G36" t="str">
        <f t="shared" si="82"/>
        <v/>
      </c>
      <c r="H36" t="str">
        <f t="shared" si="82"/>
        <v/>
      </c>
      <c r="I36" t="str">
        <f t="shared" si="82"/>
        <v/>
      </c>
      <c r="J36" t="str">
        <f t="shared" si="82"/>
        <v/>
      </c>
      <c r="K36" t="str">
        <f t="shared" si="82"/>
        <v/>
      </c>
      <c r="L36" t="str">
        <f t="shared" ref="L36" si="84">IF(L35=80,"", CONCATENATE("W",L35))</f>
        <v/>
      </c>
      <c r="M36" t="str">
        <f t="shared" si="82"/>
        <v/>
      </c>
      <c r="N36" t="str">
        <f t="shared" si="82"/>
        <v/>
      </c>
      <c r="O36" t="str">
        <f t="shared" si="82"/>
        <v/>
      </c>
      <c r="P36" t="str">
        <f t="shared" si="82"/>
        <v/>
      </c>
      <c r="Q36" t="str">
        <f t="shared" si="82"/>
        <v/>
      </c>
      <c r="R36" t="str">
        <f t="shared" si="82"/>
        <v/>
      </c>
      <c r="S36" t="str">
        <f t="shared" si="82"/>
        <v/>
      </c>
      <c r="T36" t="str">
        <f t="shared" si="82"/>
        <v>W120</v>
      </c>
      <c r="U36" t="str">
        <f t="shared" si="82"/>
        <v/>
      </c>
      <c r="V36" t="str">
        <f t="shared" si="82"/>
        <v/>
      </c>
      <c r="W36" t="str">
        <f>IF(W35=80,"", CONCATENATE("W",W35))</f>
        <v>W120</v>
      </c>
      <c r="X36" t="str">
        <f>IF(X35=80,"", CONCATENATE("W",X35))</f>
        <v/>
      </c>
      <c r="Y36" t="str">
        <f>IF(Y35=80,"", CONCATENATE("W",Y35))</f>
        <v/>
      </c>
      <c r="Z36" t="str">
        <f>IF(Z35=80,"", CONCATENATE("W",Z35))</f>
        <v/>
      </c>
      <c r="AA36" t="str">
        <f>IF(AA35=80,"", CONCATENATE("W",AA35))</f>
        <v/>
      </c>
      <c r="AB36" t="str">
        <f>IF(AB35=80,"", CONCATENATE("W",AB35))</f>
        <v/>
      </c>
      <c r="AC36" t="str">
        <f t="shared" ref="AC36" si="85">IF(AC35=80,"", CONCATENATE("W",AC35))</f>
        <v/>
      </c>
      <c r="AD36" t="str">
        <f>IF(AD35=80,"", CONCATENATE("W",AD35))</f>
        <v/>
      </c>
      <c r="AE36" t="str">
        <f>IF(AE35=80,"", CONCATENATE("W",AE35))</f>
        <v/>
      </c>
      <c r="AF36" t="str">
        <f>IF(AF35=80,"", CONCATENATE("W",AF35))</f>
        <v/>
      </c>
    </row>
    <row r="37" spans="1:32" x14ac:dyDescent="0.2">
      <c r="A37" t="s">
        <v>282</v>
      </c>
      <c r="C37" t="str">
        <f t="shared" ref="C37:V37" si="86">CONCATENATE("W",C35)</f>
        <v>W80</v>
      </c>
      <c r="D37" t="str">
        <f t="shared" si="86"/>
        <v>W80</v>
      </c>
      <c r="E37" t="str">
        <f t="shared" si="86"/>
        <v>W80</v>
      </c>
      <c r="F37" t="str">
        <f t="shared" ref="F37" si="87">CONCATENATE("W",F35)</f>
        <v>W80</v>
      </c>
      <c r="G37" t="str">
        <f t="shared" si="86"/>
        <v>W80</v>
      </c>
      <c r="H37" t="str">
        <f t="shared" si="86"/>
        <v>W80</v>
      </c>
      <c r="I37" t="str">
        <f t="shared" si="86"/>
        <v>W80</v>
      </c>
      <c r="J37" t="str">
        <f t="shared" si="86"/>
        <v>W80</v>
      </c>
      <c r="K37" t="str">
        <f t="shared" si="86"/>
        <v>W80</v>
      </c>
      <c r="L37" t="str">
        <f t="shared" ref="L37" si="88">CONCATENATE("W",L35)</f>
        <v>W80</v>
      </c>
      <c r="M37" t="str">
        <f t="shared" si="86"/>
        <v>W80</v>
      </c>
      <c r="N37" t="str">
        <f t="shared" si="86"/>
        <v>W80</v>
      </c>
      <c r="O37" t="str">
        <f t="shared" si="86"/>
        <v>W80</v>
      </c>
      <c r="P37" t="str">
        <f t="shared" si="86"/>
        <v>W80</v>
      </c>
      <c r="Q37" t="str">
        <f t="shared" si="86"/>
        <v>W80</v>
      </c>
      <c r="R37" t="str">
        <f t="shared" si="86"/>
        <v>W80</v>
      </c>
      <c r="S37" t="str">
        <f t="shared" si="86"/>
        <v>W80</v>
      </c>
      <c r="T37" t="str">
        <f t="shared" si="86"/>
        <v>W120</v>
      </c>
      <c r="U37" t="str">
        <f t="shared" si="86"/>
        <v>W80</v>
      </c>
      <c r="V37" t="str">
        <f t="shared" si="86"/>
        <v>W80</v>
      </c>
      <c r="W37" t="str">
        <f>CONCATENATE("W",W35)</f>
        <v>W120</v>
      </c>
      <c r="X37" t="str">
        <f>CONCATENATE("W",X35)</f>
        <v>W80</v>
      </c>
      <c r="Y37" t="str">
        <f>CONCATENATE("W",Y35)</f>
        <v>W80</v>
      </c>
      <c r="Z37" t="str">
        <f>CONCATENATE("W",Z35)</f>
        <v>W80</v>
      </c>
      <c r="AA37" t="str">
        <f>CONCATENATE("W",AA35)</f>
        <v>W80</v>
      </c>
      <c r="AB37" t="str">
        <f>CONCATENATE("W",AB35)</f>
        <v>W80</v>
      </c>
      <c r="AC37" t="str">
        <f t="shared" ref="AC37" si="89">CONCATENATE("W",AC35)</f>
        <v>W80</v>
      </c>
      <c r="AD37" t="str">
        <f>CONCATENATE("W",AD35)</f>
        <v>W80</v>
      </c>
      <c r="AE37" t="str">
        <f>CONCATENATE("W",AE35)</f>
        <v>W80</v>
      </c>
      <c r="AF37" t="str">
        <f>CONCATENATE("W",AF35)</f>
        <v>W80</v>
      </c>
    </row>
    <row r="38" spans="1:32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286</v>
      </c>
      <c r="V38" s="21" t="s">
        <v>287</v>
      </c>
      <c r="W38" s="21" t="s">
        <v>286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</row>
    <row r="39" spans="1:32" x14ac:dyDescent="0.2">
      <c r="A39" t="s">
        <v>288</v>
      </c>
      <c r="C39" t="str">
        <f t="shared" ref="C39:V39" si="90">IF(C38="0d", "", CONCATENATE("S",C38))</f>
        <v/>
      </c>
      <c r="D39" t="str">
        <f t="shared" si="90"/>
        <v/>
      </c>
      <c r="E39" t="str">
        <f t="shared" si="90"/>
        <v/>
      </c>
      <c r="F39" t="str">
        <f t="shared" ref="F39" si="91">IF(F38="0d", "", CONCATENATE("S",F38))</f>
        <v/>
      </c>
      <c r="G39" t="str">
        <f t="shared" si="90"/>
        <v/>
      </c>
      <c r="H39" t="str">
        <f t="shared" si="90"/>
        <v/>
      </c>
      <c r="I39" t="str">
        <f t="shared" si="90"/>
        <v/>
      </c>
      <c r="J39" t="str">
        <f t="shared" si="90"/>
        <v/>
      </c>
      <c r="K39" t="str">
        <f t="shared" si="90"/>
        <v/>
      </c>
      <c r="L39" t="str">
        <f t="shared" ref="L39" si="92">IF(L38="0d", "", CONCATENATE("S",L38))</f>
        <v/>
      </c>
      <c r="M39" t="str">
        <f t="shared" si="90"/>
        <v/>
      </c>
      <c r="N39" t="str">
        <f t="shared" si="90"/>
        <v/>
      </c>
      <c r="O39" t="str">
        <f t="shared" si="90"/>
        <v/>
      </c>
      <c r="P39" t="str">
        <f t="shared" si="90"/>
        <v/>
      </c>
      <c r="Q39" t="str">
        <f t="shared" si="90"/>
        <v/>
      </c>
      <c r="R39" t="str">
        <f t="shared" si="90"/>
        <v/>
      </c>
      <c r="S39" t="str">
        <f t="shared" si="90"/>
        <v/>
      </c>
      <c r="T39" t="str">
        <f t="shared" si="90"/>
        <v/>
      </c>
      <c r="U39" t="str">
        <f t="shared" si="90"/>
        <v>S1A</v>
      </c>
      <c r="V39" t="str">
        <f t="shared" si="90"/>
        <v>S90d</v>
      </c>
      <c r="W39" t="str">
        <f>IF(W38="0d", "", CONCATENATE("S",W38))</f>
        <v>S1A</v>
      </c>
      <c r="X39" t="str">
        <f>IF(X38="0d", "", CONCATENATE("S",X38))</f>
        <v/>
      </c>
      <c r="Y39" t="str">
        <f>IF(Y38="0d", "", CONCATENATE("S",Y38))</f>
        <v/>
      </c>
      <c r="Z39" t="str">
        <f>IF(Z38="0d", "", CONCATENATE("S",Z38))</f>
        <v/>
      </c>
      <c r="AA39" t="str">
        <f>IF(AA38="0d", "", CONCATENATE("S",AA38))</f>
        <v/>
      </c>
      <c r="AB39" t="str">
        <f>IF(AB38="0d", "", CONCATENATE("S",AB38))</f>
        <v/>
      </c>
      <c r="AC39" t="str">
        <f t="shared" ref="AC39" si="93">IF(AC38="0d", "", CONCATENATE("S",AC38))</f>
        <v/>
      </c>
      <c r="AD39" t="str">
        <f>IF(AD38="0d", "", CONCATENATE("S",AD38))</f>
        <v/>
      </c>
      <c r="AE39" t="str">
        <f>IF(AE38="0d", "", CONCATENATE("S",AE38))</f>
        <v/>
      </c>
      <c r="AF39" t="str">
        <f>IF(AF38="0d", "", CONCATENATE("S",AF38))</f>
        <v/>
      </c>
    </row>
    <row r="40" spans="1:32" x14ac:dyDescent="0.2">
      <c r="A40" t="s">
        <v>289</v>
      </c>
      <c r="C40" t="str">
        <f t="shared" ref="C40:V40" si="94">CONCATENATE("S",C38)</f>
        <v>S0d</v>
      </c>
      <c r="D40" t="str">
        <f t="shared" si="94"/>
        <v>S0d</v>
      </c>
      <c r="E40" t="str">
        <f t="shared" si="94"/>
        <v>S0d</v>
      </c>
      <c r="F40" t="str">
        <f t="shared" ref="F40" si="95">CONCATENATE("S",F38)</f>
        <v>S0d</v>
      </c>
      <c r="G40" t="str">
        <f t="shared" si="94"/>
        <v>S0d</v>
      </c>
      <c r="H40" t="str">
        <f t="shared" si="94"/>
        <v>S0d</v>
      </c>
      <c r="I40" t="str">
        <f t="shared" si="94"/>
        <v>S0d</v>
      </c>
      <c r="J40" t="str">
        <f t="shared" si="94"/>
        <v>S0d</v>
      </c>
      <c r="K40" t="str">
        <f t="shared" si="94"/>
        <v>S0d</v>
      </c>
      <c r="L40" t="str">
        <f t="shared" ref="L40" si="96">CONCATENATE("S",L38)</f>
        <v>S0d</v>
      </c>
      <c r="M40" t="str">
        <f t="shared" si="94"/>
        <v>S0d</v>
      </c>
      <c r="N40" t="str">
        <f t="shared" si="94"/>
        <v>S0d</v>
      </c>
      <c r="O40" t="str">
        <f t="shared" si="94"/>
        <v>S0d</v>
      </c>
      <c r="P40" t="str">
        <f t="shared" si="94"/>
        <v>S0d</v>
      </c>
      <c r="Q40" t="str">
        <f t="shared" si="94"/>
        <v>S0d</v>
      </c>
      <c r="R40" t="str">
        <f t="shared" si="94"/>
        <v>S0d</v>
      </c>
      <c r="S40" t="str">
        <f t="shared" si="94"/>
        <v>S0d</v>
      </c>
      <c r="T40" t="str">
        <f t="shared" si="94"/>
        <v>S0d</v>
      </c>
      <c r="U40" t="str">
        <f t="shared" si="94"/>
        <v>S1A</v>
      </c>
      <c r="V40" t="str">
        <f t="shared" si="94"/>
        <v>S90d</v>
      </c>
      <c r="W40" t="str">
        <f>CONCATENATE("S",W38)</f>
        <v>S1A</v>
      </c>
      <c r="X40" t="str">
        <f>CONCATENATE("S",X38)</f>
        <v>S0d</v>
      </c>
      <c r="Y40" t="str">
        <f>CONCATENATE("S",Y38)</f>
        <v>S0d</v>
      </c>
      <c r="Z40" t="str">
        <f>CONCATENATE("S",Z38)</f>
        <v>S0d</v>
      </c>
      <c r="AA40" t="str">
        <f>CONCATENATE("S",AA38)</f>
        <v>S0d</v>
      </c>
      <c r="AB40" t="str">
        <f>CONCATENATE("S",AB38)</f>
        <v>S0d</v>
      </c>
      <c r="AC40" t="str">
        <f t="shared" ref="AC40" si="97">CONCATENATE("S",AC38)</f>
        <v>S0d</v>
      </c>
      <c r="AD40" t="str">
        <f>CONCATENATE("S",AD38)</f>
        <v>S0d</v>
      </c>
      <c r="AE40" t="str">
        <f>CONCATENATE("S",AE38)</f>
        <v>S0d</v>
      </c>
      <c r="AF40" t="str">
        <f>CONCATENATE("S",AF38)</f>
        <v>S0d</v>
      </c>
    </row>
    <row r="41" spans="1:32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</row>
    <row r="42" spans="1:32" x14ac:dyDescent="0.2">
      <c r="A42" t="s">
        <v>291</v>
      </c>
      <c r="C42" t="str">
        <f t="shared" ref="C42:V42" si="98">IF(C41=2014,"",CONCATENATE("L",C41))</f>
        <v/>
      </c>
      <c r="D42" t="str">
        <f t="shared" si="98"/>
        <v/>
      </c>
      <c r="E42" t="str">
        <f t="shared" si="98"/>
        <v/>
      </c>
      <c r="F42" t="str">
        <f t="shared" ref="F42" si="99">IF(F41=2014,"",CONCATENATE("L",F41))</f>
        <v/>
      </c>
      <c r="G42" t="str">
        <f t="shared" si="98"/>
        <v/>
      </c>
      <c r="H42" t="str">
        <f t="shared" si="98"/>
        <v/>
      </c>
      <c r="I42" t="str">
        <f t="shared" si="98"/>
        <v/>
      </c>
      <c r="J42" t="str">
        <f t="shared" si="98"/>
        <v/>
      </c>
      <c r="K42" t="str">
        <f t="shared" si="98"/>
        <v/>
      </c>
      <c r="L42" t="str">
        <f t="shared" ref="L42" si="100">IF(L41=2014,"",CONCATENATE("L",L41))</f>
        <v/>
      </c>
      <c r="M42" t="str">
        <f t="shared" si="98"/>
        <v/>
      </c>
      <c r="N42" t="str">
        <f t="shared" si="98"/>
        <v/>
      </c>
      <c r="O42" t="str">
        <f t="shared" si="98"/>
        <v/>
      </c>
      <c r="P42" t="str">
        <f t="shared" si="98"/>
        <v/>
      </c>
      <c r="Q42" t="str">
        <f t="shared" si="98"/>
        <v/>
      </c>
      <c r="R42" t="str">
        <f t="shared" si="98"/>
        <v/>
      </c>
      <c r="S42" t="str">
        <f t="shared" si="98"/>
        <v/>
      </c>
      <c r="T42" t="str">
        <f t="shared" si="98"/>
        <v/>
      </c>
      <c r="U42" t="str">
        <f t="shared" si="98"/>
        <v/>
      </c>
      <c r="V42" t="str">
        <f t="shared" si="98"/>
        <v/>
      </c>
      <c r="W42" t="str">
        <f>IF(W41=2014,"",CONCATENATE("L",W41))</f>
        <v/>
      </c>
      <c r="X42" t="str">
        <f>IF(X41=2014,"",CONCATENATE("L",X41))</f>
        <v/>
      </c>
      <c r="Y42" t="str">
        <f>IF(Y41=2014,"",CONCATENATE("L",Y41))</f>
        <v/>
      </c>
      <c r="Z42" t="str">
        <f>IF(Z41=2014,"",CONCATENATE("L",Z41))</f>
        <v/>
      </c>
      <c r="AA42" t="str">
        <f>IF(AA41=2014,"",CONCATENATE("L",AA41))</f>
        <v/>
      </c>
      <c r="AB42" t="str">
        <f>IF(AB41=2014,"",CONCATENATE("L",AB41))</f>
        <v/>
      </c>
      <c r="AC42" t="str">
        <f t="shared" ref="AC42" si="101">IF(AC41=2014,"",CONCATENATE("L",AC41))</f>
        <v/>
      </c>
      <c r="AD42" t="str">
        <f>IF(AD41=2014,"",CONCATENATE("L",AD41))</f>
        <v/>
      </c>
      <c r="AE42" t="str">
        <f>IF(AE41=2014,"",CONCATENATE("L",AE41))</f>
        <v/>
      </c>
      <c r="AF42" t="str">
        <f>IF(AF41=2014,"",CONCATENATE("L",AF41))</f>
        <v/>
      </c>
    </row>
    <row r="43" spans="1:32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465</v>
      </c>
      <c r="AE43" s="21" t="s">
        <v>468</v>
      </c>
      <c r="AF43" s="21" t="s">
        <v>469</v>
      </c>
    </row>
    <row r="44" spans="1:32" x14ac:dyDescent="0.2">
      <c r="A44" t="s">
        <v>295</v>
      </c>
      <c r="C44" t="str">
        <f t="shared" ref="C44:V44" si="102">IF(C43="none","",CONCATENATE("L",C43))</f>
        <v/>
      </c>
      <c r="D44" t="str">
        <f t="shared" si="102"/>
        <v/>
      </c>
      <c r="E44" t="str">
        <f t="shared" si="102"/>
        <v/>
      </c>
      <c r="F44" t="str">
        <f t="shared" ref="F44" si="103">IF(F43="none","",CONCATENATE("L",F43))</f>
        <v/>
      </c>
      <c r="G44" t="str">
        <f t="shared" si="102"/>
        <v/>
      </c>
      <c r="H44" t="str">
        <f t="shared" si="102"/>
        <v/>
      </c>
      <c r="I44" t="str">
        <f t="shared" si="102"/>
        <v/>
      </c>
      <c r="J44" t="str">
        <f t="shared" si="102"/>
        <v/>
      </c>
      <c r="K44" t="str">
        <f t="shared" si="102"/>
        <v/>
      </c>
      <c r="L44" t="str">
        <f t="shared" ref="L44" si="104">IF(L43="none","",CONCATENATE("L",L43))</f>
        <v/>
      </c>
      <c r="M44" t="str">
        <f t="shared" si="102"/>
        <v/>
      </c>
      <c r="N44" t="str">
        <f t="shared" si="102"/>
        <v/>
      </c>
      <c r="O44" t="str">
        <f t="shared" si="102"/>
        <v/>
      </c>
      <c r="P44" t="str">
        <f t="shared" si="102"/>
        <v/>
      </c>
      <c r="Q44" t="str">
        <f t="shared" si="102"/>
        <v/>
      </c>
      <c r="R44" t="str">
        <f t="shared" si="102"/>
        <v/>
      </c>
      <c r="S44" t="str">
        <f t="shared" si="102"/>
        <v/>
      </c>
      <c r="T44" t="str">
        <f t="shared" si="102"/>
        <v/>
      </c>
      <c r="U44" t="str">
        <f t="shared" si="102"/>
        <v/>
      </c>
      <c r="V44" t="str">
        <f t="shared" si="102"/>
        <v/>
      </c>
      <c r="W44" t="str">
        <f>IF(W43="none","",CONCATENATE("L",W43))</f>
        <v/>
      </c>
      <c r="X44" t="str">
        <f>IF(X43="none","",CONCATENATE("L",X43))</f>
        <v/>
      </c>
      <c r="Y44" t="str">
        <f>IF(Y43="none","",CONCATENATE("L",Y43))</f>
        <v/>
      </c>
      <c r="Z44" t="str">
        <f>IF(Z43="none","",CONCATENATE("L",Z43))</f>
        <v/>
      </c>
      <c r="AA44" t="str">
        <f>IF(AA43="none","",CONCATENATE("L",AA43))</f>
        <v/>
      </c>
      <c r="AB44" t="str">
        <f>IF(AB43="none","",CONCATENATE("L",AB43))</f>
        <v/>
      </c>
      <c r="AC44" t="str">
        <f t="shared" ref="AC44" si="105">IF(AC43="none","",CONCATENATE("L",AC43))</f>
        <v/>
      </c>
      <c r="AD44" t="str">
        <f>IF(AD43="none","",CONCATENATE("L",AD43))</f>
        <v>Lmod_D0_M0_energyOnly</v>
      </c>
      <c r="AE44" t="str">
        <f>IF(AE43="none","",CONCATENATE("L",AE43))</f>
        <v>Lmod_D50_M0_energyOnly</v>
      </c>
      <c r="AF44" t="str">
        <f>IF(AF43="none","",CONCATENATE("L",AF43))</f>
        <v>Lmod_D25_M25_energyOnly</v>
      </c>
    </row>
    <row r="45" spans="1:32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</row>
    <row r="46" spans="1:32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300</v>
      </c>
      <c r="C47" t="str">
        <f t="shared" ref="C47:V47" si="106">IF(C45="RT","",CONCATENATE(C45,C46))</f>
        <v/>
      </c>
      <c r="D47" t="str">
        <f t="shared" si="106"/>
        <v/>
      </c>
      <c r="E47" t="str">
        <f t="shared" si="106"/>
        <v/>
      </c>
      <c r="F47" t="str">
        <f t="shared" ref="F47" si="107">IF(F45="RT","",CONCATENATE(F45,F46))</f>
        <v/>
      </c>
      <c r="G47" t="str">
        <f t="shared" si="106"/>
        <v/>
      </c>
      <c r="H47" t="str">
        <f t="shared" si="106"/>
        <v/>
      </c>
      <c r="I47" t="str">
        <f t="shared" si="106"/>
        <v/>
      </c>
      <c r="J47" t="str">
        <f t="shared" si="106"/>
        <v/>
      </c>
      <c r="K47" t="str">
        <f t="shared" si="106"/>
        <v/>
      </c>
      <c r="L47" t="str">
        <f t="shared" ref="L47" si="108">IF(L45="RT","",CONCATENATE(L45,L46))</f>
        <v/>
      </c>
      <c r="M47" t="str">
        <f t="shared" si="106"/>
        <v/>
      </c>
      <c r="N47" t="str">
        <f t="shared" si="106"/>
        <v/>
      </c>
      <c r="O47" t="str">
        <f t="shared" si="106"/>
        <v/>
      </c>
      <c r="P47" t="str">
        <f t="shared" si="106"/>
        <v/>
      </c>
      <c r="Q47" t="str">
        <f t="shared" si="106"/>
        <v/>
      </c>
      <c r="R47" t="str">
        <f t="shared" si="106"/>
        <v/>
      </c>
      <c r="S47" t="str">
        <f t="shared" si="106"/>
        <v/>
      </c>
      <c r="T47" t="str">
        <f t="shared" si="106"/>
        <v/>
      </c>
      <c r="U47" t="str">
        <f t="shared" si="106"/>
        <v/>
      </c>
      <c r="V47" t="str">
        <f t="shared" si="106"/>
        <v/>
      </c>
      <c r="W47" t="str">
        <f>IF(W45="RT","",CONCATENATE(W45,W46))</f>
        <v/>
      </c>
      <c r="X47" t="str">
        <f>IF(X45="RT","",CONCATENATE(X45,X46))</f>
        <v/>
      </c>
      <c r="Y47" t="str">
        <f>IF(Y45="RT","",CONCATENATE(Y45,Y46))</f>
        <v/>
      </c>
      <c r="Z47" t="str">
        <f>IF(Z45="RT","",CONCATENATE(Z45,Z46))</f>
        <v/>
      </c>
      <c r="AA47" t="str">
        <f>IF(AA45="RT","",CONCATENATE(AA45,AA46))</f>
        <v/>
      </c>
      <c r="AB47" t="str">
        <f>IF(AB45="RT","",CONCATENATE(AB45,AB46))</f>
        <v/>
      </c>
      <c r="AC47" t="str">
        <f t="shared" ref="AC47" si="109">IF(AC45="RT","",CONCATENATE(AC45,AC46))</f>
        <v/>
      </c>
      <c r="AD47" t="str">
        <f>IF(AD45="RT","",CONCATENATE(AD45,AD46))</f>
        <v/>
      </c>
      <c r="AE47" t="str">
        <f>IF(AE45="RT","",CONCATENATE(AE45,AE46))</f>
        <v/>
      </c>
      <c r="AF47" t="str">
        <f>IF(AF45="RT","",CONCATENATE(AF45,AF46))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G26" workbookViewId="0">
      <selection activeCell="AM10" sqref="AM10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/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/>
    </row>
    <row r="16" spans="1:38" x14ac:dyDescent="0.2">
      <c r="A16" t="s">
        <v>27</v>
      </c>
      <c r="B16">
        <v>240</v>
      </c>
      <c r="R16" s="7" t="s">
        <v>1</v>
      </c>
    </row>
    <row r="17" spans="1:31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/>
    </row>
    <row r="18" spans="1:31" x14ac:dyDescent="0.2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1" x14ac:dyDescent="0.2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/>
    </row>
    <row r="20" spans="1:31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/>
    </row>
    <row r="21" spans="1:31" x14ac:dyDescent="0.2">
      <c r="A21" t="s">
        <v>49</v>
      </c>
      <c r="B21">
        <f>'Data and sources'!C35</f>
        <v>2071</v>
      </c>
      <c r="C21" t="s">
        <v>48</v>
      </c>
    </row>
    <row r="22" spans="1:31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/>
    </row>
    <row r="24" spans="1:31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/>
    </row>
    <row r="25" spans="1:31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/>
    </row>
    <row r="26" spans="1:31" x14ac:dyDescent="0.2">
      <c r="A26" t="s">
        <v>53</v>
      </c>
      <c r="B26">
        <v>6705</v>
      </c>
      <c r="C26" t="s">
        <v>51</v>
      </c>
    </row>
    <row r="27" spans="1:31" x14ac:dyDescent="0.2">
      <c r="R27" s="7" t="s">
        <v>3</v>
      </c>
    </row>
    <row r="28" spans="1:31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  <c r="AE28" s="5"/>
    </row>
    <row r="29" spans="1:31" x14ac:dyDescent="0.2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/>
    </row>
    <row r="30" spans="1:31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/>
    </row>
    <row r="31" spans="1:31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/>
    </row>
    <row r="32" spans="1:31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  <c r="AE34" s="2"/>
    </row>
    <row r="35" spans="1:31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  <c r="AE35" s="2"/>
    </row>
    <row r="36" spans="1:31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1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1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  <c r="AE38" s="5"/>
    </row>
    <row r="39" spans="1:31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  <c r="AE39" s="5"/>
    </row>
    <row r="40" spans="1:31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  <c r="AE40" s="5"/>
    </row>
    <row r="41" spans="1:31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1" x14ac:dyDescent="0.2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  <c r="AE44" s="5"/>
    </row>
    <row r="45" spans="1:31" x14ac:dyDescent="0.2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  <c r="AE45" s="5"/>
    </row>
    <row r="46" spans="1:31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  <c r="AE46" s="5"/>
    </row>
    <row r="47" spans="1:31" x14ac:dyDescent="0.2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  <c r="AE47" s="5"/>
    </row>
    <row r="48" spans="1:31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  <c r="AE48" s="5"/>
    </row>
    <row r="49" spans="1:31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  <c r="AE49" s="5"/>
    </row>
    <row r="50" spans="1:31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1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  <c r="AE53" s="5"/>
    </row>
    <row r="54" spans="1:31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  <c r="AE54" s="4"/>
    </row>
    <row r="55" spans="1:31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  <c r="AE55" s="5"/>
    </row>
    <row r="56" spans="1:31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  <c r="AE56" s="4"/>
    </row>
    <row r="57" spans="1:31" x14ac:dyDescent="0.2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  <c r="AE57" s="5"/>
    </row>
    <row r="58" spans="1:31" x14ac:dyDescent="0.2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  <c r="AE58" s="4"/>
    </row>
    <row r="59" spans="1:31" x14ac:dyDescent="0.2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1" x14ac:dyDescent="0.2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1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1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1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43">INDEX($AJ$4:$AL$7, MATCH(S13,$AJ$4:$AJ$7,0), 2)</f>
        <v>1200</v>
      </c>
      <c r="T63">
        <f t="shared" si="43"/>
        <v>1200</v>
      </c>
      <c r="U63">
        <f t="shared" si="43"/>
        <v>1200</v>
      </c>
      <c r="V63">
        <f t="shared" si="43"/>
        <v>1200</v>
      </c>
      <c r="W63">
        <f t="shared" si="43"/>
        <v>1200</v>
      </c>
      <c r="X63">
        <f t="shared" si="43"/>
        <v>1200</v>
      </c>
      <c r="Y63">
        <f t="shared" si="43"/>
        <v>1200</v>
      </c>
      <c r="Z63">
        <f t="shared" si="43"/>
        <v>1200</v>
      </c>
      <c r="AA63">
        <f t="shared" si="43"/>
        <v>1200</v>
      </c>
      <c r="AB63">
        <f t="shared" si="43"/>
        <v>900</v>
      </c>
      <c r="AC63">
        <f t="shared" si="43"/>
        <v>600</v>
      </c>
      <c r="AD63">
        <f t="shared" si="43"/>
        <v>1200</v>
      </c>
    </row>
    <row r="64" spans="1:31" x14ac:dyDescent="0.2">
      <c r="Q64" t="s">
        <v>204</v>
      </c>
      <c r="R64" t="s">
        <v>222</v>
      </c>
      <c r="S64">
        <f t="shared" ref="S64:AD64" si="44">INDEX($AJ$4:$AL$7, MATCH(S13,$AJ$4:$AJ$7,0), 3)</f>
        <v>76</v>
      </c>
      <c r="T64">
        <f t="shared" si="44"/>
        <v>76</v>
      </c>
      <c r="U64">
        <f t="shared" si="44"/>
        <v>76</v>
      </c>
      <c r="V64">
        <f t="shared" si="44"/>
        <v>76</v>
      </c>
      <c r="W64">
        <f t="shared" si="44"/>
        <v>76</v>
      </c>
      <c r="X64">
        <f t="shared" si="44"/>
        <v>76</v>
      </c>
      <c r="Y64">
        <f t="shared" si="44"/>
        <v>76</v>
      </c>
      <c r="Z64">
        <f t="shared" si="44"/>
        <v>76</v>
      </c>
      <c r="AA64">
        <f t="shared" si="44"/>
        <v>76</v>
      </c>
      <c r="AB64">
        <f t="shared" si="44"/>
        <v>57</v>
      </c>
      <c r="AC64">
        <f t="shared" si="44"/>
        <v>38</v>
      </c>
      <c r="AD64">
        <f t="shared" si="44"/>
        <v>76</v>
      </c>
    </row>
    <row r="66" spans="1:3" x14ac:dyDescent="0.2">
      <c r="A66" s="7" t="s">
        <v>426</v>
      </c>
    </row>
    <row r="67" spans="1:3" x14ac:dyDescent="0.2">
      <c r="B67" t="s">
        <v>159</v>
      </c>
      <c r="C67" t="s">
        <v>160</v>
      </c>
    </row>
    <row r="68" spans="1:3" x14ac:dyDescent="0.2">
      <c r="A68" t="s">
        <v>427</v>
      </c>
      <c r="B68">
        <v>1100</v>
      </c>
      <c r="C68">
        <v>800</v>
      </c>
    </row>
    <row r="69" spans="1:3" x14ac:dyDescent="0.2">
      <c r="A69" t="s">
        <v>428</v>
      </c>
      <c r="B69">
        <v>15</v>
      </c>
      <c r="C69">
        <v>10</v>
      </c>
    </row>
    <row r="70" spans="1:3" x14ac:dyDescent="0.2">
      <c r="A70" t="s">
        <v>430</v>
      </c>
      <c r="B70" s="1">
        <v>0.28000000000000003</v>
      </c>
      <c r="C70" s="1">
        <v>0.2</v>
      </c>
    </row>
    <row r="71" spans="1:3" x14ac:dyDescent="0.2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</cols>
  <sheetData>
    <row r="1" spans="1:17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4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1200</v>
      </c>
    </row>
    <row r="13" spans="1:14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76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B68" sqref="B68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2019-02-04T07:03:46Z</dcterms:modified>
</cp:coreProperties>
</file>