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autoCompressPictures="0"/>
  <mc:AlternateContent xmlns:mc="http://schemas.openxmlformats.org/markup-compatibility/2006">
    <mc:Choice Requires="x15">
      <x15ac:absPath xmlns:x15ac="http://schemas.microsoft.com/office/spreadsheetml/2010/11/ac" url="/Users/ranjitster/Dropbox/renewable_energy_value/renewable_energy_value/india_data/RE_costs/"/>
    </mc:Choice>
  </mc:AlternateContent>
  <bookViews>
    <workbookView xWindow="-33360" yWindow="280" windowWidth="22820" windowHeight="12880" activeTab="1"/>
  </bookViews>
  <sheets>
    <sheet name="RE Auction Winning Bids" sheetId="7" r:id="rId1"/>
    <sheet name="Nominal vs Real" sheetId="8"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E6" i="8" l="1"/>
  <c r="E11" i="8"/>
  <c r="E12" i="8"/>
  <c r="E13" i="8"/>
  <c r="E14" i="8"/>
  <c r="E15" i="8"/>
  <c r="E16" i="8"/>
  <c r="E17" i="8"/>
  <c r="E18" i="8"/>
  <c r="E19" i="8"/>
  <c r="E20" i="8"/>
  <c r="E21" i="8"/>
  <c r="E22" i="8"/>
  <c r="E23" i="8"/>
  <c r="E24" i="8"/>
  <c r="E25" i="8"/>
  <c r="E26" i="8"/>
  <c r="E27" i="8"/>
  <c r="E28" i="8"/>
  <c r="E29" i="8"/>
  <c r="E30" i="8"/>
  <c r="E31" i="8"/>
  <c r="E32" i="8"/>
  <c r="E33" i="8"/>
  <c r="E34" i="8"/>
  <c r="E35" i="8"/>
  <c r="E7" i="8"/>
  <c r="E8" i="8"/>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2" i="7"/>
  <c r="D71" i="7"/>
  <c r="M108" i="7"/>
  <c r="L106" i="7"/>
  <c r="L108" i="7"/>
  <c r="M109" i="7"/>
  <c r="L107" i="7"/>
  <c r="M107" i="7"/>
  <c r="M105" i="7"/>
  <c r="L109" i="7"/>
  <c r="M106" i="7"/>
  <c r="M94" i="7"/>
  <c r="L104" i="7"/>
  <c r="L105" i="7"/>
  <c r="M102" i="7"/>
  <c r="M103" i="7"/>
  <c r="M104" i="7"/>
  <c r="M98" i="7"/>
  <c r="L103" i="7"/>
  <c r="L102" i="7"/>
  <c r="M101" i="7"/>
  <c r="L101" i="7"/>
  <c r="M92" i="7"/>
  <c r="L97" i="7"/>
  <c r="M97" i="7"/>
  <c r="L96" i="7"/>
  <c r="M99" i="7"/>
  <c r="L91" i="7"/>
  <c r="M93" i="7"/>
  <c r="M100" i="7"/>
  <c r="L99" i="7"/>
  <c r="M96" i="7"/>
  <c r="L94" i="7"/>
  <c r="L92" i="7"/>
  <c r="L98" i="7"/>
  <c r="M95" i="7"/>
  <c r="L95" i="7"/>
  <c r="L93" i="7"/>
  <c r="L100" i="7"/>
  <c r="M88" i="7"/>
  <c r="L89" i="7"/>
  <c r="L90" i="7"/>
  <c r="L88" i="7"/>
  <c r="M90" i="7"/>
  <c r="M87" i="7"/>
  <c r="M83" i="7"/>
  <c r="M79" i="7"/>
  <c r="M75" i="7"/>
  <c r="M91" i="7"/>
  <c r="M89" i="7"/>
  <c r="M86" i="7"/>
  <c r="M78" i="7"/>
  <c r="M74" i="7"/>
  <c r="M85" i="7"/>
  <c r="M81" i="7"/>
  <c r="M77" i="7"/>
  <c r="M73" i="7"/>
  <c r="M82" i="7"/>
  <c r="M84" i="7"/>
  <c r="M80" i="7"/>
  <c r="M76" i="7"/>
  <c r="M72" i="7"/>
  <c r="M68" i="7"/>
  <c r="L87" i="7"/>
  <c r="L79" i="7"/>
  <c r="L75" i="7"/>
  <c r="L86" i="7"/>
  <c r="L82" i="7"/>
  <c r="L78" i="7"/>
  <c r="L74" i="7"/>
  <c r="L85" i="7"/>
  <c r="L81" i="7"/>
  <c r="L77" i="7"/>
  <c r="L73" i="7"/>
  <c r="L83" i="7"/>
  <c r="L84" i="7"/>
  <c r="L80" i="7"/>
  <c r="L76" i="7"/>
  <c r="L72" i="7"/>
  <c r="L66" i="7"/>
  <c r="M66" i="7"/>
  <c r="M67" i="7"/>
  <c r="L60" i="7"/>
  <c r="L67" i="7"/>
  <c r="M70" i="7"/>
  <c r="M64" i="7"/>
  <c r="L59" i="7"/>
  <c r="L70" i="7"/>
  <c r="L68" i="7"/>
  <c r="M62" i="7"/>
  <c r="M71" i="7"/>
  <c r="M69" i="7"/>
  <c r="L53" i="7"/>
  <c r="M60" i="7"/>
  <c r="L71" i="7"/>
  <c r="L69" i="7"/>
  <c r="L57" i="7"/>
  <c r="M3" i="7"/>
  <c r="L64" i="7"/>
  <c r="L62" i="7"/>
  <c r="M65" i="7"/>
  <c r="M63" i="7"/>
  <c r="M61" i="7"/>
  <c r="M59" i="7"/>
  <c r="L65" i="7"/>
  <c r="L63" i="7"/>
  <c r="L61" i="7"/>
  <c r="M52" i="7"/>
  <c r="L28" i="7"/>
  <c r="M43" i="7"/>
  <c r="L20" i="7"/>
  <c r="L55" i="7"/>
  <c r="L51" i="7"/>
  <c r="M35" i="7"/>
  <c r="M11" i="7"/>
  <c r="M58" i="7"/>
  <c r="M54" i="7"/>
  <c r="M56" i="7"/>
  <c r="M53" i="7"/>
  <c r="L44" i="7"/>
  <c r="L12" i="7"/>
  <c r="M27" i="7"/>
  <c r="M50" i="7"/>
  <c r="L58" i="7"/>
  <c r="L56" i="7"/>
  <c r="L54" i="7"/>
  <c r="L36" i="7"/>
  <c r="L4" i="7"/>
  <c r="M19" i="7"/>
  <c r="M57" i="7"/>
  <c r="M55" i="7"/>
  <c r="L27" i="7"/>
  <c r="L19" i="7"/>
  <c r="L11" i="7"/>
  <c r="L3" i="7"/>
  <c r="M42" i="7"/>
  <c r="M34" i="7"/>
  <c r="M26" i="7"/>
  <c r="M18" i="7"/>
  <c r="M10" i="7"/>
  <c r="M5" i="7"/>
  <c r="L52" i="7"/>
  <c r="L50" i="7"/>
  <c r="L43" i="7"/>
  <c r="L48" i="7"/>
  <c r="L24" i="7"/>
  <c r="L8" i="7"/>
  <c r="M47" i="7"/>
  <c r="M39" i="7"/>
  <c r="M31" i="7"/>
  <c r="M23" i="7"/>
  <c r="M15" i="7"/>
  <c r="M7" i="7"/>
  <c r="M4" i="7"/>
  <c r="M51" i="7"/>
  <c r="L35" i="7"/>
  <c r="L40" i="7"/>
  <c r="L32" i="7"/>
  <c r="L16" i="7"/>
  <c r="L47" i="7"/>
  <c r="L39" i="7"/>
  <c r="L31" i="7"/>
  <c r="L23" i="7"/>
  <c r="L15" i="7"/>
  <c r="L7" i="7"/>
  <c r="M46" i="7"/>
  <c r="M38" i="7"/>
  <c r="M30" i="7"/>
  <c r="M22" i="7"/>
  <c r="M14" i="7"/>
  <c r="M6" i="7"/>
  <c r="M2" i="7"/>
  <c r="L2" i="7"/>
  <c r="L46" i="7"/>
  <c r="L42" i="7"/>
  <c r="L38" i="7"/>
  <c r="L34" i="7"/>
  <c r="L30" i="7"/>
  <c r="L26" i="7"/>
  <c r="L22" i="7"/>
  <c r="L18" i="7"/>
  <c r="L14" i="7"/>
  <c r="L10" i="7"/>
  <c r="L6" i="7"/>
  <c r="M49" i="7"/>
  <c r="M45" i="7"/>
  <c r="M41" i="7"/>
  <c r="M37" i="7"/>
  <c r="M33" i="7"/>
  <c r="M29" i="7"/>
  <c r="M25" i="7"/>
  <c r="M21" i="7"/>
  <c r="M17" i="7"/>
  <c r="M13" i="7"/>
  <c r="M9" i="7"/>
  <c r="L49" i="7"/>
  <c r="L45" i="7"/>
  <c r="L41" i="7"/>
  <c r="L37" i="7"/>
  <c r="L33" i="7"/>
  <c r="L29" i="7"/>
  <c r="L25" i="7"/>
  <c r="L21" i="7"/>
  <c r="L17" i="7"/>
  <c r="L13" i="7"/>
  <c r="L9" i="7"/>
  <c r="L5" i="7"/>
  <c r="M48" i="7"/>
  <c r="M44" i="7"/>
  <c r="M40" i="7"/>
  <c r="M36" i="7"/>
  <c r="M32" i="7"/>
  <c r="M28" i="7"/>
  <c r="M24" i="7"/>
  <c r="M20" i="7"/>
  <c r="M16" i="7"/>
  <c r="M12" i="7"/>
  <c r="M8" i="7"/>
</calcChain>
</file>

<file path=xl/comments1.xml><?xml version="1.0" encoding="utf-8"?>
<comments xmlns="http://schemas.openxmlformats.org/spreadsheetml/2006/main">
  <authors>
    <author>Ranjit</author>
  </authors>
  <commentList>
    <comment ref="D71" authorId="0">
      <text>
        <r>
          <rPr>
            <b/>
            <sz val="9"/>
            <color indexed="81"/>
            <rFont val="Tahoma"/>
            <family val="2"/>
          </rPr>
          <t>Ranjit:</t>
        </r>
        <r>
          <rPr>
            <sz val="9"/>
            <color indexed="81"/>
            <rFont val="Tahoma"/>
            <family val="2"/>
          </rPr>
          <t xml:space="preserve">
Added 75 MW, which was earmarked for GJ PSU. According to Mercom, if PSU doesn't take 75, ReNew Power will develop that 75 MW.
</t>
        </r>
      </text>
    </comment>
  </commentList>
</comments>
</file>

<file path=xl/sharedStrings.xml><?xml version="1.0" encoding="utf-8"?>
<sst xmlns="http://schemas.openxmlformats.org/spreadsheetml/2006/main" count="783" uniqueCount="106">
  <si>
    <t>Capacity</t>
  </si>
  <si>
    <t>Bhadla</t>
  </si>
  <si>
    <t>Hero Future Energies</t>
  </si>
  <si>
    <t>Rajasthan</t>
  </si>
  <si>
    <t>Azure Power</t>
  </si>
  <si>
    <t>Andhra Pradesh</t>
  </si>
  <si>
    <t>Solairedirect</t>
  </si>
  <si>
    <t>Source</t>
  </si>
  <si>
    <t>SECI</t>
  </si>
  <si>
    <t>Karnataka</t>
  </si>
  <si>
    <t>Shapoorji Pallonji</t>
  </si>
  <si>
    <t>Asian Fab Tech</t>
  </si>
  <si>
    <t>Greenko</t>
  </si>
  <si>
    <t>Max Planck Solar Farms</t>
  </si>
  <si>
    <t>DCR</t>
  </si>
  <si>
    <t>Bidder</t>
  </si>
  <si>
    <t>Tariff (Rs/kWh)</t>
  </si>
  <si>
    <t>Acme</t>
  </si>
  <si>
    <t>Ekialde Solar</t>
  </si>
  <si>
    <t>Emmvee</t>
  </si>
  <si>
    <t>Rays Power Infra</t>
  </si>
  <si>
    <t>ReNew Power</t>
  </si>
  <si>
    <t>Svarog Global</t>
  </si>
  <si>
    <t>TEP Rooftop Solar</t>
  </si>
  <si>
    <t>No DCR</t>
  </si>
  <si>
    <t>Karnataka Renewable Energy Development Limited (KREDL)</t>
  </si>
  <si>
    <t>Avaada Energy</t>
  </si>
  <si>
    <t>Location</t>
  </si>
  <si>
    <t>Pavagada Solar Park</t>
  </si>
  <si>
    <t>Gujarat Urja Vikas Nigam Limited (GUVNL)</t>
  </si>
  <si>
    <t>Maharashtra State Electricity Distribution Company Limited (MSEDCL)</t>
  </si>
  <si>
    <t>Adani Green Energy</t>
  </si>
  <si>
    <t>KCT Renewable Energy</t>
  </si>
  <si>
    <t>Inox Wind</t>
  </si>
  <si>
    <t>Mytrah Energy</t>
  </si>
  <si>
    <t>Hero Wind Energy</t>
  </si>
  <si>
    <t>Torrent Power</t>
  </si>
  <si>
    <t>Maharashtra</t>
  </si>
  <si>
    <t>Sub-location</t>
  </si>
  <si>
    <t>Auction</t>
  </si>
  <si>
    <t>Agency</t>
  </si>
  <si>
    <t>Total auction capacity</t>
  </si>
  <si>
    <t>Month-Year</t>
  </si>
  <si>
    <t>Capacity weighted average auction price</t>
  </si>
  <si>
    <t>Technology</t>
  </si>
  <si>
    <t>Solar PV</t>
  </si>
  <si>
    <t>Wind</t>
  </si>
  <si>
    <t>Green Infra Wind (Semcorp)</t>
  </si>
  <si>
    <t>Alfanar Company</t>
  </si>
  <si>
    <t>Betam Wind Energy (ENGIE)</t>
  </si>
  <si>
    <t>Identifier</t>
  </si>
  <si>
    <t>KN</t>
  </si>
  <si>
    <t>MH</t>
  </si>
  <si>
    <t>Solar Energy Corporation of India (SECI)</t>
  </si>
  <si>
    <t>Sprng Energy</t>
  </si>
  <si>
    <t>KP Energy</t>
  </si>
  <si>
    <t>Verdant Renewables</t>
  </si>
  <si>
    <t>Powerica</t>
  </si>
  <si>
    <t>GJ</t>
  </si>
  <si>
    <t>Gujarat</t>
  </si>
  <si>
    <t>Raasi Green Energy</t>
  </si>
  <si>
    <t>Sai Jyoti Infrastructure Ventures</t>
  </si>
  <si>
    <t>Solitaire BTN Solar</t>
  </si>
  <si>
    <t>Narbheram Vishram</t>
  </si>
  <si>
    <t>NVR Energy</t>
  </si>
  <si>
    <t>Dynamize Solar</t>
  </si>
  <si>
    <t>ReNew Solar Energy</t>
  </si>
  <si>
    <t>Sunlight</t>
  </si>
  <si>
    <t>Talettutayi Solar Projects Two</t>
  </si>
  <si>
    <t>Dev International</t>
  </si>
  <si>
    <t>GR Thanga Maligai &amp; Sons</t>
  </si>
  <si>
    <t>GR Thanga Maligai Firm</t>
  </si>
  <si>
    <t>GRT Silverwares</t>
  </si>
  <si>
    <t>NLC India</t>
  </si>
  <si>
    <t>Tamil Nadu</t>
  </si>
  <si>
    <t>TN</t>
  </si>
  <si>
    <t>Tamil Nadu Generation and Distribution Corporation (TANGEDCO)</t>
  </si>
  <si>
    <t>Mercom</t>
  </si>
  <si>
    <t>Ostro Energy</t>
  </si>
  <si>
    <t>Softbank Energy</t>
  </si>
  <si>
    <t>Orange Sironj Wind Power</t>
  </si>
  <si>
    <t>SBG Cleantech</t>
  </si>
  <si>
    <t>Bhadla Phase III</t>
  </si>
  <si>
    <t>Bhadla Phase IV</t>
  </si>
  <si>
    <t>Phelan Energy Group</t>
  </si>
  <si>
    <t>Avaada Power (Welspun)</t>
  </si>
  <si>
    <t>Kadapa</t>
  </si>
  <si>
    <t>NTPC</t>
  </si>
  <si>
    <t>National Thermal Power Corporation (NTPC)</t>
  </si>
  <si>
    <t>Solenergi Power</t>
  </si>
  <si>
    <t>Mahindra Renewables</t>
  </si>
  <si>
    <t>Madhya Pradesh</t>
  </si>
  <si>
    <t>Rewa</t>
  </si>
  <si>
    <t>Auction price real Rs</t>
  </si>
  <si>
    <t>Auction price nominal Rs</t>
  </si>
  <si>
    <t>(See explanation in IRENA's Renewable Energy Auctions 2017 Summary page 11)</t>
  </si>
  <si>
    <t>Mexico solar PV auctions are about USD 20 per MWh. Mexico's contracts are pegged to USD. India's contracts are in local currency with much higher inflation rates than the USD. So India's auction prices are close to Mexico's.</t>
  </si>
  <si>
    <t>Average tariff real value USD per MWh</t>
  </si>
  <si>
    <t xml:space="preserve">Actual tariff in real terms is lower than nominal tariff quoted in auctions. So </t>
  </si>
  <si>
    <t>Average tariff real value Rs per MWh</t>
  </si>
  <si>
    <t>crf</t>
  </si>
  <si>
    <t>disc rate</t>
  </si>
  <si>
    <t>India inflation rate is between 3.8 to 4.8% in the last 4 years</t>
  </si>
  <si>
    <t>inflation rate</t>
  </si>
  <si>
    <t>Nominal versus real auction prices</t>
  </si>
  <si>
    <t>India's auction prices are not indexed to inflation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</si>
</sst>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 fontId="0" fillId="0" borderId="0" xfId="0" applyNumberFormat="1"/>
    <xf numFmtId="0" fontId="0" fillId="0" borderId="0" xfId="0" applyFont="1"/>
    <xf numFmtId="0" fontId="1" fillId="0" borderId="0" xfId="0" applyFont="1" applyAlignment="1">
      <alignment wrapText="1"/>
    </xf>
    <xf numFmtId="0" fontId="0" fillId="0" borderId="0" xfId="0" applyAlignment="1">
      <alignment wrapText="1"/>
    </xf>
    <xf numFmtId="164" fontId="0" fillId="0" borderId="0" xfId="0" applyNumberFormat="1" applyFont="1" applyAlignment="1">
      <alignment horizontal="center"/>
    </xf>
    <xf numFmtId="0" fontId="0" fillId="0" borderId="0" xfId="0" applyAlignment="1">
      <alignment horizontal="right"/>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9"/>
  <sheetViews>
    <sheetView workbookViewId="0">
      <selection activeCell="G5" sqref="G5"/>
    </sheetView>
  </sheetViews>
  <sheetFormatPr baseColWidth="10" defaultColWidth="8.83203125" defaultRowHeight="15" x14ac:dyDescent="0.2"/>
  <cols>
    <col min="1" max="1" width="11.1640625" bestFit="1" customWidth="1"/>
    <col min="2" max="2" width="21.83203125" bestFit="1" customWidth="1"/>
    <col min="3" max="3" width="14.6640625" bestFit="1" customWidth="1"/>
    <col min="4" max="4" width="8.5" bestFit="1" customWidth="1"/>
    <col min="5" max="5" width="12.5" customWidth="1"/>
    <col min="6" max="6" width="9.6640625" bestFit="1" customWidth="1"/>
    <col min="7" max="7" width="18.6640625" bestFit="1" customWidth="1"/>
    <col min="8" max="8" width="9.5" bestFit="1" customWidth="1"/>
    <col min="9" max="9" width="13.5" customWidth="1"/>
    <col min="10" max="10" width="27.83203125" bestFit="1" customWidth="1"/>
    <col min="11" max="11" width="55.1640625" bestFit="1" customWidth="1"/>
    <col min="12" max="12" width="12.5" customWidth="1"/>
    <col min="13" max="13" width="20.1640625" customWidth="1"/>
  </cols>
  <sheetData>
    <row r="1" spans="1:14" s="4" customFormat="1" ht="30" x14ac:dyDescent="0.2">
      <c r="A1" s="3" t="s">
        <v>44</v>
      </c>
      <c r="B1" s="3" t="s">
        <v>15</v>
      </c>
      <c r="C1" s="3" t="s">
        <v>16</v>
      </c>
      <c r="D1" s="3" t="s">
        <v>0</v>
      </c>
      <c r="E1" s="3" t="s">
        <v>14</v>
      </c>
      <c r="F1" s="3" t="s">
        <v>27</v>
      </c>
      <c r="G1" s="3" t="s">
        <v>38</v>
      </c>
      <c r="H1" s="3" t="s">
        <v>50</v>
      </c>
      <c r="I1" s="3" t="s">
        <v>42</v>
      </c>
      <c r="J1" s="3" t="s">
        <v>39</v>
      </c>
      <c r="K1" s="3" t="s">
        <v>40</v>
      </c>
      <c r="L1" s="3" t="s">
        <v>41</v>
      </c>
      <c r="M1" s="3" t="s">
        <v>43</v>
      </c>
      <c r="N1" s="3" t="s">
        <v>7</v>
      </c>
    </row>
    <row r="2" spans="1:14" x14ac:dyDescent="0.2">
      <c r="A2" t="s">
        <v>45</v>
      </c>
      <c r="B2" t="s">
        <v>17</v>
      </c>
      <c r="C2">
        <v>2.94</v>
      </c>
      <c r="D2">
        <v>20</v>
      </c>
      <c r="E2" t="s">
        <v>24</v>
      </c>
      <c r="F2" t="s">
        <v>9</v>
      </c>
      <c r="H2" t="s">
        <v>51</v>
      </c>
      <c r="I2" s="5">
        <v>43132</v>
      </c>
      <c r="J2" t="str">
        <f>CONCATENATE(A2, " ", H2," ",TEXT( I2, "mmm yyyy"), " ",E2)</f>
        <v>Solar PV KN Feb 2018 No DCR</v>
      </c>
      <c r="K2" s="2" t="s">
        <v>25</v>
      </c>
      <c r="L2">
        <f t="shared" ref="L2:L33" si="0">SUMPRODUCT($D$2:$D$992,--($J$2:$J$992=J2))</f>
        <v>660</v>
      </c>
      <c r="M2" s="1">
        <f t="shared" ref="M2:M33" si="1">SUMPRODUCT($C$2:$C$992,$D$2:$D$992,--($J$2:$J$992=J2))/SUMPRODUCT($D$2:$D$992,--($J$2:$J$992=J2))</f>
        <v>3.1200606060606058</v>
      </c>
      <c r="N2" t="s">
        <v>77</v>
      </c>
    </row>
    <row r="3" spans="1:14" x14ac:dyDescent="0.2">
      <c r="A3" t="s">
        <v>45</v>
      </c>
      <c r="B3" t="s">
        <v>17</v>
      </c>
      <c r="C3">
        <v>2.97</v>
      </c>
      <c r="D3">
        <v>20</v>
      </c>
      <c r="E3" t="s">
        <v>24</v>
      </c>
      <c r="F3" t="s">
        <v>9</v>
      </c>
      <c r="H3" t="s">
        <v>51</v>
      </c>
      <c r="I3" s="5">
        <v>43132</v>
      </c>
      <c r="J3" t="str">
        <f t="shared" ref="J3:J66" si="2">CONCATENATE(A3, " ", H3," ",TEXT( I3, "mmm yyyy"), " ",E3)</f>
        <v>Solar PV KN Feb 2018 No DCR</v>
      </c>
      <c r="K3" s="2" t="s">
        <v>25</v>
      </c>
      <c r="L3">
        <f t="shared" si="0"/>
        <v>660</v>
      </c>
      <c r="M3" s="1">
        <f t="shared" si="1"/>
        <v>3.1200606060606058</v>
      </c>
      <c r="N3" t="s">
        <v>77</v>
      </c>
    </row>
    <row r="4" spans="1:14" x14ac:dyDescent="0.2">
      <c r="A4" t="s">
        <v>45</v>
      </c>
      <c r="B4" t="s">
        <v>17</v>
      </c>
      <c r="C4">
        <v>2.98</v>
      </c>
      <c r="D4">
        <v>15</v>
      </c>
      <c r="E4" t="s">
        <v>24</v>
      </c>
      <c r="F4" t="s">
        <v>9</v>
      </c>
      <c r="H4" t="s">
        <v>51</v>
      </c>
      <c r="I4" s="5">
        <v>43132</v>
      </c>
      <c r="J4" t="str">
        <f t="shared" si="2"/>
        <v>Solar PV KN Feb 2018 No DCR</v>
      </c>
      <c r="K4" s="2" t="s">
        <v>25</v>
      </c>
      <c r="L4">
        <f t="shared" si="0"/>
        <v>660</v>
      </c>
      <c r="M4" s="1">
        <f t="shared" si="1"/>
        <v>3.1200606060606058</v>
      </c>
      <c r="N4" t="s">
        <v>77</v>
      </c>
    </row>
    <row r="5" spans="1:14" x14ac:dyDescent="0.2">
      <c r="A5" t="s">
        <v>45</v>
      </c>
      <c r="B5" t="s">
        <v>17</v>
      </c>
      <c r="C5">
        <v>2.99</v>
      </c>
      <c r="D5">
        <v>15</v>
      </c>
      <c r="E5" t="s">
        <v>24</v>
      </c>
      <c r="F5" t="s">
        <v>9</v>
      </c>
      <c r="H5" t="s">
        <v>51</v>
      </c>
      <c r="I5" s="5">
        <v>43132</v>
      </c>
      <c r="J5" t="str">
        <f t="shared" si="2"/>
        <v>Solar PV KN Feb 2018 No DCR</v>
      </c>
      <c r="K5" s="2" t="s">
        <v>25</v>
      </c>
      <c r="L5">
        <f t="shared" si="0"/>
        <v>660</v>
      </c>
      <c r="M5" s="1">
        <f t="shared" si="1"/>
        <v>3.1200606060606058</v>
      </c>
      <c r="N5" t="s">
        <v>77</v>
      </c>
    </row>
    <row r="6" spans="1:14" x14ac:dyDescent="0.2">
      <c r="A6" t="s">
        <v>45</v>
      </c>
      <c r="B6" t="s">
        <v>17</v>
      </c>
      <c r="C6">
        <v>3.09</v>
      </c>
      <c r="D6">
        <v>1</v>
      </c>
      <c r="E6" t="s">
        <v>24</v>
      </c>
      <c r="F6" t="s">
        <v>9</v>
      </c>
      <c r="H6" t="s">
        <v>51</v>
      </c>
      <c r="I6" s="5">
        <v>43132</v>
      </c>
      <c r="J6" t="str">
        <f t="shared" si="2"/>
        <v>Solar PV KN Feb 2018 No DCR</v>
      </c>
      <c r="K6" s="2" t="s">
        <v>25</v>
      </c>
      <c r="L6">
        <f t="shared" si="0"/>
        <v>660</v>
      </c>
      <c r="M6" s="1">
        <f t="shared" si="1"/>
        <v>3.1200606060606058</v>
      </c>
      <c r="N6" t="s">
        <v>77</v>
      </c>
    </row>
    <row r="7" spans="1:14" x14ac:dyDescent="0.2">
      <c r="A7" t="s">
        <v>45</v>
      </c>
      <c r="B7" t="s">
        <v>17</v>
      </c>
      <c r="C7">
        <v>3.09</v>
      </c>
      <c r="D7">
        <v>20</v>
      </c>
      <c r="E7" t="s">
        <v>24</v>
      </c>
      <c r="F7" t="s">
        <v>9</v>
      </c>
      <c r="H7" t="s">
        <v>51</v>
      </c>
      <c r="I7" s="5">
        <v>43132</v>
      </c>
      <c r="J7" t="str">
        <f t="shared" si="2"/>
        <v>Solar PV KN Feb 2018 No DCR</v>
      </c>
      <c r="K7" s="2" t="s">
        <v>25</v>
      </c>
      <c r="L7">
        <f t="shared" si="0"/>
        <v>660</v>
      </c>
      <c r="M7" s="1">
        <f t="shared" si="1"/>
        <v>3.1200606060606058</v>
      </c>
      <c r="N7" t="s">
        <v>77</v>
      </c>
    </row>
    <row r="8" spans="1:14" x14ac:dyDescent="0.2">
      <c r="A8" t="s">
        <v>45</v>
      </c>
      <c r="B8" t="s">
        <v>17</v>
      </c>
      <c r="C8">
        <v>3.15</v>
      </c>
      <c r="D8">
        <v>15</v>
      </c>
      <c r="E8" t="s">
        <v>24</v>
      </c>
      <c r="F8" t="s">
        <v>9</v>
      </c>
      <c r="H8" t="s">
        <v>51</v>
      </c>
      <c r="I8" s="5">
        <v>43132</v>
      </c>
      <c r="J8" t="str">
        <f t="shared" si="2"/>
        <v>Solar PV KN Feb 2018 No DCR</v>
      </c>
      <c r="K8" s="2" t="s">
        <v>25</v>
      </c>
      <c r="L8">
        <f t="shared" si="0"/>
        <v>660</v>
      </c>
      <c r="M8" s="1">
        <f t="shared" si="1"/>
        <v>3.1200606060606058</v>
      </c>
      <c r="N8" t="s">
        <v>77</v>
      </c>
    </row>
    <row r="9" spans="1:14" x14ac:dyDescent="0.2">
      <c r="A9" t="s">
        <v>45</v>
      </c>
      <c r="B9" t="s">
        <v>11</v>
      </c>
      <c r="C9">
        <v>3.24</v>
      </c>
      <c r="D9">
        <v>20</v>
      </c>
      <c r="E9" t="s">
        <v>24</v>
      </c>
      <c r="F9" t="s">
        <v>9</v>
      </c>
      <c r="H9" t="s">
        <v>51</v>
      </c>
      <c r="I9" s="5">
        <v>43132</v>
      </c>
      <c r="J9" t="str">
        <f t="shared" si="2"/>
        <v>Solar PV KN Feb 2018 No DCR</v>
      </c>
      <c r="K9" s="2" t="s">
        <v>25</v>
      </c>
      <c r="L9">
        <f t="shared" si="0"/>
        <v>660</v>
      </c>
      <c r="M9" s="1">
        <f t="shared" si="1"/>
        <v>3.1200606060606058</v>
      </c>
      <c r="N9" t="s">
        <v>77</v>
      </c>
    </row>
    <row r="10" spans="1:14" x14ac:dyDescent="0.2">
      <c r="A10" t="s">
        <v>45</v>
      </c>
      <c r="B10" t="s">
        <v>11</v>
      </c>
      <c r="C10">
        <v>3.24</v>
      </c>
      <c r="D10">
        <v>5</v>
      </c>
      <c r="E10" t="s">
        <v>24</v>
      </c>
      <c r="F10" t="s">
        <v>9</v>
      </c>
      <c r="H10" t="s">
        <v>51</v>
      </c>
      <c r="I10" s="5">
        <v>43132</v>
      </c>
      <c r="J10" t="str">
        <f t="shared" si="2"/>
        <v>Solar PV KN Feb 2018 No DCR</v>
      </c>
      <c r="K10" s="2" t="s">
        <v>25</v>
      </c>
      <c r="L10">
        <f t="shared" si="0"/>
        <v>660</v>
      </c>
      <c r="M10" s="1">
        <f t="shared" si="1"/>
        <v>3.1200606060606058</v>
      </c>
      <c r="N10" t="s">
        <v>77</v>
      </c>
    </row>
    <row r="11" spans="1:14" x14ac:dyDescent="0.2">
      <c r="A11" t="s">
        <v>45</v>
      </c>
      <c r="B11" t="s">
        <v>11</v>
      </c>
      <c r="C11">
        <v>3.24</v>
      </c>
      <c r="D11">
        <v>20</v>
      </c>
      <c r="E11" t="s">
        <v>24</v>
      </c>
      <c r="F11" t="s">
        <v>9</v>
      </c>
      <c r="H11" t="s">
        <v>51</v>
      </c>
      <c r="I11" s="5">
        <v>43132</v>
      </c>
      <c r="J11" t="str">
        <f t="shared" si="2"/>
        <v>Solar PV KN Feb 2018 No DCR</v>
      </c>
      <c r="K11" s="2" t="s">
        <v>25</v>
      </c>
      <c r="L11">
        <f t="shared" si="0"/>
        <v>660</v>
      </c>
      <c r="M11" s="1">
        <f t="shared" si="1"/>
        <v>3.1200606060606058</v>
      </c>
      <c r="N11" t="s">
        <v>77</v>
      </c>
    </row>
    <row r="12" spans="1:14" x14ac:dyDescent="0.2">
      <c r="A12" t="s">
        <v>45</v>
      </c>
      <c r="B12" t="s">
        <v>11</v>
      </c>
      <c r="C12">
        <v>3.24</v>
      </c>
      <c r="D12">
        <v>20</v>
      </c>
      <c r="E12" t="s">
        <v>24</v>
      </c>
      <c r="F12" t="s">
        <v>9</v>
      </c>
      <c r="H12" t="s">
        <v>51</v>
      </c>
      <c r="I12" s="5">
        <v>43132</v>
      </c>
      <c r="J12" t="str">
        <f t="shared" si="2"/>
        <v>Solar PV KN Feb 2018 No DCR</v>
      </c>
      <c r="K12" s="2" t="s">
        <v>25</v>
      </c>
      <c r="L12">
        <f t="shared" si="0"/>
        <v>660</v>
      </c>
      <c r="M12" s="1">
        <f t="shared" si="1"/>
        <v>3.1200606060606058</v>
      </c>
      <c r="N12" t="s">
        <v>77</v>
      </c>
    </row>
    <row r="13" spans="1:14" x14ac:dyDescent="0.2">
      <c r="A13" t="s">
        <v>45</v>
      </c>
      <c r="B13" t="s">
        <v>11</v>
      </c>
      <c r="C13">
        <v>3.34</v>
      </c>
      <c r="D13">
        <v>20</v>
      </c>
      <c r="E13" t="s">
        <v>24</v>
      </c>
      <c r="F13" t="s">
        <v>9</v>
      </c>
      <c r="H13" t="s">
        <v>51</v>
      </c>
      <c r="I13" s="5">
        <v>43132</v>
      </c>
      <c r="J13" t="str">
        <f t="shared" si="2"/>
        <v>Solar PV KN Feb 2018 No DCR</v>
      </c>
      <c r="K13" s="2" t="s">
        <v>25</v>
      </c>
      <c r="L13">
        <f t="shared" si="0"/>
        <v>660</v>
      </c>
      <c r="M13" s="1">
        <f t="shared" si="1"/>
        <v>3.1200606060606058</v>
      </c>
      <c r="N13" t="s">
        <v>77</v>
      </c>
    </row>
    <row r="14" spans="1:14" x14ac:dyDescent="0.2">
      <c r="A14" t="s">
        <v>45</v>
      </c>
      <c r="B14" t="s">
        <v>18</v>
      </c>
      <c r="C14">
        <v>3.15</v>
      </c>
      <c r="D14">
        <v>20</v>
      </c>
      <c r="E14" t="s">
        <v>24</v>
      </c>
      <c r="F14" t="s">
        <v>9</v>
      </c>
      <c r="H14" t="s">
        <v>51</v>
      </c>
      <c r="I14" s="5">
        <v>43132</v>
      </c>
      <c r="J14" t="str">
        <f t="shared" si="2"/>
        <v>Solar PV KN Feb 2018 No DCR</v>
      </c>
      <c r="K14" s="2" t="s">
        <v>25</v>
      </c>
      <c r="L14">
        <f t="shared" si="0"/>
        <v>660</v>
      </c>
      <c r="M14" s="1">
        <f t="shared" si="1"/>
        <v>3.1200606060606058</v>
      </c>
      <c r="N14" t="s">
        <v>77</v>
      </c>
    </row>
    <row r="15" spans="1:14" x14ac:dyDescent="0.2">
      <c r="A15" t="s">
        <v>45</v>
      </c>
      <c r="B15" t="s">
        <v>18</v>
      </c>
      <c r="C15">
        <v>3.19</v>
      </c>
      <c r="D15">
        <v>15</v>
      </c>
      <c r="E15" t="s">
        <v>24</v>
      </c>
      <c r="F15" t="s">
        <v>9</v>
      </c>
      <c r="H15" t="s">
        <v>51</v>
      </c>
      <c r="I15" s="5">
        <v>43132</v>
      </c>
      <c r="J15" t="str">
        <f t="shared" si="2"/>
        <v>Solar PV KN Feb 2018 No DCR</v>
      </c>
      <c r="K15" s="2" t="s">
        <v>25</v>
      </c>
      <c r="L15">
        <f t="shared" si="0"/>
        <v>660</v>
      </c>
      <c r="M15" s="1">
        <f t="shared" si="1"/>
        <v>3.1200606060606058</v>
      </c>
      <c r="N15" t="s">
        <v>77</v>
      </c>
    </row>
    <row r="16" spans="1:14" x14ac:dyDescent="0.2">
      <c r="A16" t="s">
        <v>45</v>
      </c>
      <c r="B16" t="s">
        <v>12</v>
      </c>
      <c r="C16">
        <v>3.3</v>
      </c>
      <c r="D16">
        <v>20</v>
      </c>
      <c r="E16" t="s">
        <v>24</v>
      </c>
      <c r="F16" t="s">
        <v>9</v>
      </c>
      <c r="H16" t="s">
        <v>51</v>
      </c>
      <c r="I16" s="5">
        <v>43132</v>
      </c>
      <c r="J16" t="str">
        <f t="shared" si="2"/>
        <v>Solar PV KN Feb 2018 No DCR</v>
      </c>
      <c r="K16" s="2" t="s">
        <v>25</v>
      </c>
      <c r="L16">
        <f t="shared" si="0"/>
        <v>660</v>
      </c>
      <c r="M16" s="1">
        <f t="shared" si="1"/>
        <v>3.1200606060606058</v>
      </c>
      <c r="N16" t="s">
        <v>77</v>
      </c>
    </row>
    <row r="17" spans="1:14" x14ac:dyDescent="0.2">
      <c r="A17" t="s">
        <v>45</v>
      </c>
      <c r="B17" t="s">
        <v>12</v>
      </c>
      <c r="C17">
        <v>3.33</v>
      </c>
      <c r="D17">
        <v>20</v>
      </c>
      <c r="E17" t="s">
        <v>24</v>
      </c>
      <c r="F17" t="s">
        <v>9</v>
      </c>
      <c r="H17" t="s">
        <v>51</v>
      </c>
      <c r="I17" s="5">
        <v>43132</v>
      </c>
      <c r="J17" t="str">
        <f t="shared" si="2"/>
        <v>Solar PV KN Feb 2018 No DCR</v>
      </c>
      <c r="K17" s="2" t="s">
        <v>25</v>
      </c>
      <c r="L17">
        <f t="shared" si="0"/>
        <v>660</v>
      </c>
      <c r="M17" s="1">
        <f t="shared" si="1"/>
        <v>3.1200606060606058</v>
      </c>
      <c r="N17" t="s">
        <v>77</v>
      </c>
    </row>
    <row r="18" spans="1:14" x14ac:dyDescent="0.2">
      <c r="A18" t="s">
        <v>45</v>
      </c>
      <c r="B18" t="s">
        <v>12</v>
      </c>
      <c r="C18">
        <v>3.36</v>
      </c>
      <c r="D18">
        <v>5</v>
      </c>
      <c r="E18" t="s">
        <v>24</v>
      </c>
      <c r="F18" t="s">
        <v>9</v>
      </c>
      <c r="H18" t="s">
        <v>51</v>
      </c>
      <c r="I18" s="5">
        <v>43132</v>
      </c>
      <c r="J18" t="str">
        <f t="shared" si="2"/>
        <v>Solar PV KN Feb 2018 No DCR</v>
      </c>
      <c r="K18" s="2" t="s">
        <v>25</v>
      </c>
      <c r="L18">
        <f t="shared" si="0"/>
        <v>660</v>
      </c>
      <c r="M18" s="1">
        <f t="shared" si="1"/>
        <v>3.1200606060606058</v>
      </c>
      <c r="N18" t="s">
        <v>77</v>
      </c>
    </row>
    <row r="19" spans="1:14" x14ac:dyDescent="0.2">
      <c r="A19" t="s">
        <v>45</v>
      </c>
      <c r="B19" t="s">
        <v>13</v>
      </c>
      <c r="C19">
        <v>3.12</v>
      </c>
      <c r="D19">
        <v>15</v>
      </c>
      <c r="E19" t="s">
        <v>24</v>
      </c>
      <c r="F19" t="s">
        <v>9</v>
      </c>
      <c r="H19" t="s">
        <v>51</v>
      </c>
      <c r="I19" s="5">
        <v>43132</v>
      </c>
      <c r="J19" t="str">
        <f t="shared" si="2"/>
        <v>Solar PV KN Feb 2018 No DCR</v>
      </c>
      <c r="K19" s="2" t="s">
        <v>25</v>
      </c>
      <c r="L19">
        <f t="shared" si="0"/>
        <v>660</v>
      </c>
      <c r="M19" s="1">
        <f t="shared" si="1"/>
        <v>3.1200606060606058</v>
      </c>
      <c r="N19" t="s">
        <v>77</v>
      </c>
    </row>
    <row r="20" spans="1:14" x14ac:dyDescent="0.2">
      <c r="A20" t="s">
        <v>45</v>
      </c>
      <c r="B20" t="s">
        <v>13</v>
      </c>
      <c r="C20">
        <v>3.31</v>
      </c>
      <c r="D20">
        <v>5</v>
      </c>
      <c r="E20" t="s">
        <v>24</v>
      </c>
      <c r="F20" t="s">
        <v>9</v>
      </c>
      <c r="H20" t="s">
        <v>51</v>
      </c>
      <c r="I20" s="5">
        <v>43132</v>
      </c>
      <c r="J20" t="str">
        <f t="shared" si="2"/>
        <v>Solar PV KN Feb 2018 No DCR</v>
      </c>
      <c r="K20" s="2" t="s">
        <v>25</v>
      </c>
      <c r="L20">
        <f t="shared" si="0"/>
        <v>660</v>
      </c>
      <c r="M20" s="1">
        <f t="shared" si="1"/>
        <v>3.1200606060606058</v>
      </c>
      <c r="N20" t="s">
        <v>77</v>
      </c>
    </row>
    <row r="21" spans="1:14" x14ac:dyDescent="0.2">
      <c r="A21" t="s">
        <v>45</v>
      </c>
      <c r="B21" t="s">
        <v>20</v>
      </c>
      <c r="C21">
        <v>3.16</v>
      </c>
      <c r="D21">
        <v>15</v>
      </c>
      <c r="E21" t="s">
        <v>24</v>
      </c>
      <c r="F21" t="s">
        <v>9</v>
      </c>
      <c r="H21" t="s">
        <v>51</v>
      </c>
      <c r="I21" s="5">
        <v>43132</v>
      </c>
      <c r="J21" t="str">
        <f t="shared" si="2"/>
        <v>Solar PV KN Feb 2018 No DCR</v>
      </c>
      <c r="K21" s="2" t="s">
        <v>25</v>
      </c>
      <c r="L21">
        <f t="shared" si="0"/>
        <v>660</v>
      </c>
      <c r="M21" s="1">
        <f t="shared" si="1"/>
        <v>3.1200606060606058</v>
      </c>
      <c r="N21" t="s">
        <v>77</v>
      </c>
    </row>
    <row r="22" spans="1:14" x14ac:dyDescent="0.2">
      <c r="A22" t="s">
        <v>45</v>
      </c>
      <c r="B22" t="s">
        <v>20</v>
      </c>
      <c r="C22">
        <v>3.2</v>
      </c>
      <c r="D22">
        <v>15</v>
      </c>
      <c r="E22" t="s">
        <v>24</v>
      </c>
      <c r="F22" t="s">
        <v>9</v>
      </c>
      <c r="H22" t="s">
        <v>51</v>
      </c>
      <c r="I22" s="5">
        <v>43132</v>
      </c>
      <c r="J22" t="str">
        <f t="shared" si="2"/>
        <v>Solar PV KN Feb 2018 No DCR</v>
      </c>
      <c r="K22" s="2" t="s">
        <v>25</v>
      </c>
      <c r="L22">
        <f t="shared" si="0"/>
        <v>660</v>
      </c>
      <c r="M22" s="1">
        <f t="shared" si="1"/>
        <v>3.1200606060606058</v>
      </c>
      <c r="N22" t="s">
        <v>77</v>
      </c>
    </row>
    <row r="23" spans="1:14" x14ac:dyDescent="0.2">
      <c r="A23" t="s">
        <v>45</v>
      </c>
      <c r="B23" t="s">
        <v>21</v>
      </c>
      <c r="C23">
        <v>3.28</v>
      </c>
      <c r="D23">
        <v>20</v>
      </c>
      <c r="E23" t="s">
        <v>24</v>
      </c>
      <c r="F23" t="s">
        <v>9</v>
      </c>
      <c r="H23" t="s">
        <v>51</v>
      </c>
      <c r="I23" s="5">
        <v>43132</v>
      </c>
      <c r="J23" t="str">
        <f t="shared" si="2"/>
        <v>Solar PV KN Feb 2018 No DCR</v>
      </c>
      <c r="K23" s="2" t="s">
        <v>25</v>
      </c>
      <c r="L23">
        <f t="shared" si="0"/>
        <v>660</v>
      </c>
      <c r="M23" s="1">
        <f t="shared" si="1"/>
        <v>3.1200606060606058</v>
      </c>
      <c r="N23" t="s">
        <v>77</v>
      </c>
    </row>
    <row r="24" spans="1:14" x14ac:dyDescent="0.2">
      <c r="A24" t="s">
        <v>45</v>
      </c>
      <c r="B24" t="s">
        <v>21</v>
      </c>
      <c r="C24">
        <v>3.24</v>
      </c>
      <c r="D24">
        <v>20</v>
      </c>
      <c r="E24" t="s">
        <v>24</v>
      </c>
      <c r="F24" t="s">
        <v>9</v>
      </c>
      <c r="H24" t="s">
        <v>51</v>
      </c>
      <c r="I24" s="5">
        <v>43132</v>
      </c>
      <c r="J24" t="str">
        <f t="shared" si="2"/>
        <v>Solar PV KN Feb 2018 No DCR</v>
      </c>
      <c r="K24" s="2" t="s">
        <v>25</v>
      </c>
      <c r="L24">
        <f t="shared" si="0"/>
        <v>660</v>
      </c>
      <c r="M24" s="1">
        <f t="shared" si="1"/>
        <v>3.1200606060606058</v>
      </c>
      <c r="N24" t="s">
        <v>77</v>
      </c>
    </row>
    <row r="25" spans="1:14" x14ac:dyDescent="0.2">
      <c r="A25" t="s">
        <v>45</v>
      </c>
      <c r="B25" t="s">
        <v>21</v>
      </c>
      <c r="C25">
        <v>3.22</v>
      </c>
      <c r="D25">
        <v>5</v>
      </c>
      <c r="E25" t="s">
        <v>24</v>
      </c>
      <c r="F25" t="s">
        <v>9</v>
      </c>
      <c r="H25" t="s">
        <v>51</v>
      </c>
      <c r="I25" s="5">
        <v>43132</v>
      </c>
      <c r="J25" t="str">
        <f t="shared" si="2"/>
        <v>Solar PV KN Feb 2018 No DCR</v>
      </c>
      <c r="K25" s="2" t="s">
        <v>25</v>
      </c>
      <c r="L25">
        <f t="shared" si="0"/>
        <v>660</v>
      </c>
      <c r="M25" s="1">
        <f t="shared" si="1"/>
        <v>3.1200606060606058</v>
      </c>
      <c r="N25" t="s">
        <v>77</v>
      </c>
    </row>
    <row r="26" spans="1:14" x14ac:dyDescent="0.2">
      <c r="A26" t="s">
        <v>45</v>
      </c>
      <c r="B26" t="s">
        <v>21</v>
      </c>
      <c r="C26">
        <v>3.22</v>
      </c>
      <c r="D26">
        <v>5</v>
      </c>
      <c r="E26" t="s">
        <v>24</v>
      </c>
      <c r="F26" t="s">
        <v>9</v>
      </c>
      <c r="H26" t="s">
        <v>51</v>
      </c>
      <c r="I26" s="5">
        <v>43132</v>
      </c>
      <c r="J26" t="str">
        <f t="shared" si="2"/>
        <v>Solar PV KN Feb 2018 No DCR</v>
      </c>
      <c r="K26" s="2" t="s">
        <v>25</v>
      </c>
      <c r="L26">
        <f t="shared" si="0"/>
        <v>660</v>
      </c>
      <c r="M26" s="1">
        <f t="shared" si="1"/>
        <v>3.1200606060606058</v>
      </c>
      <c r="N26" t="s">
        <v>77</v>
      </c>
    </row>
    <row r="27" spans="1:14" x14ac:dyDescent="0.2">
      <c r="A27" t="s">
        <v>45</v>
      </c>
      <c r="B27" t="s">
        <v>21</v>
      </c>
      <c r="C27">
        <v>3.21</v>
      </c>
      <c r="D27">
        <v>20</v>
      </c>
      <c r="E27" t="s">
        <v>24</v>
      </c>
      <c r="F27" t="s">
        <v>9</v>
      </c>
      <c r="H27" t="s">
        <v>51</v>
      </c>
      <c r="I27" s="5">
        <v>43132</v>
      </c>
      <c r="J27" t="str">
        <f t="shared" si="2"/>
        <v>Solar PV KN Feb 2018 No DCR</v>
      </c>
      <c r="K27" s="2" t="s">
        <v>25</v>
      </c>
      <c r="L27">
        <f t="shared" si="0"/>
        <v>660</v>
      </c>
      <c r="M27" s="1">
        <f t="shared" si="1"/>
        <v>3.1200606060606058</v>
      </c>
      <c r="N27" t="s">
        <v>77</v>
      </c>
    </row>
    <row r="28" spans="1:14" x14ac:dyDescent="0.2">
      <c r="A28" t="s">
        <v>45</v>
      </c>
      <c r="B28" t="s">
        <v>21</v>
      </c>
      <c r="C28">
        <v>3.2</v>
      </c>
      <c r="D28">
        <v>2</v>
      </c>
      <c r="E28" t="s">
        <v>24</v>
      </c>
      <c r="F28" t="s">
        <v>9</v>
      </c>
      <c r="H28" t="s">
        <v>51</v>
      </c>
      <c r="I28" s="5">
        <v>43132</v>
      </c>
      <c r="J28" t="str">
        <f t="shared" si="2"/>
        <v>Solar PV KN Feb 2018 No DCR</v>
      </c>
      <c r="K28" s="2" t="s">
        <v>25</v>
      </c>
      <c r="L28">
        <f t="shared" si="0"/>
        <v>660</v>
      </c>
      <c r="M28" s="1">
        <f t="shared" si="1"/>
        <v>3.1200606060606058</v>
      </c>
      <c r="N28" t="s">
        <v>77</v>
      </c>
    </row>
    <row r="29" spans="1:14" x14ac:dyDescent="0.2">
      <c r="A29" t="s">
        <v>45</v>
      </c>
      <c r="B29" t="s">
        <v>21</v>
      </c>
      <c r="C29">
        <v>3.2</v>
      </c>
      <c r="D29">
        <v>5</v>
      </c>
      <c r="E29" t="s">
        <v>24</v>
      </c>
      <c r="F29" t="s">
        <v>9</v>
      </c>
      <c r="H29" t="s">
        <v>51</v>
      </c>
      <c r="I29" s="5">
        <v>43132</v>
      </c>
      <c r="J29" t="str">
        <f t="shared" si="2"/>
        <v>Solar PV KN Feb 2018 No DCR</v>
      </c>
      <c r="K29" s="2" t="s">
        <v>25</v>
      </c>
      <c r="L29">
        <f t="shared" si="0"/>
        <v>660</v>
      </c>
      <c r="M29" s="1">
        <f t="shared" si="1"/>
        <v>3.1200606060606058</v>
      </c>
      <c r="N29" t="s">
        <v>77</v>
      </c>
    </row>
    <row r="30" spans="1:14" x14ac:dyDescent="0.2">
      <c r="A30" t="s">
        <v>45</v>
      </c>
      <c r="B30" t="s">
        <v>21</v>
      </c>
      <c r="C30">
        <v>3.19</v>
      </c>
      <c r="D30">
        <v>20</v>
      </c>
      <c r="E30" t="s">
        <v>24</v>
      </c>
      <c r="F30" t="s">
        <v>9</v>
      </c>
      <c r="H30" t="s">
        <v>51</v>
      </c>
      <c r="I30" s="5">
        <v>43132</v>
      </c>
      <c r="J30" t="str">
        <f t="shared" si="2"/>
        <v>Solar PV KN Feb 2018 No DCR</v>
      </c>
      <c r="K30" s="2" t="s">
        <v>25</v>
      </c>
      <c r="L30">
        <f t="shared" si="0"/>
        <v>660</v>
      </c>
      <c r="M30" s="1">
        <f t="shared" si="1"/>
        <v>3.1200606060606058</v>
      </c>
      <c r="N30" t="s">
        <v>77</v>
      </c>
    </row>
    <row r="31" spans="1:14" x14ac:dyDescent="0.2">
      <c r="A31" t="s">
        <v>45</v>
      </c>
      <c r="B31" t="s">
        <v>21</v>
      </c>
      <c r="C31">
        <v>3.15</v>
      </c>
      <c r="D31">
        <v>2</v>
      </c>
      <c r="E31" t="s">
        <v>24</v>
      </c>
      <c r="F31" t="s">
        <v>9</v>
      </c>
      <c r="H31" t="s">
        <v>51</v>
      </c>
      <c r="I31" s="5">
        <v>43132</v>
      </c>
      <c r="J31" t="str">
        <f t="shared" si="2"/>
        <v>Solar PV KN Feb 2018 No DCR</v>
      </c>
      <c r="K31" s="2" t="s">
        <v>25</v>
      </c>
      <c r="L31">
        <f t="shared" si="0"/>
        <v>660</v>
      </c>
      <c r="M31" s="1">
        <f t="shared" si="1"/>
        <v>3.1200606060606058</v>
      </c>
      <c r="N31" t="s">
        <v>77</v>
      </c>
    </row>
    <row r="32" spans="1:14" x14ac:dyDescent="0.2">
      <c r="A32" t="s">
        <v>45</v>
      </c>
      <c r="B32" t="s">
        <v>10</v>
      </c>
      <c r="C32">
        <v>2.94</v>
      </c>
      <c r="D32">
        <v>20</v>
      </c>
      <c r="E32" t="s">
        <v>24</v>
      </c>
      <c r="F32" t="s">
        <v>9</v>
      </c>
      <c r="H32" t="s">
        <v>51</v>
      </c>
      <c r="I32" s="5">
        <v>43132</v>
      </c>
      <c r="J32" t="str">
        <f t="shared" si="2"/>
        <v>Solar PV KN Feb 2018 No DCR</v>
      </c>
      <c r="K32" s="2" t="s">
        <v>25</v>
      </c>
      <c r="L32">
        <f t="shared" si="0"/>
        <v>660</v>
      </c>
      <c r="M32" s="1">
        <f t="shared" si="1"/>
        <v>3.1200606060606058</v>
      </c>
      <c r="N32" t="s">
        <v>77</v>
      </c>
    </row>
    <row r="33" spans="1:14" x14ac:dyDescent="0.2">
      <c r="A33" t="s">
        <v>45</v>
      </c>
      <c r="B33" t="s">
        <v>10</v>
      </c>
      <c r="C33">
        <v>2.97</v>
      </c>
      <c r="D33">
        <v>20</v>
      </c>
      <c r="E33" t="s">
        <v>24</v>
      </c>
      <c r="F33" t="s">
        <v>9</v>
      </c>
      <c r="H33" t="s">
        <v>51</v>
      </c>
      <c r="I33" s="5">
        <v>43132</v>
      </c>
      <c r="J33" t="str">
        <f t="shared" si="2"/>
        <v>Solar PV KN Feb 2018 No DCR</v>
      </c>
      <c r="K33" s="2" t="s">
        <v>25</v>
      </c>
      <c r="L33">
        <f t="shared" si="0"/>
        <v>660</v>
      </c>
      <c r="M33" s="1">
        <f t="shared" si="1"/>
        <v>3.1200606060606058</v>
      </c>
      <c r="N33" t="s">
        <v>77</v>
      </c>
    </row>
    <row r="34" spans="1:14" x14ac:dyDescent="0.2">
      <c r="A34" t="s">
        <v>45</v>
      </c>
      <c r="B34" t="s">
        <v>10</v>
      </c>
      <c r="C34">
        <v>2.97</v>
      </c>
      <c r="D34">
        <v>20</v>
      </c>
      <c r="E34" t="s">
        <v>24</v>
      </c>
      <c r="F34" t="s">
        <v>9</v>
      </c>
      <c r="H34" t="s">
        <v>51</v>
      </c>
      <c r="I34" s="5">
        <v>43132</v>
      </c>
      <c r="J34" t="str">
        <f t="shared" si="2"/>
        <v>Solar PV KN Feb 2018 No DCR</v>
      </c>
      <c r="K34" s="2" t="s">
        <v>25</v>
      </c>
      <c r="L34">
        <f t="shared" ref="L34:L65" si="3">SUMPRODUCT($D$2:$D$992,--($J$2:$J$992=J34))</f>
        <v>660</v>
      </c>
      <c r="M34" s="1">
        <f t="shared" ref="M34:M65" si="4">SUMPRODUCT($C$2:$C$992,$D$2:$D$992,--($J$2:$J$992=J34))/SUMPRODUCT($D$2:$D$992,--($J$2:$J$992=J34))</f>
        <v>3.1200606060606058</v>
      </c>
      <c r="N34" t="s">
        <v>77</v>
      </c>
    </row>
    <row r="35" spans="1:14" x14ac:dyDescent="0.2">
      <c r="A35" t="s">
        <v>45</v>
      </c>
      <c r="B35" t="s">
        <v>10</v>
      </c>
      <c r="C35">
        <v>2.99</v>
      </c>
      <c r="D35">
        <v>20</v>
      </c>
      <c r="E35" t="s">
        <v>24</v>
      </c>
      <c r="F35" t="s">
        <v>9</v>
      </c>
      <c r="H35" t="s">
        <v>51</v>
      </c>
      <c r="I35" s="5">
        <v>43132</v>
      </c>
      <c r="J35" t="str">
        <f t="shared" si="2"/>
        <v>Solar PV KN Feb 2018 No DCR</v>
      </c>
      <c r="K35" s="2" t="s">
        <v>25</v>
      </c>
      <c r="L35">
        <f t="shared" si="3"/>
        <v>660</v>
      </c>
      <c r="M35" s="1">
        <f t="shared" si="4"/>
        <v>3.1200606060606058</v>
      </c>
      <c r="N35" t="s">
        <v>77</v>
      </c>
    </row>
    <row r="36" spans="1:14" x14ac:dyDescent="0.2">
      <c r="A36" t="s">
        <v>45</v>
      </c>
      <c r="B36" t="s">
        <v>10</v>
      </c>
      <c r="C36">
        <v>3</v>
      </c>
      <c r="D36">
        <v>20</v>
      </c>
      <c r="E36" t="s">
        <v>24</v>
      </c>
      <c r="F36" t="s">
        <v>9</v>
      </c>
      <c r="H36" t="s">
        <v>51</v>
      </c>
      <c r="I36" s="5">
        <v>43132</v>
      </c>
      <c r="J36" t="str">
        <f t="shared" si="2"/>
        <v>Solar PV KN Feb 2018 No DCR</v>
      </c>
      <c r="K36" s="2" t="s">
        <v>25</v>
      </c>
      <c r="L36">
        <f t="shared" si="3"/>
        <v>660</v>
      </c>
      <c r="M36" s="1">
        <f t="shared" si="4"/>
        <v>3.1200606060606058</v>
      </c>
      <c r="N36" t="s">
        <v>77</v>
      </c>
    </row>
    <row r="37" spans="1:14" x14ac:dyDescent="0.2">
      <c r="A37" t="s">
        <v>45</v>
      </c>
      <c r="B37" t="s">
        <v>10</v>
      </c>
      <c r="C37">
        <v>3</v>
      </c>
      <c r="D37">
        <v>20</v>
      </c>
      <c r="E37" t="s">
        <v>24</v>
      </c>
      <c r="F37" t="s">
        <v>9</v>
      </c>
      <c r="H37" t="s">
        <v>51</v>
      </c>
      <c r="I37" s="5">
        <v>43132</v>
      </c>
      <c r="J37" t="str">
        <f t="shared" si="2"/>
        <v>Solar PV KN Feb 2018 No DCR</v>
      </c>
      <c r="K37" s="2" t="s">
        <v>25</v>
      </c>
      <c r="L37">
        <f t="shared" si="3"/>
        <v>660</v>
      </c>
      <c r="M37" s="1">
        <f t="shared" si="4"/>
        <v>3.1200606060606058</v>
      </c>
      <c r="N37" t="s">
        <v>77</v>
      </c>
    </row>
    <row r="38" spans="1:14" x14ac:dyDescent="0.2">
      <c r="A38" t="s">
        <v>45</v>
      </c>
      <c r="B38" t="s">
        <v>10</v>
      </c>
      <c r="C38">
        <v>3.03</v>
      </c>
      <c r="D38">
        <v>5</v>
      </c>
      <c r="E38" t="s">
        <v>24</v>
      </c>
      <c r="F38" t="s">
        <v>9</v>
      </c>
      <c r="H38" t="s">
        <v>51</v>
      </c>
      <c r="I38" s="5">
        <v>43132</v>
      </c>
      <c r="J38" t="str">
        <f t="shared" si="2"/>
        <v>Solar PV KN Feb 2018 No DCR</v>
      </c>
      <c r="K38" s="2" t="s">
        <v>25</v>
      </c>
      <c r="L38">
        <f t="shared" si="3"/>
        <v>660</v>
      </c>
      <c r="M38" s="1">
        <f t="shared" si="4"/>
        <v>3.1200606060606058</v>
      </c>
      <c r="N38" t="s">
        <v>77</v>
      </c>
    </row>
    <row r="39" spans="1:14" x14ac:dyDescent="0.2">
      <c r="A39" t="s">
        <v>45</v>
      </c>
      <c r="B39" t="s">
        <v>10</v>
      </c>
      <c r="C39">
        <v>3.03</v>
      </c>
      <c r="D39">
        <v>20</v>
      </c>
      <c r="E39" t="s">
        <v>24</v>
      </c>
      <c r="F39" t="s">
        <v>9</v>
      </c>
      <c r="H39" t="s">
        <v>51</v>
      </c>
      <c r="I39" s="5">
        <v>43132</v>
      </c>
      <c r="J39" t="str">
        <f t="shared" si="2"/>
        <v>Solar PV KN Feb 2018 No DCR</v>
      </c>
      <c r="K39" s="2" t="s">
        <v>25</v>
      </c>
      <c r="L39">
        <f t="shared" si="3"/>
        <v>660</v>
      </c>
      <c r="M39" s="1">
        <f t="shared" si="4"/>
        <v>3.1200606060606058</v>
      </c>
      <c r="N39" t="s">
        <v>77</v>
      </c>
    </row>
    <row r="40" spans="1:14" x14ac:dyDescent="0.2">
      <c r="A40" t="s">
        <v>45</v>
      </c>
      <c r="B40" t="s">
        <v>10</v>
      </c>
      <c r="C40">
        <v>3.05</v>
      </c>
      <c r="D40">
        <v>20</v>
      </c>
      <c r="E40" t="s">
        <v>24</v>
      </c>
      <c r="F40" t="s">
        <v>9</v>
      </c>
      <c r="H40" t="s">
        <v>51</v>
      </c>
      <c r="I40" s="5">
        <v>43132</v>
      </c>
      <c r="J40" t="str">
        <f t="shared" si="2"/>
        <v>Solar PV KN Feb 2018 No DCR</v>
      </c>
      <c r="K40" s="2" t="s">
        <v>25</v>
      </c>
      <c r="L40">
        <f t="shared" si="3"/>
        <v>660</v>
      </c>
      <c r="M40" s="1">
        <f t="shared" si="4"/>
        <v>3.1200606060606058</v>
      </c>
      <c r="N40" t="s">
        <v>77</v>
      </c>
    </row>
    <row r="41" spans="1:14" x14ac:dyDescent="0.2">
      <c r="A41" t="s">
        <v>45</v>
      </c>
      <c r="B41" t="s">
        <v>10</v>
      </c>
      <c r="C41">
        <v>3.07</v>
      </c>
      <c r="D41">
        <v>20</v>
      </c>
      <c r="E41" t="s">
        <v>24</v>
      </c>
      <c r="F41" t="s">
        <v>9</v>
      </c>
      <c r="H41" t="s">
        <v>51</v>
      </c>
      <c r="I41" s="5">
        <v>43132</v>
      </c>
      <c r="J41" t="str">
        <f t="shared" si="2"/>
        <v>Solar PV KN Feb 2018 No DCR</v>
      </c>
      <c r="K41" s="2" t="s">
        <v>25</v>
      </c>
      <c r="L41">
        <f t="shared" si="3"/>
        <v>660</v>
      </c>
      <c r="M41" s="1">
        <f t="shared" si="4"/>
        <v>3.1200606060606058</v>
      </c>
      <c r="N41" t="s">
        <v>77</v>
      </c>
    </row>
    <row r="42" spans="1:14" x14ac:dyDescent="0.2">
      <c r="A42" t="s">
        <v>45</v>
      </c>
      <c r="B42" t="s">
        <v>23</v>
      </c>
      <c r="C42">
        <v>3.04</v>
      </c>
      <c r="D42">
        <v>19</v>
      </c>
      <c r="E42" t="s">
        <v>24</v>
      </c>
      <c r="F42" t="s">
        <v>9</v>
      </c>
      <c r="H42" t="s">
        <v>51</v>
      </c>
      <c r="I42" s="5">
        <v>43132</v>
      </c>
      <c r="J42" t="str">
        <f t="shared" si="2"/>
        <v>Solar PV KN Feb 2018 No DCR</v>
      </c>
      <c r="K42" s="2" t="s">
        <v>25</v>
      </c>
      <c r="L42">
        <f t="shared" si="3"/>
        <v>660</v>
      </c>
      <c r="M42" s="1">
        <f t="shared" si="4"/>
        <v>3.1200606060606058</v>
      </c>
      <c r="N42" t="s">
        <v>77</v>
      </c>
    </row>
    <row r="43" spans="1:14" x14ac:dyDescent="0.2">
      <c r="A43" t="s">
        <v>45</v>
      </c>
      <c r="B43" t="s">
        <v>23</v>
      </c>
      <c r="C43">
        <v>3.06</v>
      </c>
      <c r="D43">
        <v>18</v>
      </c>
      <c r="E43" t="s">
        <v>24</v>
      </c>
      <c r="F43" t="s">
        <v>9</v>
      </c>
      <c r="H43" t="s">
        <v>51</v>
      </c>
      <c r="I43" s="5">
        <v>43132</v>
      </c>
      <c r="J43" t="str">
        <f t="shared" si="2"/>
        <v>Solar PV KN Feb 2018 No DCR</v>
      </c>
      <c r="K43" s="2" t="s">
        <v>25</v>
      </c>
      <c r="L43">
        <f t="shared" si="3"/>
        <v>660</v>
      </c>
      <c r="M43" s="1">
        <f t="shared" si="4"/>
        <v>3.1200606060606058</v>
      </c>
      <c r="N43" t="s">
        <v>77</v>
      </c>
    </row>
    <row r="44" spans="1:14" x14ac:dyDescent="0.2">
      <c r="A44" t="s">
        <v>45</v>
      </c>
      <c r="B44" t="s">
        <v>23</v>
      </c>
      <c r="C44">
        <v>3.07</v>
      </c>
      <c r="D44">
        <v>18</v>
      </c>
      <c r="E44" t="s">
        <v>24</v>
      </c>
      <c r="F44" t="s">
        <v>9</v>
      </c>
      <c r="H44" t="s">
        <v>51</v>
      </c>
      <c r="I44" s="5">
        <v>43132</v>
      </c>
      <c r="J44" t="str">
        <f t="shared" si="2"/>
        <v>Solar PV KN Feb 2018 No DCR</v>
      </c>
      <c r="K44" s="2" t="s">
        <v>25</v>
      </c>
      <c r="L44">
        <f t="shared" si="3"/>
        <v>660</v>
      </c>
      <c r="M44" s="1">
        <f t="shared" si="4"/>
        <v>3.1200606060606058</v>
      </c>
      <c r="N44" t="s">
        <v>77</v>
      </c>
    </row>
    <row r="45" spans="1:14" x14ac:dyDescent="0.2">
      <c r="A45" t="s">
        <v>45</v>
      </c>
      <c r="B45" t="s">
        <v>19</v>
      </c>
      <c r="C45">
        <v>3.53</v>
      </c>
      <c r="D45">
        <v>20</v>
      </c>
      <c r="E45" t="s">
        <v>14</v>
      </c>
      <c r="F45" t="s">
        <v>9</v>
      </c>
      <c r="H45" t="s">
        <v>51</v>
      </c>
      <c r="I45" s="5">
        <v>43132</v>
      </c>
      <c r="J45" t="str">
        <f t="shared" si="2"/>
        <v>Solar PV KN Feb 2018 DCR</v>
      </c>
      <c r="K45" s="2" t="s">
        <v>25</v>
      </c>
      <c r="L45">
        <f t="shared" si="3"/>
        <v>100</v>
      </c>
      <c r="M45" s="1">
        <f t="shared" si="4"/>
        <v>3.532</v>
      </c>
      <c r="N45" t="s">
        <v>77</v>
      </c>
    </row>
    <row r="46" spans="1:14" x14ac:dyDescent="0.2">
      <c r="A46" t="s">
        <v>45</v>
      </c>
      <c r="B46" t="s">
        <v>19</v>
      </c>
      <c r="C46">
        <v>3.54</v>
      </c>
      <c r="D46">
        <v>20</v>
      </c>
      <c r="E46" t="s">
        <v>14</v>
      </c>
      <c r="F46" t="s">
        <v>9</v>
      </c>
      <c r="H46" t="s">
        <v>51</v>
      </c>
      <c r="I46" s="5">
        <v>43132</v>
      </c>
      <c r="J46" t="str">
        <f t="shared" si="2"/>
        <v>Solar PV KN Feb 2018 DCR</v>
      </c>
      <c r="K46" s="2" t="s">
        <v>25</v>
      </c>
      <c r="L46">
        <f t="shared" si="3"/>
        <v>100</v>
      </c>
      <c r="M46" s="1">
        <f t="shared" si="4"/>
        <v>3.532</v>
      </c>
      <c r="N46" t="s">
        <v>77</v>
      </c>
    </row>
    <row r="47" spans="1:14" x14ac:dyDescent="0.2">
      <c r="A47" t="s">
        <v>45</v>
      </c>
      <c r="B47" t="s">
        <v>19</v>
      </c>
      <c r="C47">
        <v>3.53</v>
      </c>
      <c r="D47">
        <v>20</v>
      </c>
      <c r="E47" t="s">
        <v>14</v>
      </c>
      <c r="F47" t="s">
        <v>9</v>
      </c>
      <c r="H47" t="s">
        <v>51</v>
      </c>
      <c r="I47" s="5">
        <v>43132</v>
      </c>
      <c r="J47" t="str">
        <f t="shared" si="2"/>
        <v>Solar PV KN Feb 2018 DCR</v>
      </c>
      <c r="K47" s="2" t="s">
        <v>25</v>
      </c>
      <c r="L47">
        <f t="shared" si="3"/>
        <v>100</v>
      </c>
      <c r="M47" s="1">
        <f t="shared" si="4"/>
        <v>3.532</v>
      </c>
      <c r="N47" t="s">
        <v>77</v>
      </c>
    </row>
    <row r="48" spans="1:14" x14ac:dyDescent="0.2">
      <c r="A48" t="s">
        <v>45</v>
      </c>
      <c r="B48" t="s">
        <v>19</v>
      </c>
      <c r="C48">
        <v>3.52</v>
      </c>
      <c r="D48">
        <v>20</v>
      </c>
      <c r="E48" t="s">
        <v>14</v>
      </c>
      <c r="F48" t="s">
        <v>9</v>
      </c>
      <c r="H48" t="s">
        <v>51</v>
      </c>
      <c r="I48" s="5">
        <v>43132</v>
      </c>
      <c r="J48" t="str">
        <f t="shared" si="2"/>
        <v>Solar PV KN Feb 2018 DCR</v>
      </c>
      <c r="K48" s="2" t="s">
        <v>25</v>
      </c>
      <c r="L48">
        <f t="shared" si="3"/>
        <v>100</v>
      </c>
      <c r="M48" s="1">
        <f t="shared" si="4"/>
        <v>3.532</v>
      </c>
      <c r="N48" t="s">
        <v>77</v>
      </c>
    </row>
    <row r="49" spans="1:14" x14ac:dyDescent="0.2">
      <c r="A49" t="s">
        <v>45</v>
      </c>
      <c r="B49" t="s">
        <v>22</v>
      </c>
      <c r="C49">
        <v>3.54</v>
      </c>
      <c r="D49">
        <v>20</v>
      </c>
      <c r="E49" t="s">
        <v>14</v>
      </c>
      <c r="F49" t="s">
        <v>9</v>
      </c>
      <c r="H49" t="s">
        <v>51</v>
      </c>
      <c r="I49" s="5">
        <v>43132</v>
      </c>
      <c r="J49" t="str">
        <f t="shared" si="2"/>
        <v>Solar PV KN Feb 2018 DCR</v>
      </c>
      <c r="K49" s="2" t="s">
        <v>25</v>
      </c>
      <c r="L49">
        <f t="shared" si="3"/>
        <v>100</v>
      </c>
      <c r="M49" s="1">
        <f t="shared" si="4"/>
        <v>3.532</v>
      </c>
      <c r="N49" t="s">
        <v>77</v>
      </c>
    </row>
    <row r="50" spans="1:14" x14ac:dyDescent="0.2">
      <c r="A50" t="s">
        <v>45</v>
      </c>
      <c r="B50" t="s">
        <v>21</v>
      </c>
      <c r="C50">
        <v>2.91</v>
      </c>
      <c r="D50">
        <v>300</v>
      </c>
      <c r="E50" t="s">
        <v>24</v>
      </c>
      <c r="F50" t="s">
        <v>9</v>
      </c>
      <c r="G50" t="s">
        <v>28</v>
      </c>
      <c r="H50" t="s">
        <v>51</v>
      </c>
      <c r="I50" s="5">
        <v>43160</v>
      </c>
      <c r="J50" t="str">
        <f t="shared" si="2"/>
        <v>Solar PV KN Mar 2018 No DCR</v>
      </c>
      <c r="K50" s="2" t="s">
        <v>25</v>
      </c>
      <c r="L50">
        <f t="shared" si="3"/>
        <v>550</v>
      </c>
      <c r="M50" s="1">
        <f t="shared" si="4"/>
        <v>2.9163636363636365</v>
      </c>
      <c r="N50" t="s">
        <v>77</v>
      </c>
    </row>
    <row r="51" spans="1:14" x14ac:dyDescent="0.2">
      <c r="A51" t="s">
        <v>45</v>
      </c>
      <c r="B51" s="2" t="s">
        <v>26</v>
      </c>
      <c r="C51">
        <v>2.92</v>
      </c>
      <c r="D51">
        <v>150</v>
      </c>
      <c r="E51" t="s">
        <v>24</v>
      </c>
      <c r="F51" t="s">
        <v>9</v>
      </c>
      <c r="G51" t="s">
        <v>28</v>
      </c>
      <c r="H51" t="s">
        <v>51</v>
      </c>
      <c r="I51" s="5">
        <v>43160</v>
      </c>
      <c r="J51" t="str">
        <f t="shared" si="2"/>
        <v>Solar PV KN Mar 2018 No DCR</v>
      </c>
      <c r="K51" s="2" t="s">
        <v>25</v>
      </c>
      <c r="L51">
        <f t="shared" si="3"/>
        <v>550</v>
      </c>
      <c r="M51" s="1">
        <f t="shared" si="4"/>
        <v>2.9163636363636365</v>
      </c>
      <c r="N51" t="s">
        <v>77</v>
      </c>
    </row>
    <row r="52" spans="1:14" x14ac:dyDescent="0.2">
      <c r="A52" t="s">
        <v>45</v>
      </c>
      <c r="B52" t="s">
        <v>4</v>
      </c>
      <c r="C52">
        <v>2.93</v>
      </c>
      <c r="D52">
        <v>100</v>
      </c>
      <c r="E52" t="s">
        <v>24</v>
      </c>
      <c r="F52" t="s">
        <v>9</v>
      </c>
      <c r="G52" t="s">
        <v>28</v>
      </c>
      <c r="H52" t="s">
        <v>51</v>
      </c>
      <c r="I52" s="5">
        <v>43160</v>
      </c>
      <c r="J52" t="str">
        <f t="shared" si="2"/>
        <v>Solar PV KN Mar 2018 No DCR</v>
      </c>
      <c r="K52" s="2" t="s">
        <v>25</v>
      </c>
      <c r="L52">
        <f t="shared" si="3"/>
        <v>550</v>
      </c>
      <c r="M52" s="1">
        <f t="shared" si="4"/>
        <v>2.9163636363636365</v>
      </c>
      <c r="N52" t="s">
        <v>77</v>
      </c>
    </row>
    <row r="53" spans="1:14" x14ac:dyDescent="0.2">
      <c r="A53" t="s">
        <v>46</v>
      </c>
      <c r="B53" s="2" t="s">
        <v>31</v>
      </c>
      <c r="C53" s="2">
        <v>2.85</v>
      </c>
      <c r="D53" s="2">
        <v>75</v>
      </c>
      <c r="E53" t="s">
        <v>24</v>
      </c>
      <c r="F53" s="2" t="s">
        <v>37</v>
      </c>
      <c r="H53" t="s">
        <v>52</v>
      </c>
      <c r="I53" s="5">
        <v>43160</v>
      </c>
      <c r="J53" t="str">
        <f t="shared" si="2"/>
        <v>Wind MH Mar 2018 No DCR</v>
      </c>
      <c r="K53" s="2" t="s">
        <v>30</v>
      </c>
      <c r="L53">
        <f t="shared" si="3"/>
        <v>500</v>
      </c>
      <c r="M53" s="1">
        <f t="shared" si="4"/>
        <v>2.8594879999999998</v>
      </c>
      <c r="N53" t="s">
        <v>77</v>
      </c>
    </row>
    <row r="54" spans="1:14" x14ac:dyDescent="0.2">
      <c r="A54" t="s">
        <v>46</v>
      </c>
      <c r="B54" s="2" t="s">
        <v>32</v>
      </c>
      <c r="C54" s="2">
        <v>2.85</v>
      </c>
      <c r="D54" s="2">
        <v>75</v>
      </c>
      <c r="E54" t="s">
        <v>24</v>
      </c>
      <c r="F54" s="2" t="s">
        <v>37</v>
      </c>
      <c r="H54" t="s">
        <v>52</v>
      </c>
      <c r="I54" s="5">
        <v>43160</v>
      </c>
      <c r="J54" t="str">
        <f t="shared" si="2"/>
        <v>Wind MH Mar 2018 No DCR</v>
      </c>
      <c r="K54" s="2" t="s">
        <v>30</v>
      </c>
      <c r="L54">
        <f t="shared" si="3"/>
        <v>500</v>
      </c>
      <c r="M54" s="1">
        <f t="shared" si="4"/>
        <v>2.8594879999999998</v>
      </c>
      <c r="N54" t="s">
        <v>77</v>
      </c>
    </row>
    <row r="55" spans="1:14" x14ac:dyDescent="0.2">
      <c r="A55" t="s">
        <v>46</v>
      </c>
      <c r="B55" s="2" t="s">
        <v>33</v>
      </c>
      <c r="C55" s="2">
        <v>2.86</v>
      </c>
      <c r="D55" s="2">
        <v>50</v>
      </c>
      <c r="E55" t="s">
        <v>24</v>
      </c>
      <c r="F55" s="2" t="s">
        <v>37</v>
      </c>
      <c r="H55" t="s">
        <v>52</v>
      </c>
      <c r="I55" s="5">
        <v>43160</v>
      </c>
      <c r="J55" t="str">
        <f t="shared" si="2"/>
        <v>Wind MH Mar 2018 No DCR</v>
      </c>
      <c r="K55" s="2" t="s">
        <v>30</v>
      </c>
      <c r="L55">
        <f t="shared" si="3"/>
        <v>500</v>
      </c>
      <c r="M55" s="1">
        <f t="shared" si="4"/>
        <v>2.8594879999999998</v>
      </c>
      <c r="N55" t="s">
        <v>77</v>
      </c>
    </row>
    <row r="56" spans="1:14" x14ac:dyDescent="0.2">
      <c r="A56" t="s">
        <v>46</v>
      </c>
      <c r="B56" s="2" t="s">
        <v>34</v>
      </c>
      <c r="C56" s="2">
        <v>2.86</v>
      </c>
      <c r="D56" s="2">
        <v>100</v>
      </c>
      <c r="E56" t="s">
        <v>24</v>
      </c>
      <c r="F56" s="2" t="s">
        <v>37</v>
      </c>
      <c r="H56" t="s">
        <v>52</v>
      </c>
      <c r="I56" s="5">
        <v>43160</v>
      </c>
      <c r="J56" t="str">
        <f t="shared" si="2"/>
        <v>Wind MH Mar 2018 No DCR</v>
      </c>
      <c r="K56" s="2" t="s">
        <v>30</v>
      </c>
      <c r="L56">
        <f t="shared" si="3"/>
        <v>500</v>
      </c>
      <c r="M56" s="1">
        <f t="shared" si="4"/>
        <v>2.8594879999999998</v>
      </c>
      <c r="N56" t="s">
        <v>77</v>
      </c>
    </row>
    <row r="57" spans="1:14" x14ac:dyDescent="0.2">
      <c r="A57" t="s">
        <v>46</v>
      </c>
      <c r="B57" s="2" t="s">
        <v>35</v>
      </c>
      <c r="C57" s="2">
        <v>2.86</v>
      </c>
      <c r="D57" s="2">
        <v>75.599999999999994</v>
      </c>
      <c r="E57" t="s">
        <v>24</v>
      </c>
      <c r="F57" s="2" t="s">
        <v>37</v>
      </c>
      <c r="H57" t="s">
        <v>52</v>
      </c>
      <c r="I57" s="5">
        <v>43160</v>
      </c>
      <c r="J57" t="str">
        <f t="shared" si="2"/>
        <v>Wind MH Mar 2018 No DCR</v>
      </c>
      <c r="K57" s="2" t="s">
        <v>30</v>
      </c>
      <c r="L57">
        <f t="shared" si="3"/>
        <v>500</v>
      </c>
      <c r="M57" s="1">
        <f t="shared" si="4"/>
        <v>2.8594879999999998</v>
      </c>
      <c r="N57" t="s">
        <v>77</v>
      </c>
    </row>
    <row r="58" spans="1:14" x14ac:dyDescent="0.2">
      <c r="A58" t="s">
        <v>46</v>
      </c>
      <c r="B58" s="2" t="s">
        <v>36</v>
      </c>
      <c r="C58" s="2">
        <v>2.87</v>
      </c>
      <c r="D58" s="2">
        <v>124.4</v>
      </c>
      <c r="E58" t="s">
        <v>24</v>
      </c>
      <c r="F58" s="2" t="s">
        <v>37</v>
      </c>
      <c r="H58" t="s">
        <v>52</v>
      </c>
      <c r="I58" s="5">
        <v>43160</v>
      </c>
      <c r="J58" t="str">
        <f t="shared" si="2"/>
        <v>Wind MH Mar 2018 No DCR</v>
      </c>
      <c r="K58" s="2" t="s">
        <v>30</v>
      </c>
      <c r="L58">
        <f t="shared" si="3"/>
        <v>500</v>
      </c>
      <c r="M58" s="1">
        <f t="shared" si="4"/>
        <v>2.8594879999999998</v>
      </c>
      <c r="N58" t="s">
        <v>77</v>
      </c>
    </row>
    <row r="59" spans="1:14" x14ac:dyDescent="0.2">
      <c r="A59" t="s">
        <v>46</v>
      </c>
      <c r="B59" s="2" t="s">
        <v>21</v>
      </c>
      <c r="C59" s="2">
        <v>2.44</v>
      </c>
      <c r="D59" s="2">
        <v>400</v>
      </c>
      <c r="E59" t="s">
        <v>24</v>
      </c>
      <c r="F59" s="2"/>
      <c r="H59" t="s">
        <v>8</v>
      </c>
      <c r="I59" s="5">
        <v>43132</v>
      </c>
      <c r="J59" t="str">
        <f t="shared" si="2"/>
        <v>Wind SECI Feb 2018 No DCR</v>
      </c>
      <c r="K59" s="2" t="s">
        <v>53</v>
      </c>
      <c r="L59">
        <f t="shared" si="3"/>
        <v>2000</v>
      </c>
      <c r="M59" s="1">
        <f t="shared" si="4"/>
        <v>2.4430000000000001</v>
      </c>
      <c r="N59" t="s">
        <v>77</v>
      </c>
    </row>
    <row r="60" spans="1:14" x14ac:dyDescent="0.2">
      <c r="A60" t="s">
        <v>46</v>
      </c>
      <c r="B60" s="2" t="s">
        <v>47</v>
      </c>
      <c r="C60" s="2">
        <v>2.44</v>
      </c>
      <c r="D60" s="2">
        <v>300</v>
      </c>
      <c r="E60" t="s">
        <v>24</v>
      </c>
      <c r="F60" s="2"/>
      <c r="H60" t="s">
        <v>8</v>
      </c>
      <c r="I60" s="5">
        <v>43132</v>
      </c>
      <c r="J60" t="str">
        <f t="shared" si="2"/>
        <v>Wind SECI Feb 2018 No DCR</v>
      </c>
      <c r="K60" s="2" t="s">
        <v>53</v>
      </c>
      <c r="L60">
        <f t="shared" si="3"/>
        <v>2000</v>
      </c>
      <c r="M60" s="1">
        <f t="shared" si="4"/>
        <v>2.4430000000000001</v>
      </c>
      <c r="N60" t="s">
        <v>77</v>
      </c>
    </row>
    <row r="61" spans="1:14" x14ac:dyDescent="0.2">
      <c r="A61" t="s">
        <v>46</v>
      </c>
      <c r="B61" s="2" t="s">
        <v>33</v>
      </c>
      <c r="C61" s="2">
        <v>2.44</v>
      </c>
      <c r="D61" s="2">
        <v>200</v>
      </c>
      <c r="E61" t="s">
        <v>24</v>
      </c>
      <c r="F61" s="2"/>
      <c r="H61" t="s">
        <v>8</v>
      </c>
      <c r="I61" s="5">
        <v>43132</v>
      </c>
      <c r="J61" t="str">
        <f t="shared" si="2"/>
        <v>Wind SECI Feb 2018 No DCR</v>
      </c>
      <c r="K61" s="2" t="s">
        <v>53</v>
      </c>
      <c r="L61">
        <f t="shared" si="3"/>
        <v>2000</v>
      </c>
      <c r="M61" s="1">
        <f t="shared" si="4"/>
        <v>2.4430000000000001</v>
      </c>
      <c r="N61" t="s">
        <v>77</v>
      </c>
    </row>
    <row r="62" spans="1:14" x14ac:dyDescent="0.2">
      <c r="A62" t="s">
        <v>46</v>
      </c>
      <c r="B62" s="2" t="s">
        <v>36</v>
      </c>
      <c r="C62" s="2">
        <v>2.44</v>
      </c>
      <c r="D62" s="2">
        <v>500</v>
      </c>
      <c r="E62" t="s">
        <v>24</v>
      </c>
      <c r="F62" s="2"/>
      <c r="H62" t="s">
        <v>8</v>
      </c>
      <c r="I62" s="5">
        <v>43132</v>
      </c>
      <c r="J62" t="str">
        <f t="shared" si="2"/>
        <v>Wind SECI Feb 2018 No DCR</v>
      </c>
      <c r="K62" s="2" t="s">
        <v>53</v>
      </c>
      <c r="L62">
        <f t="shared" si="3"/>
        <v>2000</v>
      </c>
      <c r="M62" s="1">
        <f t="shared" si="4"/>
        <v>2.4430000000000001</v>
      </c>
      <c r="N62" t="s">
        <v>77</v>
      </c>
    </row>
    <row r="63" spans="1:14" x14ac:dyDescent="0.2">
      <c r="A63" t="s">
        <v>46</v>
      </c>
      <c r="B63" s="2" t="s">
        <v>31</v>
      </c>
      <c r="C63" s="2">
        <v>2.4500000000000002</v>
      </c>
      <c r="D63" s="2">
        <v>250</v>
      </c>
      <c r="E63" t="s">
        <v>24</v>
      </c>
      <c r="F63" s="2"/>
      <c r="H63" t="s">
        <v>8</v>
      </c>
      <c r="I63" s="5">
        <v>43132</v>
      </c>
      <c r="J63" t="str">
        <f t="shared" si="2"/>
        <v>Wind SECI Feb 2018 No DCR</v>
      </c>
      <c r="K63" s="2" t="s">
        <v>53</v>
      </c>
      <c r="L63">
        <f t="shared" si="3"/>
        <v>2000</v>
      </c>
      <c r="M63" s="1">
        <f t="shared" si="4"/>
        <v>2.4430000000000001</v>
      </c>
      <c r="N63" t="s">
        <v>77</v>
      </c>
    </row>
    <row r="64" spans="1:14" x14ac:dyDescent="0.2">
      <c r="A64" t="s">
        <v>46</v>
      </c>
      <c r="B64" s="2" t="s">
        <v>48</v>
      </c>
      <c r="C64" s="2">
        <v>2.4500000000000002</v>
      </c>
      <c r="D64" s="2">
        <v>300</v>
      </c>
      <c r="E64" t="s">
        <v>24</v>
      </c>
      <c r="F64" s="2"/>
      <c r="H64" t="s">
        <v>8</v>
      </c>
      <c r="I64" s="5">
        <v>43132</v>
      </c>
      <c r="J64" t="str">
        <f t="shared" si="2"/>
        <v>Wind SECI Feb 2018 No DCR</v>
      </c>
      <c r="K64" s="2" t="s">
        <v>53</v>
      </c>
      <c r="L64">
        <f t="shared" si="3"/>
        <v>2000</v>
      </c>
      <c r="M64" s="1">
        <f t="shared" si="4"/>
        <v>2.4430000000000001</v>
      </c>
      <c r="N64" t="s">
        <v>77</v>
      </c>
    </row>
    <row r="65" spans="1:14" x14ac:dyDescent="0.2">
      <c r="A65" t="s">
        <v>46</v>
      </c>
      <c r="B65" s="2" t="s">
        <v>49</v>
      </c>
      <c r="C65" s="2">
        <v>2.4500000000000002</v>
      </c>
      <c r="D65" s="2">
        <v>50</v>
      </c>
      <c r="E65" t="s">
        <v>24</v>
      </c>
      <c r="F65" s="2"/>
      <c r="H65" t="s">
        <v>8</v>
      </c>
      <c r="I65" s="5">
        <v>43132</v>
      </c>
      <c r="J65" t="str">
        <f t="shared" si="2"/>
        <v>Wind SECI Feb 2018 No DCR</v>
      </c>
      <c r="K65" s="2" t="s">
        <v>53</v>
      </c>
      <c r="L65">
        <f t="shared" si="3"/>
        <v>2000</v>
      </c>
      <c r="M65" s="1">
        <f t="shared" si="4"/>
        <v>2.4430000000000001</v>
      </c>
      <c r="N65" t="s">
        <v>77</v>
      </c>
    </row>
    <row r="66" spans="1:14" x14ac:dyDescent="0.2">
      <c r="A66" t="s">
        <v>46</v>
      </c>
      <c r="B66" s="2" t="s">
        <v>54</v>
      </c>
      <c r="C66" s="2">
        <v>2.4300000000000002</v>
      </c>
      <c r="D66" s="2">
        <v>197.5</v>
      </c>
      <c r="E66" t="s">
        <v>24</v>
      </c>
      <c r="F66" t="s">
        <v>59</v>
      </c>
      <c r="H66" t="s">
        <v>58</v>
      </c>
      <c r="I66" s="5">
        <v>43070</v>
      </c>
      <c r="J66" t="str">
        <f t="shared" si="2"/>
        <v>Wind GJ Dec 2017 No DCR</v>
      </c>
      <c r="K66" t="s">
        <v>29</v>
      </c>
      <c r="L66">
        <f t="shared" ref="L66:L87" si="5">SUMPRODUCT($D$2:$D$992,--($J$2:$J$992=J66))</f>
        <v>500</v>
      </c>
      <c r="M66" s="1">
        <f t="shared" ref="M66:M71" si="6">SUMPRODUCT($C$2:$C$992,$D$2:$D$992,--($J$2:$J$992=J66))/SUMPRODUCT($D$2:$D$992,--($J$2:$J$992=J66))</f>
        <v>2.4373020000000003</v>
      </c>
      <c r="N66" t="s">
        <v>77</v>
      </c>
    </row>
    <row r="67" spans="1:14" x14ac:dyDescent="0.2">
      <c r="A67" t="s">
        <v>46</v>
      </c>
      <c r="B67" s="2" t="s">
        <v>55</v>
      </c>
      <c r="C67" s="2">
        <v>2.4300000000000002</v>
      </c>
      <c r="D67" s="2">
        <v>30</v>
      </c>
      <c r="E67" t="s">
        <v>24</v>
      </c>
      <c r="F67" t="s">
        <v>59</v>
      </c>
      <c r="H67" t="s">
        <v>58</v>
      </c>
      <c r="I67" s="5">
        <v>43070</v>
      </c>
      <c r="J67" t="str">
        <f t="shared" ref="J67:J109" si="7">CONCATENATE(A67, " ", H67," ",TEXT( I67, "mmm yyyy"), " ",E67)</f>
        <v>Wind GJ Dec 2017 No DCR</v>
      </c>
      <c r="K67" t="s">
        <v>29</v>
      </c>
      <c r="L67">
        <f t="shared" si="5"/>
        <v>500</v>
      </c>
      <c r="M67" s="1">
        <f t="shared" si="6"/>
        <v>2.4373020000000003</v>
      </c>
      <c r="N67" t="s">
        <v>77</v>
      </c>
    </row>
    <row r="68" spans="1:14" x14ac:dyDescent="0.2">
      <c r="A68" t="s">
        <v>46</v>
      </c>
      <c r="B68" s="2" t="s">
        <v>56</v>
      </c>
      <c r="C68" s="2">
        <v>2.44</v>
      </c>
      <c r="D68" s="2">
        <v>100</v>
      </c>
      <c r="E68" t="s">
        <v>24</v>
      </c>
      <c r="F68" t="s">
        <v>59</v>
      </c>
      <c r="H68" t="s">
        <v>58</v>
      </c>
      <c r="I68" s="5">
        <v>43070</v>
      </c>
      <c r="J68" t="str">
        <f t="shared" si="7"/>
        <v>Wind GJ Dec 2017 No DCR</v>
      </c>
      <c r="K68" t="s">
        <v>29</v>
      </c>
      <c r="L68">
        <f t="shared" si="5"/>
        <v>500</v>
      </c>
      <c r="M68" s="1">
        <f t="shared" si="6"/>
        <v>2.4373020000000003</v>
      </c>
      <c r="N68" t="s">
        <v>77</v>
      </c>
    </row>
    <row r="69" spans="1:14" x14ac:dyDescent="0.2">
      <c r="A69" t="s">
        <v>46</v>
      </c>
      <c r="B69" s="2" t="s">
        <v>49</v>
      </c>
      <c r="C69" s="2">
        <v>2.44</v>
      </c>
      <c r="D69" s="2">
        <v>29.9</v>
      </c>
      <c r="E69" t="s">
        <v>24</v>
      </c>
      <c r="F69" t="s">
        <v>59</v>
      </c>
      <c r="H69" t="s">
        <v>58</v>
      </c>
      <c r="I69" s="5">
        <v>43070</v>
      </c>
      <c r="J69" t="str">
        <f t="shared" si="7"/>
        <v>Wind GJ Dec 2017 No DCR</v>
      </c>
      <c r="K69" t="s">
        <v>29</v>
      </c>
      <c r="L69">
        <f t="shared" si="5"/>
        <v>500</v>
      </c>
      <c r="M69" s="1">
        <f t="shared" si="6"/>
        <v>2.4373020000000003</v>
      </c>
      <c r="N69" t="s">
        <v>77</v>
      </c>
    </row>
    <row r="70" spans="1:14" x14ac:dyDescent="0.2">
      <c r="A70" t="s">
        <v>46</v>
      </c>
      <c r="B70" s="2" t="s">
        <v>57</v>
      </c>
      <c r="C70" s="2">
        <v>2.44</v>
      </c>
      <c r="D70" s="2">
        <v>50</v>
      </c>
      <c r="E70" t="s">
        <v>24</v>
      </c>
      <c r="F70" t="s">
        <v>59</v>
      </c>
      <c r="H70" t="s">
        <v>58</v>
      </c>
      <c r="I70" s="5">
        <v>43070</v>
      </c>
      <c r="J70" t="str">
        <f t="shared" si="7"/>
        <v>Wind GJ Dec 2017 No DCR</v>
      </c>
      <c r="K70" t="s">
        <v>29</v>
      </c>
      <c r="L70">
        <f t="shared" si="5"/>
        <v>500</v>
      </c>
      <c r="M70" s="1">
        <f t="shared" si="6"/>
        <v>2.4373020000000003</v>
      </c>
      <c r="N70" t="s">
        <v>77</v>
      </c>
    </row>
    <row r="71" spans="1:14" x14ac:dyDescent="0.2">
      <c r="A71" t="s">
        <v>46</v>
      </c>
      <c r="B71" s="2" t="s">
        <v>21</v>
      </c>
      <c r="C71" s="2">
        <v>2.4500000000000002</v>
      </c>
      <c r="D71" s="2">
        <f>17.6+75</f>
        <v>92.6</v>
      </c>
      <c r="E71" t="s">
        <v>24</v>
      </c>
      <c r="F71" t="s">
        <v>59</v>
      </c>
      <c r="H71" t="s">
        <v>58</v>
      </c>
      <c r="I71" s="5">
        <v>43070</v>
      </c>
      <c r="J71" t="str">
        <f t="shared" si="7"/>
        <v>Wind GJ Dec 2017 No DCR</v>
      </c>
      <c r="K71" t="s">
        <v>29</v>
      </c>
      <c r="L71">
        <f t="shared" si="5"/>
        <v>500</v>
      </c>
      <c r="M71" s="1">
        <f t="shared" si="6"/>
        <v>2.4373020000000003</v>
      </c>
      <c r="N71" t="s">
        <v>77</v>
      </c>
    </row>
    <row r="72" spans="1:14" x14ac:dyDescent="0.2">
      <c r="A72" t="s">
        <v>45</v>
      </c>
      <c r="B72" s="2" t="s">
        <v>60</v>
      </c>
      <c r="C72" s="2">
        <v>3.47</v>
      </c>
      <c r="D72" s="2">
        <v>100</v>
      </c>
      <c r="E72" t="s">
        <v>24</v>
      </c>
      <c r="F72" t="s">
        <v>74</v>
      </c>
      <c r="H72" t="s">
        <v>75</v>
      </c>
      <c r="I72" s="5">
        <v>42887</v>
      </c>
      <c r="J72" t="str">
        <f t="shared" si="7"/>
        <v>Solar PV TN Jun 2017 No DCR</v>
      </c>
      <c r="K72" t="s">
        <v>76</v>
      </c>
      <c r="L72">
        <f t="shared" si="5"/>
        <v>1500</v>
      </c>
      <c r="M72" s="1">
        <f t="shared" ref="M72:M87" si="8">SUMPRODUCT($C$2:$C$992,$D$2:$D$992,--($J$2:$J$992=J72))/SUMPRODUCT($D$2:$D$992,--($J$2:$J$992=J72))</f>
        <v>3.4699999999999993</v>
      </c>
      <c r="N72" t="s">
        <v>77</v>
      </c>
    </row>
    <row r="73" spans="1:14" x14ac:dyDescent="0.2">
      <c r="A73" t="s">
        <v>45</v>
      </c>
      <c r="B73" s="2" t="s">
        <v>61</v>
      </c>
      <c r="C73" s="2">
        <v>3.47</v>
      </c>
      <c r="D73" s="2">
        <v>54</v>
      </c>
      <c r="E73" t="s">
        <v>24</v>
      </c>
      <c r="F73" t="s">
        <v>74</v>
      </c>
      <c r="H73" t="s">
        <v>75</v>
      </c>
      <c r="I73" s="5">
        <v>42887</v>
      </c>
      <c r="J73" t="str">
        <f t="shared" si="7"/>
        <v>Solar PV TN Jun 2017 No DCR</v>
      </c>
      <c r="K73" t="s">
        <v>76</v>
      </c>
      <c r="L73">
        <f t="shared" si="5"/>
        <v>1500</v>
      </c>
      <c r="M73" s="1">
        <f t="shared" si="8"/>
        <v>3.4699999999999993</v>
      </c>
      <c r="N73" t="s">
        <v>77</v>
      </c>
    </row>
    <row r="74" spans="1:14" x14ac:dyDescent="0.2">
      <c r="A74" t="s">
        <v>45</v>
      </c>
      <c r="B74" s="2" t="s">
        <v>62</v>
      </c>
      <c r="C74" s="2">
        <v>3.47</v>
      </c>
      <c r="D74" s="2">
        <v>100</v>
      </c>
      <c r="E74" t="s">
        <v>24</v>
      </c>
      <c r="F74" t="s">
        <v>74</v>
      </c>
      <c r="H74" t="s">
        <v>75</v>
      </c>
      <c r="I74" s="5">
        <v>42887</v>
      </c>
      <c r="J74" t="str">
        <f t="shared" si="7"/>
        <v>Solar PV TN Jun 2017 No DCR</v>
      </c>
      <c r="K74" t="s">
        <v>76</v>
      </c>
      <c r="L74">
        <f t="shared" si="5"/>
        <v>1500</v>
      </c>
      <c r="M74" s="1">
        <f t="shared" si="8"/>
        <v>3.4699999999999993</v>
      </c>
      <c r="N74" t="s">
        <v>77</v>
      </c>
    </row>
    <row r="75" spans="1:14" x14ac:dyDescent="0.2">
      <c r="A75" t="s">
        <v>45</v>
      </c>
      <c r="B75" s="2" t="s">
        <v>63</v>
      </c>
      <c r="C75" s="2">
        <v>3.47</v>
      </c>
      <c r="D75" s="2">
        <v>100</v>
      </c>
      <c r="E75" t="s">
        <v>24</v>
      </c>
      <c r="F75" t="s">
        <v>74</v>
      </c>
      <c r="H75" t="s">
        <v>75</v>
      </c>
      <c r="I75" s="5">
        <v>42887</v>
      </c>
      <c r="J75" t="str">
        <f t="shared" si="7"/>
        <v>Solar PV TN Jun 2017 No DCR</v>
      </c>
      <c r="K75" t="s">
        <v>76</v>
      </c>
      <c r="L75">
        <f t="shared" si="5"/>
        <v>1500</v>
      </c>
      <c r="M75" s="1">
        <f t="shared" si="8"/>
        <v>3.4699999999999993</v>
      </c>
      <c r="N75" t="s">
        <v>77</v>
      </c>
    </row>
    <row r="76" spans="1:14" x14ac:dyDescent="0.2">
      <c r="A76" t="s">
        <v>45</v>
      </c>
      <c r="B76" s="2" t="s">
        <v>64</v>
      </c>
      <c r="C76" s="2">
        <v>3.47</v>
      </c>
      <c r="D76" s="2">
        <v>100</v>
      </c>
      <c r="E76" t="s">
        <v>24</v>
      </c>
      <c r="F76" t="s">
        <v>74</v>
      </c>
      <c r="H76" t="s">
        <v>75</v>
      </c>
      <c r="I76" s="5">
        <v>42887</v>
      </c>
      <c r="J76" t="str">
        <f t="shared" si="7"/>
        <v>Solar PV TN Jun 2017 No DCR</v>
      </c>
      <c r="K76" t="s">
        <v>76</v>
      </c>
      <c r="L76">
        <f t="shared" si="5"/>
        <v>1500</v>
      </c>
      <c r="M76" s="1">
        <f t="shared" si="8"/>
        <v>3.4699999999999993</v>
      </c>
      <c r="N76" t="s">
        <v>77</v>
      </c>
    </row>
    <row r="77" spans="1:14" x14ac:dyDescent="0.2">
      <c r="A77" t="s">
        <v>45</v>
      </c>
      <c r="B77" s="2" t="s">
        <v>20</v>
      </c>
      <c r="C77" s="2">
        <v>3.47</v>
      </c>
      <c r="D77" s="2">
        <v>100</v>
      </c>
      <c r="E77" t="s">
        <v>24</v>
      </c>
      <c r="F77" t="s">
        <v>74</v>
      </c>
      <c r="H77" t="s">
        <v>75</v>
      </c>
      <c r="I77" s="5">
        <v>42887</v>
      </c>
      <c r="J77" t="str">
        <f t="shared" si="7"/>
        <v>Solar PV TN Jun 2017 No DCR</v>
      </c>
      <c r="K77" t="s">
        <v>76</v>
      </c>
      <c r="L77">
        <f t="shared" si="5"/>
        <v>1500</v>
      </c>
      <c r="M77" s="1">
        <f t="shared" si="8"/>
        <v>3.4699999999999993</v>
      </c>
      <c r="N77" t="s">
        <v>77</v>
      </c>
    </row>
    <row r="78" spans="1:14" x14ac:dyDescent="0.2">
      <c r="A78" t="s">
        <v>45</v>
      </c>
      <c r="B78" s="2" t="s">
        <v>65</v>
      </c>
      <c r="C78" s="2">
        <v>3.47</v>
      </c>
      <c r="D78" s="2">
        <v>5</v>
      </c>
      <c r="E78" t="s">
        <v>24</v>
      </c>
      <c r="F78" t="s">
        <v>74</v>
      </c>
      <c r="H78" t="s">
        <v>75</v>
      </c>
      <c r="I78" s="5">
        <v>42887</v>
      </c>
      <c r="J78" t="str">
        <f t="shared" si="7"/>
        <v>Solar PV TN Jun 2017 No DCR</v>
      </c>
      <c r="K78" t="s">
        <v>76</v>
      </c>
      <c r="L78">
        <f t="shared" si="5"/>
        <v>1500</v>
      </c>
      <c r="M78" s="1">
        <f t="shared" si="8"/>
        <v>3.4699999999999993</v>
      </c>
      <c r="N78" t="s">
        <v>77</v>
      </c>
    </row>
    <row r="79" spans="1:14" x14ac:dyDescent="0.2">
      <c r="A79" t="s">
        <v>45</v>
      </c>
      <c r="B79" s="2" t="s">
        <v>66</v>
      </c>
      <c r="C79" s="2">
        <v>3.47</v>
      </c>
      <c r="D79" s="2">
        <v>100</v>
      </c>
      <c r="E79" t="s">
        <v>24</v>
      </c>
      <c r="F79" t="s">
        <v>74</v>
      </c>
      <c r="H79" t="s">
        <v>75</v>
      </c>
      <c r="I79" s="5">
        <v>42887</v>
      </c>
      <c r="J79" t="str">
        <f t="shared" si="7"/>
        <v>Solar PV TN Jun 2017 No DCR</v>
      </c>
      <c r="K79" t="s">
        <v>76</v>
      </c>
      <c r="L79">
        <f t="shared" si="5"/>
        <v>1500</v>
      </c>
      <c r="M79" s="1">
        <f t="shared" si="8"/>
        <v>3.4699999999999993</v>
      </c>
      <c r="N79" t="s">
        <v>77</v>
      </c>
    </row>
    <row r="80" spans="1:14" x14ac:dyDescent="0.2">
      <c r="A80" t="s">
        <v>45</v>
      </c>
      <c r="B80" s="2" t="s">
        <v>67</v>
      </c>
      <c r="C80" s="2">
        <v>3.47</v>
      </c>
      <c r="D80" s="2">
        <v>1</v>
      </c>
      <c r="E80" t="s">
        <v>24</v>
      </c>
      <c r="F80" t="s">
        <v>74</v>
      </c>
      <c r="H80" t="s">
        <v>75</v>
      </c>
      <c r="I80" s="5">
        <v>42887</v>
      </c>
      <c r="J80" t="str">
        <f t="shared" si="7"/>
        <v>Solar PV TN Jun 2017 No DCR</v>
      </c>
      <c r="K80" t="s">
        <v>76</v>
      </c>
      <c r="L80">
        <f t="shared" si="5"/>
        <v>1500</v>
      </c>
      <c r="M80" s="1">
        <f t="shared" si="8"/>
        <v>3.4699999999999993</v>
      </c>
      <c r="N80" t="s">
        <v>77</v>
      </c>
    </row>
    <row r="81" spans="1:14" x14ac:dyDescent="0.2">
      <c r="A81" t="s">
        <v>45</v>
      </c>
      <c r="B81" s="2" t="s">
        <v>68</v>
      </c>
      <c r="C81" s="2">
        <v>3.47</v>
      </c>
      <c r="D81" s="2">
        <v>50</v>
      </c>
      <c r="E81" t="s">
        <v>24</v>
      </c>
      <c r="F81" t="s">
        <v>74</v>
      </c>
      <c r="H81" t="s">
        <v>75</v>
      </c>
      <c r="I81" s="5">
        <v>42887</v>
      </c>
      <c r="J81" t="str">
        <f t="shared" si="7"/>
        <v>Solar PV TN Jun 2017 No DCR</v>
      </c>
      <c r="K81" t="s">
        <v>76</v>
      </c>
      <c r="L81">
        <f t="shared" si="5"/>
        <v>1500</v>
      </c>
      <c r="M81" s="1">
        <f t="shared" si="8"/>
        <v>3.4699999999999993</v>
      </c>
      <c r="N81" t="s">
        <v>77</v>
      </c>
    </row>
    <row r="82" spans="1:14" x14ac:dyDescent="0.2">
      <c r="A82" t="s">
        <v>45</v>
      </c>
      <c r="B82" s="2" t="s">
        <v>69</v>
      </c>
      <c r="C82" s="2">
        <v>3.47</v>
      </c>
      <c r="D82" s="2">
        <v>1</v>
      </c>
      <c r="E82" t="s">
        <v>24</v>
      </c>
      <c r="F82" t="s">
        <v>74</v>
      </c>
      <c r="H82" t="s">
        <v>75</v>
      </c>
      <c r="I82" s="5">
        <v>42887</v>
      </c>
      <c r="J82" t="str">
        <f t="shared" si="7"/>
        <v>Solar PV TN Jun 2017 No DCR</v>
      </c>
      <c r="K82" t="s">
        <v>76</v>
      </c>
      <c r="L82">
        <f t="shared" si="5"/>
        <v>1500</v>
      </c>
      <c r="M82" s="1">
        <f t="shared" si="8"/>
        <v>3.4699999999999993</v>
      </c>
      <c r="N82" t="s">
        <v>77</v>
      </c>
    </row>
    <row r="83" spans="1:14" x14ac:dyDescent="0.2">
      <c r="A83" t="s">
        <v>45</v>
      </c>
      <c r="B83" s="2" t="s">
        <v>70</v>
      </c>
      <c r="C83" s="2">
        <v>3.47</v>
      </c>
      <c r="D83" s="2">
        <v>10</v>
      </c>
      <c r="E83" t="s">
        <v>24</v>
      </c>
      <c r="F83" t="s">
        <v>74</v>
      </c>
      <c r="H83" t="s">
        <v>75</v>
      </c>
      <c r="I83" s="5">
        <v>42887</v>
      </c>
      <c r="J83" t="str">
        <f t="shared" si="7"/>
        <v>Solar PV TN Jun 2017 No DCR</v>
      </c>
      <c r="K83" t="s">
        <v>76</v>
      </c>
      <c r="L83">
        <f t="shared" si="5"/>
        <v>1500</v>
      </c>
      <c r="M83" s="1">
        <f t="shared" si="8"/>
        <v>3.4699999999999993</v>
      </c>
      <c r="N83" t="s">
        <v>77</v>
      </c>
    </row>
    <row r="84" spans="1:14" x14ac:dyDescent="0.2">
      <c r="A84" t="s">
        <v>45</v>
      </c>
      <c r="B84" s="2" t="s">
        <v>71</v>
      </c>
      <c r="C84" s="2">
        <v>3.47</v>
      </c>
      <c r="D84" s="2">
        <v>10</v>
      </c>
      <c r="E84" t="s">
        <v>24</v>
      </c>
      <c r="F84" t="s">
        <v>74</v>
      </c>
      <c r="H84" t="s">
        <v>75</v>
      </c>
      <c r="I84" s="5">
        <v>42887</v>
      </c>
      <c r="J84" t="str">
        <f t="shared" si="7"/>
        <v>Solar PV TN Jun 2017 No DCR</v>
      </c>
      <c r="K84" t="s">
        <v>76</v>
      </c>
      <c r="L84">
        <f t="shared" si="5"/>
        <v>1500</v>
      </c>
      <c r="M84" s="1">
        <f t="shared" si="8"/>
        <v>3.4699999999999993</v>
      </c>
      <c r="N84" t="s">
        <v>77</v>
      </c>
    </row>
    <row r="85" spans="1:14" x14ac:dyDescent="0.2">
      <c r="A85" t="s">
        <v>45</v>
      </c>
      <c r="B85" s="2" t="s">
        <v>72</v>
      </c>
      <c r="C85" s="2">
        <v>3.47</v>
      </c>
      <c r="D85" s="2">
        <v>10</v>
      </c>
      <c r="E85" t="s">
        <v>24</v>
      </c>
      <c r="F85" t="s">
        <v>74</v>
      </c>
      <c r="H85" t="s">
        <v>75</v>
      </c>
      <c r="I85" s="5">
        <v>42887</v>
      </c>
      <c r="J85" t="str">
        <f t="shared" si="7"/>
        <v>Solar PV TN Jun 2017 No DCR</v>
      </c>
      <c r="K85" t="s">
        <v>76</v>
      </c>
      <c r="L85">
        <f t="shared" si="5"/>
        <v>1500</v>
      </c>
      <c r="M85" s="1">
        <f t="shared" si="8"/>
        <v>3.4699999999999993</v>
      </c>
      <c r="N85" t="s">
        <v>77</v>
      </c>
    </row>
    <row r="86" spans="1:14" x14ac:dyDescent="0.2">
      <c r="A86" t="s">
        <v>45</v>
      </c>
      <c r="B86" s="2" t="s">
        <v>10</v>
      </c>
      <c r="C86" s="2">
        <v>3.47</v>
      </c>
      <c r="D86" s="2">
        <v>50</v>
      </c>
      <c r="E86" t="s">
        <v>24</v>
      </c>
      <c r="F86" t="s">
        <v>74</v>
      </c>
      <c r="H86" t="s">
        <v>75</v>
      </c>
      <c r="I86" s="5">
        <v>42887</v>
      </c>
      <c r="J86" t="str">
        <f t="shared" si="7"/>
        <v>Solar PV TN Jun 2017 No DCR</v>
      </c>
      <c r="K86" t="s">
        <v>76</v>
      </c>
      <c r="L86">
        <f t="shared" si="5"/>
        <v>1500</v>
      </c>
      <c r="M86" s="1">
        <f t="shared" si="8"/>
        <v>3.4699999999999993</v>
      </c>
      <c r="N86" t="s">
        <v>77</v>
      </c>
    </row>
    <row r="87" spans="1:14" x14ac:dyDescent="0.2">
      <c r="A87" t="s">
        <v>45</v>
      </c>
      <c r="B87" s="2" t="s">
        <v>73</v>
      </c>
      <c r="C87" s="2">
        <v>3.47</v>
      </c>
      <c r="D87" s="2">
        <v>709</v>
      </c>
      <c r="E87" t="s">
        <v>24</v>
      </c>
      <c r="F87" t="s">
        <v>74</v>
      </c>
      <c r="H87" t="s">
        <v>75</v>
      </c>
      <c r="I87" s="5">
        <v>42887</v>
      </c>
      <c r="J87" t="str">
        <f t="shared" si="7"/>
        <v>Solar PV TN Jun 2017 No DCR</v>
      </c>
      <c r="K87" t="s">
        <v>76</v>
      </c>
      <c r="L87">
        <f t="shared" si="5"/>
        <v>1500</v>
      </c>
      <c r="M87" s="1">
        <f t="shared" si="8"/>
        <v>3.4699999999999993</v>
      </c>
      <c r="N87" t="s">
        <v>77</v>
      </c>
    </row>
    <row r="88" spans="1:14" x14ac:dyDescent="0.2">
      <c r="A88" t="s">
        <v>46</v>
      </c>
      <c r="B88" s="2" t="s">
        <v>34</v>
      </c>
      <c r="C88" s="2">
        <v>3.46</v>
      </c>
      <c r="D88" s="2">
        <v>250</v>
      </c>
      <c r="E88" t="s">
        <v>24</v>
      </c>
      <c r="H88" t="s">
        <v>8</v>
      </c>
      <c r="I88" s="5">
        <v>42767</v>
      </c>
      <c r="J88" t="str">
        <f t="shared" si="7"/>
        <v>Wind SECI Feb 2017 No DCR</v>
      </c>
      <c r="K88" t="s">
        <v>53</v>
      </c>
      <c r="L88">
        <f t="shared" ref="L88:L91" si="9">SUMPRODUCT($D$2:$D$992,--($J$2:$J$992=J88))</f>
        <v>1000</v>
      </c>
      <c r="M88" s="1">
        <f t="shared" ref="M88:M91" si="10">SUMPRODUCT($C$2:$C$992,$D$2:$D$992,--($J$2:$J$992=J88))/SUMPRODUCT($D$2:$D$992,--($J$2:$J$992=J88))</f>
        <v>3.46</v>
      </c>
      <c r="N88" t="s">
        <v>77</v>
      </c>
    </row>
    <row r="89" spans="1:14" x14ac:dyDescent="0.2">
      <c r="A89" t="s">
        <v>46</v>
      </c>
      <c r="B89" s="2" t="s">
        <v>47</v>
      </c>
      <c r="C89" s="2">
        <v>3.46</v>
      </c>
      <c r="D89" s="2">
        <v>250</v>
      </c>
      <c r="E89" t="s">
        <v>24</v>
      </c>
      <c r="H89" t="s">
        <v>8</v>
      </c>
      <c r="I89" s="5">
        <v>42767</v>
      </c>
      <c r="J89" t="str">
        <f t="shared" si="7"/>
        <v>Wind SECI Feb 2017 No DCR</v>
      </c>
      <c r="K89" t="s">
        <v>53</v>
      </c>
      <c r="L89">
        <f t="shared" si="9"/>
        <v>1000</v>
      </c>
      <c r="M89" s="1">
        <f t="shared" si="10"/>
        <v>3.46</v>
      </c>
      <c r="N89" t="s">
        <v>77</v>
      </c>
    </row>
    <row r="90" spans="1:14" x14ac:dyDescent="0.2">
      <c r="A90" t="s">
        <v>46</v>
      </c>
      <c r="B90" s="2" t="s">
        <v>33</v>
      </c>
      <c r="C90" s="2">
        <v>3.46</v>
      </c>
      <c r="D90" s="2">
        <v>250</v>
      </c>
      <c r="E90" t="s">
        <v>24</v>
      </c>
      <c r="H90" t="s">
        <v>8</v>
      </c>
      <c r="I90" s="5">
        <v>42767</v>
      </c>
      <c r="J90" t="str">
        <f t="shared" si="7"/>
        <v>Wind SECI Feb 2017 No DCR</v>
      </c>
      <c r="K90" t="s">
        <v>53</v>
      </c>
      <c r="L90">
        <f t="shared" si="9"/>
        <v>1000</v>
      </c>
      <c r="M90" s="1">
        <f t="shared" si="10"/>
        <v>3.46</v>
      </c>
      <c r="N90" t="s">
        <v>77</v>
      </c>
    </row>
    <row r="91" spans="1:14" x14ac:dyDescent="0.2">
      <c r="A91" t="s">
        <v>46</v>
      </c>
      <c r="B91" s="2" t="s">
        <v>78</v>
      </c>
      <c r="C91" s="2">
        <v>3.46</v>
      </c>
      <c r="D91" s="2">
        <v>250</v>
      </c>
      <c r="E91" t="s">
        <v>24</v>
      </c>
      <c r="H91" t="s">
        <v>8</v>
      </c>
      <c r="I91" s="5">
        <v>42767</v>
      </c>
      <c r="J91" t="str">
        <f t="shared" si="7"/>
        <v>Wind SECI Feb 2017 No DCR</v>
      </c>
      <c r="K91" t="s">
        <v>53</v>
      </c>
      <c r="L91">
        <f t="shared" si="9"/>
        <v>1000</v>
      </c>
      <c r="M91" s="1">
        <f t="shared" si="10"/>
        <v>3.46</v>
      </c>
      <c r="N91" t="s">
        <v>77</v>
      </c>
    </row>
    <row r="92" spans="1:14" x14ac:dyDescent="0.2">
      <c r="A92" t="s">
        <v>45</v>
      </c>
      <c r="B92" t="s">
        <v>2</v>
      </c>
      <c r="C92">
        <v>2.4700000000000002</v>
      </c>
      <c r="D92">
        <v>300</v>
      </c>
      <c r="E92" t="s">
        <v>24</v>
      </c>
      <c r="F92" t="s">
        <v>3</v>
      </c>
      <c r="G92" t="s">
        <v>1</v>
      </c>
      <c r="H92" t="s">
        <v>8</v>
      </c>
      <c r="I92" s="5">
        <v>43070</v>
      </c>
      <c r="J92" t="str">
        <f t="shared" si="7"/>
        <v>Solar PV SECI Dec 2017 No DCR</v>
      </c>
      <c r="K92" t="s">
        <v>53</v>
      </c>
      <c r="L92">
        <f t="shared" ref="L92:L95" si="11">SUMPRODUCT($D$2:$D$992,--($J$2:$J$992=J92))</f>
        <v>750</v>
      </c>
      <c r="M92" s="1">
        <f t="shared" ref="M92:M95" si="12">SUMPRODUCT($C$2:$C$992,$D$2:$D$992,--($J$2:$J$992=J92))/SUMPRODUCT($D$2:$D$992,--($J$2:$J$992=J92))</f>
        <v>2.4766666666666666</v>
      </c>
      <c r="N92" t="s">
        <v>77</v>
      </c>
    </row>
    <row r="93" spans="1:14" x14ac:dyDescent="0.2">
      <c r="A93" t="s">
        <v>45</v>
      </c>
      <c r="B93" t="s">
        <v>79</v>
      </c>
      <c r="C93">
        <v>2.48</v>
      </c>
      <c r="D93">
        <v>200</v>
      </c>
      <c r="E93" t="s">
        <v>24</v>
      </c>
      <c r="F93" t="s">
        <v>3</v>
      </c>
      <c r="G93" t="s">
        <v>1</v>
      </c>
      <c r="H93" t="s">
        <v>8</v>
      </c>
      <c r="I93" s="5">
        <v>43070</v>
      </c>
      <c r="J93" t="str">
        <f t="shared" si="7"/>
        <v>Solar PV SECI Dec 2017 No DCR</v>
      </c>
      <c r="K93" t="s">
        <v>53</v>
      </c>
      <c r="L93">
        <f t="shared" si="11"/>
        <v>750</v>
      </c>
      <c r="M93" s="1">
        <f t="shared" si="12"/>
        <v>2.4766666666666666</v>
      </c>
      <c r="N93" t="s">
        <v>77</v>
      </c>
    </row>
    <row r="94" spans="1:14" x14ac:dyDescent="0.2">
      <c r="A94" t="s">
        <v>45</v>
      </c>
      <c r="B94" t="s">
        <v>4</v>
      </c>
      <c r="C94">
        <v>2.48</v>
      </c>
      <c r="D94">
        <v>200</v>
      </c>
      <c r="E94" t="s">
        <v>24</v>
      </c>
      <c r="F94" t="s">
        <v>3</v>
      </c>
      <c r="G94" t="s">
        <v>1</v>
      </c>
      <c r="H94" t="s">
        <v>8</v>
      </c>
      <c r="I94" s="5">
        <v>43070</v>
      </c>
      <c r="J94" t="str">
        <f t="shared" si="7"/>
        <v>Solar PV SECI Dec 2017 No DCR</v>
      </c>
      <c r="K94" t="s">
        <v>53</v>
      </c>
      <c r="L94">
        <f t="shared" si="11"/>
        <v>750</v>
      </c>
      <c r="M94" s="1">
        <f t="shared" si="12"/>
        <v>2.4766666666666666</v>
      </c>
      <c r="N94" t="s">
        <v>77</v>
      </c>
    </row>
    <row r="95" spans="1:14" x14ac:dyDescent="0.2">
      <c r="A95" t="s">
        <v>45</v>
      </c>
      <c r="B95" t="s">
        <v>21</v>
      </c>
      <c r="C95">
        <v>2.4900000000000002</v>
      </c>
      <c r="D95">
        <v>50</v>
      </c>
      <c r="E95" t="s">
        <v>24</v>
      </c>
      <c r="F95" t="s">
        <v>3</v>
      </c>
      <c r="G95" t="s">
        <v>1</v>
      </c>
      <c r="H95" t="s">
        <v>8</v>
      </c>
      <c r="I95" s="5">
        <v>43070</v>
      </c>
      <c r="J95" t="str">
        <f t="shared" si="7"/>
        <v>Solar PV SECI Dec 2017 No DCR</v>
      </c>
      <c r="K95" t="s">
        <v>53</v>
      </c>
      <c r="L95">
        <f t="shared" si="11"/>
        <v>750</v>
      </c>
      <c r="M95" s="1">
        <f t="shared" si="12"/>
        <v>2.4766666666666666</v>
      </c>
      <c r="N95" t="s">
        <v>77</v>
      </c>
    </row>
    <row r="96" spans="1:14" x14ac:dyDescent="0.2">
      <c r="A96" t="s">
        <v>46</v>
      </c>
      <c r="B96" t="s">
        <v>21</v>
      </c>
      <c r="C96">
        <v>2.64</v>
      </c>
      <c r="D96">
        <v>250</v>
      </c>
      <c r="E96" t="s">
        <v>24</v>
      </c>
      <c r="H96" t="s">
        <v>8</v>
      </c>
      <c r="I96" s="5">
        <v>43009</v>
      </c>
      <c r="J96" t="str">
        <f t="shared" si="7"/>
        <v>Wind SECI Oct 2017 No DCR</v>
      </c>
      <c r="K96" t="s">
        <v>53</v>
      </c>
      <c r="L96">
        <f t="shared" ref="L96:L100" si="13">SUMPRODUCT($D$2:$D$992,--($J$2:$J$992=J96))</f>
        <v>1000</v>
      </c>
      <c r="M96" s="1">
        <f t="shared" ref="M96:M100" si="14">SUMPRODUCT($C$2:$C$992,$D$2:$D$992,--($J$2:$J$992=J96))/SUMPRODUCT($D$2:$D$992,--($J$2:$J$992=J96))</f>
        <v>2.6455000000000002</v>
      </c>
      <c r="N96" t="s">
        <v>77</v>
      </c>
    </row>
    <row r="97" spans="1:14" x14ac:dyDescent="0.2">
      <c r="A97" t="s">
        <v>46</v>
      </c>
      <c r="B97" t="s">
        <v>80</v>
      </c>
      <c r="C97">
        <v>2.64</v>
      </c>
      <c r="D97">
        <v>200</v>
      </c>
      <c r="E97" t="s">
        <v>24</v>
      </c>
      <c r="H97" t="s">
        <v>8</v>
      </c>
      <c r="I97" s="5">
        <v>43009</v>
      </c>
      <c r="J97" t="str">
        <f t="shared" si="7"/>
        <v>Wind SECI Oct 2017 No DCR</v>
      </c>
      <c r="K97" t="s">
        <v>53</v>
      </c>
      <c r="L97">
        <f t="shared" si="13"/>
        <v>1000</v>
      </c>
      <c r="M97" s="1">
        <f t="shared" si="14"/>
        <v>2.6455000000000002</v>
      </c>
      <c r="N97" t="s">
        <v>77</v>
      </c>
    </row>
    <row r="98" spans="1:14" x14ac:dyDescent="0.2">
      <c r="A98" t="s">
        <v>46</v>
      </c>
      <c r="B98" t="s">
        <v>33</v>
      </c>
      <c r="C98">
        <v>2.65</v>
      </c>
      <c r="D98">
        <v>250</v>
      </c>
      <c r="E98" t="s">
        <v>24</v>
      </c>
      <c r="H98" t="s">
        <v>8</v>
      </c>
      <c r="I98" s="5">
        <v>43009</v>
      </c>
      <c r="J98" t="str">
        <f t="shared" si="7"/>
        <v>Wind SECI Oct 2017 No DCR</v>
      </c>
      <c r="K98" t="s">
        <v>53</v>
      </c>
      <c r="L98">
        <f t="shared" si="13"/>
        <v>1000</v>
      </c>
      <c r="M98" s="1">
        <f t="shared" si="14"/>
        <v>2.6455000000000002</v>
      </c>
      <c r="N98" t="s">
        <v>77</v>
      </c>
    </row>
    <row r="99" spans="1:14" x14ac:dyDescent="0.2">
      <c r="A99" t="s">
        <v>46</v>
      </c>
      <c r="B99" t="s">
        <v>47</v>
      </c>
      <c r="C99">
        <v>2.65</v>
      </c>
      <c r="D99">
        <v>250</v>
      </c>
      <c r="E99" t="s">
        <v>24</v>
      </c>
      <c r="H99" t="s">
        <v>8</v>
      </c>
      <c r="I99" s="5">
        <v>43009</v>
      </c>
      <c r="J99" t="str">
        <f t="shared" si="7"/>
        <v>Wind SECI Oct 2017 No DCR</v>
      </c>
      <c r="K99" t="s">
        <v>53</v>
      </c>
      <c r="L99">
        <f t="shared" si="13"/>
        <v>1000</v>
      </c>
      <c r="M99" s="1">
        <f t="shared" si="14"/>
        <v>2.6455000000000002</v>
      </c>
      <c r="N99" t="s">
        <v>77</v>
      </c>
    </row>
    <row r="100" spans="1:14" x14ac:dyDescent="0.2">
      <c r="A100" t="s">
        <v>46</v>
      </c>
      <c r="B100" t="s">
        <v>31</v>
      </c>
      <c r="C100">
        <v>2.65</v>
      </c>
      <c r="D100">
        <v>50</v>
      </c>
      <c r="E100" t="s">
        <v>24</v>
      </c>
      <c r="H100" t="s">
        <v>8</v>
      </c>
      <c r="I100" s="5">
        <v>43009</v>
      </c>
      <c r="J100" t="str">
        <f t="shared" si="7"/>
        <v>Wind SECI Oct 2017 No DCR</v>
      </c>
      <c r="K100" t="s">
        <v>53</v>
      </c>
      <c r="L100">
        <f t="shared" si="13"/>
        <v>1000</v>
      </c>
      <c r="M100" s="1">
        <f t="shared" si="14"/>
        <v>2.6455000000000002</v>
      </c>
      <c r="N100" t="s">
        <v>77</v>
      </c>
    </row>
    <row r="101" spans="1:14" x14ac:dyDescent="0.2">
      <c r="A101" t="s">
        <v>45</v>
      </c>
      <c r="B101" t="s">
        <v>17</v>
      </c>
      <c r="C101">
        <v>2.44</v>
      </c>
      <c r="D101">
        <v>200</v>
      </c>
      <c r="E101" t="s">
        <v>24</v>
      </c>
      <c r="F101" t="s">
        <v>3</v>
      </c>
      <c r="G101" t="s">
        <v>82</v>
      </c>
      <c r="H101" t="s">
        <v>8</v>
      </c>
      <c r="I101" s="5">
        <v>42856</v>
      </c>
      <c r="J101" t="str">
        <f t="shared" si="7"/>
        <v>Solar PV SECI May 2017 No DCR</v>
      </c>
      <c r="K101" t="s">
        <v>53</v>
      </c>
      <c r="L101">
        <f t="shared" ref="L101:L102" si="15">SUMPRODUCT($D$2:$D$992,--($J$2:$J$992=J101))</f>
        <v>750</v>
      </c>
      <c r="M101" s="1">
        <f t="shared" ref="M101:M102" si="16">SUMPRODUCT($C$2:$C$992,$D$2:$D$992,--($J$2:$J$992=J101))/SUMPRODUCT($D$2:$D$992,--($J$2:$J$992=J101))</f>
        <v>2.5053333333333332</v>
      </c>
      <c r="N101" t="s">
        <v>77</v>
      </c>
    </row>
    <row r="102" spans="1:14" x14ac:dyDescent="0.2">
      <c r="A102" t="s">
        <v>45</v>
      </c>
      <c r="B102" t="s">
        <v>81</v>
      </c>
      <c r="C102">
        <v>2.4500000000000002</v>
      </c>
      <c r="D102">
        <v>300</v>
      </c>
      <c r="E102" t="s">
        <v>24</v>
      </c>
      <c r="F102" t="s">
        <v>3</v>
      </c>
      <c r="G102" t="s">
        <v>82</v>
      </c>
      <c r="H102" t="s">
        <v>8</v>
      </c>
      <c r="I102" s="5">
        <v>42856</v>
      </c>
      <c r="J102" t="str">
        <f t="shared" si="7"/>
        <v>Solar PV SECI May 2017 No DCR</v>
      </c>
      <c r="K102" t="s">
        <v>53</v>
      </c>
      <c r="L102">
        <f t="shared" si="15"/>
        <v>750</v>
      </c>
      <c r="M102" s="1">
        <f t="shared" si="16"/>
        <v>2.5053333333333332</v>
      </c>
      <c r="N102" t="s">
        <v>77</v>
      </c>
    </row>
    <row r="103" spans="1:14" x14ac:dyDescent="0.2">
      <c r="A103" t="s">
        <v>45</v>
      </c>
      <c r="B103" t="s">
        <v>84</v>
      </c>
      <c r="C103">
        <v>2.62</v>
      </c>
      <c r="D103">
        <v>50</v>
      </c>
      <c r="E103" t="s">
        <v>24</v>
      </c>
      <c r="F103" t="s">
        <v>3</v>
      </c>
      <c r="G103" t="s">
        <v>83</v>
      </c>
      <c r="H103" t="s">
        <v>8</v>
      </c>
      <c r="I103" s="5">
        <v>42856</v>
      </c>
      <c r="J103" t="str">
        <f t="shared" si="7"/>
        <v>Solar PV SECI May 2017 No DCR</v>
      </c>
      <c r="K103" t="s">
        <v>53</v>
      </c>
      <c r="L103">
        <f t="shared" ref="L103" si="17">SUMPRODUCT($D$2:$D$992,--($J$2:$J$992=J103))</f>
        <v>750</v>
      </c>
      <c r="M103" s="1">
        <f t="shared" ref="M103" si="18">SUMPRODUCT($C$2:$C$992,$D$2:$D$992,--($J$2:$J$992=J103))/SUMPRODUCT($D$2:$D$992,--($J$2:$J$992=J103))</f>
        <v>2.5053333333333332</v>
      </c>
      <c r="N103" t="s">
        <v>77</v>
      </c>
    </row>
    <row r="104" spans="1:14" x14ac:dyDescent="0.2">
      <c r="A104" t="s">
        <v>45</v>
      </c>
      <c r="B104" t="s">
        <v>85</v>
      </c>
      <c r="C104">
        <v>2.62</v>
      </c>
      <c r="D104">
        <v>100</v>
      </c>
      <c r="E104" t="s">
        <v>24</v>
      </c>
      <c r="F104" t="s">
        <v>3</v>
      </c>
      <c r="G104" t="s">
        <v>83</v>
      </c>
      <c r="H104" t="s">
        <v>8</v>
      </c>
      <c r="I104" s="5">
        <v>42856</v>
      </c>
      <c r="J104" t="str">
        <f t="shared" si="7"/>
        <v>Solar PV SECI May 2017 No DCR</v>
      </c>
      <c r="K104" t="s">
        <v>53</v>
      </c>
      <c r="L104">
        <f t="shared" ref="L104:L105" si="19">SUMPRODUCT($D$2:$D$992,--($J$2:$J$992=J104))</f>
        <v>750</v>
      </c>
      <c r="M104" s="1">
        <f t="shared" ref="M104:M105" si="20">SUMPRODUCT($C$2:$C$992,$D$2:$D$992,--($J$2:$J$992=J104))/SUMPRODUCT($D$2:$D$992,--($J$2:$J$992=J104))</f>
        <v>2.5053333333333332</v>
      </c>
      <c r="N104" t="s">
        <v>77</v>
      </c>
    </row>
    <row r="105" spans="1:14" x14ac:dyDescent="0.2">
      <c r="A105" t="s">
        <v>45</v>
      </c>
      <c r="B105" t="s">
        <v>81</v>
      </c>
      <c r="C105">
        <v>2.63</v>
      </c>
      <c r="D105">
        <v>100</v>
      </c>
      <c r="E105" t="s">
        <v>24</v>
      </c>
      <c r="F105" t="s">
        <v>3</v>
      </c>
      <c r="G105" t="s">
        <v>83</v>
      </c>
      <c r="H105" t="s">
        <v>8</v>
      </c>
      <c r="I105" s="5">
        <v>42856</v>
      </c>
      <c r="J105" t="str">
        <f t="shared" si="7"/>
        <v>Solar PV SECI May 2017 No DCR</v>
      </c>
      <c r="K105" t="s">
        <v>53</v>
      </c>
      <c r="L105">
        <f t="shared" si="19"/>
        <v>750</v>
      </c>
      <c r="M105" s="1">
        <f t="shared" si="20"/>
        <v>2.5053333333333332</v>
      </c>
      <c r="N105" t="s">
        <v>77</v>
      </c>
    </row>
    <row r="106" spans="1:14" x14ac:dyDescent="0.2">
      <c r="A106" t="s">
        <v>45</v>
      </c>
      <c r="B106" t="s">
        <v>6</v>
      </c>
      <c r="C106">
        <v>3.15</v>
      </c>
      <c r="D106">
        <v>250</v>
      </c>
      <c r="E106" t="s">
        <v>24</v>
      </c>
      <c r="F106" t="s">
        <v>5</v>
      </c>
      <c r="G106" t="s">
        <v>86</v>
      </c>
      <c r="H106" t="s">
        <v>87</v>
      </c>
      <c r="I106" s="5">
        <v>42826</v>
      </c>
      <c r="J106" t="str">
        <f t="shared" si="7"/>
        <v>Solar PV NTPC Apr 2017 No DCR</v>
      </c>
      <c r="K106" t="s">
        <v>88</v>
      </c>
      <c r="L106">
        <f t="shared" ref="L106" si="21">SUMPRODUCT($D$2:$D$992,--($J$2:$J$992=J106))</f>
        <v>250</v>
      </c>
      <c r="M106" s="1">
        <f t="shared" ref="M106" si="22">SUMPRODUCT($C$2:$C$992,$D$2:$D$992,--($J$2:$J$992=J106))/SUMPRODUCT($D$2:$D$992,--($J$2:$J$992=J106))</f>
        <v>3.15</v>
      </c>
      <c r="N106" t="s">
        <v>77</v>
      </c>
    </row>
    <row r="107" spans="1:14" x14ac:dyDescent="0.2">
      <c r="A107" t="s">
        <v>45</v>
      </c>
      <c r="B107" t="s">
        <v>17</v>
      </c>
      <c r="C107">
        <v>3.3</v>
      </c>
      <c r="D107">
        <v>250</v>
      </c>
      <c r="E107" t="s">
        <v>24</v>
      </c>
      <c r="F107" t="s">
        <v>91</v>
      </c>
      <c r="G107" t="s">
        <v>92</v>
      </c>
      <c r="H107" t="s">
        <v>8</v>
      </c>
      <c r="I107" s="5">
        <v>42767</v>
      </c>
      <c r="J107" t="str">
        <f t="shared" si="7"/>
        <v>Solar PV SECI Feb 2017 No DCR</v>
      </c>
      <c r="K107" t="s">
        <v>53</v>
      </c>
      <c r="L107">
        <f t="shared" ref="L107:L109" si="23">SUMPRODUCT($D$2:$D$992,--($J$2:$J$992=J107))</f>
        <v>750</v>
      </c>
      <c r="M107" s="1">
        <f t="shared" ref="M107:M109" si="24">SUMPRODUCT($C$2:$C$992,$D$2:$D$992,--($J$2:$J$992=J107))/SUMPRODUCT($D$2:$D$992,--($J$2:$J$992=J107))</f>
        <v>3.3043333333333331</v>
      </c>
      <c r="N107" t="s">
        <v>77</v>
      </c>
    </row>
    <row r="108" spans="1:14" x14ac:dyDescent="0.2">
      <c r="A108" t="s">
        <v>45</v>
      </c>
      <c r="B108" t="s">
        <v>89</v>
      </c>
      <c r="C108">
        <v>3.3039999999999998</v>
      </c>
      <c r="D108">
        <v>250</v>
      </c>
      <c r="E108" t="s">
        <v>24</v>
      </c>
      <c r="F108" t="s">
        <v>91</v>
      </c>
      <c r="G108" t="s">
        <v>92</v>
      </c>
      <c r="H108" t="s">
        <v>8</v>
      </c>
      <c r="I108" s="5">
        <v>42767</v>
      </c>
      <c r="J108" t="str">
        <f t="shared" si="7"/>
        <v>Solar PV SECI Feb 2017 No DCR</v>
      </c>
      <c r="K108" t="s">
        <v>53</v>
      </c>
      <c r="L108">
        <f t="shared" si="23"/>
        <v>750</v>
      </c>
      <c r="M108" s="1">
        <f t="shared" si="24"/>
        <v>3.3043333333333331</v>
      </c>
      <c r="N108" t="s">
        <v>77</v>
      </c>
    </row>
    <row r="109" spans="1:14" x14ac:dyDescent="0.2">
      <c r="A109" t="s">
        <v>45</v>
      </c>
      <c r="B109" t="s">
        <v>90</v>
      </c>
      <c r="C109">
        <v>3.3090000000000002</v>
      </c>
      <c r="D109">
        <v>250</v>
      </c>
      <c r="E109" t="s">
        <v>24</v>
      </c>
      <c r="F109" t="s">
        <v>91</v>
      </c>
      <c r="G109" t="s">
        <v>92</v>
      </c>
      <c r="H109" t="s">
        <v>8</v>
      </c>
      <c r="I109" s="5">
        <v>42767</v>
      </c>
      <c r="J109" t="str">
        <f t="shared" si="7"/>
        <v>Solar PV SECI Feb 2017 No DCR</v>
      </c>
      <c r="K109" t="s">
        <v>53</v>
      </c>
      <c r="L109">
        <f t="shared" si="23"/>
        <v>750</v>
      </c>
      <c r="M109" s="1">
        <f t="shared" si="24"/>
        <v>3.3043333333333331</v>
      </c>
      <c r="N109" t="s">
        <v>77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workbookViewId="0">
      <selection activeCell="S23" sqref="S23"/>
    </sheetView>
  </sheetViews>
  <sheetFormatPr baseColWidth="10" defaultColWidth="8.83203125" defaultRowHeight="15" x14ac:dyDescent="0.2"/>
  <cols>
    <col min="4" max="4" width="22.6640625" bestFit="1" customWidth="1"/>
    <col min="5" max="5" width="16.6640625" bestFit="1" customWidth="1"/>
  </cols>
  <sheetData>
    <row r="1" spans="1:6" x14ac:dyDescent="0.2">
      <c r="A1" s="7" t="s">
        <v>104</v>
      </c>
    </row>
    <row r="2" spans="1:6" x14ac:dyDescent="0.2">
      <c r="A2" s="2" t="s">
        <v>105</v>
      </c>
    </row>
    <row r="4" spans="1:6" x14ac:dyDescent="0.2">
      <c r="D4" t="s">
        <v>103</v>
      </c>
      <c r="E4">
        <v>4.4999999999999998E-2</v>
      </c>
      <c r="F4" t="s">
        <v>102</v>
      </c>
    </row>
    <row r="5" spans="1:6" x14ac:dyDescent="0.2">
      <c r="D5" t="s">
        <v>101</v>
      </c>
      <c r="E5">
        <v>7.0000000000000007E-2</v>
      </c>
    </row>
    <row r="6" spans="1:6" x14ac:dyDescent="0.2">
      <c r="D6" t="s">
        <v>100</v>
      </c>
      <c r="E6" s="1">
        <f>(E5*(1+E5)^C35)/((1+E5)^C35-1)</f>
        <v>8.5810517220665614E-2</v>
      </c>
    </row>
    <row r="7" spans="1:6" x14ac:dyDescent="0.2">
      <c r="D7" s="6" t="s">
        <v>99</v>
      </c>
      <c r="E7" s="1">
        <f>AVERAGE(E11:E35)</f>
        <v>1.459095761930927</v>
      </c>
      <c r="F7" t="s">
        <v>98</v>
      </c>
    </row>
    <row r="8" spans="1:6" x14ac:dyDescent="0.2">
      <c r="D8" s="6" t="s">
        <v>97</v>
      </c>
      <c r="E8" s="1">
        <f>E7/65*1000</f>
        <v>22.447627106629646</v>
      </c>
      <c r="F8" t="s">
        <v>96</v>
      </c>
    </row>
    <row r="9" spans="1:6" x14ac:dyDescent="0.2">
      <c r="F9" t="s">
        <v>95</v>
      </c>
    </row>
    <row r="10" spans="1:6" x14ac:dyDescent="0.2">
      <c r="D10" t="s">
        <v>94</v>
      </c>
      <c r="E10" t="s">
        <v>93</v>
      </c>
    </row>
    <row r="11" spans="1:6" x14ac:dyDescent="0.2">
      <c r="C11">
        <v>1</v>
      </c>
      <c r="D11">
        <v>2.46</v>
      </c>
      <c r="E11">
        <f t="shared" ref="E11:E35" si="0">D11/((1+$E$4)^C11)</f>
        <v>2.3540669856459333</v>
      </c>
    </row>
    <row r="12" spans="1:6" x14ac:dyDescent="0.2">
      <c r="C12">
        <v>2</v>
      </c>
      <c r="D12">
        <v>2.46</v>
      </c>
      <c r="E12">
        <f t="shared" si="0"/>
        <v>2.2526956800439555</v>
      </c>
    </row>
    <row r="13" spans="1:6" x14ac:dyDescent="0.2">
      <c r="C13">
        <v>3</v>
      </c>
      <c r="D13">
        <v>2.46</v>
      </c>
      <c r="E13">
        <f t="shared" si="0"/>
        <v>2.1556896459750767</v>
      </c>
    </row>
    <row r="14" spans="1:6" x14ac:dyDescent="0.2">
      <c r="C14">
        <v>4</v>
      </c>
      <c r="D14">
        <v>2.46</v>
      </c>
      <c r="E14">
        <f t="shared" si="0"/>
        <v>2.0628609052393085</v>
      </c>
    </row>
    <row r="15" spans="1:6" x14ac:dyDescent="0.2">
      <c r="C15">
        <v>5</v>
      </c>
      <c r="D15">
        <v>2.46</v>
      </c>
      <c r="E15">
        <f t="shared" si="0"/>
        <v>1.9740295743916829</v>
      </c>
    </row>
    <row r="16" spans="1:6" x14ac:dyDescent="0.2">
      <c r="C16">
        <v>6</v>
      </c>
      <c r="D16">
        <v>2.46</v>
      </c>
      <c r="E16">
        <f t="shared" si="0"/>
        <v>1.8890235161642903</v>
      </c>
    </row>
    <row r="17" spans="3:5" x14ac:dyDescent="0.2">
      <c r="C17">
        <v>7</v>
      </c>
      <c r="D17">
        <v>2.46</v>
      </c>
      <c r="E17">
        <f t="shared" si="0"/>
        <v>1.8076780058988422</v>
      </c>
    </row>
    <row r="18" spans="3:5" x14ac:dyDescent="0.2">
      <c r="C18">
        <v>8</v>
      </c>
      <c r="D18">
        <v>2.46</v>
      </c>
      <c r="E18">
        <f t="shared" si="0"/>
        <v>1.7298354123433903</v>
      </c>
    </row>
    <row r="19" spans="3:5" x14ac:dyDescent="0.2">
      <c r="C19">
        <v>9</v>
      </c>
      <c r="D19">
        <v>2.46</v>
      </c>
      <c r="E19">
        <f t="shared" si="0"/>
        <v>1.6553448921946319</v>
      </c>
    </row>
    <row r="20" spans="3:5" x14ac:dyDescent="0.2">
      <c r="C20">
        <v>10</v>
      </c>
      <c r="D20">
        <v>2.46</v>
      </c>
      <c r="E20">
        <f t="shared" si="0"/>
        <v>1.5840620977939064</v>
      </c>
    </row>
    <row r="21" spans="3:5" x14ac:dyDescent="0.2">
      <c r="C21">
        <v>11</v>
      </c>
      <c r="D21">
        <v>2.46</v>
      </c>
      <c r="E21">
        <f t="shared" si="0"/>
        <v>1.5158488974104367</v>
      </c>
    </row>
    <row r="22" spans="3:5" x14ac:dyDescent="0.2">
      <c r="C22">
        <v>12</v>
      </c>
      <c r="D22">
        <v>2.46</v>
      </c>
      <c r="E22">
        <f t="shared" si="0"/>
        <v>1.4505731075697963</v>
      </c>
    </row>
    <row r="23" spans="3:5" x14ac:dyDescent="0.2">
      <c r="C23">
        <v>13</v>
      </c>
      <c r="D23">
        <v>2.46</v>
      </c>
      <c r="E23">
        <f t="shared" si="0"/>
        <v>1.388108236908896</v>
      </c>
    </row>
    <row r="24" spans="3:5" x14ac:dyDescent="0.2">
      <c r="C24">
        <v>14</v>
      </c>
      <c r="D24">
        <v>2.46</v>
      </c>
      <c r="E24">
        <f t="shared" si="0"/>
        <v>1.3283332410611448</v>
      </c>
    </row>
    <row r="25" spans="3:5" x14ac:dyDescent="0.2">
      <c r="C25">
        <v>15</v>
      </c>
      <c r="D25">
        <v>2.46</v>
      </c>
      <c r="E25">
        <f t="shared" si="0"/>
        <v>1.271132288096789</v>
      </c>
    </row>
    <row r="26" spans="3:5" x14ac:dyDescent="0.2">
      <c r="C26">
        <v>16</v>
      </c>
      <c r="D26">
        <v>2.46</v>
      </c>
      <c r="E26">
        <f t="shared" si="0"/>
        <v>1.2163945340639135</v>
      </c>
    </row>
    <row r="27" spans="3:5" x14ac:dyDescent="0.2">
      <c r="C27">
        <v>17</v>
      </c>
      <c r="D27">
        <v>2.46</v>
      </c>
      <c r="E27">
        <f t="shared" si="0"/>
        <v>1.1640139081951326</v>
      </c>
    </row>
    <row r="28" spans="3:5" x14ac:dyDescent="0.2">
      <c r="C28">
        <v>18</v>
      </c>
      <c r="D28">
        <v>2.46</v>
      </c>
      <c r="E28">
        <f t="shared" si="0"/>
        <v>1.1138889073637634</v>
      </c>
    </row>
    <row r="29" spans="3:5" x14ac:dyDescent="0.2">
      <c r="C29">
        <v>19</v>
      </c>
      <c r="D29">
        <v>2.46</v>
      </c>
      <c r="E29">
        <f t="shared" si="0"/>
        <v>1.0659223993911613</v>
      </c>
    </row>
    <row r="30" spans="3:5" x14ac:dyDescent="0.2">
      <c r="C30">
        <v>20</v>
      </c>
      <c r="D30">
        <v>2.46</v>
      </c>
      <c r="E30">
        <f t="shared" si="0"/>
        <v>1.0200214348240779</v>
      </c>
    </row>
    <row r="31" spans="3:5" x14ac:dyDescent="0.2">
      <c r="C31">
        <v>21</v>
      </c>
      <c r="D31">
        <v>2.46</v>
      </c>
      <c r="E31">
        <f t="shared" si="0"/>
        <v>0.97609706681729935</v>
      </c>
    </row>
    <row r="32" spans="3:5" x14ac:dyDescent="0.2">
      <c r="C32">
        <v>22</v>
      </c>
      <c r="D32">
        <v>2.46</v>
      </c>
      <c r="E32">
        <f t="shared" si="0"/>
        <v>0.93406417877253567</v>
      </c>
    </row>
    <row r="33" spans="3:5" x14ac:dyDescent="0.2">
      <c r="C33">
        <v>23</v>
      </c>
      <c r="D33">
        <v>2.46</v>
      </c>
      <c r="E33">
        <f t="shared" si="0"/>
        <v>0.89384131939955558</v>
      </c>
    </row>
    <row r="34" spans="3:5" x14ac:dyDescent="0.2">
      <c r="C34">
        <v>24</v>
      </c>
      <c r="D34">
        <v>2.46</v>
      </c>
      <c r="E34">
        <f t="shared" si="0"/>
        <v>0.85535054487995765</v>
      </c>
    </row>
    <row r="35" spans="3:5" x14ac:dyDescent="0.2">
      <c r="C35">
        <v>25</v>
      </c>
      <c r="D35">
        <v>2.46</v>
      </c>
      <c r="E35">
        <f t="shared" si="0"/>
        <v>0.81851726782771073</v>
      </c>
    </row>
  </sheetData>
  <pageMargins left="0.7" right="0.7" top="0.75" bottom="0.75" header="0.3" footer="0.3"/>
  <pageSetup orientation="portrait"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 Auction Winning Bids</vt:lpstr>
      <vt:lpstr>Nominal vs Real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Ranjit</dc:creator>
  <cp:lastModifiedBy>Ranjit Deshmukh</cp:lastModifiedBy>
  <dcterms:created xsi:type="dcterms:W3CDTF">2018-03-21T05:58:16Z</dcterms:created>
  <dcterms:modified xsi:type="dcterms:W3CDTF">2019-03-25T23:30:36Z</dcterms:modified>
</cp:coreProperties>
</file>