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jitster/Dropbox/renewable_energy_value/renewable_energy_value/india_data/RE_costs/"/>
    </mc:Choice>
  </mc:AlternateContent>
  <bookViews>
    <workbookView xWindow="2260" yWindow="1300" windowWidth="25040" windowHeight="149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47" i="1" l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C6" i="1"/>
  <c r="D6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comments1.xml><?xml version="1.0" encoding="utf-8"?>
<comments xmlns="http://schemas.openxmlformats.org/spreadsheetml/2006/main">
  <authors>
    <author>Ranjit</author>
    <author>Ranjit Deshmukh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For scenarios with different upfront costs like wind, solar, battery, there will be a common econ dispatch suffix.</t>
        </r>
      </text>
    </comment>
    <comment ref="D6" authorId="1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net load for high cost coal should be same as low cost coal.
</t>
        </r>
      </text>
    </comment>
    <comment ref="M8" authorId="1">
      <text>
        <r>
          <rPr>
            <b/>
            <sz val="10"/>
            <color indexed="81"/>
            <rFont val="Calibri"/>
            <family val="2"/>
          </rPr>
          <t>Ranjit Deshmukh:</t>
        </r>
        <r>
          <rPr>
            <sz val="10"/>
            <color indexed="81"/>
            <rFont val="Calibri"/>
            <family val="2"/>
          </rPr>
          <t xml:space="preserve">
I could change this to coallc. Didn't need to run this separately as net load is the same as coallc.
</t>
        </r>
      </text>
    </comment>
  </commentList>
</comments>
</file>

<file path=xl/sharedStrings.xml><?xml version="1.0" encoding="utf-8"?>
<sst xmlns="http://schemas.openxmlformats.org/spreadsheetml/2006/main" count="393" uniqueCount="112">
  <si>
    <t>parameter</t>
  </si>
  <si>
    <t>comment</t>
  </si>
  <si>
    <t>base</t>
  </si>
  <si>
    <t>high_cost_coal</t>
  </si>
  <si>
    <t>coal_55mingen</t>
  </si>
  <si>
    <t>coal_ccgt_0mingen</t>
  </si>
  <si>
    <t>hydro_low25p</t>
  </si>
  <si>
    <t>hydro_high25p</t>
  </si>
  <si>
    <t>nuclear64</t>
  </si>
  <si>
    <t>battery15</t>
  </si>
  <si>
    <t>battery30</t>
  </si>
  <si>
    <t>battery60</t>
  </si>
  <si>
    <t>battery60_coalHC</t>
  </si>
  <si>
    <t>wind10LC</t>
  </si>
  <si>
    <t>wind20LC</t>
  </si>
  <si>
    <t>wind30LC</t>
  </si>
  <si>
    <t>solar10LC</t>
  </si>
  <si>
    <t>solar20LC</t>
  </si>
  <si>
    <t>solar30LC</t>
  </si>
  <si>
    <t>wind30LC_solar30LC</t>
  </si>
  <si>
    <t>wind120HH</t>
  </si>
  <si>
    <t>solar1A</t>
  </si>
  <si>
    <t>solar90deg</t>
  </si>
  <si>
    <t>wind120HH_solar1A</t>
  </si>
  <si>
    <t>battery15B25LC</t>
  </si>
  <si>
    <t>battery15B50LC</t>
  </si>
  <si>
    <t>battery30B25LC</t>
  </si>
  <si>
    <t>battery30B50LC</t>
  </si>
  <si>
    <t>battery60B50LC</t>
  </si>
  <si>
    <t>battery60B50LC_wind30LC</t>
  </si>
  <si>
    <t>battery60B50LC_solar30LC</t>
  </si>
  <si>
    <t>battery60B50LC_wind30LC_solar30LC</t>
  </si>
  <si>
    <t>battery60B50LC_coalHC</t>
  </si>
  <si>
    <t>battery60B50LC_wind30LC_coalHC</t>
  </si>
  <si>
    <t>battery60B50LC_solar30LC_coalHC</t>
  </si>
  <si>
    <t>battery60B50LC_wind30LC_solar30LC_coalHC</t>
  </si>
  <si>
    <t>wind30LC_solar30LC_coalHC</t>
  </si>
  <si>
    <t>coal_55mingen_wind30LC</t>
  </si>
  <si>
    <t>coal_55mingen_solar30LC</t>
  </si>
  <si>
    <t>coal_55mingen_wind30LC_solar30LC</t>
  </si>
  <si>
    <t>load_modD0M0_energyOnly</t>
  </si>
  <si>
    <t>load_modD50M0_energyOnly</t>
  </si>
  <si>
    <t>load_modD25M25_energyOnly</t>
  </si>
  <si>
    <t>scenario_suffix</t>
  </si>
  <si>
    <t>input</t>
  </si>
  <si>
    <t>suggested_scenario_suffix</t>
  </si>
  <si>
    <t>economic_dispatch_folder_suffix</t>
  </si>
  <si>
    <t>new_conventional_capacity_folder_suffix</t>
  </si>
  <si>
    <t>net_load_folder_suffix</t>
  </si>
  <si>
    <t>REvalue_folder_suffix</t>
  </si>
  <si>
    <t>generator_cost_suffix</t>
  </si>
  <si>
    <t>coal_cost</t>
  </si>
  <si>
    <t>low, mid, or high. Low is base.</t>
  </si>
  <si>
    <t>low</t>
  </si>
  <si>
    <t>high</t>
  </si>
  <si>
    <t>coal_cost_suffix</t>
  </si>
  <si>
    <t>coal_cost_fkey</t>
  </si>
  <si>
    <t>coal_min_gen</t>
  </si>
  <si>
    <t>percentage, 70p is base</t>
  </si>
  <si>
    <t>coal_min_gen_suffix</t>
  </si>
  <si>
    <t>ccgt_min_gen</t>
  </si>
  <si>
    <t>percentage, 50p is base</t>
  </si>
  <si>
    <t>ccgt_min_gen_suffix</t>
  </si>
  <si>
    <t>hydro_energy_mod</t>
  </si>
  <si>
    <t>percentage, 0 is base, pos or neg direction</t>
  </si>
  <si>
    <t>hydro_energy_mod_suffix</t>
  </si>
  <si>
    <t>nuclear_new_cap</t>
  </si>
  <si>
    <t>GW. 0 is base. 64 GW is India plan</t>
  </si>
  <si>
    <t>nuclear_new_cap_suffix</t>
  </si>
  <si>
    <t>battery_cap_gw</t>
  </si>
  <si>
    <t>gw capacity. 0 is base</t>
  </si>
  <si>
    <t>battery_cap_gw_suffix</t>
  </si>
  <si>
    <t>battery_cap_gw_fkey</t>
  </si>
  <si>
    <t>battery_cost</t>
  </si>
  <si>
    <t>percentage change</t>
  </si>
  <si>
    <t>battery_cost_direction</t>
  </si>
  <si>
    <t>low or high</t>
  </si>
  <si>
    <t>battery_cost_suffix</t>
  </si>
  <si>
    <t>battery_cost_fkey</t>
  </si>
  <si>
    <t>wind_cost</t>
  </si>
  <si>
    <t>wind_cost_direction</t>
  </si>
  <si>
    <t>wind_cost_suffix</t>
  </si>
  <si>
    <t>wind_cost_fkey</t>
  </si>
  <si>
    <t>solar_cost</t>
  </si>
  <si>
    <t>solar_cost_direction</t>
  </si>
  <si>
    <t>solar_cost_suffix</t>
  </si>
  <si>
    <t>solar_cost_fkey</t>
  </si>
  <si>
    <t>wind_HH</t>
  </si>
  <si>
    <t>Hub height in meters. 80m is base</t>
  </si>
  <si>
    <t>wind_HH_suffix</t>
  </si>
  <si>
    <t>wind_HH_fkey</t>
  </si>
  <si>
    <t>solar_orient</t>
  </si>
  <si>
    <t>degrees to west 0d, 45d, 90d or 1A for 1 axis tracking</t>
  </si>
  <si>
    <t>0d</t>
  </si>
  <si>
    <t>1A</t>
  </si>
  <si>
    <t>90d</t>
  </si>
  <si>
    <t>solar_orient_suffix</t>
  </si>
  <si>
    <t>solar_orient_fkey</t>
  </si>
  <si>
    <t>load_year</t>
  </si>
  <si>
    <t>load_year_suffix</t>
  </si>
  <si>
    <t>load_modifier</t>
  </si>
  <si>
    <t>"none", "mod", "mod1".</t>
  </si>
  <si>
    <t>none</t>
  </si>
  <si>
    <t>mod_D0_M0_energyOnly</t>
  </si>
  <si>
    <t>mod_D50_M0_energyOnly</t>
  </si>
  <si>
    <t>mod_D25_M25_energyOnly</t>
  </si>
  <si>
    <t>load_modified_suffix</t>
  </si>
  <si>
    <t>dispatch_horizon</t>
  </si>
  <si>
    <t>RT or LA. If LA, include days</t>
  </si>
  <si>
    <t>RT</t>
  </si>
  <si>
    <t>LA_days</t>
  </si>
  <si>
    <t>dispatch_time_suffix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</si>
</sst>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9" bestFit="1" customWidth="1"/>
    <col min="2" max="2" width="39" customWidth="1"/>
    <col min="3" max="3" width="13.1640625" bestFit="1" customWidth="1"/>
    <col min="4" max="4" width="14.1640625" bestFit="1" customWidth="1"/>
    <col min="5" max="5" width="13.1640625" bestFit="1" customWidth="1"/>
    <col min="6" max="6" width="17.83203125" bestFit="1" customWidth="1"/>
    <col min="7" max="7" width="13.6640625" bestFit="1" customWidth="1"/>
    <col min="8" max="8" width="14.33203125" bestFit="1" customWidth="1"/>
    <col min="9" max="12" width="13.1640625" bestFit="1" customWidth="1"/>
    <col min="13" max="13" width="25" bestFit="1" customWidth="1"/>
    <col min="14" max="17" width="13.1640625" bestFit="1" customWidth="1"/>
    <col min="18" max="19" width="12.83203125" bestFit="1" customWidth="1"/>
    <col min="20" max="20" width="19" bestFit="1" customWidth="1"/>
    <col min="21" max="21" width="13.5" bestFit="1" customWidth="1"/>
    <col min="22" max="22" width="11.6640625" bestFit="1" customWidth="1"/>
    <col min="23" max="23" width="13.1640625" bestFit="1" customWidth="1"/>
    <col min="24" max="24" width="18.83203125" bestFit="1" customWidth="1"/>
    <col min="25" max="27" width="16.33203125" bestFit="1" customWidth="1"/>
    <col min="28" max="29" width="14.6640625" bestFit="1" customWidth="1"/>
    <col min="30" max="31" width="19.33203125" bestFit="1" customWidth="1"/>
    <col min="32" max="32" width="25.6640625" bestFit="1" customWidth="1"/>
    <col min="33" max="35" width="25" bestFit="1" customWidth="1"/>
    <col min="36" max="36" width="31.6640625" bestFit="1" customWidth="1"/>
    <col min="37" max="37" width="19" bestFit="1" customWidth="1"/>
    <col min="38" max="39" width="20.6640625" bestFit="1" customWidth="1"/>
    <col min="40" max="40" width="28.83203125" bestFit="1" customWidth="1"/>
    <col min="41" max="42" width="27.83203125" bestFit="1" customWidth="1"/>
    <col min="43" max="43" width="34.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 t="s">
        <v>43</v>
      </c>
      <c r="B2" s="1" t="s">
        <v>44</v>
      </c>
      <c r="C2" s="1" t="str">
        <f>C3</f>
        <v>ClcC70m</v>
      </c>
      <c r="D2" s="1" t="str">
        <f>D3</f>
        <v>ChcC70m</v>
      </c>
      <c r="E2" s="1" t="str">
        <f t="shared" ref="E2:AN2" si="0">E3</f>
        <v>ClcC55m</v>
      </c>
      <c r="F2" s="1" t="str">
        <f t="shared" si="0"/>
        <v>ClcC0m</v>
      </c>
      <c r="G2" s="1" t="str">
        <f t="shared" si="0"/>
        <v>ClcC70mH-25</v>
      </c>
      <c r="H2" s="1" t="str">
        <f t="shared" si="0"/>
        <v>ClcC70mH25</v>
      </c>
      <c r="I2" s="1" t="str">
        <f t="shared" si="0"/>
        <v>ClcC70mN64</v>
      </c>
      <c r="J2" s="1" t="str">
        <f t="shared" si="0"/>
        <v>ClcC70mB15</v>
      </c>
      <c r="K2" s="1" t="str">
        <f t="shared" si="0"/>
        <v>ClcC70mB30</v>
      </c>
      <c r="L2" s="1" t="str">
        <f t="shared" si="0"/>
        <v>ClcC70mB60</v>
      </c>
      <c r="M2" s="1" t="str">
        <f t="shared" si="0"/>
        <v>ChcC70mB60</v>
      </c>
      <c r="N2" s="1" t="str">
        <f t="shared" si="0"/>
        <v>ClcC70mW10lc</v>
      </c>
      <c r="O2" s="1" t="str">
        <f t="shared" si="0"/>
        <v>ClcC70mW20lc</v>
      </c>
      <c r="P2" s="1" t="str">
        <f t="shared" si="0"/>
        <v>ClcC70mW30lc</v>
      </c>
      <c r="Q2" s="1" t="str">
        <f t="shared" si="0"/>
        <v>ClcC70mS10lc</v>
      </c>
      <c r="R2" s="1" t="str">
        <f t="shared" si="0"/>
        <v>ClcC70mS20lc</v>
      </c>
      <c r="S2" s="1" t="str">
        <f t="shared" si="0"/>
        <v>ClcC70mS30lc</v>
      </c>
      <c r="T2" s="1" t="str">
        <f t="shared" si="0"/>
        <v>ClcC70mW30lcS30lc</v>
      </c>
      <c r="U2" s="1" t="str">
        <f t="shared" si="0"/>
        <v>ClcC70mW120</v>
      </c>
      <c r="V2" s="1" t="str">
        <f t="shared" si="0"/>
        <v>ClcC70mS1A</v>
      </c>
      <c r="W2" s="1" t="str">
        <f t="shared" si="0"/>
        <v>ClcC70mS90d</v>
      </c>
      <c r="X2" s="1" t="str">
        <f t="shared" si="0"/>
        <v>ClcC70mW120S1A</v>
      </c>
      <c r="Y2" s="1" t="str">
        <f t="shared" si="0"/>
        <v>ClcC70mB15B25lc</v>
      </c>
      <c r="Z2" s="1" t="str">
        <f t="shared" si="0"/>
        <v>ClcC70mB15B50lc</v>
      </c>
      <c r="AA2" s="1" t="str">
        <f t="shared" si="0"/>
        <v>ClcC70mB30B25lc</v>
      </c>
      <c r="AB2" s="1" t="str">
        <f t="shared" si="0"/>
        <v>ClcC70mB30B50lc</v>
      </c>
      <c r="AC2" s="1" t="str">
        <f t="shared" si="0"/>
        <v>ClcC70mB60B50lc</v>
      </c>
      <c r="AD2" s="1" t="str">
        <f t="shared" si="0"/>
        <v>ClcC70mB60B50lcW30lc</v>
      </c>
      <c r="AE2" s="1" t="str">
        <f t="shared" si="0"/>
        <v>ClcC70mB60B50lcS30lc</v>
      </c>
      <c r="AF2" s="1" t="str">
        <f t="shared" si="0"/>
        <v>ClcC70mB60B50lcW30lcS30lc</v>
      </c>
      <c r="AG2" s="1" t="str">
        <f t="shared" si="0"/>
        <v>ChcC70mB60B50lc</v>
      </c>
      <c r="AH2" s="1" t="str">
        <f t="shared" si="0"/>
        <v>ChcC70mB60B50lcW30lc</v>
      </c>
      <c r="AI2" s="1" t="str">
        <f t="shared" si="0"/>
        <v>ChcC70mB60B50lcS30lc</v>
      </c>
      <c r="AJ2" s="1" t="str">
        <f t="shared" si="0"/>
        <v>ChcC70mB60B50lcW30lcS30lc</v>
      </c>
      <c r="AK2" s="1" t="str">
        <f t="shared" si="0"/>
        <v>ChcC70mW30lcS30lc</v>
      </c>
      <c r="AL2" s="1" t="str">
        <f t="shared" si="0"/>
        <v>ClcC55mW30lc</v>
      </c>
      <c r="AM2" s="1" t="str">
        <f t="shared" si="0"/>
        <v>ClcC55mS30lc</v>
      </c>
      <c r="AN2" s="1" t="str">
        <f t="shared" si="0"/>
        <v>ClcC55mW30lcS30lc</v>
      </c>
      <c r="AO2" s="1" t="str">
        <f>AO3</f>
        <v>ClcC70mLmod_D0_M0_energyOnly</v>
      </c>
      <c r="AP2" s="1" t="str">
        <f>AP3</f>
        <v>ClcC70mLmod_D50_M0_energyOnly</v>
      </c>
      <c r="AQ2" s="1" t="str">
        <f>AQ3</f>
        <v>ClcC70mLmod_D25_M25_energyOnly</v>
      </c>
    </row>
    <row r="3" spans="1:43" x14ac:dyDescent="0.2">
      <c r="A3" t="s">
        <v>45</v>
      </c>
      <c r="C3" t="str">
        <f>CONCATENATE(C10,C13,C17,C19,C21,C25,C29,C33,C36,C39,C42,C44,C47)</f>
        <v>ClcC70m</v>
      </c>
      <c r="D3" t="str">
        <f t="shared" ref="D3:AN3" si="1">CONCATENATE(D10,D13,D17,D19,D21,D25,D29,D33,D36,D39,D42,D44,D47)</f>
        <v>ChcC70m</v>
      </c>
      <c r="E3" t="str">
        <f t="shared" si="1"/>
        <v>ClcC55m</v>
      </c>
      <c r="F3" t="str">
        <f t="shared" si="1"/>
        <v>ClcC0m</v>
      </c>
      <c r="G3" t="str">
        <f t="shared" si="1"/>
        <v>ClcC70mH-25</v>
      </c>
      <c r="H3" t="str">
        <f t="shared" si="1"/>
        <v>ClcC70mH25</v>
      </c>
      <c r="I3" t="str">
        <f t="shared" si="1"/>
        <v>ClcC70mN64</v>
      </c>
      <c r="J3" t="str">
        <f t="shared" si="1"/>
        <v>ClcC70mB15</v>
      </c>
      <c r="K3" t="str">
        <f t="shared" si="1"/>
        <v>ClcC70mB30</v>
      </c>
      <c r="L3" t="str">
        <f t="shared" si="1"/>
        <v>ClcC70mB60</v>
      </c>
      <c r="M3" t="str">
        <f t="shared" si="1"/>
        <v>ChcC70mB60</v>
      </c>
      <c r="N3" t="str">
        <f t="shared" si="1"/>
        <v>ClcC70mW10lc</v>
      </c>
      <c r="O3" t="str">
        <f t="shared" si="1"/>
        <v>ClcC70mW20lc</v>
      </c>
      <c r="P3" t="str">
        <f t="shared" si="1"/>
        <v>ClcC70mW30lc</v>
      </c>
      <c r="Q3" t="str">
        <f t="shared" si="1"/>
        <v>ClcC70mS10lc</v>
      </c>
      <c r="R3" t="str">
        <f t="shared" si="1"/>
        <v>ClcC70mS20lc</v>
      </c>
      <c r="S3" t="str">
        <f t="shared" si="1"/>
        <v>ClcC70mS30lc</v>
      </c>
      <c r="T3" t="str">
        <f t="shared" si="1"/>
        <v>ClcC70mW30lcS30lc</v>
      </c>
      <c r="U3" t="str">
        <f t="shared" si="1"/>
        <v>ClcC70mW120</v>
      </c>
      <c r="V3" t="str">
        <f t="shared" si="1"/>
        <v>ClcC70mS1A</v>
      </c>
      <c r="W3" t="str">
        <f t="shared" si="1"/>
        <v>ClcC70mS90d</v>
      </c>
      <c r="X3" t="str">
        <f t="shared" si="1"/>
        <v>ClcC70mW120S1A</v>
      </c>
      <c r="Y3" t="str">
        <f t="shared" si="1"/>
        <v>ClcC70mB15B25lc</v>
      </c>
      <c r="Z3" t="str">
        <f t="shared" si="1"/>
        <v>ClcC70mB15B50lc</v>
      </c>
      <c r="AA3" t="str">
        <f t="shared" si="1"/>
        <v>ClcC70mB30B25lc</v>
      </c>
      <c r="AB3" t="str">
        <f t="shared" si="1"/>
        <v>ClcC70mB30B50lc</v>
      </c>
      <c r="AC3" t="str">
        <f t="shared" si="1"/>
        <v>ClcC70mB60B50lc</v>
      </c>
      <c r="AD3" t="str">
        <f t="shared" si="1"/>
        <v>ClcC70mB60B50lcW30lc</v>
      </c>
      <c r="AE3" t="str">
        <f t="shared" si="1"/>
        <v>ClcC70mB60B50lcS30lc</v>
      </c>
      <c r="AF3" t="str">
        <f t="shared" si="1"/>
        <v>ClcC70mB60B50lcW30lcS30lc</v>
      </c>
      <c r="AG3" t="str">
        <f t="shared" si="1"/>
        <v>ChcC70mB60B50lc</v>
      </c>
      <c r="AH3" t="str">
        <f t="shared" si="1"/>
        <v>ChcC70mB60B50lcW30lc</v>
      </c>
      <c r="AI3" t="str">
        <f t="shared" si="1"/>
        <v>ChcC70mB60B50lcS30lc</v>
      </c>
      <c r="AJ3" t="str">
        <f t="shared" si="1"/>
        <v>ChcC70mB60B50lcW30lcS30lc</v>
      </c>
      <c r="AK3" t="str">
        <f t="shared" si="1"/>
        <v>ChcC70mW30lcS30lc</v>
      </c>
      <c r="AL3" t="str">
        <f t="shared" si="1"/>
        <v>ClcC55mW30lc</v>
      </c>
      <c r="AM3" t="str">
        <f t="shared" si="1"/>
        <v>ClcC55mS30lc</v>
      </c>
      <c r="AN3" t="str">
        <f t="shared" si="1"/>
        <v>ClcC55mW30lcS30lc</v>
      </c>
      <c r="AO3" t="str">
        <f>CONCATENATE(AO10,AO13,AO17,AO19,AO21,AO25,AO29,AO33,AO36,AO39,AO42,AO44,AO47)</f>
        <v>ClcC70mLmod_D0_M0_energyOnly</v>
      </c>
      <c r="AP3" t="str">
        <f>CONCATENATE(AP10,AP13,AP17,AP19,AP21,AP25,AP29,AP33,AP36,AP39,AP42,AP44,AP47)</f>
        <v>ClcC70mLmod_D50_M0_energyOnly</v>
      </c>
      <c r="AQ3" t="str">
        <f>CONCATENATE(AQ10,AQ13,AQ17,AQ19,AQ21,AQ25,AQ29,AQ33,AQ36,AQ39,AQ42,AQ44,AQ47)</f>
        <v>ClcC70mLmod_D25_M25_energyOnly</v>
      </c>
    </row>
    <row r="4" spans="1:43" x14ac:dyDescent="0.2">
      <c r="A4" t="s">
        <v>46</v>
      </c>
      <c r="C4" t="str">
        <f t="shared" ref="C4:E4" si="2">CONCATENATE(C10,C13,C15,C17,C19,C21,C36,C39,C42,C44,C47)</f>
        <v>ClcC70m</v>
      </c>
      <c r="D4" t="str">
        <f t="shared" si="2"/>
        <v>ChcC70m</v>
      </c>
      <c r="E4" t="str">
        <f t="shared" si="2"/>
        <v>ClcC55m</v>
      </c>
      <c r="F4" t="str">
        <f>CONCATENATE(F10,F13,F17,F19,F21,F36,F39,F42,F44,F47)</f>
        <v>ClcC0m</v>
      </c>
      <c r="G4" t="str">
        <f t="shared" ref="G4:AQ4" si="3">CONCATENATE(G10,G13,G15,G17,G19,G21,G36,G39,G42,G44,G47)</f>
        <v>ClcC70mH-25</v>
      </c>
      <c r="H4" t="str">
        <f t="shared" si="3"/>
        <v>ClcC70mH25</v>
      </c>
      <c r="I4" t="str">
        <f t="shared" si="3"/>
        <v>ClcC70mN64</v>
      </c>
      <c r="J4" t="str">
        <f t="shared" si="3"/>
        <v>ClcC70mB15</v>
      </c>
      <c r="K4" t="str">
        <f t="shared" si="3"/>
        <v>ClcC70mB30</v>
      </c>
      <c r="L4" t="str">
        <f t="shared" si="3"/>
        <v>ClcC70mB60</v>
      </c>
      <c r="M4" t="str">
        <f t="shared" si="3"/>
        <v>ChcC70mB60</v>
      </c>
      <c r="N4" t="str">
        <f t="shared" si="3"/>
        <v>ClcC70m</v>
      </c>
      <c r="O4" t="str">
        <f t="shared" si="3"/>
        <v>ClcC70m</v>
      </c>
      <c r="P4" t="str">
        <f t="shared" si="3"/>
        <v>ClcC70m</v>
      </c>
      <c r="Q4" t="str">
        <f t="shared" si="3"/>
        <v>ClcC70m</v>
      </c>
      <c r="R4" t="str">
        <f t="shared" si="3"/>
        <v>ClcC70m</v>
      </c>
      <c r="S4" t="str">
        <f t="shared" si="3"/>
        <v>ClcC70m</v>
      </c>
      <c r="T4" t="str">
        <f t="shared" si="3"/>
        <v>ClcC70m</v>
      </c>
      <c r="U4" t="str">
        <f t="shared" si="3"/>
        <v>ClcC70mW120</v>
      </c>
      <c r="V4" t="str">
        <f t="shared" si="3"/>
        <v>ClcC70mS1A</v>
      </c>
      <c r="W4" t="str">
        <f t="shared" si="3"/>
        <v>ClcC70mS90d</v>
      </c>
      <c r="X4" t="str">
        <f t="shared" si="3"/>
        <v>ClcC70mW120S1A</v>
      </c>
      <c r="Y4" t="str">
        <f t="shared" si="3"/>
        <v>ClcC70mB15</v>
      </c>
      <c r="Z4" t="str">
        <f t="shared" si="3"/>
        <v>ClcC70mB15</v>
      </c>
      <c r="AA4" t="str">
        <f t="shared" si="3"/>
        <v>ClcC70mB30</v>
      </c>
      <c r="AB4" t="str">
        <f t="shared" si="3"/>
        <v>ClcC70mB30</v>
      </c>
      <c r="AC4" t="str">
        <f t="shared" si="3"/>
        <v>ClcC70mB60</v>
      </c>
      <c r="AD4" t="str">
        <f t="shared" si="3"/>
        <v>ClcC70mB60</v>
      </c>
      <c r="AE4" t="str">
        <f t="shared" si="3"/>
        <v>ClcC70mB60</v>
      </c>
      <c r="AF4" t="str">
        <f t="shared" si="3"/>
        <v>ClcC70mB60</v>
      </c>
      <c r="AG4" t="str">
        <f t="shared" si="3"/>
        <v>ChcC70mB60</v>
      </c>
      <c r="AH4" t="str">
        <f t="shared" si="3"/>
        <v>ChcC70mB60</v>
      </c>
      <c r="AI4" t="str">
        <f t="shared" si="3"/>
        <v>ChcC70mB60</v>
      </c>
      <c r="AJ4" t="str">
        <f t="shared" si="3"/>
        <v>ChcC70mB60</v>
      </c>
      <c r="AK4" t="str">
        <f t="shared" si="3"/>
        <v>ChcC70m</v>
      </c>
      <c r="AL4" t="str">
        <f t="shared" si="3"/>
        <v>ClcC55m</v>
      </c>
      <c r="AM4" t="str">
        <f t="shared" si="3"/>
        <v>ClcC55m</v>
      </c>
      <c r="AN4" t="str">
        <f t="shared" si="3"/>
        <v>ClcC55m</v>
      </c>
      <c r="AO4" t="str">
        <f t="shared" si="3"/>
        <v>ClcC70mLmod_D0_M0_energyOnly</v>
      </c>
      <c r="AP4" t="str">
        <f t="shared" si="3"/>
        <v>ClcC70mLmod_D50_M0_energyOnly</v>
      </c>
      <c r="AQ4" t="str">
        <f t="shared" si="3"/>
        <v>ClcC70mLmod_D25_M25_energyOnly</v>
      </c>
    </row>
    <row r="5" spans="1:43" x14ac:dyDescent="0.2">
      <c r="A5" t="s">
        <v>47</v>
      </c>
      <c r="C5" t="str">
        <f t="shared" ref="C5:AN5" si="4">CONCATENATE(C11,C17,C19,C21,C36,C39,C42,C44,C47)</f>
        <v>coallc</v>
      </c>
      <c r="D5" t="str">
        <f t="shared" si="4"/>
        <v>coalhc</v>
      </c>
      <c r="E5" t="str">
        <f t="shared" si="4"/>
        <v>coallc</v>
      </c>
      <c r="F5" t="str">
        <f t="shared" si="4"/>
        <v>coallc</v>
      </c>
      <c r="G5" t="str">
        <f t="shared" si="4"/>
        <v>coallcH-25</v>
      </c>
      <c r="H5" t="str">
        <f t="shared" si="4"/>
        <v>coallcH25</v>
      </c>
      <c r="I5" t="str">
        <f t="shared" si="4"/>
        <v>coallcN64</v>
      </c>
      <c r="J5" t="str">
        <f t="shared" si="4"/>
        <v>coallcB15</v>
      </c>
      <c r="K5" t="str">
        <f t="shared" si="4"/>
        <v>coallcB30</v>
      </c>
      <c r="L5" t="str">
        <f t="shared" si="4"/>
        <v>coallcB60</v>
      </c>
      <c r="M5" t="str">
        <f t="shared" si="4"/>
        <v>coalhcB60</v>
      </c>
      <c r="N5" t="str">
        <f t="shared" si="4"/>
        <v>coallc</v>
      </c>
      <c r="O5" t="str">
        <f t="shared" si="4"/>
        <v>coallc</v>
      </c>
      <c r="P5" t="str">
        <f t="shared" si="4"/>
        <v>coallc</v>
      </c>
      <c r="Q5" t="str">
        <f t="shared" si="4"/>
        <v>coallc</v>
      </c>
      <c r="R5" t="str">
        <f t="shared" si="4"/>
        <v>coallc</v>
      </c>
      <c r="S5" t="str">
        <f t="shared" si="4"/>
        <v>coallc</v>
      </c>
      <c r="T5" t="str">
        <f t="shared" si="4"/>
        <v>coallc</v>
      </c>
      <c r="U5" t="str">
        <f t="shared" si="4"/>
        <v>coallcW120</v>
      </c>
      <c r="V5" t="str">
        <f t="shared" si="4"/>
        <v>coallcS1A</v>
      </c>
      <c r="W5" t="str">
        <f t="shared" si="4"/>
        <v>coallcS90d</v>
      </c>
      <c r="X5" t="str">
        <f t="shared" si="4"/>
        <v>coallcW120S1A</v>
      </c>
      <c r="Y5" t="str">
        <f t="shared" si="4"/>
        <v>coallcB15</v>
      </c>
      <c r="Z5" t="str">
        <f t="shared" si="4"/>
        <v>coallcB15</v>
      </c>
      <c r="AA5" t="str">
        <f t="shared" si="4"/>
        <v>coallcB30</v>
      </c>
      <c r="AB5" t="str">
        <f t="shared" si="4"/>
        <v>coallcB30</v>
      </c>
      <c r="AC5" t="str">
        <f t="shared" si="4"/>
        <v>coallcB60</v>
      </c>
      <c r="AD5" t="str">
        <f t="shared" si="4"/>
        <v>coallcB60</v>
      </c>
      <c r="AE5" t="str">
        <f t="shared" si="4"/>
        <v>coallcB60</v>
      </c>
      <c r="AF5" t="str">
        <f t="shared" si="4"/>
        <v>coallcB60</v>
      </c>
      <c r="AG5" t="str">
        <f t="shared" si="4"/>
        <v>coalhcB60</v>
      </c>
      <c r="AH5" t="str">
        <f t="shared" si="4"/>
        <v>coalhcB60</v>
      </c>
      <c r="AI5" t="str">
        <f t="shared" si="4"/>
        <v>coalhcB60</v>
      </c>
      <c r="AJ5" t="str">
        <f t="shared" si="4"/>
        <v>coalhcB60</v>
      </c>
      <c r="AK5" t="str">
        <f t="shared" si="4"/>
        <v>coalhc</v>
      </c>
      <c r="AL5" t="str">
        <f t="shared" si="4"/>
        <v>coallc</v>
      </c>
      <c r="AM5" t="str">
        <f t="shared" si="4"/>
        <v>coallc</v>
      </c>
      <c r="AN5" t="str">
        <f t="shared" si="4"/>
        <v>coallc</v>
      </c>
      <c r="AO5" t="str">
        <f>CONCATENATE(AO11,AO17,AO19,AO21,AO36,AO39,AO42,AO44,AO47)</f>
        <v>coallcLmod_D0_M0_energyOnly</v>
      </c>
      <c r="AP5" t="str">
        <f>CONCATENATE(AP11,AP17,AP19,AP21,AP36,AP39,AP42,AP44,AP47)</f>
        <v>coallcLmod_D50_M0_energyOnly</v>
      </c>
      <c r="AQ5" t="str">
        <f>CONCATENATE(AQ11,AQ17,AQ19,AQ21,AQ36,AQ39,AQ42,AQ44,AQ47)</f>
        <v>coallcLmod_D25_M25_energyOnly</v>
      </c>
    </row>
    <row r="6" spans="1:43" x14ac:dyDescent="0.2">
      <c r="A6" t="s">
        <v>48</v>
      </c>
      <c r="C6" t="str">
        <f t="shared" ref="C6:AN6" si="5">CONCATENATE(C11,C17,C19,C21,C36,C39,C42,C44,C47)</f>
        <v>coallc</v>
      </c>
      <c r="D6" t="str">
        <f>C6</f>
        <v>coallc</v>
      </c>
      <c r="E6" t="str">
        <f t="shared" si="5"/>
        <v>coallc</v>
      </c>
      <c r="F6" t="str">
        <f t="shared" si="5"/>
        <v>coallc</v>
      </c>
      <c r="G6" t="str">
        <f t="shared" si="5"/>
        <v>coallcH-25</v>
      </c>
      <c r="H6" t="str">
        <f t="shared" si="5"/>
        <v>coallcH25</v>
      </c>
      <c r="I6" t="str">
        <f t="shared" si="5"/>
        <v>coallcN64</v>
      </c>
      <c r="J6" t="str">
        <f t="shared" si="5"/>
        <v>coallcB15</v>
      </c>
      <c r="K6" t="str">
        <f t="shared" si="5"/>
        <v>coallcB30</v>
      </c>
      <c r="L6" t="str">
        <f t="shared" si="5"/>
        <v>coallcB60</v>
      </c>
      <c r="M6" t="str">
        <f t="shared" si="5"/>
        <v>coalhcB60</v>
      </c>
      <c r="N6" t="str">
        <f t="shared" si="5"/>
        <v>coallc</v>
      </c>
      <c r="O6" t="str">
        <f t="shared" si="5"/>
        <v>coallc</v>
      </c>
      <c r="P6" t="str">
        <f t="shared" si="5"/>
        <v>coallc</v>
      </c>
      <c r="Q6" t="str">
        <f t="shared" si="5"/>
        <v>coallc</v>
      </c>
      <c r="R6" t="str">
        <f t="shared" si="5"/>
        <v>coallc</v>
      </c>
      <c r="S6" t="str">
        <f t="shared" si="5"/>
        <v>coallc</v>
      </c>
      <c r="T6" t="str">
        <f t="shared" si="5"/>
        <v>coallc</v>
      </c>
      <c r="U6" t="str">
        <f t="shared" si="5"/>
        <v>coallcW120</v>
      </c>
      <c r="V6" t="str">
        <f t="shared" si="5"/>
        <v>coallcS1A</v>
      </c>
      <c r="W6" t="str">
        <f t="shared" si="5"/>
        <v>coallcS90d</v>
      </c>
      <c r="X6" t="str">
        <f t="shared" si="5"/>
        <v>coallcW120S1A</v>
      </c>
      <c r="Y6" t="str">
        <f t="shared" si="5"/>
        <v>coallcB15</v>
      </c>
      <c r="Z6" t="str">
        <f t="shared" si="5"/>
        <v>coallcB15</v>
      </c>
      <c r="AA6" t="str">
        <f t="shared" si="5"/>
        <v>coallcB30</v>
      </c>
      <c r="AB6" t="str">
        <f t="shared" si="5"/>
        <v>coallcB30</v>
      </c>
      <c r="AC6" t="str">
        <f t="shared" si="5"/>
        <v>coallcB60</v>
      </c>
      <c r="AD6" t="str">
        <f t="shared" si="5"/>
        <v>coallcB60</v>
      </c>
      <c r="AE6" t="str">
        <f t="shared" si="5"/>
        <v>coallcB60</v>
      </c>
      <c r="AF6" t="str">
        <f t="shared" si="5"/>
        <v>coallcB60</v>
      </c>
      <c r="AG6" t="str">
        <f t="shared" si="5"/>
        <v>coalhcB60</v>
      </c>
      <c r="AH6" t="str">
        <f t="shared" si="5"/>
        <v>coalhcB60</v>
      </c>
      <c r="AI6" t="str">
        <f t="shared" si="5"/>
        <v>coalhcB60</v>
      </c>
      <c r="AJ6" t="str">
        <f t="shared" si="5"/>
        <v>coalhcB60</v>
      </c>
      <c r="AK6" t="str">
        <f t="shared" si="5"/>
        <v>coalhc</v>
      </c>
      <c r="AL6" t="str">
        <f t="shared" si="5"/>
        <v>coallc</v>
      </c>
      <c r="AM6" t="str">
        <f t="shared" si="5"/>
        <v>coallc</v>
      </c>
      <c r="AN6" t="str">
        <f t="shared" si="5"/>
        <v>coallc</v>
      </c>
      <c r="AO6" t="str">
        <f>CONCATENATE(AO11,AO17,AO19,AO21,AO36,AO39,AO42,AO44,AO47)</f>
        <v>coallcLmod_D0_M0_energyOnly</v>
      </c>
      <c r="AP6" t="str">
        <f>CONCATENATE(AP11,AP17,AP19,AP21,AP36,AP39,AP42,AP44,AP47)</f>
        <v>coallcLmod_D50_M0_energyOnly</v>
      </c>
      <c r="AQ6" t="str">
        <f>CONCATENATE(AQ11,AQ17,AQ19,AQ21,AQ36,AQ39,AQ42,AQ44,AQ47)</f>
        <v>coallcLmod_D25_M25_energyOnly</v>
      </c>
    </row>
    <row r="7" spans="1:43" x14ac:dyDescent="0.2">
      <c r="A7" t="s">
        <v>49</v>
      </c>
      <c r="C7" t="str">
        <f t="shared" ref="C7:AN7" si="6">CONCATENATE(C37,"_",C40)</f>
        <v>W80_S0d</v>
      </c>
      <c r="D7" t="str">
        <f t="shared" si="6"/>
        <v>W80_S0d</v>
      </c>
      <c r="E7" t="str">
        <f t="shared" si="6"/>
        <v>W80_S0d</v>
      </c>
      <c r="F7" t="str">
        <f t="shared" si="6"/>
        <v>W80_S0d</v>
      </c>
      <c r="G7" t="str">
        <f t="shared" si="6"/>
        <v>W80_S0d</v>
      </c>
      <c r="H7" t="str">
        <f t="shared" si="6"/>
        <v>W80_S0d</v>
      </c>
      <c r="I7" t="str">
        <f t="shared" si="6"/>
        <v>W80_S0d</v>
      </c>
      <c r="J7" t="str">
        <f t="shared" si="6"/>
        <v>W80_S0d</v>
      </c>
      <c r="K7" t="str">
        <f t="shared" si="6"/>
        <v>W80_S0d</v>
      </c>
      <c r="L7" t="str">
        <f t="shared" si="6"/>
        <v>W80_S0d</v>
      </c>
      <c r="M7" t="str">
        <f t="shared" si="6"/>
        <v>W80_S0d</v>
      </c>
      <c r="N7" t="str">
        <f t="shared" si="6"/>
        <v>W80_S0d</v>
      </c>
      <c r="O7" t="str">
        <f t="shared" si="6"/>
        <v>W80_S0d</v>
      </c>
      <c r="P7" t="str">
        <f t="shared" si="6"/>
        <v>W80_S0d</v>
      </c>
      <c r="Q7" t="str">
        <f t="shared" si="6"/>
        <v>W80_S0d</v>
      </c>
      <c r="R7" t="str">
        <f t="shared" si="6"/>
        <v>W80_S0d</v>
      </c>
      <c r="S7" t="str">
        <f t="shared" si="6"/>
        <v>W80_S0d</v>
      </c>
      <c r="T7" t="str">
        <f t="shared" si="6"/>
        <v>W80_S0d</v>
      </c>
      <c r="U7" t="str">
        <f t="shared" si="6"/>
        <v>W120_S0d</v>
      </c>
      <c r="V7" t="str">
        <f t="shared" si="6"/>
        <v>W80_S1A</v>
      </c>
      <c r="W7" t="str">
        <f t="shared" si="6"/>
        <v>W80_S90d</v>
      </c>
      <c r="X7" t="str">
        <f t="shared" si="6"/>
        <v>W120_S1A</v>
      </c>
      <c r="Y7" t="str">
        <f t="shared" si="6"/>
        <v>W80_S0d</v>
      </c>
      <c r="Z7" t="str">
        <f t="shared" si="6"/>
        <v>W80_S0d</v>
      </c>
      <c r="AA7" t="str">
        <f t="shared" si="6"/>
        <v>W80_S0d</v>
      </c>
      <c r="AB7" t="str">
        <f t="shared" si="6"/>
        <v>W80_S0d</v>
      </c>
      <c r="AC7" t="str">
        <f t="shared" si="6"/>
        <v>W80_S0d</v>
      </c>
      <c r="AD7" t="str">
        <f t="shared" si="6"/>
        <v>W80_S0d</v>
      </c>
      <c r="AE7" t="str">
        <f t="shared" si="6"/>
        <v>W80_S0d</v>
      </c>
      <c r="AF7" t="str">
        <f t="shared" si="6"/>
        <v>W80_S0d</v>
      </c>
      <c r="AG7" t="str">
        <f t="shared" si="6"/>
        <v>W80_S0d</v>
      </c>
      <c r="AH7" t="str">
        <f t="shared" si="6"/>
        <v>W80_S0d</v>
      </c>
      <c r="AI7" t="str">
        <f t="shared" si="6"/>
        <v>W80_S0d</v>
      </c>
      <c r="AJ7" t="str">
        <f t="shared" si="6"/>
        <v>W80_S0d</v>
      </c>
      <c r="AK7" t="str">
        <f t="shared" si="6"/>
        <v>W80_S0d</v>
      </c>
      <c r="AL7" t="str">
        <f t="shared" si="6"/>
        <v>W80_S0d</v>
      </c>
      <c r="AM7" t="str">
        <f t="shared" si="6"/>
        <v>W80_S0d</v>
      </c>
      <c r="AN7" t="str">
        <f t="shared" si="6"/>
        <v>W80_S0d</v>
      </c>
      <c r="AO7" t="str">
        <f>CONCATENATE(AO37,"_",AO40)</f>
        <v>W80_S0d</v>
      </c>
      <c r="AP7" t="str">
        <f>CONCATENATE(AP37,"_",AP40)</f>
        <v>W80_S0d</v>
      </c>
      <c r="AQ7" t="str">
        <f>CONCATENATE(AQ37,"_",AQ40)</f>
        <v>W80_S0d</v>
      </c>
    </row>
    <row r="8" spans="1:43" x14ac:dyDescent="0.2">
      <c r="A8" t="s">
        <v>50</v>
      </c>
      <c r="C8" t="str">
        <f>CONCATENATE(C11,C29,C33,C25)</f>
        <v>coallc</v>
      </c>
      <c r="D8" t="str">
        <f t="shared" ref="D8:AN8" si="7">CONCATENATE(D11,D29,D33,D25)</f>
        <v>coalhc</v>
      </c>
      <c r="E8" t="str">
        <f t="shared" si="7"/>
        <v>coallc</v>
      </c>
      <c r="F8" t="str">
        <f t="shared" si="7"/>
        <v>coallc</v>
      </c>
      <c r="G8" t="str">
        <f t="shared" si="7"/>
        <v>coallc</v>
      </c>
      <c r="H8" t="str">
        <f t="shared" si="7"/>
        <v>coallc</v>
      </c>
      <c r="I8" t="str">
        <f t="shared" si="7"/>
        <v>coallc</v>
      </c>
      <c r="J8" t="str">
        <f t="shared" si="7"/>
        <v>coallc</v>
      </c>
      <c r="K8" t="str">
        <f t="shared" si="7"/>
        <v>coallc</v>
      </c>
      <c r="L8" t="str">
        <f t="shared" si="7"/>
        <v>coallc</v>
      </c>
      <c r="M8" t="str">
        <f t="shared" si="7"/>
        <v>coalhc</v>
      </c>
      <c r="N8" t="str">
        <f t="shared" si="7"/>
        <v>coallcW10lc</v>
      </c>
      <c r="O8" t="str">
        <f t="shared" si="7"/>
        <v>coallcW20lc</v>
      </c>
      <c r="P8" t="str">
        <f t="shared" si="7"/>
        <v>coallcW30lc</v>
      </c>
      <c r="Q8" t="str">
        <f t="shared" si="7"/>
        <v>coallcS10lc</v>
      </c>
      <c r="R8" t="str">
        <f t="shared" si="7"/>
        <v>coallcS20lc</v>
      </c>
      <c r="S8" t="str">
        <f t="shared" si="7"/>
        <v>coallcS30lc</v>
      </c>
      <c r="T8" t="str">
        <f t="shared" si="7"/>
        <v>coallcW30lcS30lc</v>
      </c>
      <c r="U8" t="str">
        <f t="shared" si="7"/>
        <v>coallc</v>
      </c>
      <c r="V8" t="str">
        <f t="shared" si="7"/>
        <v>coallc</v>
      </c>
      <c r="W8" t="str">
        <f t="shared" si="7"/>
        <v>coallc</v>
      </c>
      <c r="X8" t="str">
        <f t="shared" si="7"/>
        <v>coallc</v>
      </c>
      <c r="Y8" t="str">
        <f t="shared" si="7"/>
        <v>coallcB25lc</v>
      </c>
      <c r="Z8" t="str">
        <f t="shared" si="7"/>
        <v>coallcB50lc</v>
      </c>
      <c r="AA8" t="str">
        <f t="shared" si="7"/>
        <v>coallcB25lc</v>
      </c>
      <c r="AB8" t="str">
        <f t="shared" si="7"/>
        <v>coallcB50lc</v>
      </c>
      <c r="AC8" t="str">
        <f t="shared" si="7"/>
        <v>coallcB50lc</v>
      </c>
      <c r="AD8" t="str">
        <f t="shared" si="7"/>
        <v>coallcW30lcB50lc</v>
      </c>
      <c r="AE8" t="str">
        <f t="shared" si="7"/>
        <v>coallcS30lcB50lc</v>
      </c>
      <c r="AF8" t="str">
        <f t="shared" si="7"/>
        <v>coallcW30lcS30lcB50lc</v>
      </c>
      <c r="AG8" t="str">
        <f t="shared" si="7"/>
        <v>coalhcB50lc</v>
      </c>
      <c r="AH8" t="str">
        <f t="shared" si="7"/>
        <v>coalhcW30lcB50lc</v>
      </c>
      <c r="AI8" t="str">
        <f t="shared" si="7"/>
        <v>coalhcS30lcB50lc</v>
      </c>
      <c r="AJ8" t="str">
        <f t="shared" si="7"/>
        <v>coalhcW30lcS30lcB50lc</v>
      </c>
      <c r="AK8" t="str">
        <f t="shared" si="7"/>
        <v>coalhcW30lcS30lc</v>
      </c>
      <c r="AL8" t="str">
        <f t="shared" si="7"/>
        <v>coallcW30lc</v>
      </c>
      <c r="AM8" t="str">
        <f t="shared" si="7"/>
        <v>coallcS30lc</v>
      </c>
      <c r="AN8" t="str">
        <f t="shared" si="7"/>
        <v>coallcW30lcS30lc</v>
      </c>
      <c r="AO8" t="str">
        <f>CONCATENATE(AO11,AO29,AO33,AO25)</f>
        <v>coallc</v>
      </c>
      <c r="AP8" t="str">
        <f>CONCATENATE(AP11,AP29,AP33,AP25)</f>
        <v>coallc</v>
      </c>
      <c r="AQ8" t="str">
        <f>CONCATENATE(AQ11,AQ29,AQ33,AQ25)</f>
        <v>coallc</v>
      </c>
    </row>
    <row r="9" spans="1:43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54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</row>
    <row r="10" spans="1:43" x14ac:dyDescent="0.2">
      <c r="A10" t="s">
        <v>55</v>
      </c>
      <c r="C10" t="str">
        <f>CONCATENATE("C", LEFT(C9,1), "c")</f>
        <v>Clc</v>
      </c>
      <c r="D10" t="str">
        <f t="shared" ref="D10:AN10" si="8">CONCATENATE("C", LEFT(D9,1), "c")</f>
        <v>Chc</v>
      </c>
      <c r="E10" t="str">
        <f t="shared" si="8"/>
        <v>Clc</v>
      </c>
      <c r="F10" t="str">
        <f t="shared" si="8"/>
        <v>Clc</v>
      </c>
      <c r="G10" t="str">
        <f t="shared" si="8"/>
        <v>Clc</v>
      </c>
      <c r="H10" t="str">
        <f t="shared" si="8"/>
        <v>Clc</v>
      </c>
      <c r="I10" t="str">
        <f t="shared" si="8"/>
        <v>Clc</v>
      </c>
      <c r="J10" t="str">
        <f t="shared" si="8"/>
        <v>Clc</v>
      </c>
      <c r="K10" t="str">
        <f t="shared" si="8"/>
        <v>Clc</v>
      </c>
      <c r="L10" t="str">
        <f t="shared" si="8"/>
        <v>Clc</v>
      </c>
      <c r="M10" t="str">
        <f t="shared" si="8"/>
        <v>Chc</v>
      </c>
      <c r="N10" t="str">
        <f t="shared" si="8"/>
        <v>Clc</v>
      </c>
      <c r="O10" t="str">
        <f t="shared" si="8"/>
        <v>Clc</v>
      </c>
      <c r="P10" t="str">
        <f t="shared" si="8"/>
        <v>Clc</v>
      </c>
      <c r="Q10" t="str">
        <f t="shared" si="8"/>
        <v>Clc</v>
      </c>
      <c r="R10" t="str">
        <f t="shared" si="8"/>
        <v>Clc</v>
      </c>
      <c r="S10" t="str">
        <f t="shared" si="8"/>
        <v>Clc</v>
      </c>
      <c r="T10" t="str">
        <f t="shared" si="8"/>
        <v>Clc</v>
      </c>
      <c r="U10" t="str">
        <f t="shared" si="8"/>
        <v>Clc</v>
      </c>
      <c r="V10" t="str">
        <f t="shared" si="8"/>
        <v>Clc</v>
      </c>
      <c r="W10" t="str">
        <f t="shared" si="8"/>
        <v>Clc</v>
      </c>
      <c r="X10" t="str">
        <f t="shared" si="8"/>
        <v>Clc</v>
      </c>
      <c r="Y10" t="str">
        <f t="shared" si="8"/>
        <v>Clc</v>
      </c>
      <c r="Z10" t="str">
        <f t="shared" si="8"/>
        <v>Clc</v>
      </c>
      <c r="AA10" t="str">
        <f t="shared" si="8"/>
        <v>Clc</v>
      </c>
      <c r="AB10" t="str">
        <f t="shared" si="8"/>
        <v>Clc</v>
      </c>
      <c r="AC10" t="str">
        <f t="shared" si="8"/>
        <v>Clc</v>
      </c>
      <c r="AD10" t="str">
        <f t="shared" si="8"/>
        <v>Clc</v>
      </c>
      <c r="AE10" t="str">
        <f t="shared" si="8"/>
        <v>Clc</v>
      </c>
      <c r="AF10" t="str">
        <f t="shared" si="8"/>
        <v>Clc</v>
      </c>
      <c r="AG10" t="str">
        <f t="shared" si="8"/>
        <v>Chc</v>
      </c>
      <c r="AH10" t="str">
        <f t="shared" si="8"/>
        <v>Chc</v>
      </c>
      <c r="AI10" t="str">
        <f t="shared" si="8"/>
        <v>Chc</v>
      </c>
      <c r="AJ10" t="str">
        <f t="shared" si="8"/>
        <v>Chc</v>
      </c>
      <c r="AK10" t="str">
        <f t="shared" si="8"/>
        <v>Chc</v>
      </c>
      <c r="AL10" t="str">
        <f t="shared" si="8"/>
        <v>Clc</v>
      </c>
      <c r="AM10" t="str">
        <f t="shared" si="8"/>
        <v>Clc</v>
      </c>
      <c r="AN10" t="str">
        <f t="shared" si="8"/>
        <v>Clc</v>
      </c>
      <c r="AO10" t="str">
        <f>CONCATENATE("C", LEFT(AO9,1), "c")</f>
        <v>Clc</v>
      </c>
      <c r="AP10" t="str">
        <f>CONCATENATE("C", LEFT(AP9,1), "c")</f>
        <v>Clc</v>
      </c>
      <c r="AQ10" t="str">
        <f>CONCATENATE("C", LEFT(AQ9,1), "c")</f>
        <v>Clc</v>
      </c>
    </row>
    <row r="11" spans="1:43" x14ac:dyDescent="0.2">
      <c r="A11" t="s">
        <v>56</v>
      </c>
      <c r="C11" t="str">
        <f t="shared" ref="C11:AN11" si="9">CONCATENATE("coal",LEFT(C9,1), "c")</f>
        <v>coallc</v>
      </c>
      <c r="D11" t="str">
        <f t="shared" si="9"/>
        <v>coalhc</v>
      </c>
      <c r="E11" t="str">
        <f t="shared" si="9"/>
        <v>coallc</v>
      </c>
      <c r="F11" t="str">
        <f t="shared" si="9"/>
        <v>coallc</v>
      </c>
      <c r="G11" t="str">
        <f t="shared" si="9"/>
        <v>coallc</v>
      </c>
      <c r="H11" t="str">
        <f t="shared" si="9"/>
        <v>coallc</v>
      </c>
      <c r="I11" t="str">
        <f t="shared" si="9"/>
        <v>coallc</v>
      </c>
      <c r="J11" t="str">
        <f t="shared" si="9"/>
        <v>coallc</v>
      </c>
      <c r="K11" t="str">
        <f t="shared" si="9"/>
        <v>coallc</v>
      </c>
      <c r="L11" t="str">
        <f t="shared" si="9"/>
        <v>coallc</v>
      </c>
      <c r="M11" t="str">
        <f t="shared" si="9"/>
        <v>coalhc</v>
      </c>
      <c r="N11" t="str">
        <f t="shared" si="9"/>
        <v>coallc</v>
      </c>
      <c r="O11" t="str">
        <f t="shared" si="9"/>
        <v>coallc</v>
      </c>
      <c r="P11" t="str">
        <f t="shared" si="9"/>
        <v>coallc</v>
      </c>
      <c r="Q11" t="str">
        <f t="shared" si="9"/>
        <v>coallc</v>
      </c>
      <c r="R11" t="str">
        <f t="shared" si="9"/>
        <v>coallc</v>
      </c>
      <c r="S11" t="str">
        <f t="shared" si="9"/>
        <v>coallc</v>
      </c>
      <c r="T11" t="str">
        <f t="shared" si="9"/>
        <v>coallc</v>
      </c>
      <c r="U11" t="str">
        <f t="shared" si="9"/>
        <v>coallc</v>
      </c>
      <c r="V11" t="str">
        <f t="shared" si="9"/>
        <v>coallc</v>
      </c>
      <c r="W11" t="str">
        <f t="shared" si="9"/>
        <v>coallc</v>
      </c>
      <c r="X11" t="str">
        <f t="shared" si="9"/>
        <v>coallc</v>
      </c>
      <c r="Y11" t="str">
        <f t="shared" si="9"/>
        <v>coallc</v>
      </c>
      <c r="Z11" t="str">
        <f t="shared" si="9"/>
        <v>coallc</v>
      </c>
      <c r="AA11" t="str">
        <f t="shared" si="9"/>
        <v>coallc</v>
      </c>
      <c r="AB11" t="str">
        <f t="shared" si="9"/>
        <v>coallc</v>
      </c>
      <c r="AC11" t="str">
        <f t="shared" si="9"/>
        <v>coallc</v>
      </c>
      <c r="AD11" t="str">
        <f t="shared" si="9"/>
        <v>coallc</v>
      </c>
      <c r="AE11" t="str">
        <f t="shared" si="9"/>
        <v>coallc</v>
      </c>
      <c r="AF11" t="str">
        <f t="shared" si="9"/>
        <v>coallc</v>
      </c>
      <c r="AG11" t="str">
        <f t="shared" si="9"/>
        <v>coalhc</v>
      </c>
      <c r="AH11" t="str">
        <f t="shared" si="9"/>
        <v>coalhc</v>
      </c>
      <c r="AI11" t="str">
        <f t="shared" si="9"/>
        <v>coalhc</v>
      </c>
      <c r="AJ11" t="str">
        <f t="shared" si="9"/>
        <v>coalhc</v>
      </c>
      <c r="AK11" t="str">
        <f t="shared" si="9"/>
        <v>coalhc</v>
      </c>
      <c r="AL11" t="str">
        <f t="shared" si="9"/>
        <v>coallc</v>
      </c>
      <c r="AM11" t="str">
        <f t="shared" si="9"/>
        <v>coallc</v>
      </c>
      <c r="AN11" t="str">
        <f t="shared" si="9"/>
        <v>coallc</v>
      </c>
      <c r="AO11" t="str">
        <f>CONCATENATE("coal",LEFT(AO9,1), "c")</f>
        <v>coallc</v>
      </c>
      <c r="AP11" t="str">
        <f>CONCATENATE("coal",LEFT(AP9,1), "c")</f>
        <v>coallc</v>
      </c>
      <c r="AQ11" t="str">
        <f>CONCATENATE("coal",LEFT(AQ9,1), "c")</f>
        <v>coallc</v>
      </c>
    </row>
    <row r="12" spans="1:43" x14ac:dyDescent="0.2">
      <c r="A12" s="1" t="s">
        <v>57</v>
      </c>
      <c r="B12" s="1" t="s">
        <v>58</v>
      </c>
      <c r="C12" s="1">
        <v>70</v>
      </c>
      <c r="D12" s="1">
        <v>70</v>
      </c>
      <c r="E12" s="1">
        <v>55</v>
      </c>
      <c r="F12" s="1">
        <v>0</v>
      </c>
      <c r="G12" s="1">
        <v>70</v>
      </c>
      <c r="H12" s="1">
        <v>70</v>
      </c>
      <c r="I12" s="1">
        <v>70</v>
      </c>
      <c r="J12" s="1">
        <v>70</v>
      </c>
      <c r="K12" s="1">
        <v>70</v>
      </c>
      <c r="L12" s="1">
        <v>70</v>
      </c>
      <c r="M12" s="1">
        <v>70</v>
      </c>
      <c r="N12" s="1">
        <v>70</v>
      </c>
      <c r="O12" s="1">
        <v>70</v>
      </c>
      <c r="P12" s="1">
        <v>70</v>
      </c>
      <c r="Q12" s="1">
        <v>70</v>
      </c>
      <c r="R12" s="1">
        <v>70</v>
      </c>
      <c r="S12" s="1">
        <v>70</v>
      </c>
      <c r="T12" s="1">
        <v>70</v>
      </c>
      <c r="U12" s="1">
        <v>70</v>
      </c>
      <c r="V12" s="1">
        <v>70</v>
      </c>
      <c r="W12" s="1">
        <v>70</v>
      </c>
      <c r="X12" s="1">
        <v>70</v>
      </c>
      <c r="Y12" s="1">
        <v>70</v>
      </c>
      <c r="Z12" s="1">
        <v>70</v>
      </c>
      <c r="AA12" s="1">
        <v>70</v>
      </c>
      <c r="AB12" s="1">
        <v>70</v>
      </c>
      <c r="AC12" s="1">
        <v>70</v>
      </c>
      <c r="AD12" s="1">
        <v>70</v>
      </c>
      <c r="AE12" s="1">
        <v>70</v>
      </c>
      <c r="AF12" s="1">
        <v>70</v>
      </c>
      <c r="AG12" s="1">
        <v>70</v>
      </c>
      <c r="AH12" s="1">
        <v>70</v>
      </c>
      <c r="AI12" s="1">
        <v>70</v>
      </c>
      <c r="AJ12" s="1">
        <v>70</v>
      </c>
      <c r="AK12" s="1">
        <v>70</v>
      </c>
      <c r="AL12" s="1">
        <v>55</v>
      </c>
      <c r="AM12" s="1">
        <v>55</v>
      </c>
      <c r="AN12" s="1">
        <v>55</v>
      </c>
      <c r="AO12" s="1">
        <v>70</v>
      </c>
      <c r="AP12" s="1">
        <v>70</v>
      </c>
      <c r="AQ12" s="1">
        <v>70</v>
      </c>
    </row>
    <row r="13" spans="1:43" x14ac:dyDescent="0.2">
      <c r="A13" t="s">
        <v>59</v>
      </c>
      <c r="C13" t="str">
        <f>CONCATENATE("C",C12,"m")</f>
        <v>C70m</v>
      </c>
      <c r="D13" t="str">
        <f t="shared" ref="D13:AN13" si="10">CONCATENATE("C",D12,"m")</f>
        <v>C70m</v>
      </c>
      <c r="E13" t="str">
        <f t="shared" si="10"/>
        <v>C55m</v>
      </c>
      <c r="F13" t="str">
        <f t="shared" si="10"/>
        <v>C0m</v>
      </c>
      <c r="G13" t="str">
        <f t="shared" si="10"/>
        <v>C70m</v>
      </c>
      <c r="H13" t="str">
        <f t="shared" si="10"/>
        <v>C70m</v>
      </c>
      <c r="I13" t="str">
        <f t="shared" si="10"/>
        <v>C70m</v>
      </c>
      <c r="J13" t="str">
        <f t="shared" si="10"/>
        <v>C70m</v>
      </c>
      <c r="K13" t="str">
        <f t="shared" si="10"/>
        <v>C70m</v>
      </c>
      <c r="L13" t="str">
        <f t="shared" si="10"/>
        <v>C70m</v>
      </c>
      <c r="M13" t="str">
        <f t="shared" si="10"/>
        <v>C70m</v>
      </c>
      <c r="N13" t="str">
        <f t="shared" si="10"/>
        <v>C70m</v>
      </c>
      <c r="O13" t="str">
        <f t="shared" si="10"/>
        <v>C70m</v>
      </c>
      <c r="P13" t="str">
        <f t="shared" si="10"/>
        <v>C70m</v>
      </c>
      <c r="Q13" t="str">
        <f t="shared" si="10"/>
        <v>C70m</v>
      </c>
      <c r="R13" t="str">
        <f t="shared" si="10"/>
        <v>C70m</v>
      </c>
      <c r="S13" t="str">
        <f t="shared" si="10"/>
        <v>C70m</v>
      </c>
      <c r="T13" t="str">
        <f t="shared" si="10"/>
        <v>C70m</v>
      </c>
      <c r="U13" t="str">
        <f t="shared" si="10"/>
        <v>C70m</v>
      </c>
      <c r="V13" t="str">
        <f t="shared" si="10"/>
        <v>C70m</v>
      </c>
      <c r="W13" t="str">
        <f t="shared" si="10"/>
        <v>C70m</v>
      </c>
      <c r="X13" t="str">
        <f t="shared" si="10"/>
        <v>C70m</v>
      </c>
      <c r="Y13" t="str">
        <f t="shared" si="10"/>
        <v>C70m</v>
      </c>
      <c r="Z13" t="str">
        <f t="shared" si="10"/>
        <v>C70m</v>
      </c>
      <c r="AA13" t="str">
        <f t="shared" si="10"/>
        <v>C70m</v>
      </c>
      <c r="AB13" t="str">
        <f t="shared" si="10"/>
        <v>C70m</v>
      </c>
      <c r="AC13" t="str">
        <f t="shared" si="10"/>
        <v>C70m</v>
      </c>
      <c r="AD13" t="str">
        <f t="shared" si="10"/>
        <v>C70m</v>
      </c>
      <c r="AE13" t="str">
        <f t="shared" si="10"/>
        <v>C70m</v>
      </c>
      <c r="AF13" t="str">
        <f t="shared" si="10"/>
        <v>C70m</v>
      </c>
      <c r="AG13" t="str">
        <f t="shared" si="10"/>
        <v>C70m</v>
      </c>
      <c r="AH13" t="str">
        <f t="shared" si="10"/>
        <v>C70m</v>
      </c>
      <c r="AI13" t="str">
        <f t="shared" si="10"/>
        <v>C70m</v>
      </c>
      <c r="AJ13" t="str">
        <f t="shared" si="10"/>
        <v>C70m</v>
      </c>
      <c r="AK13" t="str">
        <f t="shared" si="10"/>
        <v>C70m</v>
      </c>
      <c r="AL13" t="str">
        <f t="shared" si="10"/>
        <v>C55m</v>
      </c>
      <c r="AM13" t="str">
        <f t="shared" si="10"/>
        <v>C55m</v>
      </c>
      <c r="AN13" t="str">
        <f t="shared" si="10"/>
        <v>C55m</v>
      </c>
      <c r="AO13" t="str">
        <f>CONCATENATE("C",AO12,"m")</f>
        <v>C70m</v>
      </c>
      <c r="AP13" t="str">
        <f>CONCATENATE("C",AP12,"m")</f>
        <v>C70m</v>
      </c>
      <c r="AQ13" t="str">
        <f>CONCATENATE("C",AQ12,"m")</f>
        <v>C70m</v>
      </c>
    </row>
    <row r="14" spans="1:43" x14ac:dyDescent="0.2">
      <c r="A14" s="1" t="s">
        <v>60</v>
      </c>
      <c r="B14" s="1" t="s">
        <v>61</v>
      </c>
      <c r="C14" s="1">
        <v>50</v>
      </c>
      <c r="D14" s="1">
        <v>50</v>
      </c>
      <c r="E14" s="1">
        <v>50</v>
      </c>
      <c r="F14" s="1">
        <v>0</v>
      </c>
      <c r="G14" s="1">
        <v>50</v>
      </c>
      <c r="H14" s="1">
        <v>50</v>
      </c>
      <c r="I14" s="1">
        <v>50</v>
      </c>
      <c r="J14" s="1">
        <v>50</v>
      </c>
      <c r="K14" s="1">
        <v>50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1">
        <v>50</v>
      </c>
      <c r="R14" s="1">
        <v>50</v>
      </c>
      <c r="S14" s="1">
        <v>50</v>
      </c>
      <c r="T14" s="1">
        <v>50</v>
      </c>
      <c r="U14" s="1">
        <v>50</v>
      </c>
      <c r="V14" s="1">
        <v>50</v>
      </c>
      <c r="W14" s="1">
        <v>50</v>
      </c>
      <c r="X14" s="1">
        <v>50</v>
      </c>
      <c r="Y14" s="1">
        <v>50</v>
      </c>
      <c r="Z14" s="1">
        <v>50</v>
      </c>
      <c r="AA14" s="1">
        <v>50</v>
      </c>
      <c r="AB14" s="1">
        <v>50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50</v>
      </c>
      <c r="AJ14" s="1">
        <v>50</v>
      </c>
      <c r="AK14" s="1">
        <v>50</v>
      </c>
      <c r="AL14" s="1">
        <v>50</v>
      </c>
      <c r="AM14" s="1">
        <v>50</v>
      </c>
      <c r="AN14" s="1">
        <v>50</v>
      </c>
      <c r="AO14" s="1">
        <v>50</v>
      </c>
      <c r="AP14" s="1">
        <v>50</v>
      </c>
      <c r="AQ14" s="1">
        <v>50</v>
      </c>
    </row>
    <row r="15" spans="1:43" x14ac:dyDescent="0.2">
      <c r="A15" t="s">
        <v>62</v>
      </c>
      <c r="C15" t="str">
        <f>IF(C14=50,"",CONCATENATE("G",C14, "m"))</f>
        <v/>
      </c>
      <c r="D15" t="str">
        <f t="shared" ref="D15:AQ15" si="11">IF(D14=50,"",CONCATENATE("G",D14, "m"))</f>
        <v/>
      </c>
      <c r="E15" t="str">
        <f t="shared" si="11"/>
        <v/>
      </c>
      <c r="F15" t="str">
        <f t="shared" si="11"/>
        <v>G0m</v>
      </c>
      <c r="G15" t="str">
        <f t="shared" si="11"/>
        <v/>
      </c>
      <c r="H15" t="str">
        <f t="shared" si="11"/>
        <v/>
      </c>
      <c r="I15" t="str">
        <f t="shared" si="11"/>
        <v/>
      </c>
      <c r="J15" t="str">
        <f t="shared" si="11"/>
        <v/>
      </c>
      <c r="K15" t="str">
        <f t="shared" si="11"/>
        <v/>
      </c>
      <c r="L15" t="str">
        <f t="shared" si="11"/>
        <v/>
      </c>
      <c r="M15" t="str">
        <f t="shared" si="11"/>
        <v/>
      </c>
      <c r="N15" t="str">
        <f t="shared" si="11"/>
        <v/>
      </c>
      <c r="O15" t="str">
        <f t="shared" si="11"/>
        <v/>
      </c>
      <c r="P15" t="str">
        <f t="shared" si="11"/>
        <v/>
      </c>
      <c r="Q15" t="str">
        <f t="shared" si="11"/>
        <v/>
      </c>
      <c r="R15" t="str">
        <f t="shared" si="11"/>
        <v/>
      </c>
      <c r="S15" t="str">
        <f t="shared" si="11"/>
        <v/>
      </c>
      <c r="T15" t="str">
        <f t="shared" si="11"/>
        <v/>
      </c>
      <c r="U15" t="str">
        <f t="shared" si="11"/>
        <v/>
      </c>
      <c r="V15" t="str">
        <f t="shared" si="11"/>
        <v/>
      </c>
      <c r="W15" t="str">
        <f t="shared" si="11"/>
        <v/>
      </c>
      <c r="X15" t="str">
        <f t="shared" si="11"/>
        <v/>
      </c>
      <c r="Y15" t="str">
        <f t="shared" si="11"/>
        <v/>
      </c>
      <c r="Z15" t="str">
        <f t="shared" si="11"/>
        <v/>
      </c>
      <c r="AA15" t="str">
        <f t="shared" si="11"/>
        <v/>
      </c>
      <c r="AB15" t="str">
        <f t="shared" si="11"/>
        <v/>
      </c>
      <c r="AC15" t="str">
        <f t="shared" si="11"/>
        <v/>
      </c>
      <c r="AD15" t="str">
        <f t="shared" si="11"/>
        <v/>
      </c>
      <c r="AE15" t="str">
        <f t="shared" si="11"/>
        <v/>
      </c>
      <c r="AF15" t="str">
        <f t="shared" si="11"/>
        <v/>
      </c>
      <c r="AG15" t="str">
        <f t="shared" si="11"/>
        <v/>
      </c>
      <c r="AH15" t="str">
        <f t="shared" si="11"/>
        <v/>
      </c>
      <c r="AI15" t="str">
        <f t="shared" si="11"/>
        <v/>
      </c>
      <c r="AJ15" t="str">
        <f t="shared" si="11"/>
        <v/>
      </c>
      <c r="AK15" t="str">
        <f t="shared" si="11"/>
        <v/>
      </c>
      <c r="AL15" t="str">
        <f t="shared" si="11"/>
        <v/>
      </c>
      <c r="AM15" t="str">
        <f t="shared" si="11"/>
        <v/>
      </c>
      <c r="AN15" t="str">
        <f t="shared" si="11"/>
        <v/>
      </c>
      <c r="AO15" t="str">
        <f t="shared" si="11"/>
        <v/>
      </c>
      <c r="AP15" t="str">
        <f t="shared" si="11"/>
        <v/>
      </c>
      <c r="AQ15" t="str">
        <f t="shared" si="11"/>
        <v/>
      </c>
    </row>
    <row r="16" spans="1:43" x14ac:dyDescent="0.2">
      <c r="A16" s="1" t="s">
        <v>63</v>
      </c>
      <c r="B16" s="1" t="s">
        <v>64</v>
      </c>
      <c r="C16" s="1">
        <v>0</v>
      </c>
      <c r="D16" s="1">
        <v>0</v>
      </c>
      <c r="E16" s="1">
        <v>0</v>
      </c>
      <c r="F16" s="1">
        <v>0</v>
      </c>
      <c r="G16" s="1">
        <v>-25</v>
      </c>
      <c r="H16" s="1">
        <v>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 x14ac:dyDescent="0.2">
      <c r="A17" t="s">
        <v>65</v>
      </c>
      <c r="C17" t="str">
        <f t="shared" ref="C17:AN17" si="12">IF(C16=0,"",CONCATENATE("H",C16))</f>
        <v/>
      </c>
      <c r="D17" t="str">
        <f t="shared" si="12"/>
        <v/>
      </c>
      <c r="E17" t="str">
        <f t="shared" si="12"/>
        <v/>
      </c>
      <c r="F17" t="str">
        <f t="shared" si="12"/>
        <v/>
      </c>
      <c r="G17" t="str">
        <f t="shared" si="12"/>
        <v>H-25</v>
      </c>
      <c r="H17" t="str">
        <f t="shared" si="12"/>
        <v>H25</v>
      </c>
      <c r="I17" t="str">
        <f t="shared" si="12"/>
        <v/>
      </c>
      <c r="J17" t="str">
        <f t="shared" si="12"/>
        <v/>
      </c>
      <c r="K17" t="str">
        <f t="shared" si="12"/>
        <v/>
      </c>
      <c r="L17" t="str">
        <f t="shared" si="12"/>
        <v/>
      </c>
      <c r="M17" t="str">
        <f t="shared" si="12"/>
        <v/>
      </c>
      <c r="N17" t="str">
        <f t="shared" si="12"/>
        <v/>
      </c>
      <c r="O17" t="str">
        <f t="shared" si="12"/>
        <v/>
      </c>
      <c r="P17" t="str">
        <f t="shared" si="12"/>
        <v/>
      </c>
      <c r="Q17" t="str">
        <f t="shared" si="12"/>
        <v/>
      </c>
      <c r="R17" t="str">
        <f t="shared" si="12"/>
        <v/>
      </c>
      <c r="S17" t="str">
        <f t="shared" si="12"/>
        <v/>
      </c>
      <c r="T17" t="str">
        <f t="shared" si="12"/>
        <v/>
      </c>
      <c r="U17" t="str">
        <f t="shared" si="12"/>
        <v/>
      </c>
      <c r="V17" t="str">
        <f t="shared" si="12"/>
        <v/>
      </c>
      <c r="W17" t="str">
        <f t="shared" si="12"/>
        <v/>
      </c>
      <c r="X17" t="str">
        <f t="shared" si="12"/>
        <v/>
      </c>
      <c r="Y17" t="str">
        <f t="shared" si="12"/>
        <v/>
      </c>
      <c r="Z17" t="str">
        <f t="shared" si="12"/>
        <v/>
      </c>
      <c r="AA17" t="str">
        <f t="shared" si="12"/>
        <v/>
      </c>
      <c r="AB17" t="str">
        <f t="shared" si="12"/>
        <v/>
      </c>
      <c r="AC17" t="str">
        <f t="shared" si="12"/>
        <v/>
      </c>
      <c r="AD17" t="str">
        <f t="shared" si="12"/>
        <v/>
      </c>
      <c r="AE17" t="str">
        <f t="shared" si="12"/>
        <v/>
      </c>
      <c r="AF17" t="str">
        <f t="shared" si="12"/>
        <v/>
      </c>
      <c r="AG17" t="str">
        <f t="shared" si="12"/>
        <v/>
      </c>
      <c r="AH17" t="str">
        <f t="shared" si="12"/>
        <v/>
      </c>
      <c r="AI17" t="str">
        <f t="shared" si="12"/>
        <v/>
      </c>
      <c r="AJ17" t="str">
        <f t="shared" si="12"/>
        <v/>
      </c>
      <c r="AK17" t="str">
        <f t="shared" si="12"/>
        <v/>
      </c>
      <c r="AL17" t="str">
        <f t="shared" si="12"/>
        <v/>
      </c>
      <c r="AM17" t="str">
        <f t="shared" si="12"/>
        <v/>
      </c>
      <c r="AN17" t="str">
        <f t="shared" si="12"/>
        <v/>
      </c>
      <c r="AO17" t="str">
        <f>IF(AO16=0,"",CONCATENATE("H",AO16))</f>
        <v/>
      </c>
      <c r="AP17" t="str">
        <f>IF(AP16=0,"",CONCATENATE("H",AP16))</f>
        <v/>
      </c>
      <c r="AQ17" t="str">
        <f>IF(AQ16=0,"",CONCATENATE("H",AQ16))</f>
        <v/>
      </c>
    </row>
    <row r="18" spans="1:43" x14ac:dyDescent="0.2">
      <c r="A18" s="1" t="s">
        <v>66</v>
      </c>
      <c r="B18" s="1" t="s">
        <v>67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64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">
      <c r="A19" t="s">
        <v>68</v>
      </c>
      <c r="C19" t="str">
        <f t="shared" ref="C19:AN19" si="13">IF(C18=0,"",CONCATENATE("N",C18))</f>
        <v/>
      </c>
      <c r="D19" t="str">
        <f t="shared" si="13"/>
        <v/>
      </c>
      <c r="E19" t="str">
        <f t="shared" si="13"/>
        <v/>
      </c>
      <c r="F19" t="str">
        <f t="shared" si="13"/>
        <v/>
      </c>
      <c r="G19" t="str">
        <f t="shared" si="13"/>
        <v/>
      </c>
      <c r="H19" t="str">
        <f t="shared" si="13"/>
        <v/>
      </c>
      <c r="I19" t="str">
        <f t="shared" si="13"/>
        <v>N64</v>
      </c>
      <c r="J19" t="str">
        <f t="shared" si="13"/>
        <v/>
      </c>
      <c r="K19" t="str">
        <f t="shared" si="13"/>
        <v/>
      </c>
      <c r="L19" t="str">
        <f t="shared" si="13"/>
        <v/>
      </c>
      <c r="M19" t="str">
        <f t="shared" si="13"/>
        <v/>
      </c>
      <c r="N19" t="str">
        <f t="shared" si="13"/>
        <v/>
      </c>
      <c r="O19" t="str">
        <f t="shared" si="13"/>
        <v/>
      </c>
      <c r="P19" t="str">
        <f t="shared" si="13"/>
        <v/>
      </c>
      <c r="Q19" t="str">
        <f t="shared" si="13"/>
        <v/>
      </c>
      <c r="R19" t="str">
        <f t="shared" si="13"/>
        <v/>
      </c>
      <c r="S19" t="str">
        <f t="shared" si="13"/>
        <v/>
      </c>
      <c r="T19" t="str">
        <f t="shared" si="13"/>
        <v/>
      </c>
      <c r="U19" t="str">
        <f t="shared" si="13"/>
        <v/>
      </c>
      <c r="V19" t="str">
        <f t="shared" si="13"/>
        <v/>
      </c>
      <c r="W19" t="str">
        <f t="shared" si="13"/>
        <v/>
      </c>
      <c r="X19" t="str">
        <f t="shared" si="13"/>
        <v/>
      </c>
      <c r="Y19" t="str">
        <f t="shared" si="13"/>
        <v/>
      </c>
      <c r="Z19" t="str">
        <f t="shared" si="13"/>
        <v/>
      </c>
      <c r="AA19" t="str">
        <f t="shared" si="13"/>
        <v/>
      </c>
      <c r="AB19" t="str">
        <f t="shared" si="13"/>
        <v/>
      </c>
      <c r="AC19" t="str">
        <f t="shared" si="13"/>
        <v/>
      </c>
      <c r="AD19" t="str">
        <f t="shared" si="13"/>
        <v/>
      </c>
      <c r="AE19" t="str">
        <f t="shared" si="13"/>
        <v/>
      </c>
      <c r="AF19" t="str">
        <f t="shared" si="13"/>
        <v/>
      </c>
      <c r="AG19" t="str">
        <f t="shared" si="13"/>
        <v/>
      </c>
      <c r="AH19" t="str">
        <f t="shared" si="13"/>
        <v/>
      </c>
      <c r="AI19" t="str">
        <f t="shared" si="13"/>
        <v/>
      </c>
      <c r="AJ19" t="str">
        <f t="shared" si="13"/>
        <v/>
      </c>
      <c r="AK19" t="str">
        <f t="shared" si="13"/>
        <v/>
      </c>
      <c r="AL19" t="str">
        <f t="shared" si="13"/>
        <v/>
      </c>
      <c r="AM19" t="str">
        <f t="shared" si="13"/>
        <v/>
      </c>
      <c r="AN19" t="str">
        <f t="shared" si="13"/>
        <v/>
      </c>
      <c r="AO19" t="str">
        <f>IF(AO18=0,"",CONCATENATE("N",AO18))</f>
        <v/>
      </c>
      <c r="AP19" t="str">
        <f>IF(AP18=0,"",CONCATENATE("N",AP18))</f>
        <v/>
      </c>
      <c r="AQ19" t="str">
        <f>IF(AQ18=0,"",CONCATENATE("N",AQ18))</f>
        <v/>
      </c>
    </row>
    <row r="20" spans="1:43" x14ac:dyDescent="0.2">
      <c r="A20" s="1" t="s">
        <v>69</v>
      </c>
      <c r="B20" s="1" t="s">
        <v>70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15</v>
      </c>
      <c r="K20" s="1">
        <v>30</v>
      </c>
      <c r="L20" s="1">
        <v>60</v>
      </c>
      <c r="M20" s="1">
        <v>60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15</v>
      </c>
      <c r="Z20" s="1">
        <v>15</v>
      </c>
      <c r="AA20" s="1">
        <v>30</v>
      </c>
      <c r="AB20" s="1">
        <v>30</v>
      </c>
      <c r="AC20" s="1">
        <v>60</v>
      </c>
      <c r="AD20" s="1">
        <v>60</v>
      </c>
      <c r="AE20" s="1">
        <v>60</v>
      </c>
      <c r="AF20" s="1">
        <v>60</v>
      </c>
      <c r="AG20" s="1">
        <v>60</v>
      </c>
      <c r="AH20" s="1">
        <v>60</v>
      </c>
      <c r="AI20" s="1">
        <v>60</v>
      </c>
      <c r="AJ20" s="1">
        <v>60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">
      <c r="A21" t="s">
        <v>71</v>
      </c>
      <c r="C21" t="str">
        <f t="shared" ref="C21:AN21" si="14">IF(C20=0,"",CONCATENATE("B",C20))</f>
        <v/>
      </c>
      <c r="D21" t="str">
        <f t="shared" si="14"/>
        <v/>
      </c>
      <c r="E21" t="str">
        <f t="shared" si="14"/>
        <v/>
      </c>
      <c r="F21" t="str">
        <f t="shared" si="14"/>
        <v/>
      </c>
      <c r="G21" t="str">
        <f t="shared" si="14"/>
        <v/>
      </c>
      <c r="H21" t="str">
        <f t="shared" si="14"/>
        <v/>
      </c>
      <c r="I21" t="str">
        <f t="shared" si="14"/>
        <v/>
      </c>
      <c r="J21" t="str">
        <f t="shared" si="14"/>
        <v>B15</v>
      </c>
      <c r="K21" t="str">
        <f t="shared" si="14"/>
        <v>B30</v>
      </c>
      <c r="L21" t="str">
        <f t="shared" si="14"/>
        <v>B60</v>
      </c>
      <c r="M21" t="str">
        <f t="shared" si="14"/>
        <v>B60</v>
      </c>
      <c r="N21" t="str">
        <f t="shared" si="14"/>
        <v/>
      </c>
      <c r="O21" t="str">
        <f t="shared" si="14"/>
        <v/>
      </c>
      <c r="P21" t="str">
        <f t="shared" si="14"/>
        <v/>
      </c>
      <c r="Q21" t="str">
        <f t="shared" si="14"/>
        <v/>
      </c>
      <c r="R21" t="str">
        <f t="shared" si="14"/>
        <v/>
      </c>
      <c r="S21" t="str">
        <f t="shared" si="14"/>
        <v/>
      </c>
      <c r="T21" t="str">
        <f t="shared" si="14"/>
        <v/>
      </c>
      <c r="U21" t="str">
        <f t="shared" si="14"/>
        <v/>
      </c>
      <c r="V21" t="str">
        <f t="shared" si="14"/>
        <v/>
      </c>
      <c r="W21" t="str">
        <f t="shared" si="14"/>
        <v/>
      </c>
      <c r="X21" t="str">
        <f t="shared" si="14"/>
        <v/>
      </c>
      <c r="Y21" t="str">
        <f t="shared" si="14"/>
        <v>B15</v>
      </c>
      <c r="Z21" t="str">
        <f t="shared" si="14"/>
        <v>B15</v>
      </c>
      <c r="AA21" t="str">
        <f t="shared" si="14"/>
        <v>B30</v>
      </c>
      <c r="AB21" t="str">
        <f t="shared" si="14"/>
        <v>B30</v>
      </c>
      <c r="AC21" t="str">
        <f t="shared" si="14"/>
        <v>B60</v>
      </c>
      <c r="AD21" t="str">
        <f t="shared" si="14"/>
        <v>B60</v>
      </c>
      <c r="AE21" t="str">
        <f t="shared" si="14"/>
        <v>B60</v>
      </c>
      <c r="AF21" t="str">
        <f t="shared" si="14"/>
        <v>B60</v>
      </c>
      <c r="AG21" t="str">
        <f t="shared" si="14"/>
        <v>B60</v>
      </c>
      <c r="AH21" t="str">
        <f t="shared" si="14"/>
        <v>B60</v>
      </c>
      <c r="AI21" t="str">
        <f t="shared" si="14"/>
        <v>B60</v>
      </c>
      <c r="AJ21" t="str">
        <f t="shared" si="14"/>
        <v>B60</v>
      </c>
      <c r="AK21" t="str">
        <f t="shared" si="14"/>
        <v/>
      </c>
      <c r="AL21" t="str">
        <f t="shared" si="14"/>
        <v/>
      </c>
      <c r="AM21" t="str">
        <f t="shared" si="14"/>
        <v/>
      </c>
      <c r="AN21" t="str">
        <f t="shared" si="14"/>
        <v/>
      </c>
      <c r="AO21" t="str">
        <f>IF(AO20=0,"",CONCATENATE("B",AO20))</f>
        <v/>
      </c>
      <c r="AP21" t="str">
        <f>IF(AP20=0,"",CONCATENATE("B",AP20))</f>
        <v/>
      </c>
      <c r="AQ21" t="str">
        <f>IF(AQ20=0,"",CONCATENATE("B",AQ20))</f>
        <v/>
      </c>
    </row>
    <row r="22" spans="1:43" x14ac:dyDescent="0.2">
      <c r="A22" t="s">
        <v>72</v>
      </c>
      <c r="C22" t="str">
        <f t="shared" ref="C22:AN22" si="15">CONCATENATE("bat", C20)</f>
        <v>bat0</v>
      </c>
      <c r="D22" t="str">
        <f t="shared" si="15"/>
        <v>bat0</v>
      </c>
      <c r="E22" t="str">
        <f t="shared" si="15"/>
        <v>bat0</v>
      </c>
      <c r="F22" t="str">
        <f t="shared" si="15"/>
        <v>bat0</v>
      </c>
      <c r="G22" t="str">
        <f t="shared" si="15"/>
        <v>bat0</v>
      </c>
      <c r="H22" t="str">
        <f t="shared" si="15"/>
        <v>bat0</v>
      </c>
      <c r="I22" t="str">
        <f t="shared" si="15"/>
        <v>bat0</v>
      </c>
      <c r="J22" t="str">
        <f t="shared" si="15"/>
        <v>bat15</v>
      </c>
      <c r="K22" t="str">
        <f t="shared" si="15"/>
        <v>bat30</v>
      </c>
      <c r="L22" t="str">
        <f t="shared" si="15"/>
        <v>bat60</v>
      </c>
      <c r="M22" t="str">
        <f t="shared" si="15"/>
        <v>bat60</v>
      </c>
      <c r="N22" t="str">
        <f t="shared" si="15"/>
        <v>bat0</v>
      </c>
      <c r="O22" t="str">
        <f t="shared" si="15"/>
        <v>bat0</v>
      </c>
      <c r="P22" t="str">
        <f t="shared" si="15"/>
        <v>bat0</v>
      </c>
      <c r="Q22" t="str">
        <f t="shared" si="15"/>
        <v>bat0</v>
      </c>
      <c r="R22" t="str">
        <f t="shared" si="15"/>
        <v>bat0</v>
      </c>
      <c r="S22" t="str">
        <f t="shared" si="15"/>
        <v>bat0</v>
      </c>
      <c r="T22" t="str">
        <f t="shared" si="15"/>
        <v>bat0</v>
      </c>
      <c r="U22" t="str">
        <f t="shared" si="15"/>
        <v>bat0</v>
      </c>
      <c r="V22" t="str">
        <f t="shared" si="15"/>
        <v>bat0</v>
      </c>
      <c r="W22" t="str">
        <f t="shared" si="15"/>
        <v>bat0</v>
      </c>
      <c r="X22" t="str">
        <f t="shared" si="15"/>
        <v>bat0</v>
      </c>
      <c r="Y22" t="str">
        <f t="shared" si="15"/>
        <v>bat15</v>
      </c>
      <c r="Z22" t="str">
        <f t="shared" si="15"/>
        <v>bat15</v>
      </c>
      <c r="AA22" t="str">
        <f t="shared" si="15"/>
        <v>bat30</v>
      </c>
      <c r="AB22" t="str">
        <f t="shared" si="15"/>
        <v>bat30</v>
      </c>
      <c r="AC22" t="str">
        <f t="shared" si="15"/>
        <v>bat60</v>
      </c>
      <c r="AD22" t="str">
        <f t="shared" si="15"/>
        <v>bat60</v>
      </c>
      <c r="AE22" t="str">
        <f t="shared" si="15"/>
        <v>bat60</v>
      </c>
      <c r="AF22" t="str">
        <f t="shared" si="15"/>
        <v>bat60</v>
      </c>
      <c r="AG22" t="str">
        <f t="shared" si="15"/>
        <v>bat60</v>
      </c>
      <c r="AH22" t="str">
        <f t="shared" si="15"/>
        <v>bat60</v>
      </c>
      <c r="AI22" t="str">
        <f t="shared" si="15"/>
        <v>bat60</v>
      </c>
      <c r="AJ22" t="str">
        <f t="shared" si="15"/>
        <v>bat60</v>
      </c>
      <c r="AK22" t="str">
        <f t="shared" si="15"/>
        <v>bat0</v>
      </c>
      <c r="AL22" t="str">
        <f t="shared" si="15"/>
        <v>bat0</v>
      </c>
      <c r="AM22" t="str">
        <f t="shared" si="15"/>
        <v>bat0</v>
      </c>
      <c r="AN22" t="str">
        <f t="shared" si="15"/>
        <v>bat0</v>
      </c>
      <c r="AO22" t="str">
        <f>CONCATENATE("bat", AO20)</f>
        <v>bat0</v>
      </c>
      <c r="AP22" t="str">
        <f>CONCATENATE("bat", AP20)</f>
        <v>bat0</v>
      </c>
      <c r="AQ22" t="str">
        <f>CONCATENATE("bat", AQ20)</f>
        <v>bat0</v>
      </c>
    </row>
    <row r="23" spans="1:43" x14ac:dyDescent="0.2">
      <c r="A23" s="1" t="s">
        <v>73</v>
      </c>
      <c r="B23" s="1" t="s">
        <v>74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25</v>
      </c>
      <c r="Z23" s="1">
        <v>50</v>
      </c>
      <c r="AA23" s="1">
        <v>25</v>
      </c>
      <c r="AB23" s="1">
        <v>50</v>
      </c>
      <c r="AC23" s="1">
        <v>50</v>
      </c>
      <c r="AD23" s="1">
        <v>50</v>
      </c>
      <c r="AE23" s="1">
        <v>50</v>
      </c>
      <c r="AF23" s="1">
        <v>50</v>
      </c>
      <c r="AG23" s="1">
        <v>50</v>
      </c>
      <c r="AH23" s="1">
        <v>50</v>
      </c>
      <c r="AI23" s="1">
        <v>50</v>
      </c>
      <c r="AJ23" s="1">
        <v>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 x14ac:dyDescent="0.2">
      <c r="A24" t="s">
        <v>75</v>
      </c>
      <c r="B24" t="s">
        <v>76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</row>
    <row r="25" spans="1:43" x14ac:dyDescent="0.2">
      <c r="A25" t="s">
        <v>77</v>
      </c>
      <c r="C25" t="str">
        <f>IF(C23=0,"",CONCATENATE("B",C23,LEFT(C24,1),"c"))</f>
        <v/>
      </c>
      <c r="D25" t="str">
        <f t="shared" ref="D25:AN25" si="16">IF(D23=0,"",CONCATENATE("B",D23,LEFT(D24,1),"c"))</f>
        <v/>
      </c>
      <c r="E25" t="str">
        <f t="shared" si="16"/>
        <v/>
      </c>
      <c r="F25" t="str">
        <f t="shared" si="16"/>
        <v/>
      </c>
      <c r="G25" t="str">
        <f t="shared" si="16"/>
        <v/>
      </c>
      <c r="H25" t="str">
        <f t="shared" si="16"/>
        <v/>
      </c>
      <c r="I25" t="str">
        <f t="shared" si="16"/>
        <v/>
      </c>
      <c r="J25" t="str">
        <f t="shared" si="16"/>
        <v/>
      </c>
      <c r="K25" t="str">
        <f t="shared" si="16"/>
        <v/>
      </c>
      <c r="L25" t="str">
        <f t="shared" si="16"/>
        <v/>
      </c>
      <c r="M25" t="str">
        <f t="shared" si="16"/>
        <v/>
      </c>
      <c r="N25" t="str">
        <f t="shared" si="16"/>
        <v/>
      </c>
      <c r="O25" t="str">
        <f t="shared" si="16"/>
        <v/>
      </c>
      <c r="P25" t="str">
        <f t="shared" si="16"/>
        <v/>
      </c>
      <c r="Q25" t="str">
        <f t="shared" si="16"/>
        <v/>
      </c>
      <c r="R25" t="str">
        <f t="shared" si="16"/>
        <v/>
      </c>
      <c r="S25" t="str">
        <f t="shared" si="16"/>
        <v/>
      </c>
      <c r="T25" t="str">
        <f t="shared" si="16"/>
        <v/>
      </c>
      <c r="U25" t="str">
        <f t="shared" si="16"/>
        <v/>
      </c>
      <c r="V25" t="str">
        <f t="shared" si="16"/>
        <v/>
      </c>
      <c r="W25" t="str">
        <f t="shared" si="16"/>
        <v/>
      </c>
      <c r="X25" t="str">
        <f t="shared" si="16"/>
        <v/>
      </c>
      <c r="Y25" t="str">
        <f t="shared" si="16"/>
        <v>B25lc</v>
      </c>
      <c r="Z25" t="str">
        <f t="shared" si="16"/>
        <v>B50lc</v>
      </c>
      <c r="AA25" t="str">
        <f t="shared" si="16"/>
        <v>B25lc</v>
      </c>
      <c r="AB25" t="str">
        <f t="shared" si="16"/>
        <v>B50lc</v>
      </c>
      <c r="AC25" t="str">
        <f t="shared" si="16"/>
        <v>B50lc</v>
      </c>
      <c r="AD25" t="str">
        <f t="shared" si="16"/>
        <v>B50lc</v>
      </c>
      <c r="AE25" t="str">
        <f t="shared" si="16"/>
        <v>B50lc</v>
      </c>
      <c r="AF25" t="str">
        <f t="shared" si="16"/>
        <v>B50lc</v>
      </c>
      <c r="AG25" t="str">
        <f t="shared" si="16"/>
        <v>B50lc</v>
      </c>
      <c r="AH25" t="str">
        <f t="shared" si="16"/>
        <v>B50lc</v>
      </c>
      <c r="AI25" t="str">
        <f t="shared" si="16"/>
        <v>B50lc</v>
      </c>
      <c r="AJ25" t="str">
        <f t="shared" si="16"/>
        <v>B50lc</v>
      </c>
      <c r="AK25" t="str">
        <f t="shared" si="16"/>
        <v/>
      </c>
      <c r="AL25" t="str">
        <f t="shared" si="16"/>
        <v/>
      </c>
      <c r="AM25" t="str">
        <f t="shared" si="16"/>
        <v/>
      </c>
      <c r="AN25" t="str">
        <f t="shared" si="16"/>
        <v/>
      </c>
      <c r="AO25" t="str">
        <f>IF(AO23=0,"",CONCATENATE("B",AO23,LEFT(AO24,1),"c"))</f>
        <v/>
      </c>
      <c r="AP25" t="str">
        <f>IF(AP23=0,"",CONCATENATE("B",AP23,LEFT(AP24,1),"c"))</f>
        <v/>
      </c>
      <c r="AQ25" t="str">
        <f>IF(AQ23=0,"",CONCATENATE("B",AQ23,LEFT(AQ24,1),"c"))</f>
        <v/>
      </c>
    </row>
    <row r="26" spans="1:43" x14ac:dyDescent="0.2">
      <c r="A26" t="s">
        <v>78</v>
      </c>
      <c r="C26" t="str">
        <f>CONCATENATE("battery",UPPER(LEFT(C24,1)), "C",C23)</f>
        <v>batteryLC0</v>
      </c>
      <c r="D26" t="str">
        <f t="shared" ref="D26:AN26" si="17">CONCATENATE("battery",UPPER(LEFT(D24,1)), "C",D23)</f>
        <v>batteryLC0</v>
      </c>
      <c r="E26" t="str">
        <f t="shared" si="17"/>
        <v>batteryLC0</v>
      </c>
      <c r="F26" t="str">
        <f t="shared" si="17"/>
        <v>batteryLC0</v>
      </c>
      <c r="G26" t="str">
        <f t="shared" si="17"/>
        <v>batteryLC0</v>
      </c>
      <c r="H26" t="str">
        <f t="shared" si="17"/>
        <v>batteryLC0</v>
      </c>
      <c r="I26" t="str">
        <f t="shared" si="17"/>
        <v>batteryLC0</v>
      </c>
      <c r="J26" t="str">
        <f t="shared" si="17"/>
        <v>batteryLC0</v>
      </c>
      <c r="K26" t="str">
        <f t="shared" si="17"/>
        <v>batteryLC0</v>
      </c>
      <c r="L26" t="str">
        <f t="shared" si="17"/>
        <v>batteryLC0</v>
      </c>
      <c r="M26" t="str">
        <f t="shared" si="17"/>
        <v>batteryLC0</v>
      </c>
      <c r="N26" t="str">
        <f t="shared" si="17"/>
        <v>batteryLC0</v>
      </c>
      <c r="O26" t="str">
        <f t="shared" si="17"/>
        <v>batteryLC0</v>
      </c>
      <c r="P26" t="str">
        <f t="shared" si="17"/>
        <v>batteryLC0</v>
      </c>
      <c r="Q26" t="str">
        <f t="shared" si="17"/>
        <v>batteryLC0</v>
      </c>
      <c r="R26" t="str">
        <f t="shared" si="17"/>
        <v>batteryLC0</v>
      </c>
      <c r="S26" t="str">
        <f t="shared" si="17"/>
        <v>batteryLC0</v>
      </c>
      <c r="T26" t="str">
        <f t="shared" si="17"/>
        <v>batteryLC0</v>
      </c>
      <c r="U26" t="str">
        <f t="shared" si="17"/>
        <v>batteryLC0</v>
      </c>
      <c r="V26" t="str">
        <f t="shared" si="17"/>
        <v>batteryLC0</v>
      </c>
      <c r="W26" t="str">
        <f t="shared" si="17"/>
        <v>batteryLC0</v>
      </c>
      <c r="X26" t="str">
        <f t="shared" si="17"/>
        <v>batteryLC0</v>
      </c>
      <c r="Y26" t="str">
        <f t="shared" si="17"/>
        <v>batteryLC25</v>
      </c>
      <c r="Z26" t="str">
        <f t="shared" si="17"/>
        <v>batteryLC50</v>
      </c>
      <c r="AA26" t="str">
        <f t="shared" si="17"/>
        <v>batteryLC25</v>
      </c>
      <c r="AB26" t="str">
        <f t="shared" si="17"/>
        <v>batteryLC50</v>
      </c>
      <c r="AC26" t="str">
        <f t="shared" si="17"/>
        <v>batteryLC50</v>
      </c>
      <c r="AD26" t="str">
        <f t="shared" si="17"/>
        <v>batteryLC50</v>
      </c>
      <c r="AE26" t="str">
        <f t="shared" si="17"/>
        <v>batteryLC50</v>
      </c>
      <c r="AF26" t="str">
        <f t="shared" si="17"/>
        <v>batteryLC50</v>
      </c>
      <c r="AG26" t="str">
        <f t="shared" si="17"/>
        <v>batteryLC50</v>
      </c>
      <c r="AH26" t="str">
        <f t="shared" si="17"/>
        <v>batteryLC50</v>
      </c>
      <c r="AI26" t="str">
        <f t="shared" si="17"/>
        <v>batteryLC50</v>
      </c>
      <c r="AJ26" t="str">
        <f t="shared" si="17"/>
        <v>batteryLC50</v>
      </c>
      <c r="AK26" t="str">
        <f t="shared" si="17"/>
        <v>batteryLC0</v>
      </c>
      <c r="AL26" t="str">
        <f t="shared" si="17"/>
        <v>batteryLC0</v>
      </c>
      <c r="AM26" t="str">
        <f t="shared" si="17"/>
        <v>batteryLC0</v>
      </c>
      <c r="AN26" t="str">
        <f t="shared" si="17"/>
        <v>batteryLC0</v>
      </c>
      <c r="AO26" t="str">
        <f>CONCATENATE("battery",UPPER(LEFT(AO24,1)), "C",AO23)</f>
        <v>batteryLC0</v>
      </c>
      <c r="AP26" t="str">
        <f>CONCATENATE("battery",UPPER(LEFT(AP24,1)), "C",AP23)</f>
        <v>batteryLC0</v>
      </c>
      <c r="AQ26" t="str">
        <f>CONCATENATE("battery",UPPER(LEFT(AQ24,1)), "C",AQ23)</f>
        <v>batteryLC0</v>
      </c>
    </row>
    <row r="27" spans="1:43" x14ac:dyDescent="0.2">
      <c r="A27" s="1" t="s">
        <v>79</v>
      </c>
      <c r="B27" s="1" t="s">
        <v>74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10</v>
      </c>
      <c r="O27" s="1">
        <v>20</v>
      </c>
      <c r="P27" s="1">
        <v>30</v>
      </c>
      <c r="Q27" s="1">
        <v>0</v>
      </c>
      <c r="R27" s="1">
        <v>0</v>
      </c>
      <c r="S27" s="1">
        <v>0</v>
      </c>
      <c r="T27" s="1">
        <v>30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</v>
      </c>
      <c r="AE27" s="1">
        <v>0</v>
      </c>
      <c r="AF27" s="1">
        <v>30</v>
      </c>
      <c r="AG27" s="1">
        <v>0</v>
      </c>
      <c r="AH27" s="1">
        <v>30</v>
      </c>
      <c r="AI27" s="1">
        <v>0</v>
      </c>
      <c r="AJ27" s="1">
        <v>30</v>
      </c>
      <c r="AK27" s="1">
        <v>30</v>
      </c>
      <c r="AL27" s="1">
        <v>30</v>
      </c>
      <c r="AM27" s="1">
        <v>0</v>
      </c>
      <c r="AN27" s="1">
        <v>30</v>
      </c>
      <c r="AO27" s="1">
        <v>0</v>
      </c>
      <c r="AP27" s="1">
        <v>0</v>
      </c>
      <c r="AQ27" s="1">
        <v>0</v>
      </c>
    </row>
    <row r="28" spans="1:43" x14ac:dyDescent="0.2">
      <c r="A28" t="s">
        <v>80</v>
      </c>
      <c r="B28" t="s">
        <v>76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</row>
    <row r="29" spans="1:43" x14ac:dyDescent="0.2">
      <c r="A29" t="s">
        <v>81</v>
      </c>
      <c r="C29" t="str">
        <f t="shared" ref="C29:AN29" si="18">IF(C27=0,"",CONCATENATE("W",C27,LEFT(C28,1),"c"))</f>
        <v/>
      </c>
      <c r="D29" t="str">
        <f t="shared" si="18"/>
        <v/>
      </c>
      <c r="E29" t="str">
        <f t="shared" si="18"/>
        <v/>
      </c>
      <c r="F29" t="str">
        <f t="shared" si="18"/>
        <v/>
      </c>
      <c r="G29" t="str">
        <f t="shared" si="18"/>
        <v/>
      </c>
      <c r="H29" t="str">
        <f t="shared" si="18"/>
        <v/>
      </c>
      <c r="I29" t="str">
        <f t="shared" si="18"/>
        <v/>
      </c>
      <c r="J29" t="str">
        <f t="shared" si="18"/>
        <v/>
      </c>
      <c r="K29" t="str">
        <f t="shared" si="18"/>
        <v/>
      </c>
      <c r="L29" t="str">
        <f t="shared" si="18"/>
        <v/>
      </c>
      <c r="M29" t="str">
        <f t="shared" si="18"/>
        <v/>
      </c>
      <c r="N29" t="str">
        <f t="shared" si="18"/>
        <v>W10lc</v>
      </c>
      <c r="O29" t="str">
        <f t="shared" si="18"/>
        <v>W20lc</v>
      </c>
      <c r="P29" t="str">
        <f t="shared" si="18"/>
        <v>W30lc</v>
      </c>
      <c r="Q29" t="str">
        <f t="shared" si="18"/>
        <v/>
      </c>
      <c r="R29" t="str">
        <f t="shared" si="18"/>
        <v/>
      </c>
      <c r="S29" t="str">
        <f t="shared" si="18"/>
        <v/>
      </c>
      <c r="T29" t="str">
        <f t="shared" si="18"/>
        <v>W30lc</v>
      </c>
      <c r="U29" t="str">
        <f t="shared" si="18"/>
        <v/>
      </c>
      <c r="V29" t="str">
        <f t="shared" si="18"/>
        <v/>
      </c>
      <c r="W29" t="str">
        <f t="shared" si="18"/>
        <v/>
      </c>
      <c r="X29" t="str">
        <f t="shared" si="18"/>
        <v/>
      </c>
      <c r="Y29" t="str">
        <f t="shared" si="18"/>
        <v/>
      </c>
      <c r="Z29" t="str">
        <f t="shared" si="18"/>
        <v/>
      </c>
      <c r="AA29" t="str">
        <f t="shared" si="18"/>
        <v/>
      </c>
      <c r="AB29" t="str">
        <f t="shared" si="18"/>
        <v/>
      </c>
      <c r="AC29" t="str">
        <f t="shared" si="18"/>
        <v/>
      </c>
      <c r="AD29" t="str">
        <f t="shared" si="18"/>
        <v>W30lc</v>
      </c>
      <c r="AE29" t="str">
        <f t="shared" si="18"/>
        <v/>
      </c>
      <c r="AF29" t="str">
        <f t="shared" si="18"/>
        <v>W30lc</v>
      </c>
      <c r="AG29" t="str">
        <f t="shared" si="18"/>
        <v/>
      </c>
      <c r="AH29" t="str">
        <f t="shared" si="18"/>
        <v>W30lc</v>
      </c>
      <c r="AI29" t="str">
        <f t="shared" si="18"/>
        <v/>
      </c>
      <c r="AJ29" t="str">
        <f t="shared" si="18"/>
        <v>W30lc</v>
      </c>
      <c r="AK29" t="str">
        <f t="shared" si="18"/>
        <v>W30lc</v>
      </c>
      <c r="AL29" t="str">
        <f t="shared" si="18"/>
        <v>W30lc</v>
      </c>
      <c r="AM29" t="str">
        <f t="shared" si="18"/>
        <v/>
      </c>
      <c r="AN29" t="str">
        <f t="shared" si="18"/>
        <v>W30lc</v>
      </c>
      <c r="AO29" t="str">
        <f>IF(AO27=0,"",CONCATENATE("W",AO27,LEFT(AO28,1),"c"))</f>
        <v/>
      </c>
      <c r="AP29" t="str">
        <f>IF(AP27=0,"",CONCATENATE("W",AP27,LEFT(AP28,1),"c"))</f>
        <v/>
      </c>
      <c r="AQ29" t="str">
        <f>IF(AQ27=0,"",CONCATENATE("W",AQ27,LEFT(AQ28,1),"c"))</f>
        <v/>
      </c>
    </row>
    <row r="30" spans="1:43" x14ac:dyDescent="0.2">
      <c r="A30" t="s">
        <v>82</v>
      </c>
      <c r="C30" t="str">
        <f t="shared" ref="C30:AN30" si="19">CONCATENATE("wind",UPPER(LEFT(C28,1)), "C",C27)</f>
        <v>windLC0</v>
      </c>
      <c r="D30" t="str">
        <f t="shared" si="19"/>
        <v>windLC0</v>
      </c>
      <c r="E30" t="str">
        <f t="shared" si="19"/>
        <v>windLC0</v>
      </c>
      <c r="F30" t="str">
        <f t="shared" si="19"/>
        <v>windLC0</v>
      </c>
      <c r="G30" t="str">
        <f t="shared" si="19"/>
        <v>windLC0</v>
      </c>
      <c r="H30" t="str">
        <f t="shared" si="19"/>
        <v>windLC0</v>
      </c>
      <c r="I30" t="str">
        <f t="shared" si="19"/>
        <v>windLC0</v>
      </c>
      <c r="J30" t="str">
        <f t="shared" si="19"/>
        <v>windLC0</v>
      </c>
      <c r="K30" t="str">
        <f t="shared" si="19"/>
        <v>windLC0</v>
      </c>
      <c r="L30" t="str">
        <f t="shared" si="19"/>
        <v>windLC0</v>
      </c>
      <c r="M30" t="str">
        <f t="shared" si="19"/>
        <v>windLC0</v>
      </c>
      <c r="N30" t="str">
        <f t="shared" si="19"/>
        <v>windLC10</v>
      </c>
      <c r="O30" t="str">
        <f t="shared" si="19"/>
        <v>windLC20</v>
      </c>
      <c r="P30" t="str">
        <f t="shared" si="19"/>
        <v>windLC30</v>
      </c>
      <c r="Q30" t="str">
        <f t="shared" si="19"/>
        <v>windLC0</v>
      </c>
      <c r="R30" t="str">
        <f t="shared" si="19"/>
        <v>windLC0</v>
      </c>
      <c r="S30" t="str">
        <f t="shared" si="19"/>
        <v>windLC0</v>
      </c>
      <c r="T30" t="str">
        <f t="shared" si="19"/>
        <v>windLC30</v>
      </c>
      <c r="U30" t="str">
        <f t="shared" si="19"/>
        <v>windLC0</v>
      </c>
      <c r="V30" t="str">
        <f t="shared" si="19"/>
        <v>windLC0</v>
      </c>
      <c r="W30" t="str">
        <f t="shared" si="19"/>
        <v>windLC0</v>
      </c>
      <c r="X30" t="str">
        <f t="shared" si="19"/>
        <v>windLC0</v>
      </c>
      <c r="Y30" t="str">
        <f t="shared" si="19"/>
        <v>windLC0</v>
      </c>
      <c r="Z30" t="str">
        <f t="shared" si="19"/>
        <v>windLC0</v>
      </c>
      <c r="AA30" t="str">
        <f t="shared" si="19"/>
        <v>windLC0</v>
      </c>
      <c r="AB30" t="str">
        <f t="shared" si="19"/>
        <v>windLC0</v>
      </c>
      <c r="AC30" t="str">
        <f t="shared" si="19"/>
        <v>windLC0</v>
      </c>
      <c r="AD30" t="str">
        <f t="shared" si="19"/>
        <v>windLC30</v>
      </c>
      <c r="AE30" t="str">
        <f t="shared" si="19"/>
        <v>windLC0</v>
      </c>
      <c r="AF30" t="str">
        <f t="shared" si="19"/>
        <v>windLC30</v>
      </c>
      <c r="AG30" t="str">
        <f t="shared" si="19"/>
        <v>windLC0</v>
      </c>
      <c r="AH30" t="str">
        <f t="shared" si="19"/>
        <v>windLC30</v>
      </c>
      <c r="AI30" t="str">
        <f t="shared" si="19"/>
        <v>windLC0</v>
      </c>
      <c r="AJ30" t="str">
        <f t="shared" si="19"/>
        <v>windLC30</v>
      </c>
      <c r="AK30" t="str">
        <f t="shared" si="19"/>
        <v>windLC30</v>
      </c>
      <c r="AL30" t="str">
        <f t="shared" si="19"/>
        <v>windLC30</v>
      </c>
      <c r="AM30" t="str">
        <f t="shared" si="19"/>
        <v>windLC0</v>
      </c>
      <c r="AN30" t="str">
        <f t="shared" si="19"/>
        <v>windLC30</v>
      </c>
      <c r="AO30" t="str">
        <f>CONCATENATE("wind",UPPER(LEFT(AO28,1)), "C",AO27)</f>
        <v>windLC0</v>
      </c>
      <c r="AP30" t="str">
        <f>CONCATENATE("wind",UPPER(LEFT(AP28,1)), "C",AP27)</f>
        <v>windLC0</v>
      </c>
      <c r="AQ30" t="str">
        <f>CONCATENATE("wind",UPPER(LEFT(AQ28,1)), "C",AQ27)</f>
        <v>windLC0</v>
      </c>
    </row>
    <row r="31" spans="1:43" x14ac:dyDescent="0.2">
      <c r="A31" s="1" t="s">
        <v>83</v>
      </c>
      <c r="B31" s="1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</v>
      </c>
      <c r="R31" s="1">
        <v>20</v>
      </c>
      <c r="S31" s="1">
        <v>30</v>
      </c>
      <c r="T31" s="1">
        <v>30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30</v>
      </c>
      <c r="AG31" s="1">
        <v>0</v>
      </c>
      <c r="AH31" s="1">
        <v>0</v>
      </c>
      <c r="AI31" s="1">
        <v>30</v>
      </c>
      <c r="AJ31" s="1">
        <v>30</v>
      </c>
      <c r="AK31" s="1">
        <v>30</v>
      </c>
      <c r="AL31" s="1">
        <v>0</v>
      </c>
      <c r="AM31" s="1">
        <v>30</v>
      </c>
      <c r="AN31" s="1">
        <v>30</v>
      </c>
      <c r="AO31" s="1">
        <v>0</v>
      </c>
      <c r="AP31" s="1">
        <v>0</v>
      </c>
      <c r="AQ31" s="1">
        <v>0</v>
      </c>
    </row>
    <row r="32" spans="1:43" x14ac:dyDescent="0.2">
      <c r="A32" t="s">
        <v>84</v>
      </c>
      <c r="B32" t="s">
        <v>76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</row>
    <row r="33" spans="1:43" x14ac:dyDescent="0.2">
      <c r="A33" t="s">
        <v>85</v>
      </c>
      <c r="C33" t="str">
        <f t="shared" ref="C33:W33" si="20">IF(C31=0,"",CONCATENATE("S",C31,LEFT(C32,1),"c"))</f>
        <v/>
      </c>
      <c r="D33" t="str">
        <f t="shared" si="20"/>
        <v/>
      </c>
      <c r="E33" t="str">
        <f t="shared" si="20"/>
        <v/>
      </c>
      <c r="F33" t="str">
        <f t="shared" si="20"/>
        <v/>
      </c>
      <c r="G33" t="str">
        <f t="shared" si="20"/>
        <v/>
      </c>
      <c r="H33" t="str">
        <f t="shared" si="20"/>
        <v/>
      </c>
      <c r="I33" t="str">
        <f t="shared" si="20"/>
        <v/>
      </c>
      <c r="J33" t="str">
        <f t="shared" si="20"/>
        <v/>
      </c>
      <c r="K33" t="str">
        <f t="shared" si="20"/>
        <v/>
      </c>
      <c r="L33" t="str">
        <f t="shared" si="20"/>
        <v/>
      </c>
      <c r="M33" t="str">
        <f t="shared" si="20"/>
        <v/>
      </c>
      <c r="N33" t="str">
        <f t="shared" si="20"/>
        <v/>
      </c>
      <c r="O33" t="str">
        <f t="shared" si="20"/>
        <v/>
      </c>
      <c r="P33" t="str">
        <f t="shared" si="20"/>
        <v/>
      </c>
      <c r="Q33" t="str">
        <f t="shared" si="20"/>
        <v>S10lc</v>
      </c>
      <c r="R33" t="str">
        <f t="shared" si="20"/>
        <v>S20lc</v>
      </c>
      <c r="S33" t="str">
        <f t="shared" si="20"/>
        <v>S30lc</v>
      </c>
      <c r="T33" t="str">
        <f t="shared" si="20"/>
        <v>S30lc</v>
      </c>
      <c r="U33" t="str">
        <f t="shared" si="20"/>
        <v/>
      </c>
      <c r="V33" t="str">
        <f t="shared" si="20"/>
        <v/>
      </c>
      <c r="W33" t="str">
        <f t="shared" si="20"/>
        <v/>
      </c>
      <c r="X33" t="str">
        <f>IF(X31=0,"",CONCATENATE("S",X31,LEFT(X32,1),"c"))</f>
        <v/>
      </c>
      <c r="Y33" t="str">
        <f t="shared" ref="Y33:AN33" si="21">IF(Y31=0,"",CONCATENATE("S",Y31,LEFT(Y32,1),"c"))</f>
        <v/>
      </c>
      <c r="Z33" t="str">
        <f t="shared" si="21"/>
        <v/>
      </c>
      <c r="AA33" t="str">
        <f t="shared" si="21"/>
        <v/>
      </c>
      <c r="AB33" t="str">
        <f t="shared" si="21"/>
        <v/>
      </c>
      <c r="AC33" t="str">
        <f t="shared" si="21"/>
        <v/>
      </c>
      <c r="AD33" t="str">
        <f t="shared" si="21"/>
        <v/>
      </c>
      <c r="AE33" t="str">
        <f t="shared" si="21"/>
        <v>S30lc</v>
      </c>
      <c r="AF33" t="str">
        <f t="shared" si="21"/>
        <v>S30lc</v>
      </c>
      <c r="AG33" t="str">
        <f t="shared" si="21"/>
        <v/>
      </c>
      <c r="AH33" t="str">
        <f t="shared" si="21"/>
        <v/>
      </c>
      <c r="AI33" t="str">
        <f t="shared" si="21"/>
        <v>S30lc</v>
      </c>
      <c r="AJ33" t="str">
        <f t="shared" si="21"/>
        <v>S30lc</v>
      </c>
      <c r="AK33" t="str">
        <f t="shared" si="21"/>
        <v>S30lc</v>
      </c>
      <c r="AL33" t="str">
        <f t="shared" si="21"/>
        <v/>
      </c>
      <c r="AM33" t="str">
        <f t="shared" si="21"/>
        <v>S30lc</v>
      </c>
      <c r="AN33" t="str">
        <f t="shared" si="21"/>
        <v>S30lc</v>
      </c>
      <c r="AO33" t="str">
        <f>IF(AO31=0,"",CONCATENATE("S",AO31,LEFT(AO32,1),"c"))</f>
        <v/>
      </c>
      <c r="AP33" t="str">
        <f>IF(AP31=0,"",CONCATENATE("S",AP31,LEFT(AP32,1),"c"))</f>
        <v/>
      </c>
      <c r="AQ33" t="str">
        <f>IF(AQ31=0,"",CONCATENATE("S",AQ31,LEFT(AQ32,1),"c"))</f>
        <v/>
      </c>
    </row>
    <row r="34" spans="1:43" x14ac:dyDescent="0.2">
      <c r="A34" t="s">
        <v>86</v>
      </c>
      <c r="C34" t="str">
        <f t="shared" ref="C34:AN34" si="22">CONCATENATE("solar",UPPER(LEFT(C32,1)), "C",C31)</f>
        <v>solarLC0</v>
      </c>
      <c r="D34" t="str">
        <f t="shared" si="22"/>
        <v>solarLC0</v>
      </c>
      <c r="E34" t="str">
        <f t="shared" si="22"/>
        <v>solarLC0</v>
      </c>
      <c r="F34" t="str">
        <f t="shared" si="22"/>
        <v>solarLC0</v>
      </c>
      <c r="G34" t="str">
        <f t="shared" si="22"/>
        <v>solarLC0</v>
      </c>
      <c r="H34" t="str">
        <f t="shared" si="22"/>
        <v>solarLC0</v>
      </c>
      <c r="I34" t="str">
        <f t="shared" si="22"/>
        <v>solarLC0</v>
      </c>
      <c r="J34" t="str">
        <f t="shared" si="22"/>
        <v>solarLC0</v>
      </c>
      <c r="K34" t="str">
        <f t="shared" si="22"/>
        <v>solarLC0</v>
      </c>
      <c r="L34" t="str">
        <f t="shared" si="22"/>
        <v>solarLC0</v>
      </c>
      <c r="M34" t="str">
        <f t="shared" si="22"/>
        <v>solarLC0</v>
      </c>
      <c r="N34" t="str">
        <f t="shared" si="22"/>
        <v>solarLC0</v>
      </c>
      <c r="O34" t="str">
        <f t="shared" si="22"/>
        <v>solarLC0</v>
      </c>
      <c r="P34" t="str">
        <f t="shared" si="22"/>
        <v>solarLC0</v>
      </c>
      <c r="Q34" t="str">
        <f t="shared" si="22"/>
        <v>solarLC10</v>
      </c>
      <c r="R34" t="str">
        <f t="shared" si="22"/>
        <v>solarLC20</v>
      </c>
      <c r="S34" t="str">
        <f t="shared" si="22"/>
        <v>solarLC30</v>
      </c>
      <c r="T34" t="str">
        <f t="shared" si="22"/>
        <v>solarLC30</v>
      </c>
      <c r="U34" t="str">
        <f t="shared" si="22"/>
        <v>solarLC0</v>
      </c>
      <c r="V34" t="str">
        <f t="shared" si="22"/>
        <v>solarLC0</v>
      </c>
      <c r="W34" t="str">
        <f t="shared" si="22"/>
        <v>solarLC0</v>
      </c>
      <c r="X34" t="str">
        <f t="shared" si="22"/>
        <v>solarLC0</v>
      </c>
      <c r="Y34" t="str">
        <f t="shared" si="22"/>
        <v>solarLC0</v>
      </c>
      <c r="Z34" t="str">
        <f t="shared" si="22"/>
        <v>solarLC0</v>
      </c>
      <c r="AA34" t="str">
        <f t="shared" si="22"/>
        <v>solarLC0</v>
      </c>
      <c r="AB34" t="str">
        <f t="shared" si="22"/>
        <v>solarLC0</v>
      </c>
      <c r="AC34" t="str">
        <f t="shared" si="22"/>
        <v>solarLC0</v>
      </c>
      <c r="AD34" t="str">
        <f t="shared" si="22"/>
        <v>solarLC0</v>
      </c>
      <c r="AE34" t="str">
        <f t="shared" si="22"/>
        <v>solarLC30</v>
      </c>
      <c r="AF34" t="str">
        <f t="shared" si="22"/>
        <v>solarLC30</v>
      </c>
      <c r="AG34" t="str">
        <f t="shared" si="22"/>
        <v>solarLC0</v>
      </c>
      <c r="AH34" t="str">
        <f t="shared" si="22"/>
        <v>solarLC0</v>
      </c>
      <c r="AI34" t="str">
        <f t="shared" si="22"/>
        <v>solarLC30</v>
      </c>
      <c r="AJ34" t="str">
        <f t="shared" si="22"/>
        <v>solarLC30</v>
      </c>
      <c r="AK34" t="str">
        <f t="shared" si="22"/>
        <v>solarLC30</v>
      </c>
      <c r="AL34" t="str">
        <f t="shared" si="22"/>
        <v>solarLC0</v>
      </c>
      <c r="AM34" t="str">
        <f t="shared" si="22"/>
        <v>solarLC30</v>
      </c>
      <c r="AN34" t="str">
        <f t="shared" si="22"/>
        <v>solarLC30</v>
      </c>
      <c r="AO34" t="str">
        <f>CONCATENATE("solar",UPPER(LEFT(AO32,1)), "C",AO31)</f>
        <v>solarLC0</v>
      </c>
      <c r="AP34" t="str">
        <f>CONCATENATE("solar",UPPER(LEFT(AP32,1)), "C",AP31)</f>
        <v>solarLC0</v>
      </c>
      <c r="AQ34" t="str">
        <f>CONCATENATE("solar",UPPER(LEFT(AQ32,1)), "C",AQ31)</f>
        <v>solarLC0</v>
      </c>
    </row>
    <row r="35" spans="1:43" x14ac:dyDescent="0.2">
      <c r="A35" s="1" t="s">
        <v>87</v>
      </c>
      <c r="B35" s="1" t="s">
        <v>88</v>
      </c>
      <c r="C35" s="1">
        <v>80</v>
      </c>
      <c r="D35" s="1">
        <v>80</v>
      </c>
      <c r="E35" s="1">
        <v>80</v>
      </c>
      <c r="F35" s="1">
        <v>80</v>
      </c>
      <c r="G35" s="1">
        <v>80</v>
      </c>
      <c r="H35" s="1">
        <v>80</v>
      </c>
      <c r="I35" s="1">
        <v>80</v>
      </c>
      <c r="J35" s="1">
        <v>80</v>
      </c>
      <c r="K35" s="1">
        <v>80</v>
      </c>
      <c r="L35" s="1">
        <v>80</v>
      </c>
      <c r="M35" s="1">
        <v>80</v>
      </c>
      <c r="N35" s="1">
        <v>80</v>
      </c>
      <c r="O35" s="1">
        <v>80</v>
      </c>
      <c r="P35" s="1">
        <v>80</v>
      </c>
      <c r="Q35" s="1">
        <v>80</v>
      </c>
      <c r="R35" s="1">
        <v>80</v>
      </c>
      <c r="S35" s="1">
        <v>80</v>
      </c>
      <c r="T35" s="1">
        <v>80</v>
      </c>
      <c r="U35" s="1">
        <v>120</v>
      </c>
      <c r="V35" s="1">
        <v>80</v>
      </c>
      <c r="W35" s="1">
        <v>80</v>
      </c>
      <c r="X35" s="1">
        <v>120</v>
      </c>
      <c r="Y35" s="1">
        <v>80</v>
      </c>
      <c r="Z35" s="1">
        <v>80</v>
      </c>
      <c r="AA35" s="1">
        <v>80</v>
      </c>
      <c r="AB35" s="1">
        <v>80</v>
      </c>
      <c r="AC35" s="1">
        <v>80</v>
      </c>
      <c r="AD35" s="1">
        <v>80</v>
      </c>
      <c r="AE35" s="1">
        <v>80</v>
      </c>
      <c r="AF35" s="1">
        <v>80</v>
      </c>
      <c r="AG35" s="1">
        <v>80</v>
      </c>
      <c r="AH35" s="1">
        <v>80</v>
      </c>
      <c r="AI35" s="1">
        <v>80</v>
      </c>
      <c r="AJ35" s="1">
        <v>80</v>
      </c>
      <c r="AK35" s="1">
        <v>80</v>
      </c>
      <c r="AL35" s="1">
        <v>80</v>
      </c>
      <c r="AM35" s="1">
        <v>80</v>
      </c>
      <c r="AN35" s="1">
        <v>80</v>
      </c>
      <c r="AO35" s="1">
        <v>80</v>
      </c>
      <c r="AP35" s="1">
        <v>80</v>
      </c>
      <c r="AQ35" s="1">
        <v>80</v>
      </c>
    </row>
    <row r="36" spans="1:43" x14ac:dyDescent="0.2">
      <c r="A36" t="s">
        <v>89</v>
      </c>
      <c r="C36" t="str">
        <f t="shared" ref="C36:AN36" si="23">IF(C35=80,"", CONCATENATE("W",C35))</f>
        <v/>
      </c>
      <c r="D36" t="str">
        <f t="shared" si="23"/>
        <v/>
      </c>
      <c r="E36" t="str">
        <f t="shared" si="23"/>
        <v/>
      </c>
      <c r="F36" t="str">
        <f t="shared" si="23"/>
        <v/>
      </c>
      <c r="G36" t="str">
        <f t="shared" si="23"/>
        <v/>
      </c>
      <c r="H36" t="str">
        <f t="shared" si="23"/>
        <v/>
      </c>
      <c r="I36" t="str">
        <f t="shared" si="23"/>
        <v/>
      </c>
      <c r="J36" t="str">
        <f t="shared" si="23"/>
        <v/>
      </c>
      <c r="K36" t="str">
        <f t="shared" si="23"/>
        <v/>
      </c>
      <c r="L36" t="str">
        <f t="shared" si="23"/>
        <v/>
      </c>
      <c r="M36" t="str">
        <f t="shared" si="23"/>
        <v/>
      </c>
      <c r="N36" t="str">
        <f t="shared" si="23"/>
        <v/>
      </c>
      <c r="O36" t="str">
        <f t="shared" si="23"/>
        <v/>
      </c>
      <c r="P36" t="str">
        <f t="shared" si="23"/>
        <v/>
      </c>
      <c r="Q36" t="str">
        <f t="shared" si="23"/>
        <v/>
      </c>
      <c r="R36" t="str">
        <f t="shared" si="23"/>
        <v/>
      </c>
      <c r="S36" t="str">
        <f t="shared" si="23"/>
        <v/>
      </c>
      <c r="T36" t="str">
        <f t="shared" si="23"/>
        <v/>
      </c>
      <c r="U36" t="str">
        <f t="shared" si="23"/>
        <v>W120</v>
      </c>
      <c r="V36" t="str">
        <f t="shared" si="23"/>
        <v/>
      </c>
      <c r="W36" t="str">
        <f t="shared" si="23"/>
        <v/>
      </c>
      <c r="X36" t="str">
        <f t="shared" si="23"/>
        <v>W120</v>
      </c>
      <c r="Y36" t="str">
        <f t="shared" si="23"/>
        <v/>
      </c>
      <c r="Z36" t="str">
        <f t="shared" si="23"/>
        <v/>
      </c>
      <c r="AA36" t="str">
        <f t="shared" si="23"/>
        <v/>
      </c>
      <c r="AB36" t="str">
        <f t="shared" si="23"/>
        <v/>
      </c>
      <c r="AC36" t="str">
        <f t="shared" si="23"/>
        <v/>
      </c>
      <c r="AD36" t="str">
        <f t="shared" si="23"/>
        <v/>
      </c>
      <c r="AE36" t="str">
        <f t="shared" si="23"/>
        <v/>
      </c>
      <c r="AF36" t="str">
        <f t="shared" si="23"/>
        <v/>
      </c>
      <c r="AG36" t="str">
        <f t="shared" si="23"/>
        <v/>
      </c>
      <c r="AH36" t="str">
        <f t="shared" si="23"/>
        <v/>
      </c>
      <c r="AI36" t="str">
        <f t="shared" si="23"/>
        <v/>
      </c>
      <c r="AJ36" t="str">
        <f t="shared" si="23"/>
        <v/>
      </c>
      <c r="AK36" t="str">
        <f t="shared" si="23"/>
        <v/>
      </c>
      <c r="AL36" t="str">
        <f t="shared" si="23"/>
        <v/>
      </c>
      <c r="AM36" t="str">
        <f t="shared" si="23"/>
        <v/>
      </c>
      <c r="AN36" t="str">
        <f t="shared" si="23"/>
        <v/>
      </c>
      <c r="AO36" t="str">
        <f>IF(AO35=80,"", CONCATENATE("W",AO35))</f>
        <v/>
      </c>
      <c r="AP36" t="str">
        <f>IF(AP35=80,"", CONCATENATE("W",AP35))</f>
        <v/>
      </c>
      <c r="AQ36" t="str">
        <f>IF(AQ35=80,"", CONCATENATE("W",AQ35))</f>
        <v/>
      </c>
    </row>
    <row r="37" spans="1:43" x14ac:dyDescent="0.2">
      <c r="A37" t="s">
        <v>90</v>
      </c>
      <c r="C37" t="str">
        <f t="shared" ref="C37:AN37" si="24">CONCATENATE("W",C35)</f>
        <v>W80</v>
      </c>
      <c r="D37" t="str">
        <f t="shared" si="24"/>
        <v>W80</v>
      </c>
      <c r="E37" t="str">
        <f t="shared" si="24"/>
        <v>W80</v>
      </c>
      <c r="F37" t="str">
        <f t="shared" si="24"/>
        <v>W80</v>
      </c>
      <c r="G37" t="str">
        <f t="shared" si="24"/>
        <v>W80</v>
      </c>
      <c r="H37" t="str">
        <f t="shared" si="24"/>
        <v>W80</v>
      </c>
      <c r="I37" t="str">
        <f t="shared" si="24"/>
        <v>W80</v>
      </c>
      <c r="J37" t="str">
        <f t="shared" si="24"/>
        <v>W80</v>
      </c>
      <c r="K37" t="str">
        <f t="shared" si="24"/>
        <v>W80</v>
      </c>
      <c r="L37" t="str">
        <f t="shared" si="24"/>
        <v>W80</v>
      </c>
      <c r="M37" t="str">
        <f t="shared" si="24"/>
        <v>W80</v>
      </c>
      <c r="N37" t="str">
        <f t="shared" si="24"/>
        <v>W80</v>
      </c>
      <c r="O37" t="str">
        <f t="shared" si="24"/>
        <v>W80</v>
      </c>
      <c r="P37" t="str">
        <f t="shared" si="24"/>
        <v>W80</v>
      </c>
      <c r="Q37" t="str">
        <f t="shared" si="24"/>
        <v>W80</v>
      </c>
      <c r="R37" t="str">
        <f t="shared" si="24"/>
        <v>W80</v>
      </c>
      <c r="S37" t="str">
        <f t="shared" si="24"/>
        <v>W80</v>
      </c>
      <c r="T37" t="str">
        <f t="shared" si="24"/>
        <v>W80</v>
      </c>
      <c r="U37" t="str">
        <f t="shared" si="24"/>
        <v>W120</v>
      </c>
      <c r="V37" t="str">
        <f t="shared" si="24"/>
        <v>W80</v>
      </c>
      <c r="W37" t="str">
        <f t="shared" si="24"/>
        <v>W80</v>
      </c>
      <c r="X37" t="str">
        <f t="shared" si="24"/>
        <v>W120</v>
      </c>
      <c r="Y37" t="str">
        <f t="shared" si="24"/>
        <v>W80</v>
      </c>
      <c r="Z37" t="str">
        <f t="shared" si="24"/>
        <v>W80</v>
      </c>
      <c r="AA37" t="str">
        <f t="shared" si="24"/>
        <v>W80</v>
      </c>
      <c r="AB37" t="str">
        <f t="shared" si="24"/>
        <v>W80</v>
      </c>
      <c r="AC37" t="str">
        <f t="shared" si="24"/>
        <v>W80</v>
      </c>
      <c r="AD37" t="str">
        <f t="shared" si="24"/>
        <v>W80</v>
      </c>
      <c r="AE37" t="str">
        <f t="shared" si="24"/>
        <v>W80</v>
      </c>
      <c r="AF37" t="str">
        <f t="shared" si="24"/>
        <v>W80</v>
      </c>
      <c r="AG37" t="str">
        <f t="shared" si="24"/>
        <v>W80</v>
      </c>
      <c r="AH37" t="str">
        <f t="shared" si="24"/>
        <v>W80</v>
      </c>
      <c r="AI37" t="str">
        <f t="shared" si="24"/>
        <v>W80</v>
      </c>
      <c r="AJ37" t="str">
        <f t="shared" si="24"/>
        <v>W80</v>
      </c>
      <c r="AK37" t="str">
        <f t="shared" si="24"/>
        <v>W80</v>
      </c>
      <c r="AL37" t="str">
        <f t="shared" si="24"/>
        <v>W80</v>
      </c>
      <c r="AM37" t="str">
        <f t="shared" si="24"/>
        <v>W80</v>
      </c>
      <c r="AN37" t="str">
        <f t="shared" si="24"/>
        <v>W80</v>
      </c>
      <c r="AO37" t="str">
        <f>CONCATENATE("W",AO35)</f>
        <v>W80</v>
      </c>
      <c r="AP37" t="str">
        <f>CONCATENATE("W",AP35)</f>
        <v>W80</v>
      </c>
      <c r="AQ37" t="str">
        <f>CONCATENATE("W",AQ35)</f>
        <v>W80</v>
      </c>
    </row>
    <row r="38" spans="1:43" x14ac:dyDescent="0.2">
      <c r="A38" s="1" t="s">
        <v>91</v>
      </c>
      <c r="B38" s="1" t="s">
        <v>92</v>
      </c>
      <c r="C38" s="1" t="s">
        <v>93</v>
      </c>
      <c r="D38" s="1" t="s">
        <v>93</v>
      </c>
      <c r="E38" s="1" t="s">
        <v>93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94</v>
      </c>
      <c r="W38" s="1" t="s">
        <v>95</v>
      </c>
      <c r="X38" s="1" t="s">
        <v>94</v>
      </c>
      <c r="Y38" s="1" t="s">
        <v>93</v>
      </c>
      <c r="Z38" s="1" t="s">
        <v>93</v>
      </c>
      <c r="AA38" s="1" t="s">
        <v>93</v>
      </c>
      <c r="AB38" s="1" t="s">
        <v>93</v>
      </c>
      <c r="AC38" s="1" t="s">
        <v>93</v>
      </c>
      <c r="AD38" s="1" t="s">
        <v>93</v>
      </c>
      <c r="AE38" s="1" t="s">
        <v>93</v>
      </c>
      <c r="AF38" s="1" t="s">
        <v>93</v>
      </c>
      <c r="AG38" s="1" t="s">
        <v>93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</row>
    <row r="39" spans="1:43" x14ac:dyDescent="0.2">
      <c r="A39" t="s">
        <v>96</v>
      </c>
      <c r="C39" t="str">
        <f t="shared" ref="C39:AN39" si="25">IF(C38="0d", "", CONCATENATE("S",C38))</f>
        <v/>
      </c>
      <c r="D39" t="str">
        <f t="shared" si="25"/>
        <v/>
      </c>
      <c r="E39" t="str">
        <f t="shared" si="25"/>
        <v/>
      </c>
      <c r="F39" t="str">
        <f t="shared" si="25"/>
        <v/>
      </c>
      <c r="G39" t="str">
        <f t="shared" si="25"/>
        <v/>
      </c>
      <c r="H39" t="str">
        <f t="shared" si="25"/>
        <v/>
      </c>
      <c r="I39" t="str">
        <f t="shared" si="25"/>
        <v/>
      </c>
      <c r="J39" t="str">
        <f t="shared" si="25"/>
        <v/>
      </c>
      <c r="K39" t="str">
        <f t="shared" si="25"/>
        <v/>
      </c>
      <c r="L39" t="str">
        <f t="shared" si="25"/>
        <v/>
      </c>
      <c r="M39" t="str">
        <f t="shared" si="25"/>
        <v/>
      </c>
      <c r="N39" t="str">
        <f t="shared" si="25"/>
        <v/>
      </c>
      <c r="O39" t="str">
        <f t="shared" si="25"/>
        <v/>
      </c>
      <c r="P39" t="str">
        <f t="shared" si="25"/>
        <v/>
      </c>
      <c r="Q39" t="str">
        <f t="shared" si="25"/>
        <v/>
      </c>
      <c r="R39" t="str">
        <f t="shared" si="25"/>
        <v/>
      </c>
      <c r="S39" t="str">
        <f t="shared" si="25"/>
        <v/>
      </c>
      <c r="T39" t="str">
        <f t="shared" si="25"/>
        <v/>
      </c>
      <c r="U39" t="str">
        <f t="shared" si="25"/>
        <v/>
      </c>
      <c r="V39" t="str">
        <f t="shared" si="25"/>
        <v>S1A</v>
      </c>
      <c r="W39" t="str">
        <f t="shared" si="25"/>
        <v>S90d</v>
      </c>
      <c r="X39" t="str">
        <f t="shared" si="25"/>
        <v>S1A</v>
      </c>
      <c r="Y39" t="str">
        <f t="shared" si="25"/>
        <v/>
      </c>
      <c r="Z39" t="str">
        <f t="shared" si="25"/>
        <v/>
      </c>
      <c r="AA39" t="str">
        <f t="shared" si="25"/>
        <v/>
      </c>
      <c r="AB39" t="str">
        <f t="shared" si="25"/>
        <v/>
      </c>
      <c r="AC39" t="str">
        <f t="shared" si="25"/>
        <v/>
      </c>
      <c r="AD39" t="str">
        <f t="shared" si="25"/>
        <v/>
      </c>
      <c r="AE39" t="str">
        <f t="shared" si="25"/>
        <v/>
      </c>
      <c r="AF39" t="str">
        <f t="shared" si="25"/>
        <v/>
      </c>
      <c r="AG39" t="str">
        <f t="shared" si="25"/>
        <v/>
      </c>
      <c r="AH39" t="str">
        <f t="shared" si="25"/>
        <v/>
      </c>
      <c r="AI39" t="str">
        <f t="shared" si="25"/>
        <v/>
      </c>
      <c r="AJ39" t="str">
        <f t="shared" si="25"/>
        <v/>
      </c>
      <c r="AK39" t="str">
        <f t="shared" si="25"/>
        <v/>
      </c>
      <c r="AL39" t="str">
        <f t="shared" si="25"/>
        <v/>
      </c>
      <c r="AM39" t="str">
        <f t="shared" si="25"/>
        <v/>
      </c>
      <c r="AN39" t="str">
        <f t="shared" si="25"/>
        <v/>
      </c>
      <c r="AO39" t="str">
        <f>IF(AO38="0d", "", CONCATENATE("S",AO38))</f>
        <v/>
      </c>
      <c r="AP39" t="str">
        <f>IF(AP38="0d", "", CONCATENATE("S",AP38))</f>
        <v/>
      </c>
      <c r="AQ39" t="str">
        <f>IF(AQ38="0d", "", CONCATENATE("S",AQ38))</f>
        <v/>
      </c>
    </row>
    <row r="40" spans="1:43" x14ac:dyDescent="0.2">
      <c r="A40" t="s">
        <v>97</v>
      </c>
      <c r="C40" t="str">
        <f t="shared" ref="C40:AN40" si="26">CONCATENATE("S",C38)</f>
        <v>S0d</v>
      </c>
      <c r="D40" t="str">
        <f t="shared" si="26"/>
        <v>S0d</v>
      </c>
      <c r="E40" t="str">
        <f t="shared" si="26"/>
        <v>S0d</v>
      </c>
      <c r="F40" t="str">
        <f t="shared" si="26"/>
        <v>S0d</v>
      </c>
      <c r="G40" t="str">
        <f t="shared" si="26"/>
        <v>S0d</v>
      </c>
      <c r="H40" t="str">
        <f t="shared" si="26"/>
        <v>S0d</v>
      </c>
      <c r="I40" t="str">
        <f t="shared" si="26"/>
        <v>S0d</v>
      </c>
      <c r="J40" t="str">
        <f t="shared" si="26"/>
        <v>S0d</v>
      </c>
      <c r="K40" t="str">
        <f t="shared" si="26"/>
        <v>S0d</v>
      </c>
      <c r="L40" t="str">
        <f t="shared" si="26"/>
        <v>S0d</v>
      </c>
      <c r="M40" t="str">
        <f t="shared" si="26"/>
        <v>S0d</v>
      </c>
      <c r="N40" t="str">
        <f t="shared" si="26"/>
        <v>S0d</v>
      </c>
      <c r="O40" t="str">
        <f t="shared" si="26"/>
        <v>S0d</v>
      </c>
      <c r="P40" t="str">
        <f t="shared" si="26"/>
        <v>S0d</v>
      </c>
      <c r="Q40" t="str">
        <f t="shared" si="26"/>
        <v>S0d</v>
      </c>
      <c r="R40" t="str">
        <f t="shared" si="26"/>
        <v>S0d</v>
      </c>
      <c r="S40" t="str">
        <f t="shared" si="26"/>
        <v>S0d</v>
      </c>
      <c r="T40" t="str">
        <f t="shared" si="26"/>
        <v>S0d</v>
      </c>
      <c r="U40" t="str">
        <f t="shared" si="26"/>
        <v>S0d</v>
      </c>
      <c r="V40" t="str">
        <f t="shared" si="26"/>
        <v>S1A</v>
      </c>
      <c r="W40" t="str">
        <f t="shared" si="26"/>
        <v>S90d</v>
      </c>
      <c r="X40" t="str">
        <f t="shared" si="26"/>
        <v>S1A</v>
      </c>
      <c r="Y40" t="str">
        <f t="shared" si="26"/>
        <v>S0d</v>
      </c>
      <c r="Z40" t="str">
        <f t="shared" si="26"/>
        <v>S0d</v>
      </c>
      <c r="AA40" t="str">
        <f t="shared" si="26"/>
        <v>S0d</v>
      </c>
      <c r="AB40" t="str">
        <f t="shared" si="26"/>
        <v>S0d</v>
      </c>
      <c r="AC40" t="str">
        <f t="shared" si="26"/>
        <v>S0d</v>
      </c>
      <c r="AD40" t="str">
        <f t="shared" si="26"/>
        <v>S0d</v>
      </c>
      <c r="AE40" t="str">
        <f t="shared" si="26"/>
        <v>S0d</v>
      </c>
      <c r="AF40" t="str">
        <f t="shared" si="26"/>
        <v>S0d</v>
      </c>
      <c r="AG40" t="str">
        <f t="shared" si="26"/>
        <v>S0d</v>
      </c>
      <c r="AH40" t="str">
        <f t="shared" si="26"/>
        <v>S0d</v>
      </c>
      <c r="AI40" t="str">
        <f t="shared" si="26"/>
        <v>S0d</v>
      </c>
      <c r="AJ40" t="str">
        <f t="shared" si="26"/>
        <v>S0d</v>
      </c>
      <c r="AK40" t="str">
        <f t="shared" si="26"/>
        <v>S0d</v>
      </c>
      <c r="AL40" t="str">
        <f t="shared" si="26"/>
        <v>S0d</v>
      </c>
      <c r="AM40" t="str">
        <f t="shared" si="26"/>
        <v>S0d</v>
      </c>
      <c r="AN40" t="str">
        <f t="shared" si="26"/>
        <v>S0d</v>
      </c>
      <c r="AO40" t="str">
        <f>CONCATENATE("S",AO38)</f>
        <v>S0d</v>
      </c>
      <c r="AP40" t="str">
        <f>CONCATENATE("S",AP38)</f>
        <v>S0d</v>
      </c>
      <c r="AQ40" t="str">
        <f>CONCATENATE("S",AQ38)</f>
        <v>S0d</v>
      </c>
    </row>
    <row r="41" spans="1:43" x14ac:dyDescent="0.2">
      <c r="A41" s="1" t="s">
        <v>98</v>
      </c>
      <c r="B41" s="1"/>
      <c r="C41" s="1">
        <v>2014</v>
      </c>
      <c r="D41" s="1">
        <v>2014</v>
      </c>
      <c r="E41" s="1">
        <v>2014</v>
      </c>
      <c r="F41" s="1">
        <v>2014</v>
      </c>
      <c r="G41" s="1">
        <v>2014</v>
      </c>
      <c r="H41" s="1">
        <v>2014</v>
      </c>
      <c r="I41" s="1">
        <v>2014</v>
      </c>
      <c r="J41" s="1">
        <v>2014</v>
      </c>
      <c r="K41" s="1">
        <v>2014</v>
      </c>
      <c r="L41" s="1">
        <v>2014</v>
      </c>
      <c r="M41" s="1">
        <v>2014</v>
      </c>
      <c r="N41" s="1">
        <v>2014</v>
      </c>
      <c r="O41" s="1">
        <v>2014</v>
      </c>
      <c r="P41" s="1">
        <v>2014</v>
      </c>
      <c r="Q41" s="1">
        <v>2014</v>
      </c>
      <c r="R41" s="1">
        <v>2014</v>
      </c>
      <c r="S41" s="1">
        <v>2014</v>
      </c>
      <c r="T41" s="1">
        <v>2014</v>
      </c>
      <c r="U41" s="1">
        <v>2014</v>
      </c>
      <c r="V41" s="1">
        <v>2014</v>
      </c>
      <c r="W41" s="1">
        <v>2014</v>
      </c>
      <c r="X41" s="1">
        <v>2014</v>
      </c>
      <c r="Y41" s="1">
        <v>2014</v>
      </c>
      <c r="Z41" s="1">
        <v>2014</v>
      </c>
      <c r="AA41" s="1">
        <v>2014</v>
      </c>
      <c r="AB41" s="1">
        <v>2014</v>
      </c>
      <c r="AC41" s="1">
        <v>2014</v>
      </c>
      <c r="AD41" s="1">
        <v>2014</v>
      </c>
      <c r="AE41" s="1">
        <v>2014</v>
      </c>
      <c r="AF41" s="1">
        <v>2014</v>
      </c>
      <c r="AG41" s="1">
        <v>2014</v>
      </c>
      <c r="AH41" s="1">
        <v>2014</v>
      </c>
      <c r="AI41" s="1">
        <v>2014</v>
      </c>
      <c r="AJ41" s="1">
        <v>2014</v>
      </c>
      <c r="AK41" s="1">
        <v>2014</v>
      </c>
      <c r="AL41" s="1">
        <v>2014</v>
      </c>
      <c r="AM41" s="1">
        <v>2014</v>
      </c>
      <c r="AN41" s="1">
        <v>2014</v>
      </c>
      <c r="AO41" s="1">
        <v>2014</v>
      </c>
      <c r="AP41" s="1">
        <v>2014</v>
      </c>
      <c r="AQ41" s="1">
        <v>2014</v>
      </c>
    </row>
    <row r="42" spans="1:43" x14ac:dyDescent="0.2">
      <c r="A42" t="s">
        <v>99</v>
      </c>
      <c r="C42" t="str">
        <f t="shared" ref="C42:AN42" si="27">IF(C41=2014,"",CONCATENATE("L",C41))</f>
        <v/>
      </c>
      <c r="D42" t="str">
        <f t="shared" si="27"/>
        <v/>
      </c>
      <c r="E42" t="str">
        <f t="shared" si="27"/>
        <v/>
      </c>
      <c r="F42" t="str">
        <f t="shared" si="27"/>
        <v/>
      </c>
      <c r="G42" t="str">
        <f t="shared" si="27"/>
        <v/>
      </c>
      <c r="H42" t="str">
        <f t="shared" si="27"/>
        <v/>
      </c>
      <c r="I42" t="str">
        <f t="shared" si="27"/>
        <v/>
      </c>
      <c r="J42" t="str">
        <f t="shared" si="27"/>
        <v/>
      </c>
      <c r="K42" t="str">
        <f t="shared" si="27"/>
        <v/>
      </c>
      <c r="L42" t="str">
        <f t="shared" si="27"/>
        <v/>
      </c>
      <c r="M42" t="str">
        <f t="shared" si="27"/>
        <v/>
      </c>
      <c r="N42" t="str">
        <f t="shared" si="27"/>
        <v/>
      </c>
      <c r="O42" t="str">
        <f t="shared" si="27"/>
        <v/>
      </c>
      <c r="P42" t="str">
        <f t="shared" si="27"/>
        <v/>
      </c>
      <c r="Q42" t="str">
        <f t="shared" si="27"/>
        <v/>
      </c>
      <c r="R42" t="str">
        <f t="shared" si="27"/>
        <v/>
      </c>
      <c r="S42" t="str">
        <f t="shared" si="27"/>
        <v/>
      </c>
      <c r="T42" t="str">
        <f t="shared" si="27"/>
        <v/>
      </c>
      <c r="U42" t="str">
        <f t="shared" si="27"/>
        <v/>
      </c>
      <c r="V42" t="str">
        <f t="shared" si="27"/>
        <v/>
      </c>
      <c r="W42" t="str">
        <f t="shared" si="27"/>
        <v/>
      </c>
      <c r="X42" t="str">
        <f t="shared" si="27"/>
        <v/>
      </c>
      <c r="Y42" t="str">
        <f t="shared" si="27"/>
        <v/>
      </c>
      <c r="Z42" t="str">
        <f t="shared" si="27"/>
        <v/>
      </c>
      <c r="AA42" t="str">
        <f t="shared" si="27"/>
        <v/>
      </c>
      <c r="AB42" t="str">
        <f t="shared" si="27"/>
        <v/>
      </c>
      <c r="AC42" t="str">
        <f t="shared" si="27"/>
        <v/>
      </c>
      <c r="AD42" t="str">
        <f t="shared" si="27"/>
        <v/>
      </c>
      <c r="AE42" t="str">
        <f t="shared" si="27"/>
        <v/>
      </c>
      <c r="AF42" t="str">
        <f t="shared" si="27"/>
        <v/>
      </c>
      <c r="AG42" t="str">
        <f t="shared" si="27"/>
        <v/>
      </c>
      <c r="AH42" t="str">
        <f t="shared" si="27"/>
        <v/>
      </c>
      <c r="AI42" t="str">
        <f t="shared" si="27"/>
        <v/>
      </c>
      <c r="AJ42" t="str">
        <f t="shared" si="27"/>
        <v/>
      </c>
      <c r="AK42" t="str">
        <f t="shared" si="27"/>
        <v/>
      </c>
      <c r="AL42" t="str">
        <f t="shared" si="27"/>
        <v/>
      </c>
      <c r="AM42" t="str">
        <f t="shared" si="27"/>
        <v/>
      </c>
      <c r="AN42" t="str">
        <f t="shared" si="27"/>
        <v/>
      </c>
      <c r="AO42" t="str">
        <f>IF(AO41=2014,"",CONCATENATE("L",AO41))</f>
        <v/>
      </c>
      <c r="AP42" t="str">
        <f>IF(AP41=2014,"",CONCATENATE("L",AP41))</f>
        <v/>
      </c>
      <c r="AQ42" t="str">
        <f>IF(AQ41=2014,"",CONCATENATE("L",AQ41))</f>
        <v/>
      </c>
    </row>
    <row r="43" spans="1:43" x14ac:dyDescent="0.2">
      <c r="A43" s="1" t="s">
        <v>100</v>
      </c>
      <c r="B43" s="1" t="s">
        <v>101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  <c r="H43" s="1" t="s">
        <v>102</v>
      </c>
      <c r="I43" s="1" t="s">
        <v>102</v>
      </c>
      <c r="J43" s="1" t="s">
        <v>102</v>
      </c>
      <c r="K43" s="1" t="s">
        <v>102</v>
      </c>
      <c r="L43" s="1" t="s">
        <v>102</v>
      </c>
      <c r="M43" s="1" t="s">
        <v>102</v>
      </c>
      <c r="N43" s="1" t="s">
        <v>102</v>
      </c>
      <c r="O43" s="1" t="s">
        <v>102</v>
      </c>
      <c r="P43" s="1" t="s">
        <v>102</v>
      </c>
      <c r="Q43" s="1" t="s">
        <v>102</v>
      </c>
      <c r="R43" s="1" t="s">
        <v>102</v>
      </c>
      <c r="S43" s="1" t="s">
        <v>102</v>
      </c>
      <c r="T43" s="1" t="s">
        <v>102</v>
      </c>
      <c r="U43" s="1" t="s">
        <v>102</v>
      </c>
      <c r="V43" s="1" t="s">
        <v>102</v>
      </c>
      <c r="W43" s="1" t="s">
        <v>102</v>
      </c>
      <c r="X43" s="1" t="s">
        <v>102</v>
      </c>
      <c r="Y43" s="1" t="s">
        <v>102</v>
      </c>
      <c r="Z43" s="1" t="s">
        <v>102</v>
      </c>
      <c r="AA43" s="1" t="s">
        <v>102</v>
      </c>
      <c r="AB43" s="1" t="s">
        <v>102</v>
      </c>
      <c r="AC43" s="1" t="s">
        <v>102</v>
      </c>
      <c r="AD43" s="1" t="s">
        <v>102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1" t="s">
        <v>102</v>
      </c>
      <c r="AK43" s="1" t="s">
        <v>102</v>
      </c>
      <c r="AL43" s="1" t="s">
        <v>102</v>
      </c>
      <c r="AM43" s="1" t="s">
        <v>102</v>
      </c>
      <c r="AN43" s="1" t="s">
        <v>102</v>
      </c>
      <c r="AO43" s="1" t="s">
        <v>103</v>
      </c>
      <c r="AP43" s="1" t="s">
        <v>104</v>
      </c>
      <c r="AQ43" s="1" t="s">
        <v>105</v>
      </c>
    </row>
    <row r="44" spans="1:43" x14ac:dyDescent="0.2">
      <c r="A44" t="s">
        <v>106</v>
      </c>
      <c r="C44" t="str">
        <f t="shared" ref="C44:AN44" si="28">IF(C43="none","",CONCATENATE("L",C43))</f>
        <v/>
      </c>
      <c r="D44" t="str">
        <f t="shared" si="28"/>
        <v/>
      </c>
      <c r="E44" t="str">
        <f t="shared" si="28"/>
        <v/>
      </c>
      <c r="F44" t="str">
        <f t="shared" si="28"/>
        <v/>
      </c>
      <c r="G44" t="str">
        <f t="shared" si="28"/>
        <v/>
      </c>
      <c r="H44" t="str">
        <f t="shared" si="28"/>
        <v/>
      </c>
      <c r="I44" t="str">
        <f t="shared" si="28"/>
        <v/>
      </c>
      <c r="J44" t="str">
        <f t="shared" si="28"/>
        <v/>
      </c>
      <c r="K44" t="str">
        <f t="shared" si="28"/>
        <v/>
      </c>
      <c r="L44" t="str">
        <f t="shared" si="28"/>
        <v/>
      </c>
      <c r="M44" t="str">
        <f t="shared" si="28"/>
        <v/>
      </c>
      <c r="N44" t="str">
        <f t="shared" si="28"/>
        <v/>
      </c>
      <c r="O44" t="str">
        <f t="shared" si="28"/>
        <v/>
      </c>
      <c r="P44" t="str">
        <f t="shared" si="28"/>
        <v/>
      </c>
      <c r="Q44" t="str">
        <f t="shared" si="28"/>
        <v/>
      </c>
      <c r="R44" t="str">
        <f t="shared" si="28"/>
        <v/>
      </c>
      <c r="S44" t="str">
        <f t="shared" si="28"/>
        <v/>
      </c>
      <c r="T44" t="str">
        <f t="shared" si="28"/>
        <v/>
      </c>
      <c r="U44" t="str">
        <f t="shared" si="28"/>
        <v/>
      </c>
      <c r="V44" t="str">
        <f t="shared" si="28"/>
        <v/>
      </c>
      <c r="W44" t="str">
        <f t="shared" si="28"/>
        <v/>
      </c>
      <c r="X44" t="str">
        <f t="shared" si="28"/>
        <v/>
      </c>
      <c r="Y44" t="str">
        <f t="shared" si="28"/>
        <v/>
      </c>
      <c r="Z44" t="str">
        <f t="shared" si="28"/>
        <v/>
      </c>
      <c r="AA44" t="str">
        <f t="shared" si="28"/>
        <v/>
      </c>
      <c r="AB44" t="str">
        <f t="shared" si="28"/>
        <v/>
      </c>
      <c r="AC44" t="str">
        <f t="shared" si="28"/>
        <v/>
      </c>
      <c r="AD44" t="str">
        <f t="shared" si="28"/>
        <v/>
      </c>
      <c r="AE44" t="str">
        <f t="shared" si="28"/>
        <v/>
      </c>
      <c r="AF44" t="str">
        <f t="shared" si="28"/>
        <v/>
      </c>
      <c r="AG44" t="str">
        <f t="shared" si="28"/>
        <v/>
      </c>
      <c r="AH44" t="str">
        <f t="shared" si="28"/>
        <v/>
      </c>
      <c r="AI44" t="str">
        <f t="shared" si="28"/>
        <v/>
      </c>
      <c r="AJ44" t="str">
        <f t="shared" si="28"/>
        <v/>
      </c>
      <c r="AK44" t="str">
        <f t="shared" si="28"/>
        <v/>
      </c>
      <c r="AL44" t="str">
        <f t="shared" si="28"/>
        <v/>
      </c>
      <c r="AM44" t="str">
        <f t="shared" si="28"/>
        <v/>
      </c>
      <c r="AN44" t="str">
        <f t="shared" si="28"/>
        <v/>
      </c>
      <c r="AO44" t="str">
        <f>IF(AO43="none","",CONCATENATE("L",AO43))</f>
        <v>Lmod_D0_M0_energyOnly</v>
      </c>
      <c r="AP44" t="str">
        <f>IF(AP43="none","",CONCATENATE("L",AP43))</f>
        <v>Lmod_D50_M0_energyOnly</v>
      </c>
      <c r="AQ44" t="str">
        <f>IF(AQ43="none","",CONCATENATE("L",AQ43))</f>
        <v>Lmod_D25_M25_energyOnly</v>
      </c>
    </row>
    <row r="45" spans="1:43" x14ac:dyDescent="0.2">
      <c r="A45" s="1" t="s">
        <v>107</v>
      </c>
      <c r="B45" s="1" t="s">
        <v>108</v>
      </c>
      <c r="C45" s="1" t="s">
        <v>109</v>
      </c>
      <c r="D45" s="1" t="s">
        <v>109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 t="s">
        <v>109</v>
      </c>
      <c r="K45" s="1" t="s">
        <v>109</v>
      </c>
      <c r="L45" s="1" t="s">
        <v>109</v>
      </c>
      <c r="M45" s="1" t="s">
        <v>109</v>
      </c>
      <c r="N45" s="1" t="s">
        <v>109</v>
      </c>
      <c r="O45" s="1" t="s">
        <v>109</v>
      </c>
      <c r="P45" s="1" t="s">
        <v>109</v>
      </c>
      <c r="Q45" s="1" t="s">
        <v>109</v>
      </c>
      <c r="R45" s="1" t="s">
        <v>109</v>
      </c>
      <c r="S45" s="1" t="s">
        <v>109</v>
      </c>
      <c r="T45" s="1" t="s">
        <v>109</v>
      </c>
      <c r="U45" s="1" t="s">
        <v>109</v>
      </c>
      <c r="V45" s="1" t="s">
        <v>109</v>
      </c>
      <c r="W45" s="1" t="s">
        <v>109</v>
      </c>
      <c r="X45" s="1" t="s">
        <v>109</v>
      </c>
      <c r="Y45" s="1" t="s">
        <v>109</v>
      </c>
      <c r="Z45" s="1" t="s">
        <v>109</v>
      </c>
      <c r="AA45" s="1" t="s">
        <v>109</v>
      </c>
      <c r="AB45" s="1" t="s">
        <v>109</v>
      </c>
      <c r="AC45" s="1" t="s">
        <v>109</v>
      </c>
      <c r="AD45" s="1" t="s">
        <v>109</v>
      </c>
      <c r="AE45" s="1" t="s">
        <v>109</v>
      </c>
      <c r="AF45" s="1" t="s">
        <v>109</v>
      </c>
      <c r="AG45" s="1" t="s">
        <v>109</v>
      </c>
      <c r="AH45" s="1" t="s">
        <v>109</v>
      </c>
      <c r="AI45" s="1" t="s">
        <v>109</v>
      </c>
      <c r="AJ45" s="1" t="s">
        <v>109</v>
      </c>
      <c r="AK45" s="1" t="s">
        <v>109</v>
      </c>
      <c r="AL45" s="1" t="s">
        <v>109</v>
      </c>
      <c r="AM45" s="1" t="s">
        <v>109</v>
      </c>
      <c r="AN45" s="1" t="s">
        <v>109</v>
      </c>
      <c r="AO45" s="1" t="s">
        <v>109</v>
      </c>
      <c r="AP45" s="1" t="s">
        <v>109</v>
      </c>
      <c r="AQ45" s="1" t="s">
        <v>109</v>
      </c>
    </row>
    <row r="46" spans="1:43" x14ac:dyDescent="0.2">
      <c r="A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111</v>
      </c>
      <c r="C47" t="str">
        <f t="shared" ref="C47:AN47" si="29">IF(C45="RT","",CONCATENATE(C45,C46))</f>
        <v/>
      </c>
      <c r="D47" t="str">
        <f t="shared" si="29"/>
        <v/>
      </c>
      <c r="E47" t="str">
        <f t="shared" si="29"/>
        <v/>
      </c>
      <c r="F47" t="str">
        <f t="shared" si="29"/>
        <v/>
      </c>
      <c r="G47" t="str">
        <f t="shared" si="29"/>
        <v/>
      </c>
      <c r="H47" t="str">
        <f t="shared" si="29"/>
        <v/>
      </c>
      <c r="I47" t="str">
        <f t="shared" si="29"/>
        <v/>
      </c>
      <c r="J47" t="str">
        <f t="shared" si="29"/>
        <v/>
      </c>
      <c r="K47" t="str">
        <f t="shared" si="29"/>
        <v/>
      </c>
      <c r="L47" t="str">
        <f t="shared" si="29"/>
        <v/>
      </c>
      <c r="M47" t="str">
        <f t="shared" si="29"/>
        <v/>
      </c>
      <c r="N47" t="str">
        <f t="shared" si="29"/>
        <v/>
      </c>
      <c r="O47" t="str">
        <f t="shared" si="29"/>
        <v/>
      </c>
      <c r="P47" t="str">
        <f t="shared" si="29"/>
        <v/>
      </c>
      <c r="Q47" t="str">
        <f t="shared" si="29"/>
        <v/>
      </c>
      <c r="R47" t="str">
        <f t="shared" si="29"/>
        <v/>
      </c>
      <c r="S47" t="str">
        <f t="shared" si="29"/>
        <v/>
      </c>
      <c r="T47" t="str">
        <f t="shared" si="29"/>
        <v/>
      </c>
      <c r="U47" t="str">
        <f t="shared" si="29"/>
        <v/>
      </c>
      <c r="V47" t="str">
        <f t="shared" si="29"/>
        <v/>
      </c>
      <c r="W47" t="str">
        <f t="shared" si="29"/>
        <v/>
      </c>
      <c r="X47" t="str">
        <f t="shared" si="29"/>
        <v/>
      </c>
      <c r="Y47" t="str">
        <f t="shared" si="29"/>
        <v/>
      </c>
      <c r="Z47" t="str">
        <f t="shared" si="29"/>
        <v/>
      </c>
      <c r="AA47" t="str">
        <f t="shared" si="29"/>
        <v/>
      </c>
      <c r="AB47" t="str">
        <f t="shared" si="29"/>
        <v/>
      </c>
      <c r="AC47" t="str">
        <f t="shared" si="29"/>
        <v/>
      </c>
      <c r="AD47" t="str">
        <f t="shared" si="29"/>
        <v/>
      </c>
      <c r="AE47" t="str">
        <f t="shared" si="29"/>
        <v/>
      </c>
      <c r="AF47" t="str">
        <f t="shared" si="29"/>
        <v/>
      </c>
      <c r="AG47" t="str">
        <f t="shared" si="29"/>
        <v/>
      </c>
      <c r="AH47" t="str">
        <f t="shared" si="29"/>
        <v/>
      </c>
      <c r="AI47" t="str">
        <f t="shared" si="29"/>
        <v/>
      </c>
      <c r="AJ47" t="str">
        <f t="shared" si="29"/>
        <v/>
      </c>
      <c r="AK47" t="str">
        <f t="shared" si="29"/>
        <v/>
      </c>
      <c r="AL47" t="str">
        <f t="shared" si="29"/>
        <v/>
      </c>
      <c r="AM47" t="str">
        <f t="shared" si="29"/>
        <v/>
      </c>
      <c r="AN47" t="str">
        <f t="shared" si="29"/>
        <v/>
      </c>
      <c r="AO47" t="str">
        <f>IF(AO45="RT","",CONCATENATE(AO45,AO46))</f>
        <v/>
      </c>
      <c r="AP47" t="str">
        <f>IF(AP45="RT","",CONCATENATE(AP45,AP46))</f>
        <v/>
      </c>
      <c r="AQ47" t="str">
        <f>IF(AQ45="RT","",CONCATENATE(AQ45,AQ46))</f>
        <v/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Deshmukh</dc:creator>
  <cp:lastModifiedBy>Ranjit Deshmukh</cp:lastModifiedBy>
  <dcterms:created xsi:type="dcterms:W3CDTF">2018-07-06T19:19:44Z</dcterms:created>
  <dcterms:modified xsi:type="dcterms:W3CDTF">2019-07-03T23:53:52Z</dcterms:modified>
</cp:coreProperties>
</file>