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rta\Documents\Uni\Biomedica_TFG\Excels\"/>
    </mc:Choice>
  </mc:AlternateContent>
  <xr:revisionPtr revIDLastSave="0" documentId="13_ncr:1_{63911E70-79B1-47BA-9D70-B21C3A0C7C4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Regre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10" i="2"/>
  <c r="D11" i="2"/>
  <c r="D12" i="2"/>
  <c r="D13" i="2"/>
  <c r="D14" i="2"/>
  <c r="F2" i="2"/>
  <c r="F3" i="2"/>
  <c r="F4" i="2"/>
  <c r="F5" i="2"/>
  <c r="F6" i="2"/>
  <c r="F7" i="2"/>
  <c r="F8" i="2"/>
  <c r="F9" i="2"/>
  <c r="E2" i="2"/>
  <c r="E3" i="2"/>
  <c r="E4" i="2"/>
  <c r="E5" i="2"/>
  <c r="E6" i="2"/>
  <c r="E7" i="2"/>
  <c r="E8" i="2"/>
  <c r="E9" i="2"/>
  <c r="D2" i="2"/>
  <c r="D3" i="2"/>
  <c r="D4" i="2"/>
  <c r="D5" i="2"/>
  <c r="D6" i="2"/>
  <c r="D7" i="2"/>
  <c r="D8" i="2"/>
  <c r="D9" i="2"/>
  <c r="C45" i="2" l="1"/>
  <c r="C44" i="2"/>
  <c r="C8" i="2"/>
  <c r="C7" i="2"/>
  <c r="C6" i="2"/>
  <c r="C5" i="2"/>
  <c r="C4" i="2"/>
  <c r="C3" i="2"/>
  <c r="C2" i="2"/>
  <c r="D45" i="1"/>
  <c r="D44" i="1"/>
  <c r="D2" i="1"/>
  <c r="D3" i="1" l="1"/>
  <c r="D4" i="1"/>
  <c r="D5" i="1"/>
  <c r="D6" i="1"/>
  <c r="D7" i="1"/>
  <c r="D8" i="1"/>
</calcChain>
</file>

<file path=xl/sharedStrings.xml><?xml version="1.0" encoding="utf-8"?>
<sst xmlns="http://schemas.openxmlformats.org/spreadsheetml/2006/main" count="226" uniqueCount="167">
  <si>
    <t>Library name</t>
  </si>
  <si>
    <t>Dimethyl sulfide</t>
  </si>
  <si>
    <t>Acetone</t>
  </si>
  <si>
    <t>Butanal, 3-methyl-</t>
  </si>
  <si>
    <t>Pentanal</t>
  </si>
  <si>
    <t>3-Buten-2-one, 3-methyl-</t>
  </si>
  <si>
    <r>
      <rPr>
        <sz val="10"/>
        <color rgb="FF384350"/>
        <rFont val="Calibri"/>
        <family val="2"/>
      </rPr>
      <t>α</t>
    </r>
    <r>
      <rPr>
        <sz val="10"/>
        <color rgb="FF384350"/>
        <rFont val="Microsoft Sans Serif"/>
        <family val="2"/>
      </rPr>
      <t>-Pinene</t>
    </r>
  </si>
  <si>
    <t>Hexanal</t>
  </si>
  <si>
    <r>
      <rPr>
        <sz val="10"/>
        <color rgb="FF384350"/>
        <rFont val="Calibri"/>
        <family val="2"/>
      </rPr>
      <t>β</t>
    </r>
    <r>
      <rPr>
        <sz val="10"/>
        <color rgb="FF384350"/>
        <rFont val="Microsoft Sans Serif"/>
        <family val="2"/>
      </rPr>
      <t>-Pinene</t>
    </r>
  </si>
  <si>
    <t>1-Butanol</t>
  </si>
  <si>
    <t>2-Heptanone</t>
  </si>
  <si>
    <t>Limonene</t>
  </si>
  <si>
    <t>2-Heptanone, 6-methyl-</t>
  </si>
  <si>
    <t>2-Octanone</t>
  </si>
  <si>
    <t>Octanal</t>
  </si>
  <si>
    <t>5-Hepten-2-one, 6-methyl-</t>
  </si>
  <si>
    <t>1-Hexanol</t>
  </si>
  <si>
    <t>2-Nonanone</t>
  </si>
  <si>
    <t>Acetic acid</t>
  </si>
  <si>
    <t>2-Decanone</t>
  </si>
  <si>
    <t>Benzaldehyde</t>
  </si>
  <si>
    <t>Propanoic acid</t>
  </si>
  <si>
    <t>1-Octanol</t>
  </si>
  <si>
    <t>Propanoic acid, 2-methyl-</t>
  </si>
  <si>
    <t>2-Undecanone</t>
  </si>
  <si>
    <t>Caryophyllene</t>
  </si>
  <si>
    <t>Cyclohexanone, 4-hydroxy-4-methyl-</t>
  </si>
  <si>
    <t>Butanoic acid</t>
  </si>
  <si>
    <t>Menthol</t>
  </si>
  <si>
    <t>Acetophenone</t>
  </si>
  <si>
    <t>Butanoic acid, 3-methyl-</t>
  </si>
  <si>
    <t>Butanoic acid, 2-methyl-</t>
  </si>
  <si>
    <t>Pentanoic acid</t>
  </si>
  <si>
    <t>Hexanoic acid</t>
  </si>
  <si>
    <t>5,9-Undecadien-2-one, 6,10-dimethyl-</t>
  </si>
  <si>
    <t>Heptanoic acid</t>
  </si>
  <si>
    <t>Phenol</t>
  </si>
  <si>
    <t>Octanoic acid</t>
  </si>
  <si>
    <t>p-Cresol</t>
  </si>
  <si>
    <t>Nonanoic acid</t>
  </si>
  <si>
    <t>n-Decanoic acid</t>
  </si>
  <si>
    <t>1H-Pyrrole-2,5-dione, 3-ethyl-4-methyl-</t>
  </si>
  <si>
    <t>Caryophylla-4(12),8(13)-dien-5.alpha.-ol</t>
  </si>
  <si>
    <t>Indole</t>
  </si>
  <si>
    <t>1H-Indole, 2-methyl-</t>
  </si>
  <si>
    <r>
      <t>RT</t>
    </r>
    <r>
      <rPr>
        <b/>
        <i/>
        <vertAlign val="subscript"/>
        <sz val="11"/>
        <color theme="1"/>
        <rFont val="Calibri"/>
        <family val="2"/>
        <scheme val="minor"/>
      </rPr>
      <t>analyte</t>
    </r>
  </si>
  <si>
    <r>
      <t>IR</t>
    </r>
    <r>
      <rPr>
        <b/>
        <vertAlign val="subscript"/>
        <sz val="11"/>
        <color theme="1"/>
        <rFont val="Calibri"/>
        <family val="2"/>
        <scheme val="minor"/>
      </rPr>
      <t>calc</t>
    </r>
  </si>
  <si>
    <r>
      <t>IR</t>
    </r>
    <r>
      <rPr>
        <b/>
        <vertAlign val="subscript"/>
        <sz val="11"/>
        <color theme="1"/>
        <rFont val="Calibri"/>
        <family val="2"/>
        <scheme val="minor"/>
      </rPr>
      <t>Lit</t>
    </r>
  </si>
  <si>
    <t>Inchi</t>
  </si>
  <si>
    <t>InChI=1S/C2H6S/c1-3-2/h1-2H3</t>
  </si>
  <si>
    <r>
      <t>C</t>
    </r>
    <r>
      <rPr>
        <vertAlign val="subscript"/>
        <sz val="14"/>
        <color rgb="FF000000"/>
        <rFont val="Arial"/>
        <family val="2"/>
      </rPr>
      <t>2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6</t>
    </r>
    <r>
      <rPr>
        <sz val="14"/>
        <color rgb="FF000000"/>
        <rFont val="Arial"/>
        <family val="2"/>
      </rPr>
      <t>S</t>
    </r>
  </si>
  <si>
    <r>
      <t>C</t>
    </r>
    <r>
      <rPr>
        <vertAlign val="subscript"/>
        <sz val="14"/>
        <color rgb="FF000000"/>
        <rFont val="Arial"/>
        <family val="2"/>
      </rPr>
      <t>3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6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</si>
  <si>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5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10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</si>
  <si>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5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8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</si>
  <si>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10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16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</si>
  <si>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6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12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</si>
  <si>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10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16</t>
    </r>
  </si>
  <si>
    <r>
      <t>C</t>
    </r>
    <r>
      <rPr>
        <vertAlign val="subscript"/>
        <sz val="14"/>
        <color rgb="FF000000"/>
        <rFont val="Arial"/>
        <family val="2"/>
      </rPr>
      <t>4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10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</si>
  <si>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7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14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</si>
  <si>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8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16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</si>
  <si>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8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14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</si>
  <si>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6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14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</si>
  <si>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9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18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</si>
  <si>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2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4</t>
    </r>
    <r>
      <rPr>
        <sz val="14"/>
        <color rgb="FF000000"/>
        <rFont val="Arial"/>
        <family val="2"/>
      </rPr>
      <t>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</si>
  <si>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10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20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</si>
  <si>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7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6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</si>
  <si>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3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6</t>
    </r>
    <r>
      <rPr>
        <sz val="14"/>
        <color rgb="FF000000"/>
        <rFont val="Arial"/>
        <family val="2"/>
      </rPr>
      <t>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</si>
  <si>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8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18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</si>
  <si>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4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8</t>
    </r>
    <r>
      <rPr>
        <sz val="14"/>
        <color rgb="FF000000"/>
        <rFont val="Arial"/>
        <family val="2"/>
      </rPr>
      <t>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</si>
  <si>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11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22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</si>
  <si>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15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24</t>
    </r>
  </si>
  <si>
    <r>
      <t>C</t>
    </r>
    <r>
      <rPr>
        <vertAlign val="subscript"/>
        <sz val="14"/>
        <color rgb="FF000000"/>
        <rFont val="Arial"/>
        <family val="2"/>
      </rPr>
      <t>7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12</t>
    </r>
    <r>
      <rPr>
        <sz val="14"/>
        <color rgb="FF000000"/>
        <rFont val="Arial"/>
        <family val="2"/>
      </rPr>
      <t>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</si>
  <si>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8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8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</si>
  <si>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5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10</t>
    </r>
    <r>
      <rPr>
        <sz val="14"/>
        <color rgb="FF000000"/>
        <rFont val="Arial"/>
        <family val="2"/>
      </rPr>
      <t>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</si>
  <si>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13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22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</si>
  <si>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7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14</t>
    </r>
    <r>
      <rPr>
        <sz val="14"/>
        <color rgb="FF000000"/>
        <rFont val="Arial"/>
        <family val="2"/>
      </rPr>
      <t>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</si>
  <si>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6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6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</si>
  <si>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7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8</t>
    </r>
    <r>
      <rPr>
        <sz val="14"/>
        <color rgb="FF000000"/>
        <rFont val="Arial"/>
        <family val="2"/>
      </rPr>
      <t>O</t>
    </r>
  </si>
  <si>
    <r>
      <t>C</t>
    </r>
    <r>
      <rPr>
        <vertAlign val="subscript"/>
        <sz val="14"/>
        <color rgb="FF000000"/>
        <rFont val="Arial"/>
        <family val="2"/>
      </rPr>
      <t>9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18</t>
    </r>
    <r>
      <rPr>
        <sz val="14"/>
        <color rgb="FF000000"/>
        <rFont val="Arial"/>
        <family val="2"/>
      </rPr>
      <t>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</si>
  <si>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10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20</t>
    </r>
    <r>
      <rPr>
        <sz val="14"/>
        <color rgb="FF000000"/>
        <rFont val="Arial"/>
        <family val="2"/>
      </rPr>
      <t>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</si>
  <si>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7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9</t>
    </r>
    <r>
      <rPr>
        <sz val="14"/>
        <color rgb="FF000000"/>
        <rFont val="Arial"/>
        <family val="2"/>
      </rPr>
      <t>NO</t>
    </r>
    <r>
      <rPr>
        <vertAlign val="subscript"/>
        <sz val="14"/>
        <color rgb="FF000000"/>
        <rFont val="Arial"/>
        <family val="2"/>
      </rPr>
      <t>2</t>
    </r>
  </si>
  <si>
    <r>
      <t>C</t>
    </r>
    <r>
      <rPr>
        <vertAlign val="subscript"/>
        <sz val="14"/>
        <color rgb="FF000000"/>
        <rFont val="Arial"/>
        <family val="2"/>
      </rPr>
      <t>9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9</t>
    </r>
    <r>
      <rPr>
        <sz val="14"/>
        <color rgb="FF000000"/>
        <rFont val="Arial"/>
        <family val="2"/>
      </rPr>
      <t>N</t>
    </r>
  </si>
  <si>
    <t>InChI=1S/C5H10O/c1-2-3-4-5-6/h5H,2-4H2,1H3</t>
  </si>
  <si>
    <t>InChI=1S/C5H8O/c1-4(2)5(3)6/h1H2,2-3H3</t>
  </si>
  <si>
    <r>
      <t>C</t>
    </r>
    <r>
      <rPr>
        <vertAlign val="subscript"/>
        <sz val="14"/>
        <color rgb="FF000000"/>
        <rFont val="Arial"/>
        <family val="2"/>
      </rPr>
      <t>10</t>
    </r>
    <r>
      <rPr>
        <sz val="14"/>
        <color rgb="FF000000"/>
        <rFont val="Arial"/>
        <family val="2"/>
      </rPr>
      <t>H</t>
    </r>
    <r>
      <rPr>
        <vertAlign val="subscript"/>
        <sz val="14"/>
        <color rgb="FF000000"/>
        <rFont val="Arial"/>
        <family val="2"/>
      </rPr>
      <t>16O</t>
    </r>
  </si>
  <si>
    <t>InChI=1S/C4H10O/c1-2-3-4-5/h5H,2-4H2,1H3</t>
  </si>
  <si>
    <t>InChI=1S/C7H14O/c1-3-4-5-6-7(2)8/h3-6H2,1-2H3</t>
  </si>
  <si>
    <t>heptan-2-one</t>
  </si>
  <si>
    <t>6-Methylheptan-2-one</t>
  </si>
  <si>
    <t>InChI=1S/C8H16O/c1-7(2)5-4-6-8(3)9/h7H,4-6H2,1-3H3</t>
  </si>
  <si>
    <t>Octan-2-one</t>
  </si>
  <si>
    <t>InChI=1S/C8H16O/c1-3-4-5-6-7-8(2)9/h3-7H2,1-2H3</t>
  </si>
  <si>
    <t>InChI=1S/C8H16O/c1-2-3-4-5-6-7-8-9/h8H,2-7H2,1H3</t>
  </si>
  <si>
    <t>InChI=1S/C8H14O/c1-7(2)5-4-6-8(3)9/h5H,4,6H2,1-3H3</t>
  </si>
  <si>
    <t>6-Methyl-5-hepten-2-one</t>
  </si>
  <si>
    <t>Hexan-1-ol</t>
  </si>
  <si>
    <t>InChI=1S/C6H14O/c1-2-3-4-5-6-7/h7H,2-6H2,1H3</t>
  </si>
  <si>
    <t>Nonan-2-one</t>
  </si>
  <si>
    <t>InChI=1S/C9H18O/c1-3-4-5-6-7-8-9(2)10/h3-8H2,1-2H3</t>
  </si>
  <si>
    <t>InChI=1S/C2H4O2/c1-2(3)4/h1H3,(H,3,4)</t>
  </si>
  <si>
    <t>InChI=1S/C10H20O/c1-3-4-5-6-7-8-9-10(2)11/h3-9H2,1-2H3</t>
  </si>
  <si>
    <t>InChI=1S/C7H6O/c8-6-7-4-2-1-3-5-7/h1-6H</t>
  </si>
  <si>
    <t>InChI=1S/C3H6O2/c1-2-3(4)5/h2H2,1H3,(H,4,5)</t>
  </si>
  <si>
    <t>n-octanol</t>
  </si>
  <si>
    <t>InChI=1S/C8H18O/c1-2-3-4-5-6-7-8-9/h9H,2-8H2,1H3</t>
  </si>
  <si>
    <t>Isobutyric acid</t>
  </si>
  <si>
    <t>InChI=1S/C4H8O2/c1-3(2)4(5)6/h3H,1-2H3,(H,5,6)</t>
  </si>
  <si>
    <t>InChI=1S/C11H22O/c1-3-4-5-6-7-8-9-10-11(2)12/h3-10H2,1-2H3</t>
  </si>
  <si>
    <t>undecan-2-one</t>
  </si>
  <si>
    <t>InChI=1S/C4H8O2/c1-2-3-4(5)6/h2-3H2,1H3,(H,5,6)</t>
  </si>
  <si>
    <t>(-)-Menthol</t>
  </si>
  <si>
    <t>InChI=1S/C10H20O/c1-7(2)9-5-4-8(3)6-10(9)11/h7-11H,4-6H2,1-3H3/t8-,9+,10-/m1/s1</t>
  </si>
  <si>
    <t>InChI=1S/C8H8O/c1-7(9)8-5-3-2-4-6-8/h2-6H,1H3</t>
  </si>
  <si>
    <t>InChI=1S/C5H10O2/c1-4(2)3-5(6)7/h4H,3H2,1-2H3,(H,6,7)</t>
  </si>
  <si>
    <t>Isovaleric acid</t>
  </si>
  <si>
    <t>InChI=1S/C5H10O2/c1-2-3-4-5(6)7/h2-4H2,1H3,(H,6,7)</t>
  </si>
  <si>
    <t>Caproic acid</t>
  </si>
  <si>
    <t>InChI=1S/C6H12O2/c1-2-3-4-5-6(7)8/h2-5H2,1H3,(H,7,8)</t>
  </si>
  <si>
    <t>Heptylic acid</t>
  </si>
  <si>
    <t>InChI=1S/C7H14O2/c1-2-3-4-5-6-7(8)9/h2-6H2,1H3,(H,8,9)</t>
  </si>
  <si>
    <t>InChI=1S/C6H6O/c7-6-4-2-1-3-5-6/h1-5,7H</t>
  </si>
  <si>
    <t>InChI=1S/C8H16O2/c1-2-3-4-5-6-7-8(9)10/h2-7H2,1H3,(H,9,10)</t>
  </si>
  <si>
    <t>InChI=1S/C7H8O/c1-6-2-4-7(8)5-3-6/h2-5,8H,1H3</t>
  </si>
  <si>
    <t>InChI=1S/C9H18O2/c1-2-3-4-5-6-7-8-9(10)11/h2-8H2,1H3,(H,10,11)</t>
  </si>
  <si>
    <t>InChI=1S/C10H20O2/c1-2-3-4-5-6-7-8-9-10(11)12/h2-9H2,1H3,(H,11,12)</t>
  </si>
  <si>
    <t>InChI=1S/C8H7N/c1-2-4-8-7(3-1)5-6-9-8/h1-6,9H</t>
  </si>
  <si>
    <t>C8H7N</t>
  </si>
  <si>
    <t>InChI=1S/C9H9N/c1-7-6-8-4-2-3-5-9(8)10-7/h2-6,10H,1H3</t>
  </si>
  <si>
    <t>2-Methylindole</t>
  </si>
  <si>
    <t>Propan-2-one</t>
  </si>
  <si>
    <t>InChI=1S/C3H6O/c1-3(2)4/h1-2H3</t>
  </si>
  <si>
    <t>InChI=1S/C5H10O/c1-5(2)3-4-6/h4-5H,3H2,1-2H3</t>
  </si>
  <si>
    <t>Iso-Valeraldehyde</t>
  </si>
  <si>
    <t>3-Methyl-3-buten-2-one</t>
  </si>
  <si>
    <t>Caproaldehyde</t>
  </si>
  <si>
    <t>InChI=1S/C6H12O/c1-2-3-4-5-6-7/h6H,2-5H2,1H3</t>
  </si>
  <si>
    <t>Compounds table name</t>
  </si>
  <si>
    <t>Dimethylsulfide</t>
  </si>
  <si>
    <t>Butan-1-ol</t>
  </si>
  <si>
    <t>Caprylaldehyde</t>
  </si>
  <si>
    <t>Decan-2-one</t>
  </si>
  <si>
    <t>Propionic acid</t>
  </si>
  <si>
    <t>Butyric acid</t>
  </si>
  <si>
    <t>Valeric acid</t>
  </si>
  <si>
    <t>phenol</t>
  </si>
  <si>
    <t>Caprylic acid</t>
  </si>
  <si>
    <t>Pelargonic acid</t>
  </si>
  <si>
    <t>Capric acid</t>
  </si>
  <si>
    <t>Beta-Caryophyllene</t>
  </si>
  <si>
    <t>InChI=1S/C10H16/c1-7-4-5-8-6-9(7)10(8,2)3/h4,8-9H,5-6H2,1-3H3/t8-,9-/m0/s1</t>
  </si>
  <si>
    <t>InChI=1S/C10H16/c1-7-4-5-8-6-9(7)10(8,2)3/h8-9H,1,4-6H2,2-3H3</t>
  </si>
  <si>
    <t>InChI=1S/C5H10O2/c1-3-4(2)5(6)7/h4H,3H2,1-2H3,(H,6,7)  </t>
  </si>
  <si>
    <t>InChI=1S/C13H22O/c1-11(2)7-5-8-12(3)9-6-10-13(4)14/h7,9H,5-6,8,10H2,1-4H3/b12-9+</t>
  </si>
  <si>
    <t>InChI=1S/C7H9NO2/c1-3-5-4(2)6(9)8-7(5)10/h3H2,1-2H3,(H,8,9,10)  </t>
  </si>
  <si>
    <t>InChI=1S/C15H24O/c1-10-6-8-14(16)11(2)5-7-13-12(10)9-15(13,3)4/h12-14,16H,1-2,5-9H2,3-4H3 </t>
  </si>
  <si>
    <t>(-)-alpha-Pinene</t>
  </si>
  <si>
    <t>beta-Pinene</t>
  </si>
  <si>
    <t>InChI=1S/C15H24/c1-11-6-5-7-12(2)13-10-15(3,4)14(13)9-8-11/h6,13-14H,2,5,7-10H2,1,3-4H3/b11-6+/t13-,14-/m1/s1  </t>
  </si>
  <si>
    <t>InChI=1S/C7H12O2/c1-7(9)4-2-6(8)3-5-7/h9H,2-5H2,1H3</t>
  </si>
  <si>
    <t>alpha-methyl butyric Acid</t>
  </si>
  <si>
    <t>6,10-Dimethyl-5(E),9-undecadien-2-one</t>
  </si>
  <si>
    <t>IR G2 Polynomial regresion</t>
  </si>
  <si>
    <t>IR G3 Polynomial regresion</t>
  </si>
  <si>
    <t>IR G4 Polynomial regresion</t>
  </si>
  <si>
    <t>InChi=1S/C10H16/c1-8(2)10-6-4-9(3)5-7-10/h4,10H,1,5-7H2,2-3H3</t>
  </si>
  <si>
    <t>Polylimonene</t>
  </si>
  <si>
    <r>
      <rPr>
        <b/>
        <sz val="11"/>
        <color theme="1"/>
        <rFont val="Calibri"/>
        <family val="2"/>
        <scheme val="minor"/>
      </rPr>
      <t>IR Used</t>
    </r>
    <r>
      <rPr>
        <sz val="11"/>
        <color theme="1"/>
        <rFont val="Calibri"/>
        <family val="2"/>
        <scheme val="minor"/>
      </rPr>
      <t xml:space="preserve"> (G4 &amp; IRcalc)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</si>
</sst>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84350"/>
      <name val="Microsoft Sans Serif"/>
      <family val="2"/>
    </font>
    <font>
      <sz val="10"/>
      <color rgb="FF384350"/>
      <name val="Calibri"/>
      <family val="2"/>
    </font>
    <font>
      <sz val="10"/>
      <color rgb="FFFF0000"/>
      <name val="Microsoft Sans Serif"/>
      <family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vertAlign val="subscript"/>
      <sz val="14"/>
      <color rgb="FF000000"/>
      <name val="Arial"/>
      <family val="2"/>
    </font>
    <font>
      <sz val="11"/>
      <color rgb="FF212121"/>
      <name val="Segoe UI"/>
      <family val="2"/>
    </font>
    <font>
      <sz val="12"/>
      <color rgb="FF111827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5" fillId="0" borderId="0" xfId="1" applyAlignment="1">
      <alignment horizontal="center" vertical="center" wrapText="1"/>
    </xf>
    <xf numFmtId="0" fontId="0" fillId="0" borderId="0" xfId="0" applyAlignment="1">
      <alignment wrapText="1"/>
    </xf>
    <xf numFmtId="0" fontId="13" fillId="6" borderId="0" xfId="0" applyFont="1" applyFill="1" applyAlignment="1">
      <alignment wrapText="1"/>
    </xf>
    <xf numFmtId="0" fontId="3" fillId="5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 calc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Regresion!$B$9:$B$43</c:f>
              <c:numCache>
                <c:formatCode>0.000</c:formatCode>
                <c:ptCount val="35"/>
                <c:pt idx="0">
                  <c:v>5.9340000000000002</c:v>
                </c:pt>
                <c:pt idx="1">
                  <c:v>6.8630000000000004</c:v>
                </c:pt>
                <c:pt idx="2">
                  <c:v>7.4269999999999996</c:v>
                </c:pt>
                <c:pt idx="3">
                  <c:v>7.6189999999999998</c:v>
                </c:pt>
                <c:pt idx="4">
                  <c:v>8.3320000000000007</c:v>
                </c:pt>
                <c:pt idx="5">
                  <c:v>9.0879999999999992</c:v>
                </c:pt>
                <c:pt idx="6">
                  <c:v>9.1549999999999994</c:v>
                </c:pt>
                <c:pt idx="7">
                  <c:v>9.907</c:v>
                </c:pt>
                <c:pt idx="8">
                  <c:v>10.119</c:v>
                </c:pt>
                <c:pt idx="9">
                  <c:v>10.624000000000001</c:v>
                </c:pt>
                <c:pt idx="10">
                  <c:v>11.722</c:v>
                </c:pt>
                <c:pt idx="11">
                  <c:v>12.045</c:v>
                </c:pt>
                <c:pt idx="12">
                  <c:v>12.541</c:v>
                </c:pt>
                <c:pt idx="13">
                  <c:v>12.805999999999999</c:v>
                </c:pt>
                <c:pt idx="14">
                  <c:v>12.853999999999999</c:v>
                </c:pt>
                <c:pt idx="15">
                  <c:v>13.151999999999999</c:v>
                </c:pt>
                <c:pt idx="16">
                  <c:v>13.374000000000001</c:v>
                </c:pt>
                <c:pt idx="17">
                  <c:v>13.407999999999999</c:v>
                </c:pt>
                <c:pt idx="18">
                  <c:v>13.504</c:v>
                </c:pt>
                <c:pt idx="19">
                  <c:v>13.879</c:v>
                </c:pt>
                <c:pt idx="20">
                  <c:v>13.888999999999999</c:v>
                </c:pt>
                <c:pt idx="21">
                  <c:v>14.115</c:v>
                </c:pt>
                <c:pt idx="22">
                  <c:v>14.361000000000001</c:v>
                </c:pt>
                <c:pt idx="23">
                  <c:v>14.371</c:v>
                </c:pt>
                <c:pt idx="24">
                  <c:v>15.151</c:v>
                </c:pt>
                <c:pt idx="25">
                  <c:v>16.321000000000002</c:v>
                </c:pt>
                <c:pt idx="26">
                  <c:v>16.321000000000002</c:v>
                </c:pt>
                <c:pt idx="27">
                  <c:v>17.428000000000001</c:v>
                </c:pt>
                <c:pt idx="28">
                  <c:v>18.04</c:v>
                </c:pt>
                <c:pt idx="29">
                  <c:v>18.492000000000001</c:v>
                </c:pt>
                <c:pt idx="30">
                  <c:v>18.751999999999999</c:v>
                </c:pt>
                <c:pt idx="31">
                  <c:v>19.504000000000001</c:v>
                </c:pt>
                <c:pt idx="32">
                  <c:v>20.466999999999999</c:v>
                </c:pt>
                <c:pt idx="33">
                  <c:v>20.51</c:v>
                </c:pt>
                <c:pt idx="34">
                  <c:v>20.712</c:v>
                </c:pt>
              </c:numCache>
            </c:numRef>
          </c:xVal>
          <c:yVal>
            <c:numRef>
              <c:f>Regresion!$C$9:$C$43</c:f>
              <c:numCache>
                <c:formatCode>0</c:formatCode>
                <c:ptCount val="35"/>
                <c:pt idx="0">
                  <c:v>801.9720101781171</c:v>
                </c:pt>
                <c:pt idx="1">
                  <c:v>861.06870229007643</c:v>
                </c:pt>
                <c:pt idx="2">
                  <c:v>896.94656488549617</c:v>
                </c:pt>
                <c:pt idx="3">
                  <c:v>908.71143375680583</c:v>
                </c:pt>
                <c:pt idx="4">
                  <c:v>951.84513006654572</c:v>
                </c:pt>
                <c:pt idx="5">
                  <c:v>997.58015728977614</c:v>
                </c:pt>
                <c:pt idx="6">
                  <c:v>1001.7088607594935</c:v>
                </c:pt>
                <c:pt idx="7">
                  <c:v>1049.3037974683543</c:v>
                </c:pt>
                <c:pt idx="8">
                  <c:v>1062.7215189873418</c:v>
                </c:pt>
                <c:pt idx="9">
                  <c:v>1094.6835443037974</c:v>
                </c:pt>
                <c:pt idx="10">
                  <c:v>1181.25</c:v>
                </c:pt>
                <c:pt idx="11">
                  <c:v>1208.8557213930349</c:v>
                </c:pt>
                <c:pt idx="12">
                  <c:v>1258.2089552238806</c:v>
                </c:pt>
                <c:pt idx="13">
                  <c:v>1284.5771144278606</c:v>
                </c:pt>
                <c:pt idx="14">
                  <c:v>1289.3532338308457</c:v>
                </c:pt>
                <c:pt idx="15">
                  <c:v>1322.5235849056603</c:v>
                </c:pt>
                <c:pt idx="16">
                  <c:v>1348.7028301886794</c:v>
                </c:pt>
                <c:pt idx="17">
                  <c:v>1352.7122641509434</c:v>
                </c:pt>
                <c:pt idx="18">
                  <c:v>1364.0330188679245</c:v>
                </c:pt>
                <c:pt idx="19">
                  <c:v>1409.4850948509486</c:v>
                </c:pt>
                <c:pt idx="20">
                  <c:v>1410.8401084010841</c:v>
                </c:pt>
                <c:pt idx="21">
                  <c:v>1441.4634146341464</c:v>
                </c:pt>
                <c:pt idx="22">
                  <c:v>1474.7967479674796</c:v>
                </c:pt>
                <c:pt idx="23">
                  <c:v>1476.1517615176151</c:v>
                </c:pt>
                <c:pt idx="24">
                  <c:v>1591.3767019667171</c:v>
                </c:pt>
                <c:pt idx="25">
                  <c:v>1788.4413309982488</c:v>
                </c:pt>
                <c:pt idx="26">
                  <c:v>1788.4413309982488</c:v>
                </c:pt>
                <c:pt idx="27">
                  <c:v>1999.2172211350298</c:v>
                </c:pt>
                <c:pt idx="28">
                  <c:v>2126.8980477223427</c:v>
                </c:pt>
                <c:pt idx="29">
                  <c:v>2225.9009009009014</c:v>
                </c:pt>
                <c:pt idx="30">
                  <c:v>2284.4594594594591</c:v>
                </c:pt>
                <c:pt idx="31">
                  <c:v>2462.6535626535633</c:v>
                </c:pt>
                <c:pt idx="32">
                  <c:v>2703.8095238095234</c:v>
                </c:pt>
                <c:pt idx="33">
                  <c:v>2714.0476190476193</c:v>
                </c:pt>
                <c:pt idx="34">
                  <c:v>2762.1428571428573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1-4C2D-9D06-CD0AD624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44072"/>
        <c:axId val="559050912"/>
      </c:scatterChart>
      <c:valAx>
        <c:axId val="55904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050912"/>
        <c:crosses val="autoZero"/>
        <c:crossBetween val="midCat"/>
      </c:valAx>
      <c:valAx>
        <c:axId val="559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04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Regresion!$C$1</c:f>
              <c:strCache>
                <c:ptCount val="1"/>
                <c:pt idx="0">
                  <c:v>IRcalc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Regresion!$B$2:$B$45</c:f>
              <c:numCache>
                <c:formatCode>0.000</c:formatCode>
                <c:ptCount val="44"/>
                <c:pt idx="0">
                  <c:v>1.831</c:v>
                </c:pt>
                <c:pt idx="1">
                  <c:v>2.1389999999999998</c:v>
                </c:pt>
                <c:pt idx="2">
                  <c:v>3.0249999999999999</c:v>
                </c:pt>
                <c:pt idx="3">
                  <c:v>3.9260000000000002</c:v>
                </c:pt>
                <c:pt idx="4">
                  <c:v>4.1429999999999998</c:v>
                </c:pt>
                <c:pt idx="5">
                  <c:v>4.5369999999999999</c:v>
                </c:pt>
                <c:pt idx="6">
                  <c:v>5.6740000000000004</c:v>
                </c:pt>
                <c:pt idx="7">
                  <c:v>5.9340000000000002</c:v>
                </c:pt>
                <c:pt idx="8">
                  <c:v>6.8630000000000004</c:v>
                </c:pt>
                <c:pt idx="9">
                  <c:v>7.4269999999999996</c:v>
                </c:pt>
                <c:pt idx="10">
                  <c:v>7.6189999999999998</c:v>
                </c:pt>
                <c:pt idx="11">
                  <c:v>8.3320000000000007</c:v>
                </c:pt>
                <c:pt idx="12">
                  <c:v>9.0879999999999992</c:v>
                </c:pt>
                <c:pt idx="13">
                  <c:v>9.1549999999999994</c:v>
                </c:pt>
                <c:pt idx="14">
                  <c:v>9.907</c:v>
                </c:pt>
                <c:pt idx="15">
                  <c:v>10.119</c:v>
                </c:pt>
                <c:pt idx="16">
                  <c:v>10.624000000000001</c:v>
                </c:pt>
                <c:pt idx="17">
                  <c:v>11.722</c:v>
                </c:pt>
                <c:pt idx="18">
                  <c:v>12.045</c:v>
                </c:pt>
                <c:pt idx="19">
                  <c:v>12.541</c:v>
                </c:pt>
                <c:pt idx="20">
                  <c:v>12.805999999999999</c:v>
                </c:pt>
                <c:pt idx="21">
                  <c:v>12.853999999999999</c:v>
                </c:pt>
                <c:pt idx="22">
                  <c:v>13.151999999999999</c:v>
                </c:pt>
                <c:pt idx="23">
                  <c:v>13.374000000000001</c:v>
                </c:pt>
                <c:pt idx="24">
                  <c:v>13.407999999999999</c:v>
                </c:pt>
                <c:pt idx="25">
                  <c:v>13.504</c:v>
                </c:pt>
                <c:pt idx="26">
                  <c:v>13.879</c:v>
                </c:pt>
                <c:pt idx="27">
                  <c:v>13.888999999999999</c:v>
                </c:pt>
                <c:pt idx="28">
                  <c:v>14.115</c:v>
                </c:pt>
                <c:pt idx="29">
                  <c:v>14.361000000000001</c:v>
                </c:pt>
                <c:pt idx="30">
                  <c:v>14.371</c:v>
                </c:pt>
                <c:pt idx="31">
                  <c:v>15.151</c:v>
                </c:pt>
                <c:pt idx="32">
                  <c:v>16.321000000000002</c:v>
                </c:pt>
                <c:pt idx="33">
                  <c:v>16.321000000000002</c:v>
                </c:pt>
                <c:pt idx="34">
                  <c:v>17.428000000000001</c:v>
                </c:pt>
                <c:pt idx="35">
                  <c:v>18.04</c:v>
                </c:pt>
                <c:pt idx="36">
                  <c:v>18.492000000000001</c:v>
                </c:pt>
                <c:pt idx="37">
                  <c:v>18.751999999999999</c:v>
                </c:pt>
                <c:pt idx="38">
                  <c:v>19.504000000000001</c:v>
                </c:pt>
                <c:pt idx="39">
                  <c:v>20.466999999999999</c:v>
                </c:pt>
                <c:pt idx="40">
                  <c:v>20.51</c:v>
                </c:pt>
                <c:pt idx="41">
                  <c:v>20.712</c:v>
                </c:pt>
                <c:pt idx="42">
                  <c:v>22.094000000000001</c:v>
                </c:pt>
                <c:pt idx="43">
                  <c:v>23.3</c:v>
                </c:pt>
              </c:numCache>
            </c:numRef>
          </c:xVal>
          <c:yVal>
            <c:numRef>
              <c:f>Regresion!$C$2:$C$45</c:f>
              <c:numCache>
                <c:formatCode>General</c:formatCode>
                <c:ptCount val="44"/>
                <c:pt idx="0">
                  <c:v>813.40761167358846</c:v>
                </c:pt>
                <c:pt idx="1">
                  <c:v>810.83860747844642</c:v>
                </c:pt>
                <c:pt idx="2">
                  <c:v>807.45516130468741</c:v>
                </c:pt>
                <c:pt idx="3">
                  <c:v>810.52903047283598</c:v>
                </c:pt>
                <c:pt idx="4">
                  <c:v>812.31100720906443</c:v>
                </c:pt>
                <c:pt idx="5">
                  <c:v>816.62505611739539</c:v>
                </c:pt>
                <c:pt idx="6">
                  <c:v>837.24941065596397</c:v>
                </c:pt>
                <c:pt idx="7" formatCode="0">
                  <c:v>801.9720101781171</c:v>
                </c:pt>
                <c:pt idx="8" formatCode="0">
                  <c:v>861.06870229007643</c:v>
                </c:pt>
                <c:pt idx="9" formatCode="0">
                  <c:v>896.94656488549617</c:v>
                </c:pt>
                <c:pt idx="10" formatCode="0">
                  <c:v>908.71143375680583</c:v>
                </c:pt>
                <c:pt idx="11" formatCode="0">
                  <c:v>951.84513006654572</c:v>
                </c:pt>
                <c:pt idx="12" formatCode="0">
                  <c:v>997.58015728977614</c:v>
                </c:pt>
                <c:pt idx="13" formatCode="0">
                  <c:v>1001.7088607594935</c:v>
                </c:pt>
                <c:pt idx="14" formatCode="0">
                  <c:v>1049.3037974683543</c:v>
                </c:pt>
                <c:pt idx="15" formatCode="0">
                  <c:v>1062.7215189873418</c:v>
                </c:pt>
                <c:pt idx="16" formatCode="0">
                  <c:v>1094.6835443037974</c:v>
                </c:pt>
                <c:pt idx="17" formatCode="0">
                  <c:v>1181.25</c:v>
                </c:pt>
                <c:pt idx="18" formatCode="0">
                  <c:v>1208.8557213930349</c:v>
                </c:pt>
                <c:pt idx="19" formatCode="0">
                  <c:v>1258.2089552238806</c:v>
                </c:pt>
                <c:pt idx="20" formatCode="0">
                  <c:v>1284.5771144278606</c:v>
                </c:pt>
                <c:pt idx="21" formatCode="0">
                  <c:v>1289.3532338308457</c:v>
                </c:pt>
                <c:pt idx="22" formatCode="0">
                  <c:v>1322.5235849056603</c:v>
                </c:pt>
                <c:pt idx="23" formatCode="0">
                  <c:v>1348.7028301886794</c:v>
                </c:pt>
                <c:pt idx="24" formatCode="0">
                  <c:v>1352.7122641509434</c:v>
                </c:pt>
                <c:pt idx="25" formatCode="0">
                  <c:v>1364.0330188679245</c:v>
                </c:pt>
                <c:pt idx="26" formatCode="0">
                  <c:v>1409.4850948509486</c:v>
                </c:pt>
                <c:pt idx="27" formatCode="0">
                  <c:v>1410.8401084010841</c:v>
                </c:pt>
                <c:pt idx="28" formatCode="0">
                  <c:v>1441.4634146341464</c:v>
                </c:pt>
                <c:pt idx="29" formatCode="0">
                  <c:v>1474.7967479674796</c:v>
                </c:pt>
                <c:pt idx="30" formatCode="0">
                  <c:v>1476.1517615176151</c:v>
                </c:pt>
                <c:pt idx="31" formatCode="0">
                  <c:v>1591.3767019667171</c:v>
                </c:pt>
                <c:pt idx="32" formatCode="0">
                  <c:v>1788.4413309982488</c:v>
                </c:pt>
                <c:pt idx="33" formatCode="0">
                  <c:v>1788.4413309982488</c:v>
                </c:pt>
                <c:pt idx="34" formatCode="0">
                  <c:v>1999.2172211350298</c:v>
                </c:pt>
                <c:pt idx="35" formatCode="0">
                  <c:v>2126.8980477223427</c:v>
                </c:pt>
                <c:pt idx="36" formatCode="0">
                  <c:v>2225.9009009009014</c:v>
                </c:pt>
                <c:pt idx="37" formatCode="0">
                  <c:v>2284.4594594594591</c:v>
                </c:pt>
                <c:pt idx="38" formatCode="0">
                  <c:v>2462.6535626535633</c:v>
                </c:pt>
                <c:pt idx="39" formatCode="0">
                  <c:v>2703.8095238095234</c:v>
                </c:pt>
                <c:pt idx="40" formatCode="0">
                  <c:v>2714.0476190476193</c:v>
                </c:pt>
                <c:pt idx="41" formatCode="0">
                  <c:v>2762.1428571428573</c:v>
                </c:pt>
                <c:pt idx="42" formatCode="0">
                  <c:v>3128.065280859124</c:v>
                </c:pt>
                <c:pt idx="43" formatCode="0">
                  <c:v>3492.5290345000003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9-4037-8BED-07C86A0EB722}"/>
            </c:ext>
          </c:extLst>
        </c:ser>
        <c:ser>
          <c:idx val="1"/>
          <c:order val="1"/>
          <c:tx>
            <c:strRef>
              <c:f>Regresion!$D$1</c:f>
              <c:strCache>
                <c:ptCount val="1"/>
                <c:pt idx="0">
                  <c:v>IR G2 Polynomial regresion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Regresion!$B$2:$B$45</c:f>
              <c:numCache>
                <c:formatCode>0.000</c:formatCode>
                <c:ptCount val="44"/>
                <c:pt idx="0">
                  <c:v>1.831</c:v>
                </c:pt>
                <c:pt idx="1">
                  <c:v>2.1389999999999998</c:v>
                </c:pt>
                <c:pt idx="2">
                  <c:v>3.0249999999999999</c:v>
                </c:pt>
                <c:pt idx="3">
                  <c:v>3.9260000000000002</c:v>
                </c:pt>
                <c:pt idx="4">
                  <c:v>4.1429999999999998</c:v>
                </c:pt>
                <c:pt idx="5">
                  <c:v>4.5369999999999999</c:v>
                </c:pt>
                <c:pt idx="6">
                  <c:v>5.6740000000000004</c:v>
                </c:pt>
                <c:pt idx="7">
                  <c:v>5.9340000000000002</c:v>
                </c:pt>
                <c:pt idx="8">
                  <c:v>6.8630000000000004</c:v>
                </c:pt>
                <c:pt idx="9">
                  <c:v>7.4269999999999996</c:v>
                </c:pt>
                <c:pt idx="10">
                  <c:v>7.6189999999999998</c:v>
                </c:pt>
                <c:pt idx="11">
                  <c:v>8.3320000000000007</c:v>
                </c:pt>
                <c:pt idx="12">
                  <c:v>9.0879999999999992</c:v>
                </c:pt>
                <c:pt idx="13">
                  <c:v>9.1549999999999994</c:v>
                </c:pt>
                <c:pt idx="14">
                  <c:v>9.907</c:v>
                </c:pt>
                <c:pt idx="15">
                  <c:v>10.119</c:v>
                </c:pt>
                <c:pt idx="16">
                  <c:v>10.624000000000001</c:v>
                </c:pt>
                <c:pt idx="17">
                  <c:v>11.722</c:v>
                </c:pt>
                <c:pt idx="18">
                  <c:v>12.045</c:v>
                </c:pt>
                <c:pt idx="19">
                  <c:v>12.541</c:v>
                </c:pt>
                <c:pt idx="20">
                  <c:v>12.805999999999999</c:v>
                </c:pt>
                <c:pt idx="21">
                  <c:v>12.853999999999999</c:v>
                </c:pt>
                <c:pt idx="22">
                  <c:v>13.151999999999999</c:v>
                </c:pt>
                <c:pt idx="23">
                  <c:v>13.374000000000001</c:v>
                </c:pt>
                <c:pt idx="24">
                  <c:v>13.407999999999999</c:v>
                </c:pt>
                <c:pt idx="25">
                  <c:v>13.504</c:v>
                </c:pt>
                <c:pt idx="26">
                  <c:v>13.879</c:v>
                </c:pt>
                <c:pt idx="27">
                  <c:v>13.888999999999999</c:v>
                </c:pt>
                <c:pt idx="28">
                  <c:v>14.115</c:v>
                </c:pt>
                <c:pt idx="29">
                  <c:v>14.361000000000001</c:v>
                </c:pt>
                <c:pt idx="30">
                  <c:v>14.371</c:v>
                </c:pt>
                <c:pt idx="31">
                  <c:v>15.151</c:v>
                </c:pt>
                <c:pt idx="32">
                  <c:v>16.321000000000002</c:v>
                </c:pt>
                <c:pt idx="33">
                  <c:v>16.321000000000002</c:v>
                </c:pt>
                <c:pt idx="34">
                  <c:v>17.428000000000001</c:v>
                </c:pt>
                <c:pt idx="35">
                  <c:v>18.04</c:v>
                </c:pt>
                <c:pt idx="36">
                  <c:v>18.492000000000001</c:v>
                </c:pt>
                <c:pt idx="37">
                  <c:v>18.751999999999999</c:v>
                </c:pt>
                <c:pt idx="38">
                  <c:v>19.504000000000001</c:v>
                </c:pt>
                <c:pt idx="39">
                  <c:v>20.466999999999999</c:v>
                </c:pt>
                <c:pt idx="40">
                  <c:v>20.51</c:v>
                </c:pt>
                <c:pt idx="41">
                  <c:v>20.712</c:v>
                </c:pt>
                <c:pt idx="42">
                  <c:v>22.094000000000001</c:v>
                </c:pt>
                <c:pt idx="43">
                  <c:v>23.3</c:v>
                </c:pt>
              </c:numCache>
            </c:numRef>
          </c:xVal>
          <c:yVal>
            <c:numRef>
              <c:f>Regresion!$D$2:$D$45</c:f>
              <c:numCache>
                <c:formatCode>0</c:formatCode>
                <c:ptCount val="44"/>
                <c:pt idx="0">
                  <c:v>1010.7503433308</c:v>
                </c:pt>
                <c:pt idx="1">
                  <c:v>990.66702345880003</c:v>
                </c:pt>
                <c:pt idx="2">
                  <c:v>941.84753675000002</c:v>
                </c:pt>
                <c:pt idx="3">
                  <c:v>905.82737929279995</c:v>
                </c:pt>
                <c:pt idx="4">
                  <c:v>899.20528429720002</c:v>
                </c:pt>
                <c:pt idx="5">
                  <c:v>889.21904067319997</c:v>
                </c:pt>
                <c:pt idx="6">
                  <c:v>875.13246433279994</c:v>
                </c:pt>
                <c:pt idx="7">
                  <c:v>874.98511775680004</c:v>
                </c:pt>
                <c:pt idx="8">
                  <c:v>883.80648519319993</c:v>
                </c:pt>
                <c:pt idx="9">
                  <c:v>896.28809396119982</c:v>
                </c:pt>
                <c:pt idx="10">
                  <c:v>901.76554461080002</c:v>
                </c:pt>
                <c:pt idx="11">
                  <c:v>927.56703446719996</c:v>
                </c:pt>
                <c:pt idx="12">
                  <c:v>964.32305592319983</c:v>
                </c:pt>
                <c:pt idx="13">
                  <c:v>968.0471812699999</c:v>
                </c:pt>
                <c:pt idx="14">
                  <c:v>1015.0584564572</c:v>
                </c:pt>
                <c:pt idx="15">
                  <c:v>1030.0411606108</c:v>
                </c:pt>
                <c:pt idx="16">
                  <c:v>1068.7953456128002</c:v>
                </c:pt>
                <c:pt idx="17">
                  <c:v>1167.9522436351999</c:v>
                </c:pt>
                <c:pt idx="18">
                  <c:v>1201.0056306699998</c:v>
                </c:pt>
                <c:pt idx="19">
                  <c:v>1255.2003270667999</c:v>
                </c:pt>
                <c:pt idx="20">
                  <c:v>1285.8618053407997</c:v>
                </c:pt>
                <c:pt idx="21">
                  <c:v>1291.5427276447999</c:v>
                </c:pt>
                <c:pt idx="22">
                  <c:v>1327.6843693312001</c:v>
                </c:pt>
                <c:pt idx="23">
                  <c:v>1355.5856252128001</c:v>
                </c:pt>
                <c:pt idx="24">
                  <c:v>1359.9324507392</c:v>
                </c:pt>
                <c:pt idx="25">
                  <c:v>1372.3114562047999</c:v>
                </c:pt>
                <c:pt idx="26">
                  <c:v>1422.1616883547999</c:v>
                </c:pt>
                <c:pt idx="27">
                  <c:v>1423.5236096587998</c:v>
                </c:pt>
                <c:pt idx="28">
                  <c:v>1454.75440303</c:v>
                </c:pt>
                <c:pt idx="29">
                  <c:v>1489.7316160588002</c:v>
                </c:pt>
                <c:pt idx="30">
                  <c:v>1491.1751187548</c:v>
                </c:pt>
                <c:pt idx="31">
                  <c:v>1608.9831064027999</c:v>
                </c:pt>
                <c:pt idx="32">
                  <c:v>1805.0029660747998</c:v>
                </c:pt>
                <c:pt idx="33">
                  <c:v>1805.0029660747998</c:v>
                </c:pt>
                <c:pt idx="34">
                  <c:v>2011.7995739552005</c:v>
                </c:pt>
                <c:pt idx="35">
                  <c:v>2135.0292564799993</c:v>
                </c:pt>
                <c:pt idx="36">
                  <c:v>2230.1120260192001</c:v>
                </c:pt>
                <c:pt idx="37">
                  <c:v>2286.3722880512</c:v>
                </c:pt>
                <c:pt idx="38">
                  <c:v>2455.5346706048003</c:v>
                </c:pt>
                <c:pt idx="39">
                  <c:v>2686.1381932892</c:v>
                </c:pt>
                <c:pt idx="40">
                  <c:v>2696.8012152800006</c:v>
                </c:pt>
                <c:pt idx="41">
                  <c:v>2747.3114448831993</c:v>
                </c:pt>
                <c:pt idx="42">
                  <c:v>3111.4072455008004</c:v>
                </c:pt>
                <c:pt idx="43">
                  <c:v>3455.5483220000006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9-4037-8BED-07C86A0EB722}"/>
            </c:ext>
          </c:extLst>
        </c:ser>
        <c:ser>
          <c:idx val="2"/>
          <c:order val="2"/>
          <c:tx>
            <c:strRef>
              <c:f>Regresion!$E$1</c:f>
              <c:strCache>
                <c:ptCount val="1"/>
                <c:pt idx="0">
                  <c:v>IR G3 Polynomial regresion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Regresion!$B$2:$B$45</c:f>
              <c:numCache>
                <c:formatCode>0.000</c:formatCode>
                <c:ptCount val="44"/>
                <c:pt idx="0">
                  <c:v>1.831</c:v>
                </c:pt>
                <c:pt idx="1">
                  <c:v>2.1389999999999998</c:v>
                </c:pt>
                <c:pt idx="2">
                  <c:v>3.0249999999999999</c:v>
                </c:pt>
                <c:pt idx="3">
                  <c:v>3.9260000000000002</c:v>
                </c:pt>
                <c:pt idx="4">
                  <c:v>4.1429999999999998</c:v>
                </c:pt>
                <c:pt idx="5">
                  <c:v>4.5369999999999999</c:v>
                </c:pt>
                <c:pt idx="6">
                  <c:v>5.6740000000000004</c:v>
                </c:pt>
                <c:pt idx="7">
                  <c:v>5.9340000000000002</c:v>
                </c:pt>
                <c:pt idx="8">
                  <c:v>6.8630000000000004</c:v>
                </c:pt>
                <c:pt idx="9">
                  <c:v>7.4269999999999996</c:v>
                </c:pt>
                <c:pt idx="10">
                  <c:v>7.6189999999999998</c:v>
                </c:pt>
                <c:pt idx="11">
                  <c:v>8.3320000000000007</c:v>
                </c:pt>
                <c:pt idx="12">
                  <c:v>9.0879999999999992</c:v>
                </c:pt>
                <c:pt idx="13">
                  <c:v>9.1549999999999994</c:v>
                </c:pt>
                <c:pt idx="14">
                  <c:v>9.907</c:v>
                </c:pt>
                <c:pt idx="15">
                  <c:v>10.119</c:v>
                </c:pt>
                <c:pt idx="16">
                  <c:v>10.624000000000001</c:v>
                </c:pt>
                <c:pt idx="17">
                  <c:v>11.722</c:v>
                </c:pt>
                <c:pt idx="18">
                  <c:v>12.045</c:v>
                </c:pt>
                <c:pt idx="19">
                  <c:v>12.541</c:v>
                </c:pt>
                <c:pt idx="20">
                  <c:v>12.805999999999999</c:v>
                </c:pt>
                <c:pt idx="21">
                  <c:v>12.853999999999999</c:v>
                </c:pt>
                <c:pt idx="22">
                  <c:v>13.151999999999999</c:v>
                </c:pt>
                <c:pt idx="23">
                  <c:v>13.374000000000001</c:v>
                </c:pt>
                <c:pt idx="24">
                  <c:v>13.407999999999999</c:v>
                </c:pt>
                <c:pt idx="25">
                  <c:v>13.504</c:v>
                </c:pt>
                <c:pt idx="26">
                  <c:v>13.879</c:v>
                </c:pt>
                <c:pt idx="27">
                  <c:v>13.888999999999999</c:v>
                </c:pt>
                <c:pt idx="28">
                  <c:v>14.115</c:v>
                </c:pt>
                <c:pt idx="29">
                  <c:v>14.361000000000001</c:v>
                </c:pt>
                <c:pt idx="30">
                  <c:v>14.371</c:v>
                </c:pt>
                <c:pt idx="31">
                  <c:v>15.151</c:v>
                </c:pt>
                <c:pt idx="32">
                  <c:v>16.321000000000002</c:v>
                </c:pt>
                <c:pt idx="33">
                  <c:v>16.321000000000002</c:v>
                </c:pt>
                <c:pt idx="34">
                  <c:v>17.428000000000001</c:v>
                </c:pt>
                <c:pt idx="35">
                  <c:v>18.04</c:v>
                </c:pt>
                <c:pt idx="36">
                  <c:v>18.492000000000001</c:v>
                </c:pt>
                <c:pt idx="37">
                  <c:v>18.751999999999999</c:v>
                </c:pt>
                <c:pt idx="38">
                  <c:v>19.504000000000001</c:v>
                </c:pt>
                <c:pt idx="39">
                  <c:v>20.466999999999999</c:v>
                </c:pt>
                <c:pt idx="40">
                  <c:v>20.51</c:v>
                </c:pt>
                <c:pt idx="41">
                  <c:v>20.712</c:v>
                </c:pt>
                <c:pt idx="42">
                  <c:v>22.094000000000001</c:v>
                </c:pt>
                <c:pt idx="43">
                  <c:v>23.3</c:v>
                </c:pt>
              </c:numCache>
            </c:numRef>
          </c:xVal>
          <c:yVal>
            <c:numRef>
              <c:f>Regresion!$E$2:$E$45</c:f>
              <c:numCache>
                <c:formatCode>General</c:formatCode>
                <c:ptCount val="44"/>
                <c:pt idx="0">
                  <c:v>656.6730150762944</c:v>
                </c:pt>
                <c:pt idx="1">
                  <c:v>670.05841026080952</c:v>
                </c:pt>
                <c:pt idx="2">
                  <c:v>706.90968672499991</c:v>
                </c:pt>
                <c:pt idx="3">
                  <c:v>742.87484569915841</c:v>
                </c:pt>
                <c:pt idx="4">
                  <c:v>751.45437097786873</c:v>
                </c:pt>
                <c:pt idx="5">
                  <c:v>767.05874323375519</c:v>
                </c:pt>
                <c:pt idx="6">
                  <c:v>813.19141200916158</c:v>
                </c:pt>
                <c:pt idx="7">
                  <c:v>824.16467045159357</c:v>
                </c:pt>
                <c:pt idx="8">
                  <c:v>865.42908528916473</c:v>
                </c:pt>
                <c:pt idx="9">
                  <c:v>892.48880167462721</c:v>
                </c:pt>
                <c:pt idx="10">
                  <c:v>902.11972400714558</c:v>
                </c:pt>
                <c:pt idx="11">
                  <c:v>940.03051009061119</c:v>
                </c:pt>
                <c:pt idx="12">
                  <c:v>984.47148088724475</c:v>
                </c:pt>
                <c:pt idx="13">
                  <c:v>988.64601836679992</c:v>
                </c:pt>
                <c:pt idx="14">
                  <c:v>1038.425787183171</c:v>
                </c:pt>
                <c:pt idx="15">
                  <c:v>1053.4929978251457</c:v>
                </c:pt>
                <c:pt idx="16">
                  <c:v>1091.3741267734017</c:v>
                </c:pt>
                <c:pt idx="17">
                  <c:v>1184.3635907467233</c:v>
                </c:pt>
                <c:pt idx="18">
                  <c:v>1214.7531986941999</c:v>
                </c:pt>
                <c:pt idx="19">
                  <c:v>1264.3379097017264</c:v>
                </c:pt>
                <c:pt idx="20">
                  <c:v>1292.3437356898144</c:v>
                </c:pt>
                <c:pt idx="21">
                  <c:v>1297.5329082254175</c:v>
                </c:pt>
                <c:pt idx="22">
                  <c:v>1330.5667913027073</c:v>
                </c:pt>
                <c:pt idx="23">
                  <c:v>1356.1110695602015</c:v>
                </c:pt>
                <c:pt idx="24">
                  <c:v>1360.0952036331007</c:v>
                </c:pt>
                <c:pt idx="25">
                  <c:v>1371.4489939774976</c:v>
                </c:pt>
                <c:pt idx="26">
                  <c:v>1417.3048888486974</c:v>
                </c:pt>
                <c:pt idx="27">
                  <c:v>1418.5610739814094</c:v>
                </c:pt>
                <c:pt idx="28">
                  <c:v>1447.4227528915999</c:v>
                </c:pt>
                <c:pt idx="29">
                  <c:v>1479.8825739733904</c:v>
                </c:pt>
                <c:pt idx="30">
                  <c:v>1481.2254651221024</c:v>
                </c:pt>
                <c:pt idx="31">
                  <c:v>1591.7906061142785</c:v>
                </c:pt>
                <c:pt idx="32">
                  <c:v>1780.520054215343</c:v>
                </c:pt>
                <c:pt idx="33">
                  <c:v>1780.520054215343</c:v>
                </c:pt>
                <c:pt idx="34">
                  <c:v>1986.6666182115973</c:v>
                </c:pt>
                <c:pt idx="35">
                  <c:v>2113.0514763775996</c:v>
                </c:pt>
                <c:pt idx="36">
                  <c:v>2212.3827511448198</c:v>
                </c:pt>
                <c:pt idx="37">
                  <c:v>2271.898344091187</c:v>
                </c:pt>
                <c:pt idx="38">
                  <c:v>2454.1446639166979</c:v>
                </c:pt>
                <c:pt idx="39">
                  <c:v>2710.4378812920991</c:v>
                </c:pt>
                <c:pt idx="40">
                  <c:v>2722.5047144284003</c:v>
                </c:pt>
                <c:pt idx="41">
                  <c:v>2779.9211262205949</c:v>
                </c:pt>
                <c:pt idx="42">
                  <c:v>3206.1090335138656</c:v>
                </c:pt>
                <c:pt idx="43">
                  <c:v>3628.1956138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9-4037-8BED-07C86A0EB722}"/>
            </c:ext>
          </c:extLst>
        </c:ser>
        <c:ser>
          <c:idx val="3"/>
          <c:order val="3"/>
          <c:tx>
            <c:strRef>
              <c:f>Regresion!$F$1</c:f>
              <c:strCache>
                <c:ptCount val="1"/>
                <c:pt idx="0">
                  <c:v>IR G4 Polynomial regresion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Regresion!$B$2:$B$45</c:f>
              <c:numCache>
                <c:formatCode>0.000</c:formatCode>
                <c:ptCount val="44"/>
                <c:pt idx="0">
                  <c:v>1.831</c:v>
                </c:pt>
                <c:pt idx="1">
                  <c:v>2.1389999999999998</c:v>
                </c:pt>
                <c:pt idx="2">
                  <c:v>3.0249999999999999</c:v>
                </c:pt>
                <c:pt idx="3">
                  <c:v>3.9260000000000002</c:v>
                </c:pt>
                <c:pt idx="4">
                  <c:v>4.1429999999999998</c:v>
                </c:pt>
                <c:pt idx="5">
                  <c:v>4.5369999999999999</c:v>
                </c:pt>
                <c:pt idx="6">
                  <c:v>5.6740000000000004</c:v>
                </c:pt>
                <c:pt idx="7">
                  <c:v>5.9340000000000002</c:v>
                </c:pt>
                <c:pt idx="8">
                  <c:v>6.8630000000000004</c:v>
                </c:pt>
                <c:pt idx="9">
                  <c:v>7.4269999999999996</c:v>
                </c:pt>
                <c:pt idx="10">
                  <c:v>7.6189999999999998</c:v>
                </c:pt>
                <c:pt idx="11">
                  <c:v>8.3320000000000007</c:v>
                </c:pt>
                <c:pt idx="12">
                  <c:v>9.0879999999999992</c:v>
                </c:pt>
                <c:pt idx="13">
                  <c:v>9.1549999999999994</c:v>
                </c:pt>
                <c:pt idx="14">
                  <c:v>9.907</c:v>
                </c:pt>
                <c:pt idx="15">
                  <c:v>10.119</c:v>
                </c:pt>
                <c:pt idx="16">
                  <c:v>10.624000000000001</c:v>
                </c:pt>
                <c:pt idx="17">
                  <c:v>11.722</c:v>
                </c:pt>
                <c:pt idx="18">
                  <c:v>12.045</c:v>
                </c:pt>
                <c:pt idx="19">
                  <c:v>12.541</c:v>
                </c:pt>
                <c:pt idx="20">
                  <c:v>12.805999999999999</c:v>
                </c:pt>
                <c:pt idx="21">
                  <c:v>12.853999999999999</c:v>
                </c:pt>
                <c:pt idx="22">
                  <c:v>13.151999999999999</c:v>
                </c:pt>
                <c:pt idx="23">
                  <c:v>13.374000000000001</c:v>
                </c:pt>
                <c:pt idx="24">
                  <c:v>13.407999999999999</c:v>
                </c:pt>
                <c:pt idx="25">
                  <c:v>13.504</c:v>
                </c:pt>
                <c:pt idx="26">
                  <c:v>13.879</c:v>
                </c:pt>
                <c:pt idx="27">
                  <c:v>13.888999999999999</c:v>
                </c:pt>
                <c:pt idx="28">
                  <c:v>14.115</c:v>
                </c:pt>
                <c:pt idx="29">
                  <c:v>14.361000000000001</c:v>
                </c:pt>
                <c:pt idx="30">
                  <c:v>14.371</c:v>
                </c:pt>
                <c:pt idx="31">
                  <c:v>15.151</c:v>
                </c:pt>
                <c:pt idx="32">
                  <c:v>16.321000000000002</c:v>
                </c:pt>
                <c:pt idx="33">
                  <c:v>16.321000000000002</c:v>
                </c:pt>
                <c:pt idx="34">
                  <c:v>17.428000000000001</c:v>
                </c:pt>
                <c:pt idx="35">
                  <c:v>18.04</c:v>
                </c:pt>
                <c:pt idx="36">
                  <c:v>18.492000000000001</c:v>
                </c:pt>
                <c:pt idx="37">
                  <c:v>18.751999999999999</c:v>
                </c:pt>
                <c:pt idx="38">
                  <c:v>19.504000000000001</c:v>
                </c:pt>
                <c:pt idx="39">
                  <c:v>20.466999999999999</c:v>
                </c:pt>
                <c:pt idx="40">
                  <c:v>20.51</c:v>
                </c:pt>
                <c:pt idx="41">
                  <c:v>20.712</c:v>
                </c:pt>
                <c:pt idx="42">
                  <c:v>22.094000000000001</c:v>
                </c:pt>
                <c:pt idx="43">
                  <c:v>23.3</c:v>
                </c:pt>
              </c:numCache>
            </c:numRef>
          </c:xVal>
          <c:yVal>
            <c:numRef>
              <c:f>Regresion!$F$2:$F$45</c:f>
              <c:numCache>
                <c:formatCode>General</c:formatCode>
                <c:ptCount val="44"/>
                <c:pt idx="0">
                  <c:v>228.05404693756986</c:v>
                </c:pt>
                <c:pt idx="1">
                  <c:v>295.80576443825555</c:v>
                </c:pt>
                <c:pt idx="2">
                  <c:v>462.72120524999991</c:v>
                </c:pt>
                <c:pt idx="3">
                  <c:v>596.08188086043742</c:v>
                </c:pt>
                <c:pt idx="4">
                  <c:v>623.57312615166063</c:v>
                </c:pt>
                <c:pt idx="5">
                  <c:v>669.50393764451997</c:v>
                </c:pt>
                <c:pt idx="6">
                  <c:v>778.03285731627943</c:v>
                </c:pt>
                <c:pt idx="7">
                  <c:v>798.81635840163494</c:v>
                </c:pt>
                <c:pt idx="8">
                  <c:v>864.41844311559748</c:v>
                </c:pt>
                <c:pt idx="9">
                  <c:v>899.56459269691391</c:v>
                </c:pt>
                <c:pt idx="10">
                  <c:v>911.02327496314024</c:v>
                </c:pt>
                <c:pt idx="11">
                  <c:v>952.4109362940851</c:v>
                </c:pt>
                <c:pt idx="12">
                  <c:v>996.25311414261387</c:v>
                </c:pt>
                <c:pt idx="13">
                  <c:v>1000.2213958092652</c:v>
                </c:pt>
                <c:pt idx="14">
                  <c:v>1046.5776929210481</c:v>
                </c:pt>
                <c:pt idx="15">
                  <c:v>1060.4292754576502</c:v>
                </c:pt>
                <c:pt idx="16">
                  <c:v>1095.2376271844716</c:v>
                </c:pt>
                <c:pt idx="17">
                  <c:v>1181.9923220411358</c:v>
                </c:pt>
                <c:pt idx="18">
                  <c:v>1210.9578192538895</c:v>
                </c:pt>
                <c:pt idx="19">
                  <c:v>1258.9092620362242</c:v>
                </c:pt>
                <c:pt idx="20">
                  <c:v>1286.3536787200489</c:v>
                </c:pt>
                <c:pt idx="21">
                  <c:v>1291.4658737671318</c:v>
                </c:pt>
                <c:pt idx="22">
                  <c:v>1324.1968536284933</c:v>
                </c:pt>
                <c:pt idx="23">
                  <c:v>1349.71506723467</c:v>
                </c:pt>
                <c:pt idx="24">
                  <c:v>1353.7104226460235</c:v>
                </c:pt>
                <c:pt idx="25">
                  <c:v>1365.1177569904805</c:v>
                </c:pt>
                <c:pt idx="26">
                  <c:v>1411.4908108605998</c:v>
                </c:pt>
                <c:pt idx="27">
                  <c:v>1412.7674376928828</c:v>
                </c:pt>
                <c:pt idx="28">
                  <c:v>1442.1812990288656</c:v>
                </c:pt>
                <c:pt idx="29">
                  <c:v>1475.4334800404197</c:v>
                </c:pt>
                <c:pt idx="30">
                  <c:v>1476.8126656649904</c:v>
                </c:pt>
                <c:pt idx="31">
                  <c:v>1591.0940354150473</c:v>
                </c:pt>
                <c:pt idx="32">
                  <c:v>1787.6343106593361</c:v>
                </c:pt>
                <c:pt idx="33">
                  <c:v>1787.6343106593361</c:v>
                </c:pt>
                <c:pt idx="34">
                  <c:v>2000.9970322072406</c:v>
                </c:pt>
                <c:pt idx="35">
                  <c:v>2129.8539479654401</c:v>
                </c:pt>
                <c:pt idx="36">
                  <c:v>2229.6954583525776</c:v>
                </c:pt>
                <c:pt idx="37">
                  <c:v>2288.8307367759626</c:v>
                </c:pt>
                <c:pt idx="38">
                  <c:v>2466.3626705223833</c:v>
                </c:pt>
                <c:pt idx="39">
                  <c:v>2706.017879684453</c:v>
                </c:pt>
                <c:pt idx="40">
                  <c:v>2716.9943253955389</c:v>
                </c:pt>
                <c:pt idx="41">
                  <c:v>2768.8318360100793</c:v>
                </c:pt>
                <c:pt idx="42">
                  <c:v>3132.8011623514049</c:v>
                </c:pt>
                <c:pt idx="43">
                  <c:v>3455.9956486999999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9-4037-8BED-07C86A0EB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70376"/>
        <c:axId val="632073256"/>
      </c:scatterChart>
      <c:valAx>
        <c:axId val="6320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073256"/>
        <c:crosses val="autoZero"/>
        <c:crossBetween val="midCat"/>
      </c:valAx>
      <c:valAx>
        <c:axId val="6320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07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57150</xdr:rowOff>
    </xdr:from>
    <xdr:to>
      <xdr:col>6</xdr:col>
      <xdr:colOff>1047750</xdr:colOff>
      <xdr:row>5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D95C7C-8989-41C7-81D1-75014DDD7050}"/>
            </a:ext>
          </a:extLst>
        </xdr:cNvPr>
        <xdr:cNvSpPr txBox="1"/>
      </xdr:nvSpPr>
      <xdr:spPr>
        <a:xfrm>
          <a:off x="8258175" y="285750"/>
          <a:ext cx="2847975" cy="14192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Formula</a:t>
          </a:r>
          <a:r>
            <a:rPr lang="es-ES" sz="1100" baseline="0"/>
            <a:t> usada = </a:t>
          </a:r>
          <a:r>
            <a:rPr lang="es-ES" sz="1100"/>
            <a:t>0,1235*x^3 + 2,9235*x^2 - 21,41*x + 842,05</a:t>
          </a:r>
        </a:p>
        <a:p>
          <a:pPr algn="ctr"/>
          <a:endParaRPr lang="es-ES" sz="1100"/>
        </a:p>
        <a:p>
          <a:pPr algn="ctr"/>
          <a:r>
            <a:rPr lang="es-ES" sz="1100"/>
            <a:t>!!!!!</a:t>
          </a:r>
        </a:p>
        <a:p>
          <a:pPr algn="ctr"/>
          <a:r>
            <a:rPr lang="es-ES" sz="1100"/>
            <a:t>Buscar regresion lineal que sea sobre los que estan bien para poder sar estos</a:t>
          </a:r>
        </a:p>
        <a:p>
          <a:pPr algn="ctr"/>
          <a:r>
            <a:rPr lang="es-ES" sz="1100"/>
            <a:t>No tiene sentido que n8 tenga RI&gt; RI n9</a:t>
          </a:r>
        </a:p>
      </xdr:txBody>
    </xdr:sp>
    <xdr:clientData/>
  </xdr:twoCellAnchor>
  <xdr:twoCellAnchor>
    <xdr:from>
      <xdr:col>5</xdr:col>
      <xdr:colOff>533400</xdr:colOff>
      <xdr:row>5</xdr:row>
      <xdr:rowOff>114300</xdr:rowOff>
    </xdr:from>
    <xdr:to>
      <xdr:col>6</xdr:col>
      <xdr:colOff>133350</xdr:colOff>
      <xdr:row>7</xdr:row>
      <xdr:rowOff>352425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4A7FF3B-2E40-0A15-CFDF-A7FF939281C0}"/>
            </a:ext>
          </a:extLst>
        </xdr:cNvPr>
        <xdr:cNvSpPr txBox="1"/>
      </xdr:nvSpPr>
      <xdr:spPr>
        <a:xfrm>
          <a:off x="8677275" y="1752600"/>
          <a:ext cx="1514475" cy="8858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En programa he</a:t>
          </a:r>
          <a:r>
            <a:rPr lang="es-ES" sz="1100" baseline="0"/>
            <a:t> usado</a:t>
          </a:r>
          <a:r>
            <a:rPr lang="es-ES" sz="1100"/>
            <a:t> columnas</a:t>
          </a:r>
          <a:r>
            <a:rPr lang="es-ES" sz="1100" baseline="0"/>
            <a:t> B,C, D</a:t>
          </a:r>
          <a:endParaRPr lang="es-ES" sz="1100"/>
        </a:p>
      </xdr:txBody>
    </xdr:sp>
    <xdr:clientData/>
  </xdr:twoCellAnchor>
  <xdr:twoCellAnchor>
    <xdr:from>
      <xdr:col>5</xdr:col>
      <xdr:colOff>400050</xdr:colOff>
      <xdr:row>8</xdr:row>
      <xdr:rowOff>266699</xdr:rowOff>
    </xdr:from>
    <xdr:to>
      <xdr:col>6</xdr:col>
      <xdr:colOff>142875</xdr:colOff>
      <xdr:row>12</xdr:row>
      <xdr:rowOff>85725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1858291-8D78-492A-D6A3-79BA518E2FB9}"/>
            </a:ext>
          </a:extLst>
        </xdr:cNvPr>
        <xdr:cNvSpPr txBox="1"/>
      </xdr:nvSpPr>
      <xdr:spPr>
        <a:xfrm>
          <a:off x="8543925" y="3238499"/>
          <a:ext cx="1657350" cy="141922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varios formas</a:t>
          </a:r>
          <a:r>
            <a:rPr lang="es-ES" sz="1100" baseline="0"/>
            <a:t> +/-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encontrados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QUE TENGAN NOMBRE ESTAN SOLUCIONADOS</a:t>
          </a:r>
          <a:endParaRPr lang="es-ES">
            <a:effectLst/>
          </a:endParaRPr>
        </a:p>
      </xdr:txBody>
    </xdr:sp>
    <xdr:clientData/>
  </xdr:twoCellAnchor>
  <xdr:twoCellAnchor>
    <xdr:from>
      <xdr:col>5</xdr:col>
      <xdr:colOff>628651</xdr:colOff>
      <xdr:row>12</xdr:row>
      <xdr:rowOff>190501</xdr:rowOff>
    </xdr:from>
    <xdr:to>
      <xdr:col>5</xdr:col>
      <xdr:colOff>1876425</xdr:colOff>
      <xdr:row>13</xdr:row>
      <xdr:rowOff>266701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3F8ADE3-7006-4055-925F-A19180840B38}"/>
            </a:ext>
          </a:extLst>
        </xdr:cNvPr>
        <xdr:cNvSpPr txBox="1"/>
      </xdr:nvSpPr>
      <xdr:spPr>
        <a:xfrm>
          <a:off x="8772526" y="4762501"/>
          <a:ext cx="1247774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nombres camniados</a:t>
          </a:r>
        </a:p>
      </xdr:txBody>
    </xdr:sp>
    <xdr:clientData/>
  </xdr:twoCellAnchor>
  <xdr:twoCellAnchor>
    <xdr:from>
      <xdr:col>5</xdr:col>
      <xdr:colOff>371474</xdr:colOff>
      <xdr:row>14</xdr:row>
      <xdr:rowOff>311149</xdr:rowOff>
    </xdr:from>
    <xdr:to>
      <xdr:col>6</xdr:col>
      <xdr:colOff>529166</xdr:colOff>
      <xdr:row>17</xdr:row>
      <xdr:rowOff>328083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B68F20E-A30B-4F8F-B7D8-D849CB02B34D}"/>
            </a:ext>
          </a:extLst>
        </xdr:cNvPr>
        <xdr:cNvSpPr txBox="1"/>
      </xdr:nvSpPr>
      <xdr:spPr>
        <a:xfrm>
          <a:off x="8531224" y="5952066"/>
          <a:ext cx="2073275" cy="115993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 encontrado?</a:t>
          </a:r>
        </a:p>
        <a:p>
          <a:endParaRPr lang="es-ES" sz="1100"/>
        </a:p>
        <a:p>
          <a:r>
            <a:rPr lang="es-ES" sz="1100"/>
            <a:t>!!!</a:t>
          </a:r>
          <a:r>
            <a:rPr lang="es-ES" sz="1100" baseline="0"/>
            <a:t> SI NO ESTAN HABRA QUE AÑADIRLOS --&gt; YA ESTAN AÑADIDOS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201145</xdr:colOff>
      <xdr:row>0</xdr:row>
      <xdr:rowOff>133070</xdr:rowOff>
    </xdr:from>
    <xdr:to>
      <xdr:col>25</xdr:col>
      <xdr:colOff>201145</xdr:colOff>
      <xdr:row>13</xdr:row>
      <xdr:rowOff>18770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D153E2-2D8C-ED5E-F65F-EF2BD6E3D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165847</xdr:colOff>
      <xdr:row>0</xdr:row>
      <xdr:rowOff>42583</xdr:rowOff>
    </xdr:from>
    <xdr:to>
      <xdr:col>16</xdr:col>
      <xdr:colOff>70597</xdr:colOff>
      <xdr:row>8</xdr:row>
      <xdr:rowOff>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BFE433D-6EFE-3019-FFD5-611004178CFD}"/>
            </a:ext>
          </a:extLst>
        </xdr:cNvPr>
        <xdr:cNvSpPr txBox="1"/>
      </xdr:nvSpPr>
      <xdr:spPr>
        <a:xfrm>
          <a:off x="9040906" y="42583"/>
          <a:ext cx="4476750" cy="18624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Linear Regresion -&gt; NO</a:t>
          </a:r>
        </a:p>
        <a:p>
          <a:r>
            <a:rPr lang="es-ES" sz="1100"/>
            <a:t>Polinomial Regresion</a:t>
          </a:r>
        </a:p>
        <a:p>
          <a:r>
            <a:rPr lang="es-ES"/>
            <a:t>https://stats.blue/Stats_Suite/polynomial_regression_calculator.html</a:t>
          </a:r>
          <a:endParaRPr lang="es-ES" sz="1100"/>
        </a:p>
        <a:p>
          <a:r>
            <a:rPr lang="es-ES" sz="1100"/>
            <a:t>Grado</a:t>
          </a:r>
          <a:r>
            <a:rPr lang="es-ES" sz="1100" baseline="0"/>
            <a:t> 2 </a:t>
          </a:r>
        </a:p>
        <a:p>
          <a:pPr lvl="0" algn="ctr"/>
          <a:r>
            <a:rPr lang="es-ES" sz="1100"/>
            <a:t>RI=8.4628⋅RT2−98.8029⋅RT+1163.2864</a:t>
          </a:r>
        </a:p>
        <a:p>
          <a:r>
            <a:rPr lang="es-ES" sz="1100"/>
            <a:t>Grado 3</a:t>
          </a:r>
        </a:p>
        <a:p>
          <a:pPr lvl="0" algn="ctr"/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RI=0.2984⋅RT3−3.6503⋅RT2+54.4164⋅RT+567.4427</a:t>
          </a:r>
        </a:p>
        <a:p>
          <a:r>
            <a:rPr lang="es-ES" sz="1100"/>
            <a:t>Grado 4 -&gt; MEJOR</a:t>
          </a:r>
        </a:p>
        <a:p>
          <a:r>
            <a:rPr lang="es-ES" sz="1100"/>
            <a:t>los valores se acercan mas</a:t>
          </a:r>
          <a:r>
            <a:rPr lang="es-ES" sz="1100" baseline="0"/>
            <a:t> a los que se, el resto tiene sentido</a:t>
          </a:r>
        </a:p>
        <a:p>
          <a:pPr algn="ctr"/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RI=−0.0360⋅RT4+2.2329⋅RT3−40.8807⋅RT2+356.9552⋅RT−301.778</a:t>
          </a:r>
          <a:endParaRPr lang="es-ES" sz="1100"/>
        </a:p>
      </xdr:txBody>
    </xdr:sp>
    <xdr:clientData/>
  </xdr:twoCellAnchor>
  <xdr:twoCellAnchor>
    <xdr:from>
      <xdr:col>9</xdr:col>
      <xdr:colOff>30253</xdr:colOff>
      <xdr:row>8</xdr:row>
      <xdr:rowOff>88243</xdr:rowOff>
    </xdr:from>
    <xdr:to>
      <xdr:col>19</xdr:col>
      <xdr:colOff>156882</xdr:colOff>
      <xdr:row>32</xdr:row>
      <xdr:rowOff>145675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E3EF3E7-CDD6-20B6-55DE-7F3EADE0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zoomScale="90" zoomScaleNormal="90" workbookViewId="0">
      <pane ySplit="1" topLeftCell="A2" activePane="bottomLeft" state="frozen"/>
      <selection pane="bottomLeft" activeCell="G15" sqref="G15"/>
    </sheetView>
  </sheetViews>
  <sheetFormatPr baseColWidth="10" defaultColWidth="9.140625" defaultRowHeight="15" x14ac:dyDescent="0.25"/>
  <cols>
    <col min="1" max="2" width="36.140625" style="3" customWidth="1"/>
    <col min="3" max="4" width="10.5703125" style="3" customWidth="1"/>
    <col min="5" max="5" width="28.7109375" style="3" customWidth="1"/>
    <col min="6" max="6" width="28.7109375" style="25" customWidth="1"/>
    <col min="7" max="7" width="16.28515625" style="25" customWidth="1"/>
    <col min="8" max="8" width="11.5703125" style="3" bestFit="1" customWidth="1"/>
    <col min="9" max="9" width="10.5703125" style="3" customWidth="1"/>
    <col min="10" max="16384" width="9.140625" style="3"/>
  </cols>
  <sheetData>
    <row r="1" spans="1:9" ht="18" x14ac:dyDescent="0.25">
      <c r="A1" s="1" t="s">
        <v>0</v>
      </c>
      <c r="B1" s="1" t="s">
        <v>136</v>
      </c>
      <c r="C1" s="2" t="s">
        <v>45</v>
      </c>
      <c r="D1" s="1" t="s">
        <v>46</v>
      </c>
      <c r="E1" s="7" t="s">
        <v>48</v>
      </c>
      <c r="I1" s="1" t="s">
        <v>47</v>
      </c>
    </row>
    <row r="2" spans="1:9" ht="21" x14ac:dyDescent="0.25">
      <c r="A2" s="4" t="s">
        <v>1</v>
      </c>
      <c r="B2" s="7" t="s">
        <v>137</v>
      </c>
      <c r="C2" s="5">
        <v>1.831</v>
      </c>
      <c r="D2" s="6">
        <f xml:space="preserve"> 0.1235*C2*C2*C2 + 2.9235*C2*C2 - 21.41*C2 + 842.05</f>
        <v>813.40761167358846</v>
      </c>
      <c r="E2" s="7" t="s">
        <v>49</v>
      </c>
      <c r="H2" s="15" t="s">
        <v>50</v>
      </c>
      <c r="I2" s="7">
        <v>716</v>
      </c>
    </row>
    <row r="3" spans="1:9" ht="30" x14ac:dyDescent="0.25">
      <c r="A3" s="4" t="s">
        <v>2</v>
      </c>
      <c r="B3" s="16" t="s">
        <v>129</v>
      </c>
      <c r="C3" s="5">
        <v>2.1389999999999998</v>
      </c>
      <c r="D3" s="6">
        <f t="shared" ref="D3:D8" si="0" xml:space="preserve"> 0.1235*C3*C3*C3 + 2.9235*C3*C3 - 21.41*C3 + 842.05</f>
        <v>810.83860747844642</v>
      </c>
      <c r="E3" s="16" t="s">
        <v>130</v>
      </c>
      <c r="H3" s="15" t="s">
        <v>51</v>
      </c>
      <c r="I3" s="7">
        <v>818</v>
      </c>
    </row>
    <row r="4" spans="1:9" ht="30" x14ac:dyDescent="0.25">
      <c r="A4" s="4" t="s">
        <v>3</v>
      </c>
      <c r="B4" s="16" t="s">
        <v>132</v>
      </c>
      <c r="C4" s="5">
        <v>3.0249999999999999</v>
      </c>
      <c r="D4" s="6">
        <f t="shared" si="0"/>
        <v>807.45516130468741</v>
      </c>
      <c r="E4" s="16" t="s">
        <v>131</v>
      </c>
      <c r="H4" s="15" t="s">
        <v>52</v>
      </c>
      <c r="I4" s="7">
        <v>916</v>
      </c>
    </row>
    <row r="5" spans="1:9" ht="30" x14ac:dyDescent="0.25">
      <c r="A5" s="4" t="s">
        <v>4</v>
      </c>
      <c r="B5" s="7" t="s">
        <v>4</v>
      </c>
      <c r="C5" s="5">
        <v>3.9260000000000002</v>
      </c>
      <c r="D5" s="6">
        <f t="shared" si="0"/>
        <v>810.52903047283598</v>
      </c>
      <c r="E5" s="7" t="s">
        <v>82</v>
      </c>
      <c r="H5" s="15" t="s">
        <v>52</v>
      </c>
      <c r="I5" s="7">
        <v>984</v>
      </c>
    </row>
    <row r="6" spans="1:9" ht="30" x14ac:dyDescent="0.25">
      <c r="A6" s="4" t="s">
        <v>5</v>
      </c>
      <c r="B6" s="7" t="s">
        <v>133</v>
      </c>
      <c r="C6" s="5">
        <v>4.1429999999999998</v>
      </c>
      <c r="D6" s="6">
        <f t="shared" si="0"/>
        <v>812.31100720906443</v>
      </c>
      <c r="E6" s="7" t="s">
        <v>83</v>
      </c>
      <c r="H6" s="15" t="s">
        <v>53</v>
      </c>
      <c r="I6" s="1">
        <v>987</v>
      </c>
    </row>
    <row r="7" spans="1:9" ht="45" x14ac:dyDescent="0.25">
      <c r="A7" s="4" t="s">
        <v>6</v>
      </c>
      <c r="B7" s="17" t="s">
        <v>155</v>
      </c>
      <c r="C7" s="5">
        <v>4.5369999999999999</v>
      </c>
      <c r="D7" s="6">
        <f t="shared" si="0"/>
        <v>816.62505611739539</v>
      </c>
      <c r="E7" s="18" t="s">
        <v>149</v>
      </c>
      <c r="H7" s="15" t="s">
        <v>54</v>
      </c>
      <c r="I7" s="7">
        <v>1026</v>
      </c>
    </row>
    <row r="8" spans="1:9" ht="30" x14ac:dyDescent="0.25">
      <c r="A8" s="4" t="s">
        <v>7</v>
      </c>
      <c r="B8" s="16" t="s">
        <v>134</v>
      </c>
      <c r="C8" s="5">
        <v>5.6740000000000004</v>
      </c>
      <c r="D8" s="6">
        <f t="shared" si="0"/>
        <v>837.24941065596397</v>
      </c>
      <c r="E8" s="16" t="s">
        <v>135</v>
      </c>
      <c r="H8" s="15" t="s">
        <v>55</v>
      </c>
      <c r="I8" s="7">
        <v>1087</v>
      </c>
    </row>
    <row r="9" spans="1:9" ht="45" x14ac:dyDescent="0.25">
      <c r="A9" s="4" t="s">
        <v>8</v>
      </c>
      <c r="B9" s="17" t="s">
        <v>156</v>
      </c>
      <c r="C9" s="5">
        <v>5.9340000000000002</v>
      </c>
      <c r="D9" s="9">
        <v>801.9720101781171</v>
      </c>
      <c r="E9" s="18" t="s">
        <v>150</v>
      </c>
      <c r="H9" s="15" t="s">
        <v>84</v>
      </c>
      <c r="I9" s="7">
        <v>1103</v>
      </c>
    </row>
    <row r="10" spans="1:9" ht="30" x14ac:dyDescent="0.25">
      <c r="A10" s="4" t="s">
        <v>9</v>
      </c>
      <c r="B10" s="7" t="s">
        <v>138</v>
      </c>
      <c r="C10" s="5">
        <v>6.8630000000000004</v>
      </c>
      <c r="D10" s="9">
        <v>861.06870229007643</v>
      </c>
      <c r="E10" s="7" t="s">
        <v>85</v>
      </c>
      <c r="H10" s="15" t="s">
        <v>57</v>
      </c>
      <c r="I10" s="7">
        <v>1150</v>
      </c>
    </row>
    <row r="11" spans="1:9" ht="30" x14ac:dyDescent="0.25">
      <c r="A11" s="4" t="s">
        <v>10</v>
      </c>
      <c r="B11" s="7" t="s">
        <v>87</v>
      </c>
      <c r="C11" s="5">
        <v>7.4269999999999996</v>
      </c>
      <c r="D11" s="9">
        <v>896.94656488549617</v>
      </c>
      <c r="E11" s="7" t="s">
        <v>86</v>
      </c>
      <c r="H11" s="15" t="s">
        <v>58</v>
      </c>
      <c r="I11" s="7">
        <v>1182</v>
      </c>
    </row>
    <row r="12" spans="1:9" ht="45" x14ac:dyDescent="0.25">
      <c r="A12" s="4" t="s">
        <v>11</v>
      </c>
      <c r="B12" s="27" t="s">
        <v>165</v>
      </c>
      <c r="C12" s="5">
        <v>7.6189999999999998</v>
      </c>
      <c r="D12" s="9">
        <v>908.71143375680583</v>
      </c>
      <c r="E12" s="20" t="s">
        <v>164</v>
      </c>
      <c r="H12" s="15" t="s">
        <v>56</v>
      </c>
      <c r="I12" s="7">
        <v>1195</v>
      </c>
    </row>
    <row r="13" spans="1:9" ht="30" x14ac:dyDescent="0.25">
      <c r="A13" s="4" t="s">
        <v>12</v>
      </c>
      <c r="B13" s="7" t="s">
        <v>88</v>
      </c>
      <c r="C13" s="5">
        <v>8.3320000000000007</v>
      </c>
      <c r="D13" s="9">
        <v>951.84513006654572</v>
      </c>
      <c r="E13" s="7" t="s">
        <v>89</v>
      </c>
      <c r="H13" s="15" t="s">
        <v>59</v>
      </c>
      <c r="I13" s="1">
        <v>1236</v>
      </c>
    </row>
    <row r="14" spans="1:9" ht="30" x14ac:dyDescent="0.25">
      <c r="A14" s="4" t="s">
        <v>13</v>
      </c>
      <c r="B14" s="7" t="s">
        <v>90</v>
      </c>
      <c r="C14" s="5">
        <v>9.0879999999999992</v>
      </c>
      <c r="D14" s="9">
        <v>997.58015728977614</v>
      </c>
      <c r="E14" s="7" t="s">
        <v>91</v>
      </c>
      <c r="H14" s="15" t="s">
        <v>59</v>
      </c>
      <c r="I14" s="7">
        <v>1287</v>
      </c>
    </row>
    <row r="15" spans="1:9" ht="30" x14ac:dyDescent="0.25">
      <c r="A15" s="4" t="s">
        <v>14</v>
      </c>
      <c r="B15" s="16" t="s">
        <v>139</v>
      </c>
      <c r="C15" s="5">
        <v>9.1549999999999994</v>
      </c>
      <c r="D15" s="9">
        <v>1001.7088607594935</v>
      </c>
      <c r="E15" s="16" t="s">
        <v>92</v>
      </c>
      <c r="H15" s="15" t="s">
        <v>59</v>
      </c>
      <c r="I15" s="7">
        <v>1291</v>
      </c>
    </row>
    <row r="16" spans="1:9" ht="30" x14ac:dyDescent="0.25">
      <c r="A16" s="4" t="s">
        <v>15</v>
      </c>
      <c r="B16" s="7" t="s">
        <v>94</v>
      </c>
      <c r="C16" s="5">
        <v>9.907</v>
      </c>
      <c r="D16" s="9">
        <v>1049.3037974683543</v>
      </c>
      <c r="E16" s="7" t="s">
        <v>93</v>
      </c>
      <c r="H16" s="15" t="s">
        <v>60</v>
      </c>
      <c r="I16" s="7">
        <v>1341</v>
      </c>
    </row>
    <row r="17" spans="1:9" ht="30" x14ac:dyDescent="0.25">
      <c r="A17" s="4" t="s">
        <v>16</v>
      </c>
      <c r="B17" s="7" t="s">
        <v>95</v>
      </c>
      <c r="C17" s="5">
        <v>10.119</v>
      </c>
      <c r="D17" s="9">
        <v>1062.7215189873418</v>
      </c>
      <c r="E17" s="7" t="s">
        <v>96</v>
      </c>
      <c r="H17" s="15" t="s">
        <v>61</v>
      </c>
      <c r="I17" s="7">
        <v>1360</v>
      </c>
    </row>
    <row r="18" spans="1:9" ht="30" x14ac:dyDescent="0.25">
      <c r="A18" s="4" t="s">
        <v>17</v>
      </c>
      <c r="B18" s="7" t="s">
        <v>97</v>
      </c>
      <c r="C18" s="5">
        <v>10.624000000000001</v>
      </c>
      <c r="D18" s="9">
        <v>1094.6835443037974</v>
      </c>
      <c r="E18" s="7" t="s">
        <v>98</v>
      </c>
      <c r="H18" s="15" t="s">
        <v>62</v>
      </c>
      <c r="I18" s="7">
        <v>1390</v>
      </c>
    </row>
    <row r="19" spans="1:9" ht="30" x14ac:dyDescent="0.25">
      <c r="A19" s="4" t="s">
        <v>18</v>
      </c>
      <c r="B19" s="4" t="s">
        <v>18</v>
      </c>
      <c r="C19" s="10">
        <v>11.722</v>
      </c>
      <c r="D19" s="9">
        <v>1181.25</v>
      </c>
      <c r="E19" s="7" t="s">
        <v>99</v>
      </c>
      <c r="H19" s="15" t="s">
        <v>63</v>
      </c>
      <c r="I19" s="7">
        <v>1479</v>
      </c>
    </row>
    <row r="20" spans="1:9" ht="30" x14ac:dyDescent="0.25">
      <c r="A20" s="4" t="s">
        <v>19</v>
      </c>
      <c r="B20" s="7" t="s">
        <v>140</v>
      </c>
      <c r="C20" s="5">
        <v>12.045</v>
      </c>
      <c r="D20" s="9">
        <v>1208.8557213930349</v>
      </c>
      <c r="E20" s="7" t="s">
        <v>100</v>
      </c>
      <c r="H20" s="15" t="s">
        <v>64</v>
      </c>
      <c r="I20" s="1">
        <v>1496</v>
      </c>
    </row>
    <row r="21" spans="1:9" ht="30" x14ac:dyDescent="0.25">
      <c r="A21" s="4" t="s">
        <v>20</v>
      </c>
      <c r="B21" s="7" t="s">
        <v>20</v>
      </c>
      <c r="C21" s="5">
        <v>12.541</v>
      </c>
      <c r="D21" s="9">
        <v>1258.2089552238806</v>
      </c>
      <c r="E21" s="7" t="s">
        <v>101</v>
      </c>
      <c r="H21" s="15" t="s">
        <v>65</v>
      </c>
      <c r="I21" s="7">
        <v>1534</v>
      </c>
    </row>
    <row r="22" spans="1:9" ht="30" x14ac:dyDescent="0.25">
      <c r="A22" s="4" t="s">
        <v>21</v>
      </c>
      <c r="B22" s="7" t="s">
        <v>141</v>
      </c>
      <c r="C22" s="5">
        <v>12.805999999999999</v>
      </c>
      <c r="D22" s="9">
        <v>1284.5771144278606</v>
      </c>
      <c r="E22" s="7" t="s">
        <v>102</v>
      </c>
      <c r="H22" s="15" t="s">
        <v>66</v>
      </c>
      <c r="I22" s="7">
        <v>1564</v>
      </c>
    </row>
    <row r="23" spans="1:9" ht="30" x14ac:dyDescent="0.25">
      <c r="A23" s="4" t="s">
        <v>22</v>
      </c>
      <c r="B23" s="16" t="s">
        <v>103</v>
      </c>
      <c r="C23" s="5">
        <v>12.853999999999999</v>
      </c>
      <c r="D23" s="9">
        <v>1289.3532338308457</v>
      </c>
      <c r="E23" s="16" t="s">
        <v>104</v>
      </c>
      <c r="H23" s="15" t="s">
        <v>67</v>
      </c>
      <c r="I23" s="7">
        <v>1569</v>
      </c>
    </row>
    <row r="24" spans="1:9" ht="30" x14ac:dyDescent="0.25">
      <c r="A24" s="4" t="s">
        <v>23</v>
      </c>
      <c r="B24" s="16" t="s">
        <v>105</v>
      </c>
      <c r="C24" s="5">
        <v>13.151999999999999</v>
      </c>
      <c r="D24" s="9">
        <v>1322.5235849056603</v>
      </c>
      <c r="E24" s="16" t="s">
        <v>106</v>
      </c>
      <c r="H24" s="15" t="s">
        <v>68</v>
      </c>
      <c r="I24" s="7">
        <v>1581</v>
      </c>
    </row>
    <row r="25" spans="1:9" ht="45" x14ac:dyDescent="0.25">
      <c r="A25" s="4" t="s">
        <v>24</v>
      </c>
      <c r="B25" s="7" t="s">
        <v>108</v>
      </c>
      <c r="C25" s="5">
        <v>13.374000000000001</v>
      </c>
      <c r="D25" s="9">
        <v>1348.7028301886794</v>
      </c>
      <c r="E25" s="7" t="s">
        <v>107</v>
      </c>
      <c r="H25" s="15" t="s">
        <v>69</v>
      </c>
      <c r="I25" s="7">
        <v>1598</v>
      </c>
    </row>
    <row r="26" spans="1:9" ht="51" x14ac:dyDescent="0.25">
      <c r="A26" s="4" t="s">
        <v>25</v>
      </c>
      <c r="B26" s="17" t="s">
        <v>148</v>
      </c>
      <c r="C26" s="5">
        <v>13.407999999999999</v>
      </c>
      <c r="D26" s="9">
        <v>1352.7122641509434</v>
      </c>
      <c r="E26" s="17" t="s">
        <v>157</v>
      </c>
      <c r="H26" s="15" t="s">
        <v>70</v>
      </c>
      <c r="I26" s="7">
        <v>1605</v>
      </c>
    </row>
    <row r="27" spans="1:9" ht="25.5" x14ac:dyDescent="0.25">
      <c r="A27" s="4" t="s">
        <v>26</v>
      </c>
      <c r="B27" s="19"/>
      <c r="C27" s="5">
        <v>13.504</v>
      </c>
      <c r="D27" s="9">
        <v>1364.0330188679245</v>
      </c>
      <c r="E27" s="19" t="s">
        <v>158</v>
      </c>
      <c r="H27" s="15" t="s">
        <v>71</v>
      </c>
      <c r="I27" s="7"/>
    </row>
    <row r="28" spans="1:9" ht="30" x14ac:dyDescent="0.25">
      <c r="A28" s="4" t="s">
        <v>27</v>
      </c>
      <c r="B28" s="16" t="s">
        <v>142</v>
      </c>
      <c r="C28" s="5">
        <v>13.879</v>
      </c>
      <c r="D28" s="9">
        <v>1409.4850948509486</v>
      </c>
      <c r="E28" s="16" t="s">
        <v>109</v>
      </c>
      <c r="H28" s="15" t="s">
        <v>68</v>
      </c>
      <c r="I28" s="7">
        <v>1650</v>
      </c>
    </row>
    <row r="29" spans="1:9" ht="45" x14ac:dyDescent="0.25">
      <c r="A29" s="4" t="s">
        <v>28</v>
      </c>
      <c r="B29" s="16" t="s">
        <v>110</v>
      </c>
      <c r="C29" s="5">
        <v>13.888999999999999</v>
      </c>
      <c r="D29" s="9">
        <v>1410.8401084010841</v>
      </c>
      <c r="E29" s="16" t="s">
        <v>111</v>
      </c>
      <c r="H29" s="15" t="s">
        <v>64</v>
      </c>
      <c r="I29" s="7">
        <v>1636</v>
      </c>
    </row>
    <row r="30" spans="1:9" ht="30" x14ac:dyDescent="0.25">
      <c r="A30" s="4" t="s">
        <v>29</v>
      </c>
      <c r="B30" s="7" t="s">
        <v>29</v>
      </c>
      <c r="C30" s="5">
        <v>14.115</v>
      </c>
      <c r="D30" s="9">
        <v>1441.4634146341464</v>
      </c>
      <c r="E30" s="7" t="s">
        <v>112</v>
      </c>
      <c r="H30" s="15" t="s">
        <v>72</v>
      </c>
      <c r="I30" s="7">
        <v>1660</v>
      </c>
    </row>
    <row r="31" spans="1:9" ht="30" x14ac:dyDescent="0.25">
      <c r="A31" s="4" t="s">
        <v>30</v>
      </c>
      <c r="B31" s="16" t="s">
        <v>114</v>
      </c>
      <c r="C31" s="5">
        <v>14.361000000000001</v>
      </c>
      <c r="D31" s="9">
        <v>1474.7967479674796</v>
      </c>
      <c r="E31" s="16" t="s">
        <v>113</v>
      </c>
      <c r="H31" s="15" t="s">
        <v>73</v>
      </c>
      <c r="I31" s="7">
        <v>1680</v>
      </c>
    </row>
    <row r="32" spans="1:9" ht="25.5" x14ac:dyDescent="0.25">
      <c r="A32" s="4" t="s">
        <v>31</v>
      </c>
      <c r="B32" s="17" t="s">
        <v>159</v>
      </c>
      <c r="C32" s="5">
        <v>14.371</v>
      </c>
      <c r="D32" s="9">
        <v>1476.1517615176151</v>
      </c>
      <c r="E32" s="17" t="s">
        <v>151</v>
      </c>
      <c r="H32" s="15" t="s">
        <v>73</v>
      </c>
      <c r="I32" s="7">
        <v>1682</v>
      </c>
    </row>
    <row r="33" spans="1:9" ht="30" x14ac:dyDescent="0.25">
      <c r="A33" s="4" t="s">
        <v>32</v>
      </c>
      <c r="B33" s="16" t="s">
        <v>143</v>
      </c>
      <c r="C33" s="5">
        <v>15.151</v>
      </c>
      <c r="D33" s="9">
        <v>1591.3767019667171</v>
      </c>
      <c r="E33" s="16" t="s">
        <v>115</v>
      </c>
      <c r="H33" s="25"/>
      <c r="I33" s="7">
        <v>1756</v>
      </c>
    </row>
    <row r="34" spans="1:9" ht="30" x14ac:dyDescent="0.25">
      <c r="A34" s="11" t="s">
        <v>33</v>
      </c>
      <c r="B34" s="16" t="s">
        <v>116</v>
      </c>
      <c r="C34" s="12">
        <v>16.321000000000002</v>
      </c>
      <c r="D34" s="13">
        <v>1788.4413309982488</v>
      </c>
      <c r="E34" s="16" t="s">
        <v>117</v>
      </c>
      <c r="H34" s="25"/>
      <c r="I34" s="14">
        <v>1854</v>
      </c>
    </row>
    <row r="35" spans="1:9" ht="38.25" x14ac:dyDescent="0.25">
      <c r="A35" s="11" t="s">
        <v>34</v>
      </c>
      <c r="B35" s="17" t="s">
        <v>160</v>
      </c>
      <c r="C35" s="12">
        <v>16.321000000000002</v>
      </c>
      <c r="D35" s="13">
        <v>1788.4413309982488</v>
      </c>
      <c r="E35" s="17" t="s">
        <v>152</v>
      </c>
      <c r="H35" s="15" t="s">
        <v>74</v>
      </c>
      <c r="I35" s="14"/>
    </row>
    <row r="36" spans="1:9" ht="30" x14ac:dyDescent="0.25">
      <c r="A36" s="4" t="s">
        <v>35</v>
      </c>
      <c r="B36" s="16" t="s">
        <v>118</v>
      </c>
      <c r="C36" s="5">
        <v>17.428000000000001</v>
      </c>
      <c r="D36" s="9">
        <v>1999.2172211350298</v>
      </c>
      <c r="E36" s="16" t="s">
        <v>119</v>
      </c>
      <c r="H36" s="15" t="s">
        <v>75</v>
      </c>
      <c r="I36" s="7">
        <v>1971</v>
      </c>
    </row>
    <row r="37" spans="1:9" ht="30" x14ac:dyDescent="0.25">
      <c r="A37" s="4" t="s">
        <v>36</v>
      </c>
      <c r="B37" s="4" t="s">
        <v>144</v>
      </c>
      <c r="C37" s="5">
        <v>18.04</v>
      </c>
      <c r="D37" s="9">
        <v>2126.8980477223427</v>
      </c>
      <c r="E37" s="7" t="s">
        <v>120</v>
      </c>
      <c r="H37" s="15" t="s">
        <v>76</v>
      </c>
      <c r="I37" s="1">
        <v>2026</v>
      </c>
    </row>
    <row r="38" spans="1:9" ht="30" x14ac:dyDescent="0.25">
      <c r="A38" s="4" t="s">
        <v>37</v>
      </c>
      <c r="B38" s="16" t="s">
        <v>145</v>
      </c>
      <c r="C38" s="10">
        <v>18.492000000000001</v>
      </c>
      <c r="D38" s="9">
        <v>2225.9009009009014</v>
      </c>
      <c r="E38" s="16" t="s">
        <v>121</v>
      </c>
      <c r="H38" s="25"/>
      <c r="I38" s="7">
        <v>2072</v>
      </c>
    </row>
    <row r="39" spans="1:9" ht="30" x14ac:dyDescent="0.25">
      <c r="A39" s="4" t="s">
        <v>38</v>
      </c>
      <c r="B39" s="7" t="s">
        <v>38</v>
      </c>
      <c r="C39" s="10">
        <v>18.751999999999999</v>
      </c>
      <c r="D39" s="9">
        <v>2284.4594594594591</v>
      </c>
      <c r="E39" s="7" t="s">
        <v>122</v>
      </c>
      <c r="H39" s="15" t="s">
        <v>77</v>
      </c>
      <c r="I39" s="7">
        <v>2103</v>
      </c>
    </row>
    <row r="40" spans="1:9" ht="45" x14ac:dyDescent="0.25">
      <c r="A40" s="4" t="s">
        <v>39</v>
      </c>
      <c r="B40" s="16" t="s">
        <v>146</v>
      </c>
      <c r="C40" s="10">
        <v>19.504000000000001</v>
      </c>
      <c r="D40" s="9">
        <v>2462.6535626535633</v>
      </c>
      <c r="E40" s="16" t="s">
        <v>123</v>
      </c>
      <c r="H40" s="15" t="s">
        <v>78</v>
      </c>
      <c r="I40" s="1">
        <v>2180</v>
      </c>
    </row>
    <row r="41" spans="1:9" ht="45" x14ac:dyDescent="0.25">
      <c r="A41" s="4" t="s">
        <v>40</v>
      </c>
      <c r="B41" s="16" t="s">
        <v>147</v>
      </c>
      <c r="C41" s="10">
        <v>20.466999999999999</v>
      </c>
      <c r="D41" s="9">
        <v>2703.8095238095234</v>
      </c>
      <c r="E41" s="16" t="s">
        <v>124</v>
      </c>
      <c r="H41" s="15" t="s">
        <v>79</v>
      </c>
      <c r="I41" s="1">
        <v>2288</v>
      </c>
    </row>
    <row r="42" spans="1:9" ht="49.5" x14ac:dyDescent="0.3">
      <c r="A42" s="4" t="s">
        <v>41</v>
      </c>
      <c r="B42" s="17"/>
      <c r="C42" s="10">
        <v>20.51</v>
      </c>
      <c r="D42" s="9">
        <v>2714.0476190476193</v>
      </c>
      <c r="E42" s="26" t="s">
        <v>153</v>
      </c>
      <c r="H42" s="15" t="s">
        <v>80</v>
      </c>
      <c r="I42" s="1">
        <v>2260</v>
      </c>
    </row>
    <row r="43" spans="1:9" ht="66" x14ac:dyDescent="0.3">
      <c r="A43" s="4" t="s">
        <v>42</v>
      </c>
      <c r="B43" s="17"/>
      <c r="C43" s="10">
        <v>20.712</v>
      </c>
      <c r="D43" s="9">
        <v>2762.1428571428573</v>
      </c>
      <c r="E43" s="26" t="s">
        <v>154</v>
      </c>
      <c r="H43" s="25"/>
      <c r="I43" s="7">
        <v>2302</v>
      </c>
    </row>
    <row r="44" spans="1:9" ht="30" x14ac:dyDescent="0.25">
      <c r="A44" s="4" t="s">
        <v>43</v>
      </c>
      <c r="B44" s="7" t="s">
        <v>43</v>
      </c>
      <c r="C44" s="10">
        <v>22.094000000000001</v>
      </c>
      <c r="D44" s="8">
        <f xml:space="preserve"> 0.1235*C44*C44*C44 + 2.9235*C44*C44 - 21.41*C44 + 842.05</f>
        <v>3128.065280859124</v>
      </c>
      <c r="E44" s="7" t="s">
        <v>125</v>
      </c>
      <c r="H44" s="15" t="s">
        <v>126</v>
      </c>
      <c r="I44" s="7">
        <v>2456</v>
      </c>
    </row>
    <row r="45" spans="1:9" ht="30" x14ac:dyDescent="0.25">
      <c r="A45" s="4" t="s">
        <v>44</v>
      </c>
      <c r="B45" s="16" t="s">
        <v>128</v>
      </c>
      <c r="C45" s="10">
        <v>23.3</v>
      </c>
      <c r="D45" s="8">
        <f xml:space="preserve"> 0.1235*C45*C45*C45 + 2.9235*C45*C45 - 21.41*C45 + 842.05</f>
        <v>3492.5290345000003</v>
      </c>
      <c r="E45" s="16" t="s">
        <v>127</v>
      </c>
      <c r="H45" s="15" t="s">
        <v>81</v>
      </c>
      <c r="I45" s="7"/>
    </row>
    <row r="46" spans="1:9" x14ac:dyDescent="0.25">
      <c r="A46" s="25"/>
      <c r="C46" s="25"/>
      <c r="D46" s="25"/>
    </row>
    <row r="47" spans="1:9" x14ac:dyDescent="0.25">
      <c r="A47" s="25"/>
      <c r="C47" s="25"/>
      <c r="D47" s="25"/>
    </row>
    <row r="48" spans="1:9" x14ac:dyDescent="0.25">
      <c r="A48" s="25"/>
      <c r="C48" s="25"/>
      <c r="D48" s="25"/>
    </row>
    <row r="49" spans="1:4" x14ac:dyDescent="0.25">
      <c r="A49" s="25"/>
      <c r="C49" s="25"/>
      <c r="D49" s="25"/>
    </row>
    <row r="50" spans="1:4" x14ac:dyDescent="0.25">
      <c r="A50" s="25"/>
      <c r="C50" s="25"/>
      <c r="D50" s="25"/>
    </row>
    <row r="51" spans="1:4" x14ac:dyDescent="0.25">
      <c r="A51" s="25"/>
      <c r="C51" s="25"/>
      <c r="D51" s="25"/>
    </row>
    <row r="52" spans="1:4" x14ac:dyDescent="0.25">
      <c r="A52" s="25"/>
      <c r="C52" s="25"/>
      <c r="D52" s="25"/>
    </row>
    <row r="53" spans="1:4" x14ac:dyDescent="0.25">
      <c r="A53" s="25"/>
      <c r="C53" s="25"/>
      <c r="D53" s="25"/>
    </row>
    <row r="54" spans="1:4" x14ac:dyDescent="0.25">
      <c r="A54" s="25"/>
      <c r="C54" s="25"/>
      <c r="D54" s="25"/>
    </row>
    <row r="55" spans="1:4" x14ac:dyDescent="0.25">
      <c r="A55" s="25"/>
      <c r="C55" s="25"/>
      <c r="D55" s="25"/>
    </row>
    <row r="56" spans="1:4" x14ac:dyDescent="0.25">
      <c r="A56" s="25"/>
      <c r="C56" s="25"/>
      <c r="D56" s="25"/>
    </row>
    <row r="57" spans="1:4" x14ac:dyDescent="0.25">
      <c r="A57" s="25"/>
      <c r="C57" s="25"/>
      <c r="D57" s="25"/>
    </row>
    <row r="58" spans="1:4" x14ac:dyDescent="0.25">
      <c r="A58" s="25"/>
      <c r="C58" s="25"/>
      <c r="D58" s="2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66E8-3E49-440A-B27F-EA348B0D6453}">
  <dimension ref="A1:H45"/>
  <sheetViews>
    <sheetView tabSelected="1" zoomScale="85" zoomScaleNormal="85" workbookViewId="0">
      <selection activeCell="G2" sqref="G2"/>
    </sheetView>
  </sheetViews>
  <sheetFormatPr baseColWidth="10" defaultRowHeight="15" x14ac:dyDescent="0.25"/>
  <cols>
    <col min="1" max="1" width="27.5703125" style="3" bestFit="1" customWidth="1"/>
    <col min="2" max="2" width="8.28515625" style="3" bestFit="1" customWidth="1"/>
    <col min="3" max="3" width="15.140625" style="3" customWidth="1"/>
    <col min="4" max="4" width="13.5703125" style="3" customWidth="1"/>
    <col min="5" max="5" width="11.42578125" style="3"/>
    <col min="6" max="6" width="12.5703125" style="3" customWidth="1"/>
    <col min="7" max="7" width="13.28515625" style="3" customWidth="1"/>
    <col min="8" max="16384" width="11.42578125" style="3"/>
  </cols>
  <sheetData>
    <row r="1" spans="1:8" ht="45" x14ac:dyDescent="0.25">
      <c r="A1" s="1" t="s">
        <v>0</v>
      </c>
      <c r="B1" s="2" t="s">
        <v>45</v>
      </c>
      <c r="C1" s="1" t="s">
        <v>46</v>
      </c>
      <c r="D1" s="3" t="s">
        <v>161</v>
      </c>
      <c r="E1" s="3" t="s">
        <v>162</v>
      </c>
      <c r="F1" s="23" t="s">
        <v>163</v>
      </c>
      <c r="G1" s="3" t="s">
        <v>166</v>
      </c>
    </row>
    <row r="2" spans="1:8" x14ac:dyDescent="0.25">
      <c r="A2" s="4" t="s">
        <v>1</v>
      </c>
      <c r="B2" s="5">
        <v>1.831</v>
      </c>
      <c r="C2" s="6">
        <f xml:space="preserve"> 0.1235*B2*B2*B2 + 2.9235*B2*B2 - 21.41*B2 + 842.05</f>
        <v>813.40761167358846</v>
      </c>
      <c r="D2" s="21">
        <f t="shared" ref="D2:D8" si="0">8.4628*B2*B2-98.8029*B2+1163.2864</f>
        <v>1010.7503433308</v>
      </c>
      <c r="E2" s="22">
        <f t="shared" ref="E2:E8" si="1">0.2984*B2*B2*B2-3.6503*B2*B2+54.4164*B2+567.4427</f>
        <v>656.6730150762944</v>
      </c>
      <c r="F2" s="23">
        <f t="shared" ref="F2:G8" si="2">-0.036*B2*B2*B2*B2+2.2329*B2*B2*B2-40.8807*B2*B2+356.9552*B2-301.778</f>
        <v>228.05404693756986</v>
      </c>
      <c r="G2" s="23">
        <v>228.05404693756986</v>
      </c>
      <c r="H2" s="24"/>
    </row>
    <row r="3" spans="1:8" x14ac:dyDescent="0.25">
      <c r="A3" s="4" t="s">
        <v>2</v>
      </c>
      <c r="B3" s="5">
        <v>2.1389999999999998</v>
      </c>
      <c r="C3" s="6">
        <f t="shared" ref="C3:C8" si="3" xml:space="preserve"> 0.1235*B3*B3*B3 + 2.9235*B3*B3 - 21.41*B3 + 842.05</f>
        <v>810.83860747844642</v>
      </c>
      <c r="D3" s="21">
        <f t="shared" si="0"/>
        <v>990.66702345880003</v>
      </c>
      <c r="E3" s="22">
        <f t="shared" si="1"/>
        <v>670.05841026080952</v>
      </c>
      <c r="F3" s="23">
        <f t="shared" si="2"/>
        <v>295.80576443825555</v>
      </c>
      <c r="G3" s="23">
        <v>295.80576443825555</v>
      </c>
    </row>
    <row r="4" spans="1:8" x14ac:dyDescent="0.25">
      <c r="A4" s="4" t="s">
        <v>3</v>
      </c>
      <c r="B4" s="5">
        <v>3.0249999999999999</v>
      </c>
      <c r="C4" s="6">
        <f t="shared" si="3"/>
        <v>807.45516130468741</v>
      </c>
      <c r="D4" s="21">
        <f t="shared" si="0"/>
        <v>941.84753675000002</v>
      </c>
      <c r="E4" s="22">
        <f t="shared" si="1"/>
        <v>706.90968672499991</v>
      </c>
      <c r="F4" s="23">
        <f t="shared" si="2"/>
        <v>462.72120524999991</v>
      </c>
      <c r="G4" s="23">
        <v>462.72120524999991</v>
      </c>
    </row>
    <row r="5" spans="1:8" x14ac:dyDescent="0.25">
      <c r="A5" s="4" t="s">
        <v>4</v>
      </c>
      <c r="B5" s="5">
        <v>3.9260000000000002</v>
      </c>
      <c r="C5" s="6">
        <f t="shared" si="3"/>
        <v>810.52903047283598</v>
      </c>
      <c r="D5" s="21">
        <f t="shared" si="0"/>
        <v>905.82737929279995</v>
      </c>
      <c r="E5" s="22">
        <f t="shared" si="1"/>
        <v>742.87484569915841</v>
      </c>
      <c r="F5" s="23">
        <f t="shared" si="2"/>
        <v>596.08188086043742</v>
      </c>
      <c r="G5" s="23">
        <v>596.08188086043742</v>
      </c>
    </row>
    <row r="6" spans="1:8" x14ac:dyDescent="0.25">
      <c r="A6" s="4" t="s">
        <v>5</v>
      </c>
      <c r="B6" s="5">
        <v>4.1429999999999998</v>
      </c>
      <c r="C6" s="6">
        <f t="shared" si="3"/>
        <v>812.31100720906443</v>
      </c>
      <c r="D6" s="21">
        <f t="shared" si="0"/>
        <v>899.20528429720002</v>
      </c>
      <c r="E6" s="22">
        <f t="shared" si="1"/>
        <v>751.45437097786873</v>
      </c>
      <c r="F6" s="23">
        <f t="shared" si="2"/>
        <v>623.57312615166063</v>
      </c>
      <c r="G6" s="23">
        <v>623.57312615166063</v>
      </c>
    </row>
    <row r="7" spans="1:8" x14ac:dyDescent="0.25">
      <c r="A7" s="4" t="s">
        <v>6</v>
      </c>
      <c r="B7" s="5">
        <v>4.5369999999999999</v>
      </c>
      <c r="C7" s="6">
        <f t="shared" si="3"/>
        <v>816.62505611739539</v>
      </c>
      <c r="D7" s="21">
        <f t="shared" si="0"/>
        <v>889.21904067319997</v>
      </c>
      <c r="E7" s="22">
        <f t="shared" si="1"/>
        <v>767.05874323375519</v>
      </c>
      <c r="F7" s="23">
        <f t="shared" si="2"/>
        <v>669.50393764451997</v>
      </c>
      <c r="G7" s="23">
        <v>669.50393764451997</v>
      </c>
    </row>
    <row r="8" spans="1:8" x14ac:dyDescent="0.25">
      <c r="A8" s="4" t="s">
        <v>7</v>
      </c>
      <c r="B8" s="5">
        <v>5.6740000000000004</v>
      </c>
      <c r="C8" s="6">
        <f t="shared" si="3"/>
        <v>837.24941065596397</v>
      </c>
      <c r="D8" s="21">
        <f t="shared" si="0"/>
        <v>875.13246433279994</v>
      </c>
      <c r="E8" s="22">
        <f t="shared" si="1"/>
        <v>813.19141200916158</v>
      </c>
      <c r="F8" s="23">
        <f t="shared" si="2"/>
        <v>778.03285731627943</v>
      </c>
      <c r="G8" s="23">
        <v>778.03285731627943</v>
      </c>
    </row>
    <row r="9" spans="1:8" x14ac:dyDescent="0.25">
      <c r="A9" s="4" t="s">
        <v>8</v>
      </c>
      <c r="B9" s="5">
        <v>5.9340000000000002</v>
      </c>
      <c r="C9" s="9">
        <v>801.9720101781171</v>
      </c>
      <c r="D9" s="9">
        <f>8.4628*B9*B9-98.8029*B9+1163.2864</f>
        <v>874.98511775680004</v>
      </c>
      <c r="E9" s="3">
        <f>0.2984*B9*B9*B9-3.6503*B9*B9+54.4164*B9+567.4427</f>
        <v>824.16467045159357</v>
      </c>
      <c r="F9" s="3">
        <f>-0.036*B9*B9*B9*B9+2.2329*B9*B9*B9-40.8807*B9*B9+356.9552*B9-301.778</f>
        <v>798.81635840163494</v>
      </c>
      <c r="G9" s="9">
        <v>801.9720101781171</v>
      </c>
    </row>
    <row r="10" spans="1:8" x14ac:dyDescent="0.25">
      <c r="A10" s="4" t="s">
        <v>9</v>
      </c>
      <c r="B10" s="5">
        <v>6.8630000000000004</v>
      </c>
      <c r="C10" s="9">
        <v>861.06870229007643</v>
      </c>
      <c r="D10" s="9">
        <f t="shared" ref="D10:D45" si="4">8.4628*B10*B10-98.8029*B10+1163.2864</f>
        <v>883.80648519319993</v>
      </c>
      <c r="E10" s="3">
        <f t="shared" ref="E10:E45" si="5">0.2984*B10*B10*B10-3.6503*B10*B10+54.4164*B10+567.4427</f>
        <v>865.42908528916473</v>
      </c>
      <c r="F10" s="3">
        <f t="shared" ref="F10:G45" si="6">-0.036*B10*B10*B10*B10+2.2329*B10*B10*B10-40.8807*B10*B10+356.9552*B10-301.778</f>
        <v>864.41844311559748</v>
      </c>
      <c r="G10" s="9">
        <v>861.06870229007643</v>
      </c>
    </row>
    <row r="11" spans="1:8" x14ac:dyDescent="0.25">
      <c r="A11" s="4" t="s">
        <v>10</v>
      </c>
      <c r="B11" s="5">
        <v>7.4269999999999996</v>
      </c>
      <c r="C11" s="9">
        <v>896.94656488549617</v>
      </c>
      <c r="D11" s="9">
        <f t="shared" si="4"/>
        <v>896.28809396119982</v>
      </c>
      <c r="E11" s="3">
        <f t="shared" si="5"/>
        <v>892.48880167462721</v>
      </c>
      <c r="F11" s="3">
        <f t="shared" si="6"/>
        <v>899.56459269691391</v>
      </c>
      <c r="G11" s="9">
        <v>896.94656488549617</v>
      </c>
    </row>
    <row r="12" spans="1:8" x14ac:dyDescent="0.25">
      <c r="A12" s="4" t="s">
        <v>11</v>
      </c>
      <c r="B12" s="5">
        <v>7.6189999999999998</v>
      </c>
      <c r="C12" s="9">
        <v>908.71143375680583</v>
      </c>
      <c r="D12" s="9">
        <f t="shared" si="4"/>
        <v>901.76554461080002</v>
      </c>
      <c r="E12" s="3">
        <f t="shared" si="5"/>
        <v>902.11972400714558</v>
      </c>
      <c r="F12" s="3">
        <f t="shared" si="6"/>
        <v>911.02327496314024</v>
      </c>
      <c r="G12" s="9">
        <v>908.71143375680583</v>
      </c>
    </row>
    <row r="13" spans="1:8" x14ac:dyDescent="0.25">
      <c r="A13" s="4" t="s">
        <v>12</v>
      </c>
      <c r="B13" s="5">
        <v>8.3320000000000007</v>
      </c>
      <c r="C13" s="9">
        <v>951.84513006654572</v>
      </c>
      <c r="D13" s="9">
        <f t="shared" si="4"/>
        <v>927.56703446719996</v>
      </c>
      <c r="E13" s="3">
        <f t="shared" si="5"/>
        <v>940.03051009061119</v>
      </c>
      <c r="F13" s="3">
        <f t="shared" si="6"/>
        <v>952.4109362940851</v>
      </c>
      <c r="G13" s="9">
        <v>951.84513006654572</v>
      </c>
    </row>
    <row r="14" spans="1:8" x14ac:dyDescent="0.25">
      <c r="A14" s="4" t="s">
        <v>13</v>
      </c>
      <c r="B14" s="5">
        <v>9.0879999999999992</v>
      </c>
      <c r="C14" s="9">
        <v>997.58015728977614</v>
      </c>
      <c r="D14" s="9">
        <f t="shared" si="4"/>
        <v>964.32305592319983</v>
      </c>
      <c r="E14" s="3">
        <f t="shared" si="5"/>
        <v>984.47148088724475</v>
      </c>
      <c r="F14" s="3">
        <f t="shared" si="6"/>
        <v>996.25311414261387</v>
      </c>
      <c r="G14" s="9">
        <v>997.58015728977614</v>
      </c>
    </row>
    <row r="15" spans="1:8" x14ac:dyDescent="0.25">
      <c r="A15" s="4" t="s">
        <v>14</v>
      </c>
      <c r="B15" s="5">
        <v>9.1549999999999994</v>
      </c>
      <c r="C15" s="9">
        <v>1001.7088607594935</v>
      </c>
      <c r="D15" s="9">
        <f t="shared" si="4"/>
        <v>968.0471812699999</v>
      </c>
      <c r="E15" s="3">
        <f t="shared" si="5"/>
        <v>988.64601836679992</v>
      </c>
      <c r="F15" s="3">
        <f t="shared" si="6"/>
        <v>1000.2213958092652</v>
      </c>
      <c r="G15" s="9">
        <v>1001.7088607594935</v>
      </c>
    </row>
    <row r="16" spans="1:8" x14ac:dyDescent="0.25">
      <c r="A16" s="4" t="s">
        <v>15</v>
      </c>
      <c r="B16" s="5">
        <v>9.907</v>
      </c>
      <c r="C16" s="9">
        <v>1049.3037974683543</v>
      </c>
      <c r="D16" s="9">
        <f t="shared" si="4"/>
        <v>1015.0584564572</v>
      </c>
      <c r="E16" s="3">
        <f t="shared" si="5"/>
        <v>1038.425787183171</v>
      </c>
      <c r="F16" s="3">
        <f t="shared" si="6"/>
        <v>1046.5776929210481</v>
      </c>
      <c r="G16" s="9">
        <v>1049.3037974683543</v>
      </c>
    </row>
    <row r="17" spans="1:7" x14ac:dyDescent="0.25">
      <c r="A17" s="4" t="s">
        <v>16</v>
      </c>
      <c r="B17" s="5">
        <v>10.119</v>
      </c>
      <c r="C17" s="9">
        <v>1062.7215189873418</v>
      </c>
      <c r="D17" s="9">
        <f t="shared" si="4"/>
        <v>1030.0411606108</v>
      </c>
      <c r="E17" s="3">
        <f t="shared" si="5"/>
        <v>1053.4929978251457</v>
      </c>
      <c r="F17" s="3">
        <f t="shared" si="6"/>
        <v>1060.4292754576502</v>
      </c>
      <c r="G17" s="9">
        <v>1062.7215189873418</v>
      </c>
    </row>
    <row r="18" spans="1:7" x14ac:dyDescent="0.25">
      <c r="A18" s="4" t="s">
        <v>17</v>
      </c>
      <c r="B18" s="5">
        <v>10.624000000000001</v>
      </c>
      <c r="C18" s="9">
        <v>1094.6835443037974</v>
      </c>
      <c r="D18" s="9">
        <f t="shared" si="4"/>
        <v>1068.7953456128002</v>
      </c>
      <c r="E18" s="3">
        <f t="shared" si="5"/>
        <v>1091.3741267734017</v>
      </c>
      <c r="F18" s="3">
        <f t="shared" si="6"/>
        <v>1095.2376271844716</v>
      </c>
      <c r="G18" s="9">
        <v>1094.6835443037974</v>
      </c>
    </row>
    <row r="19" spans="1:7" x14ac:dyDescent="0.25">
      <c r="A19" s="4" t="s">
        <v>18</v>
      </c>
      <c r="B19" s="10">
        <v>11.722</v>
      </c>
      <c r="C19" s="9">
        <v>1181.25</v>
      </c>
      <c r="D19" s="9">
        <f t="shared" si="4"/>
        <v>1167.9522436351999</v>
      </c>
      <c r="E19" s="3">
        <f t="shared" si="5"/>
        <v>1184.3635907467233</v>
      </c>
      <c r="F19" s="3">
        <f t="shared" si="6"/>
        <v>1181.9923220411358</v>
      </c>
      <c r="G19" s="9">
        <v>1181.25</v>
      </c>
    </row>
    <row r="20" spans="1:7" x14ac:dyDescent="0.25">
      <c r="A20" s="4" t="s">
        <v>19</v>
      </c>
      <c r="B20" s="5">
        <v>12.045</v>
      </c>
      <c r="C20" s="9">
        <v>1208.8557213930349</v>
      </c>
      <c r="D20" s="9">
        <f t="shared" si="4"/>
        <v>1201.0056306699998</v>
      </c>
      <c r="E20" s="3">
        <f t="shared" si="5"/>
        <v>1214.7531986941999</v>
      </c>
      <c r="F20" s="3">
        <f t="shared" si="6"/>
        <v>1210.9578192538895</v>
      </c>
      <c r="G20" s="9">
        <v>1208.8557213930349</v>
      </c>
    </row>
    <row r="21" spans="1:7" x14ac:dyDescent="0.25">
      <c r="A21" s="4" t="s">
        <v>20</v>
      </c>
      <c r="B21" s="5">
        <v>12.541</v>
      </c>
      <c r="C21" s="9">
        <v>1258.2089552238806</v>
      </c>
      <c r="D21" s="9">
        <f t="shared" si="4"/>
        <v>1255.2003270667999</v>
      </c>
      <c r="E21" s="3">
        <f t="shared" si="5"/>
        <v>1264.3379097017264</v>
      </c>
      <c r="F21" s="3">
        <f t="shared" si="6"/>
        <v>1258.9092620362242</v>
      </c>
      <c r="G21" s="9">
        <v>1258.2089552238806</v>
      </c>
    </row>
    <row r="22" spans="1:7" x14ac:dyDescent="0.25">
      <c r="A22" s="4" t="s">
        <v>21</v>
      </c>
      <c r="B22" s="5">
        <v>12.805999999999999</v>
      </c>
      <c r="C22" s="9">
        <v>1284.5771144278606</v>
      </c>
      <c r="D22" s="9">
        <f t="shared" si="4"/>
        <v>1285.8618053407997</v>
      </c>
      <c r="E22" s="3">
        <f t="shared" si="5"/>
        <v>1292.3437356898144</v>
      </c>
      <c r="F22" s="3">
        <f t="shared" si="6"/>
        <v>1286.3536787200489</v>
      </c>
      <c r="G22" s="9">
        <v>1284.5771144278606</v>
      </c>
    </row>
    <row r="23" spans="1:7" x14ac:dyDescent="0.25">
      <c r="A23" s="4" t="s">
        <v>22</v>
      </c>
      <c r="B23" s="5">
        <v>12.853999999999999</v>
      </c>
      <c r="C23" s="9">
        <v>1289.3532338308457</v>
      </c>
      <c r="D23" s="9">
        <f t="shared" si="4"/>
        <v>1291.5427276447999</v>
      </c>
      <c r="E23" s="3">
        <f t="shared" si="5"/>
        <v>1297.5329082254175</v>
      </c>
      <c r="F23" s="3">
        <f t="shared" si="6"/>
        <v>1291.4658737671318</v>
      </c>
      <c r="G23" s="9">
        <v>1289.3532338308457</v>
      </c>
    </row>
    <row r="24" spans="1:7" x14ac:dyDescent="0.25">
      <c r="A24" s="4" t="s">
        <v>23</v>
      </c>
      <c r="B24" s="5">
        <v>13.151999999999999</v>
      </c>
      <c r="C24" s="9">
        <v>1322.5235849056603</v>
      </c>
      <c r="D24" s="9">
        <f t="shared" si="4"/>
        <v>1327.6843693312001</v>
      </c>
      <c r="E24" s="3">
        <f t="shared" si="5"/>
        <v>1330.5667913027073</v>
      </c>
      <c r="F24" s="3">
        <f t="shared" si="6"/>
        <v>1324.1968536284933</v>
      </c>
      <c r="G24" s="9">
        <v>1322.5235849056603</v>
      </c>
    </row>
    <row r="25" spans="1:7" x14ac:dyDescent="0.25">
      <c r="A25" s="4" t="s">
        <v>24</v>
      </c>
      <c r="B25" s="5">
        <v>13.374000000000001</v>
      </c>
      <c r="C25" s="9">
        <v>1348.7028301886794</v>
      </c>
      <c r="D25" s="9">
        <f t="shared" si="4"/>
        <v>1355.5856252128001</v>
      </c>
      <c r="E25" s="3">
        <f t="shared" si="5"/>
        <v>1356.1110695602015</v>
      </c>
      <c r="F25" s="3">
        <f t="shared" si="6"/>
        <v>1349.71506723467</v>
      </c>
      <c r="G25" s="9">
        <v>1348.7028301886794</v>
      </c>
    </row>
    <row r="26" spans="1:7" x14ac:dyDescent="0.25">
      <c r="A26" s="4" t="s">
        <v>25</v>
      </c>
      <c r="B26" s="5">
        <v>13.407999999999999</v>
      </c>
      <c r="C26" s="9">
        <v>1352.7122641509434</v>
      </c>
      <c r="D26" s="9">
        <f t="shared" si="4"/>
        <v>1359.9324507392</v>
      </c>
      <c r="E26" s="3">
        <f t="shared" si="5"/>
        <v>1360.0952036331007</v>
      </c>
      <c r="F26" s="3">
        <f t="shared" si="6"/>
        <v>1353.7104226460235</v>
      </c>
      <c r="G26" s="9">
        <v>1352.7122641509434</v>
      </c>
    </row>
    <row r="27" spans="1:7" ht="25.5" x14ac:dyDescent="0.25">
      <c r="A27" s="4" t="s">
        <v>26</v>
      </c>
      <c r="B27" s="5">
        <v>13.504</v>
      </c>
      <c r="C27" s="9">
        <v>1364.0330188679245</v>
      </c>
      <c r="D27" s="9">
        <f t="shared" si="4"/>
        <v>1372.3114562047999</v>
      </c>
      <c r="E27" s="3">
        <f t="shared" si="5"/>
        <v>1371.4489939774976</v>
      </c>
      <c r="F27" s="3">
        <f t="shared" si="6"/>
        <v>1365.1177569904805</v>
      </c>
      <c r="G27" s="9">
        <v>1364.0330188679245</v>
      </c>
    </row>
    <row r="28" spans="1:7" x14ac:dyDescent="0.25">
      <c r="A28" s="4" t="s">
        <v>27</v>
      </c>
      <c r="B28" s="5">
        <v>13.879</v>
      </c>
      <c r="C28" s="9">
        <v>1409.4850948509486</v>
      </c>
      <c r="D28" s="9">
        <f t="shared" si="4"/>
        <v>1422.1616883547999</v>
      </c>
      <c r="E28" s="3">
        <f t="shared" si="5"/>
        <v>1417.3048888486974</v>
      </c>
      <c r="F28" s="3">
        <f t="shared" si="6"/>
        <v>1411.4908108605998</v>
      </c>
      <c r="G28" s="9">
        <v>1409.4850948509486</v>
      </c>
    </row>
    <row r="29" spans="1:7" x14ac:dyDescent="0.25">
      <c r="A29" s="4" t="s">
        <v>28</v>
      </c>
      <c r="B29" s="5">
        <v>13.888999999999999</v>
      </c>
      <c r="C29" s="9">
        <v>1410.8401084010841</v>
      </c>
      <c r="D29" s="9">
        <f t="shared" si="4"/>
        <v>1423.5236096587998</v>
      </c>
      <c r="E29" s="3">
        <f t="shared" si="5"/>
        <v>1418.5610739814094</v>
      </c>
      <c r="F29" s="3">
        <f t="shared" si="6"/>
        <v>1412.7674376928828</v>
      </c>
      <c r="G29" s="9">
        <v>1410.8401084010841</v>
      </c>
    </row>
    <row r="30" spans="1:7" x14ac:dyDescent="0.25">
      <c r="A30" s="4" t="s">
        <v>29</v>
      </c>
      <c r="B30" s="5">
        <v>14.115</v>
      </c>
      <c r="C30" s="9">
        <v>1441.4634146341464</v>
      </c>
      <c r="D30" s="9">
        <f t="shared" si="4"/>
        <v>1454.75440303</v>
      </c>
      <c r="E30" s="3">
        <f t="shared" si="5"/>
        <v>1447.4227528915999</v>
      </c>
      <c r="F30" s="3">
        <f t="shared" si="6"/>
        <v>1442.1812990288656</v>
      </c>
      <c r="G30" s="9">
        <v>1441.4634146341464</v>
      </c>
    </row>
    <row r="31" spans="1:7" x14ac:dyDescent="0.25">
      <c r="A31" s="4" t="s">
        <v>30</v>
      </c>
      <c r="B31" s="5">
        <v>14.361000000000001</v>
      </c>
      <c r="C31" s="9">
        <v>1474.7967479674796</v>
      </c>
      <c r="D31" s="9">
        <f t="shared" si="4"/>
        <v>1489.7316160588002</v>
      </c>
      <c r="E31" s="3">
        <f t="shared" si="5"/>
        <v>1479.8825739733904</v>
      </c>
      <c r="F31" s="3">
        <f t="shared" si="6"/>
        <v>1475.4334800404197</v>
      </c>
      <c r="G31" s="9">
        <v>1474.7967479674796</v>
      </c>
    </row>
    <row r="32" spans="1:7" x14ac:dyDescent="0.25">
      <c r="A32" s="4" t="s">
        <v>31</v>
      </c>
      <c r="B32" s="5">
        <v>14.371</v>
      </c>
      <c r="C32" s="9">
        <v>1476.1517615176151</v>
      </c>
      <c r="D32" s="9">
        <f t="shared" si="4"/>
        <v>1491.1751187548</v>
      </c>
      <c r="E32" s="3">
        <f t="shared" si="5"/>
        <v>1481.2254651221024</v>
      </c>
      <c r="F32" s="3">
        <f t="shared" si="6"/>
        <v>1476.8126656649904</v>
      </c>
      <c r="G32" s="9">
        <v>1476.1517615176151</v>
      </c>
    </row>
    <row r="33" spans="1:7" x14ac:dyDescent="0.25">
      <c r="A33" s="4" t="s">
        <v>32</v>
      </c>
      <c r="B33" s="5">
        <v>15.151</v>
      </c>
      <c r="C33" s="9">
        <v>1591.3767019667171</v>
      </c>
      <c r="D33" s="9">
        <f t="shared" si="4"/>
        <v>1608.9831064027999</v>
      </c>
      <c r="E33" s="3">
        <f t="shared" si="5"/>
        <v>1591.7906061142785</v>
      </c>
      <c r="F33" s="3">
        <f t="shared" si="6"/>
        <v>1591.0940354150473</v>
      </c>
      <c r="G33" s="9">
        <v>1591.3767019667171</v>
      </c>
    </row>
    <row r="34" spans="1:7" x14ac:dyDescent="0.25">
      <c r="A34" s="11" t="s">
        <v>33</v>
      </c>
      <c r="B34" s="12">
        <v>16.321000000000002</v>
      </c>
      <c r="C34" s="13">
        <v>1788.4413309982488</v>
      </c>
      <c r="D34" s="9">
        <f t="shared" si="4"/>
        <v>1805.0029660747998</v>
      </c>
      <c r="E34" s="3">
        <f t="shared" si="5"/>
        <v>1780.520054215343</v>
      </c>
      <c r="F34" s="3">
        <f t="shared" si="6"/>
        <v>1787.6343106593361</v>
      </c>
      <c r="G34" s="13">
        <v>1788.4413309982488</v>
      </c>
    </row>
    <row r="35" spans="1:7" ht="25.5" x14ac:dyDescent="0.25">
      <c r="A35" s="11" t="s">
        <v>34</v>
      </c>
      <c r="B35" s="12">
        <v>16.321000000000002</v>
      </c>
      <c r="C35" s="13">
        <v>1788.4413309982488</v>
      </c>
      <c r="D35" s="9">
        <f t="shared" si="4"/>
        <v>1805.0029660747998</v>
      </c>
      <c r="E35" s="3">
        <f t="shared" si="5"/>
        <v>1780.520054215343</v>
      </c>
      <c r="F35" s="3">
        <f t="shared" si="6"/>
        <v>1787.6343106593361</v>
      </c>
      <c r="G35" s="13">
        <v>1788.4413309982488</v>
      </c>
    </row>
    <row r="36" spans="1:7" x14ac:dyDescent="0.25">
      <c r="A36" s="4" t="s">
        <v>35</v>
      </c>
      <c r="B36" s="5">
        <v>17.428000000000001</v>
      </c>
      <c r="C36" s="9">
        <v>1999.2172211350298</v>
      </c>
      <c r="D36" s="9">
        <f t="shared" si="4"/>
        <v>2011.7995739552005</v>
      </c>
      <c r="E36" s="3">
        <f t="shared" si="5"/>
        <v>1986.6666182115973</v>
      </c>
      <c r="F36" s="3">
        <f t="shared" si="6"/>
        <v>2000.9970322072406</v>
      </c>
      <c r="G36" s="9">
        <v>1999.2172211350298</v>
      </c>
    </row>
    <row r="37" spans="1:7" x14ac:dyDescent="0.25">
      <c r="A37" s="4" t="s">
        <v>36</v>
      </c>
      <c r="B37" s="5">
        <v>18.04</v>
      </c>
      <c r="C37" s="9">
        <v>2126.8980477223427</v>
      </c>
      <c r="D37" s="9">
        <f t="shared" si="4"/>
        <v>2135.0292564799993</v>
      </c>
      <c r="E37" s="3">
        <f t="shared" si="5"/>
        <v>2113.0514763775996</v>
      </c>
      <c r="F37" s="3">
        <f t="shared" si="6"/>
        <v>2129.8539479654401</v>
      </c>
      <c r="G37" s="9">
        <v>2126.8980477223427</v>
      </c>
    </row>
    <row r="38" spans="1:7" x14ac:dyDescent="0.25">
      <c r="A38" s="4" t="s">
        <v>37</v>
      </c>
      <c r="B38" s="10">
        <v>18.492000000000001</v>
      </c>
      <c r="C38" s="9">
        <v>2225.9009009009014</v>
      </c>
      <c r="D38" s="9">
        <f t="shared" si="4"/>
        <v>2230.1120260192001</v>
      </c>
      <c r="E38" s="3">
        <f t="shared" si="5"/>
        <v>2212.3827511448198</v>
      </c>
      <c r="F38" s="3">
        <f t="shared" si="6"/>
        <v>2229.6954583525776</v>
      </c>
      <c r="G38" s="9">
        <v>2225.9009009009014</v>
      </c>
    </row>
    <row r="39" spans="1:7" x14ac:dyDescent="0.25">
      <c r="A39" s="4" t="s">
        <v>38</v>
      </c>
      <c r="B39" s="10">
        <v>18.751999999999999</v>
      </c>
      <c r="C39" s="9">
        <v>2284.4594594594591</v>
      </c>
      <c r="D39" s="9">
        <f t="shared" si="4"/>
        <v>2286.3722880512</v>
      </c>
      <c r="E39" s="3">
        <f t="shared" si="5"/>
        <v>2271.898344091187</v>
      </c>
      <c r="F39" s="3">
        <f t="shared" si="6"/>
        <v>2288.8307367759626</v>
      </c>
      <c r="G39" s="9">
        <v>2284.4594594594591</v>
      </c>
    </row>
    <row r="40" spans="1:7" x14ac:dyDescent="0.25">
      <c r="A40" s="4" t="s">
        <v>39</v>
      </c>
      <c r="B40" s="10">
        <v>19.504000000000001</v>
      </c>
      <c r="C40" s="9">
        <v>2462.6535626535633</v>
      </c>
      <c r="D40" s="9">
        <f t="shared" si="4"/>
        <v>2455.5346706048003</v>
      </c>
      <c r="E40" s="3">
        <f t="shared" si="5"/>
        <v>2454.1446639166979</v>
      </c>
      <c r="F40" s="3">
        <f t="shared" si="6"/>
        <v>2466.3626705223833</v>
      </c>
      <c r="G40" s="9">
        <v>2462.6535626535633</v>
      </c>
    </row>
    <row r="41" spans="1:7" x14ac:dyDescent="0.25">
      <c r="A41" s="4" t="s">
        <v>40</v>
      </c>
      <c r="B41" s="10">
        <v>20.466999999999999</v>
      </c>
      <c r="C41" s="9">
        <v>2703.8095238095234</v>
      </c>
      <c r="D41" s="9">
        <f t="shared" si="4"/>
        <v>2686.1381932892</v>
      </c>
      <c r="E41" s="3">
        <f t="shared" si="5"/>
        <v>2710.4378812920991</v>
      </c>
      <c r="F41" s="3">
        <f t="shared" si="6"/>
        <v>2706.017879684453</v>
      </c>
      <c r="G41" s="9">
        <v>2703.8095238095234</v>
      </c>
    </row>
    <row r="42" spans="1:7" ht="25.5" x14ac:dyDescent="0.25">
      <c r="A42" s="4" t="s">
        <v>41</v>
      </c>
      <c r="B42" s="10">
        <v>20.51</v>
      </c>
      <c r="C42" s="9">
        <v>2714.0476190476193</v>
      </c>
      <c r="D42" s="9">
        <f t="shared" si="4"/>
        <v>2696.8012152800006</v>
      </c>
      <c r="E42" s="3">
        <f t="shared" si="5"/>
        <v>2722.5047144284003</v>
      </c>
      <c r="F42" s="3">
        <f t="shared" si="6"/>
        <v>2716.9943253955389</v>
      </c>
      <c r="G42" s="9">
        <v>2714.0476190476193</v>
      </c>
    </row>
    <row r="43" spans="1:7" ht="25.5" x14ac:dyDescent="0.25">
      <c r="A43" s="4" t="s">
        <v>42</v>
      </c>
      <c r="B43" s="10">
        <v>20.712</v>
      </c>
      <c r="C43" s="9">
        <v>2762.1428571428573</v>
      </c>
      <c r="D43" s="9">
        <f t="shared" si="4"/>
        <v>2747.3114448831993</v>
      </c>
      <c r="E43" s="3">
        <f t="shared" si="5"/>
        <v>2779.9211262205949</v>
      </c>
      <c r="F43" s="3">
        <f t="shared" si="6"/>
        <v>2768.8318360100793</v>
      </c>
      <c r="G43" s="9">
        <v>2762.1428571428573</v>
      </c>
    </row>
    <row r="44" spans="1:7" x14ac:dyDescent="0.25">
      <c r="A44" s="4" t="s">
        <v>43</v>
      </c>
      <c r="B44" s="10">
        <v>22.094000000000001</v>
      </c>
      <c r="C44" s="8">
        <f xml:space="preserve"> 0.1235*B44*B44*B44 + 2.9235*B44*B44 - 21.41*B44 + 842.05</f>
        <v>3128.065280859124</v>
      </c>
      <c r="D44" s="21">
        <f t="shared" si="4"/>
        <v>3111.4072455008004</v>
      </c>
      <c r="E44" s="22">
        <f t="shared" si="5"/>
        <v>3206.1090335138656</v>
      </c>
      <c r="F44" s="23">
        <f t="shared" si="6"/>
        <v>3132.8011623514049</v>
      </c>
      <c r="G44" s="23">
        <v>3132.8011623514049</v>
      </c>
    </row>
    <row r="45" spans="1:7" x14ac:dyDescent="0.25">
      <c r="A45" s="4" t="s">
        <v>44</v>
      </c>
      <c r="B45" s="10">
        <v>23.3</v>
      </c>
      <c r="C45" s="8">
        <f xml:space="preserve"> 0.1235*B45*B45*B45 + 2.9235*B45*B45 - 21.41*B45 + 842.05</f>
        <v>3492.5290345000003</v>
      </c>
      <c r="D45" s="21">
        <f t="shared" si="4"/>
        <v>3455.5483220000006</v>
      </c>
      <c r="E45" s="22">
        <f t="shared" si="5"/>
        <v>3628.1956138</v>
      </c>
      <c r="F45" s="23">
        <f t="shared" si="6"/>
        <v>3455.9956486999999</v>
      </c>
      <c r="G45" s="23">
        <v>3455.9956486999999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Regresion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LV</dc:creator>
  <cp:lastModifiedBy>Lucena Vicente, Marta</cp:lastModifiedBy>
  <dcterms:created xsi:type="dcterms:W3CDTF">2015-06-05T18:19:34Z</dcterms:created>
  <dcterms:modified xsi:type="dcterms:W3CDTF">2025-04-21T19:51:17Z</dcterms:modified>
</cp:coreProperties>
</file>