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G7" i="1"/>
  <c r="G18" i="1" l="1"/>
  <c r="G17" i="1"/>
  <c r="G16" i="1"/>
  <c r="G15" i="1"/>
  <c r="G14" i="1"/>
  <c r="G12" i="1"/>
  <c r="G11" i="1"/>
  <c r="G10" i="1"/>
  <c r="G9" i="1"/>
  <c r="G8" i="1"/>
  <c r="G6" i="1"/>
  <c r="G5" i="1"/>
  <c r="G3" i="1"/>
  <c r="G2" i="1"/>
  <c r="G4" i="1" s="1"/>
  <c r="A13" i="2" l="1"/>
</calcChain>
</file>

<file path=xl/sharedStrings.xml><?xml version="1.0" encoding="utf-8"?>
<sst xmlns="http://schemas.openxmlformats.org/spreadsheetml/2006/main" count="100" uniqueCount="88">
  <si>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</si>
  <si>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</si>
  <si>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</si>
  <si>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</si>
  <si>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</si>
  <si>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</si>
  <si>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</si>
  <si>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</si>
  <si>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</si>
  <si>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</si>
  <si>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</si>
  <si>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</si>
  <si>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</si>
  <si>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</si>
  <si>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</si>
  <si>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</si>
  <si>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</si>
  <si>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</si>
  <si>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</si>
  <si>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</si>
  <si>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</si>
  <si>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</si>
  <si>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</si>
  <si>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</si>
  <si>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</si>
  <si>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</si>
  <si>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</si>
  <si>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</si>
  <si>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</si>
  <si>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</si>
  <si>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</si>
  <si>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</si>
  <si>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</si>
  <si>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</si>
  <si>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</si>
  <si>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</si>
  <si>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</si>
  <si>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</si>
  <si>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</si>
  <si>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</si>
  <si>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</si>
  <si>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</si>
  <si>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</si>
  <si>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</si>
  <si>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</si>
  <si>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</si>
  <si>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</si>
  <si>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</si>
  <si>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</si>
  <si>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</si>
  <si>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</si>
  <si>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</si>
  <si>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</si>
  <si>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</si>
  <si>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</si>
  <si>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</si>
  <si>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</si>
  <si>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</si>
  <si>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</si>
  <si>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</si>
  <si>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</si>
  <si>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</si>
  <si>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</si>
  <si>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</si>
  <si>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</si>
  <si>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</si>
  <si>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Gender</t>
  </si>
  <si>
    <t>Mark</t>
  </si>
  <si>
    <t>F</t>
  </si>
  <si>
    <t>M</t>
  </si>
  <si>
    <t>Total marks for girls</t>
  </si>
  <si>
    <t>Average mark for girls</t>
  </si>
  <si>
    <t>Total marks for boys</t>
  </si>
  <si>
    <t>Total number of boys</t>
  </si>
  <si>
    <t>Total number of girls</t>
  </si>
  <si>
    <t>Average mark for boys</t>
  </si>
  <si>
    <t>Minimum mark</t>
  </si>
  <si>
    <t>Maximum mark</t>
  </si>
  <si>
    <t>Modal mark</t>
  </si>
  <si>
    <t>Median mark</t>
  </si>
  <si>
    <t>Average mark of class</t>
  </si>
  <si>
    <t>Second lowest mark</t>
  </si>
  <si>
    <t>Second highest mark</t>
  </si>
  <si>
    <t>70th percentile</t>
  </si>
  <si>
    <t>First quartile</t>
  </si>
  <si>
    <t>Standard deviation</t>
  </si>
  <si>
    <t>Variance</t>
  </si>
  <si>
    <t>Analysis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</si>
</sst>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view="pageLayout" zoomScaleNormal="110" workbookViewId="0">
      <selection activeCell="H2" sqref="H2"/>
    </sheetView>
  </sheetViews>
  <sheetFormatPr defaultRowHeight="15" x14ac:dyDescent="0.25"/>
  <cols>
    <col min="1" max="1" width="9.140625" customWidth="1"/>
    <col min="2" max="2" width="8.85546875" bestFit="1" customWidth="1"/>
    <col min="3" max="3" width="7.7109375" style="8" bestFit="1" customWidth="1"/>
    <col min="4" max="4" width="5.5703125" style="10" bestFit="1" customWidth="1"/>
    <col min="6" max="6" width="21" bestFit="1" customWidth="1"/>
    <col min="7" max="7" width="11.85546875" bestFit="1" customWidth="1"/>
  </cols>
  <sheetData>
    <row r="1" spans="1:9" ht="30" x14ac:dyDescent="0.25">
      <c r="A1" s="6" t="s">
        <v>65</v>
      </c>
      <c r="B1" s="3" t="s">
        <v>64</v>
      </c>
      <c r="C1" s="3" t="s">
        <v>66</v>
      </c>
      <c r="D1" s="6" t="s">
        <v>67</v>
      </c>
      <c r="F1" s="12" t="s">
        <v>87</v>
      </c>
      <c r="G1" s="12"/>
    </row>
    <row r="2" spans="1:9" x14ac:dyDescent="0.25">
      <c r="A2" s="1">
        <v>1</v>
      </c>
      <c r="B2" s="2" t="s">
        <v>0</v>
      </c>
      <c r="C2" s="7" t="s">
        <v>68</v>
      </c>
      <c r="D2" s="9">
        <v>85</v>
      </c>
      <c r="F2" s="4" t="s">
        <v>70</v>
      </c>
      <c r="G2" s="11">
        <f>SUMIF(C2:C15, "F", D2:D15)</f>
        <v>489</v>
      </c>
      <c r="H2" s="8"/>
    </row>
    <row r="3" spans="1:9" x14ac:dyDescent="0.25">
      <c r="A3" s="1">
        <v>2</v>
      </c>
      <c r="B3" s="2" t="s">
        <v>1</v>
      </c>
      <c r="C3" s="7" t="s">
        <v>69</v>
      </c>
      <c r="D3" s="9">
        <v>67</v>
      </c>
      <c r="F3" s="4" t="s">
        <v>74</v>
      </c>
      <c r="G3" s="11">
        <f>COUNTIF(C2:C15,"F")</f>
        <v>7</v>
      </c>
      <c r="H3" s="8"/>
    </row>
    <row r="4" spans="1:9" x14ac:dyDescent="0.25">
      <c r="A4" s="1">
        <v>3</v>
      </c>
      <c r="B4" s="2" t="s">
        <v>62</v>
      </c>
      <c r="C4" s="7" t="s">
        <v>69</v>
      </c>
      <c r="D4" s="9">
        <v>69</v>
      </c>
      <c r="F4" s="4" t="s">
        <v>71</v>
      </c>
      <c r="G4" s="11">
        <f>G2/G3</f>
        <v>69.857142857142861</v>
      </c>
      <c r="H4" s="8"/>
    </row>
    <row r="5" spans="1:9" x14ac:dyDescent="0.25">
      <c r="A5" s="1">
        <v>4</v>
      </c>
      <c r="B5" s="2" t="s">
        <v>2</v>
      </c>
      <c r="C5" s="7" t="s">
        <v>68</v>
      </c>
      <c r="D5" s="9">
        <v>58</v>
      </c>
      <c r="F5" s="4" t="s">
        <v>72</v>
      </c>
      <c r="G5" s="11">
        <f>SUMIF(C2:C15, "M",D2:D15)</f>
        <v>457</v>
      </c>
      <c r="H5" s="8"/>
    </row>
    <row r="6" spans="1:9" x14ac:dyDescent="0.25">
      <c r="A6" s="1">
        <v>5</v>
      </c>
      <c r="B6" s="2" t="s">
        <v>3</v>
      </c>
      <c r="C6" s="7" t="s">
        <v>69</v>
      </c>
      <c r="D6" s="9">
        <v>67</v>
      </c>
      <c r="F6" s="4" t="s">
        <v>73</v>
      </c>
      <c r="G6" s="11">
        <f>COUNTIF(C2:C15, "M")</f>
        <v>7</v>
      </c>
      <c r="H6" s="8"/>
    </row>
    <row r="7" spans="1:9" x14ac:dyDescent="0.25">
      <c r="A7" s="1">
        <v>6</v>
      </c>
      <c r="B7" s="2" t="s">
        <v>4</v>
      </c>
      <c r="C7" s="7" t="s">
        <v>69</v>
      </c>
      <c r="D7" s="9">
        <v>55</v>
      </c>
      <c r="F7" s="4" t="s">
        <v>75</v>
      </c>
      <c r="G7" s="11">
        <f>G5/G6</f>
        <v>65.285714285714292</v>
      </c>
      <c r="H7" s="8"/>
    </row>
    <row r="8" spans="1:9" x14ac:dyDescent="0.25">
      <c r="A8" s="1">
        <v>7</v>
      </c>
      <c r="B8" s="2" t="s">
        <v>5</v>
      </c>
      <c r="C8" s="7" t="s">
        <v>69</v>
      </c>
      <c r="D8" s="9">
        <v>67</v>
      </c>
      <c r="F8" s="4" t="s">
        <v>76</v>
      </c>
      <c r="G8" s="11">
        <f>MIN(D2:D15)</f>
        <v>54</v>
      </c>
      <c r="H8" s="8"/>
    </row>
    <row r="9" spans="1:9" x14ac:dyDescent="0.25">
      <c r="A9" s="1">
        <v>8</v>
      </c>
      <c r="B9" s="2" t="s">
        <v>6</v>
      </c>
      <c r="C9" s="7" t="s">
        <v>69</v>
      </c>
      <c r="D9" s="9">
        <v>63</v>
      </c>
      <c r="F9" s="4" t="s">
        <v>81</v>
      </c>
      <c r="G9" s="11">
        <f>SMALL(D2:D15,2)</f>
        <v>55</v>
      </c>
      <c r="H9" s="8"/>
    </row>
    <row r="10" spans="1:9" x14ac:dyDescent="0.25">
      <c r="A10" s="1">
        <v>9</v>
      </c>
      <c r="B10" s="2" t="s">
        <v>7</v>
      </c>
      <c r="C10" s="7" t="s">
        <v>68</v>
      </c>
      <c r="D10" s="9">
        <v>77</v>
      </c>
      <c r="F10" s="4" t="s">
        <v>77</v>
      </c>
      <c r="G10" s="11">
        <f>MAX(D2:D15)</f>
        <v>85</v>
      </c>
      <c r="H10" s="8"/>
      <c r="I10" s="10"/>
    </row>
    <row r="11" spans="1:9" x14ac:dyDescent="0.25">
      <c r="A11" s="1">
        <v>10</v>
      </c>
      <c r="B11" s="2" t="s">
        <v>8</v>
      </c>
      <c r="C11" s="7" t="s">
        <v>68</v>
      </c>
      <c r="D11" s="9">
        <v>78</v>
      </c>
      <c r="F11" s="4" t="s">
        <v>82</v>
      </c>
      <c r="G11" s="11">
        <f>LARGE(D2:D15,2)</f>
        <v>78</v>
      </c>
      <c r="H11" s="8"/>
      <c r="I11" s="10"/>
    </row>
    <row r="12" spans="1:9" x14ac:dyDescent="0.25">
      <c r="A12" s="1">
        <v>11</v>
      </c>
      <c r="B12" s="2" t="s">
        <v>9</v>
      </c>
      <c r="C12" s="7" t="s">
        <v>69</v>
      </c>
      <c r="D12" s="9">
        <v>69</v>
      </c>
      <c r="F12" s="4" t="s">
        <v>78</v>
      </c>
      <c r="G12" s="11">
        <f>_xlfn.MODE.SNGL(D2:D15)</f>
        <v>67</v>
      </c>
      <c r="H12" s="8"/>
      <c r="I12" s="10"/>
    </row>
    <row r="13" spans="1:9" x14ac:dyDescent="0.25">
      <c r="A13" s="1">
        <v>12</v>
      </c>
      <c r="B13" s="2" t="s">
        <v>10</v>
      </c>
      <c r="C13" s="7" t="s">
        <v>68</v>
      </c>
      <c r="D13" s="9">
        <v>67</v>
      </c>
      <c r="F13" s="4" t="s">
        <v>79</v>
      </c>
      <c r="G13" s="11">
        <f>MEDIAN(D2:D15)</f>
        <v>67</v>
      </c>
      <c r="H13" s="8"/>
      <c r="I13" s="10"/>
    </row>
    <row r="14" spans="1:9" x14ac:dyDescent="0.25">
      <c r="A14" s="1">
        <v>13</v>
      </c>
      <c r="B14" s="2" t="s">
        <v>11</v>
      </c>
      <c r="C14" s="7" t="s">
        <v>68</v>
      </c>
      <c r="D14" s="9">
        <v>70</v>
      </c>
      <c r="F14" s="4" t="s">
        <v>80</v>
      </c>
      <c r="G14" s="11">
        <f>AVERAGE(D2:D15)</f>
        <v>67.571428571428569</v>
      </c>
      <c r="H14" s="8"/>
      <c r="I14" s="10"/>
    </row>
    <row r="15" spans="1:9" x14ac:dyDescent="0.25">
      <c r="A15" s="1">
        <v>14</v>
      </c>
      <c r="B15" s="2" t="s">
        <v>63</v>
      </c>
      <c r="C15" s="7" t="s">
        <v>68</v>
      </c>
      <c r="D15" s="9">
        <v>54</v>
      </c>
      <c r="F15" s="4" t="s">
        <v>83</v>
      </c>
      <c r="G15" s="11">
        <f>PERCENTILE(D2:D15,0.7)</f>
        <v>69.099999999999994</v>
      </c>
      <c r="H15" s="8"/>
      <c r="I15" s="10"/>
    </row>
    <row r="16" spans="1:9" x14ac:dyDescent="0.25">
      <c r="F16" s="4" t="s">
        <v>84</v>
      </c>
      <c r="G16" s="11">
        <f>QUARTILE(D2:D15,1)</f>
        <v>64</v>
      </c>
      <c r="H16" s="8"/>
      <c r="I16" s="10"/>
    </row>
    <row r="17" spans="6:9" x14ac:dyDescent="0.25">
      <c r="F17" s="4" t="s">
        <v>85</v>
      </c>
      <c r="G17" s="11">
        <f>STDEV(D2:D15)</f>
        <v>8.626562607295126</v>
      </c>
      <c r="H17" s="8"/>
      <c r="I17" s="10"/>
    </row>
    <row r="18" spans="6:9" x14ac:dyDescent="0.25">
      <c r="F18" s="4" t="s">
        <v>86</v>
      </c>
      <c r="G18" s="11">
        <f>VAR(D2:D15)</f>
        <v>74.417582417582494</v>
      </c>
      <c r="H18" s="8"/>
      <c r="I18" s="10"/>
    </row>
  </sheetData>
  <mergeCells count="1">
    <mergeCell ref="F1:G1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5" t="s">
        <v>56</v>
      </c>
      <c r="B2" s="5" t="s">
        <v>53</v>
      </c>
      <c r="C2" s="5" t="s">
        <v>26</v>
      </c>
      <c r="D2" s="5" t="s">
        <v>23</v>
      </c>
      <c r="E2" s="5" t="s">
        <v>19</v>
      </c>
      <c r="F2" s="5" t="s">
        <v>16</v>
      </c>
      <c r="G2" s="5" t="s">
        <v>14</v>
      </c>
      <c r="H2" s="5" t="s">
        <v>44</v>
      </c>
      <c r="I2" s="5" t="s">
        <v>39</v>
      </c>
    </row>
    <row r="3" spans="1:9" x14ac:dyDescent="0.25">
      <c r="A3" s="5" t="s">
        <v>57</v>
      </c>
      <c r="B3" s="5" t="s">
        <v>54</v>
      </c>
      <c r="C3" s="5" t="s">
        <v>49</v>
      </c>
      <c r="D3" s="5" t="s">
        <v>24</v>
      </c>
      <c r="E3" s="5" t="s">
        <v>20</v>
      </c>
      <c r="F3" s="5" t="s">
        <v>17</v>
      </c>
      <c r="G3" s="4"/>
      <c r="H3" s="5" t="s">
        <v>45</v>
      </c>
      <c r="I3" s="4"/>
    </row>
    <row r="4" spans="1:9" x14ac:dyDescent="0.25">
      <c r="A4" s="5" t="s">
        <v>58</v>
      </c>
      <c r="B4" s="4"/>
      <c r="C4" s="5" t="s">
        <v>50</v>
      </c>
      <c r="D4" s="5" t="s">
        <v>27</v>
      </c>
      <c r="E4" s="5" t="s">
        <v>31</v>
      </c>
      <c r="F4" s="5" t="s">
        <v>18</v>
      </c>
      <c r="G4" s="4"/>
      <c r="H4" s="5" t="s">
        <v>47</v>
      </c>
      <c r="I4" s="4"/>
    </row>
    <row r="5" spans="1:9" x14ac:dyDescent="0.25">
      <c r="A5" s="5" t="s">
        <v>59</v>
      </c>
      <c r="B5" s="4"/>
      <c r="C5" s="5" t="s">
        <v>51</v>
      </c>
      <c r="D5" s="5" t="s">
        <v>28</v>
      </c>
      <c r="E5" s="5" t="s">
        <v>32</v>
      </c>
      <c r="F5" s="4"/>
      <c r="G5" s="4"/>
      <c r="H5" s="5" t="s">
        <v>48</v>
      </c>
      <c r="I5" s="4"/>
    </row>
    <row r="6" spans="1:9" x14ac:dyDescent="0.25">
      <c r="A6" s="5" t="s">
        <v>60</v>
      </c>
      <c r="B6" s="4"/>
      <c r="C6" s="4"/>
      <c r="D6" s="5" t="s">
        <v>29</v>
      </c>
      <c r="E6" s="5" t="s">
        <v>33</v>
      </c>
      <c r="F6" s="4"/>
      <c r="G6" s="4"/>
      <c r="H6" s="4"/>
      <c r="I6" s="4"/>
    </row>
    <row r="7" spans="1:9" x14ac:dyDescent="0.25">
      <c r="A7" s="5" t="s">
        <v>61</v>
      </c>
      <c r="B7" s="4"/>
      <c r="C7" s="4"/>
      <c r="D7" s="5" t="s">
        <v>30</v>
      </c>
      <c r="E7" s="5" t="s">
        <v>34</v>
      </c>
      <c r="F7" s="4"/>
      <c r="G7" s="4"/>
      <c r="H7" s="4"/>
      <c r="I7" s="4"/>
    </row>
    <row r="8" spans="1:9" x14ac:dyDescent="0.25">
      <c r="A8" s="4"/>
      <c r="B8" s="4"/>
      <c r="C8" s="4"/>
      <c r="D8" s="5" t="s">
        <v>40</v>
      </c>
      <c r="E8" s="5" t="s">
        <v>35</v>
      </c>
      <c r="F8" s="4"/>
      <c r="G8" s="4"/>
      <c r="H8" s="4"/>
      <c r="I8" s="4"/>
    </row>
    <row r="9" spans="1:9" x14ac:dyDescent="0.25">
      <c r="A9" s="4"/>
      <c r="B9" s="4"/>
      <c r="C9" s="4"/>
      <c r="D9" s="5" t="s">
        <v>41</v>
      </c>
      <c r="E9" s="5" t="s">
        <v>36</v>
      </c>
      <c r="F9" s="4"/>
      <c r="G9" s="4"/>
      <c r="H9" s="4"/>
      <c r="I9" s="4"/>
    </row>
    <row r="10" spans="1:9" x14ac:dyDescent="0.25">
      <c r="A10" s="4"/>
      <c r="B10" s="4"/>
      <c r="C10" s="4"/>
      <c r="D10" s="5" t="s">
        <v>42</v>
      </c>
      <c r="E10" s="5" t="s">
        <v>37</v>
      </c>
      <c r="F10" s="4"/>
      <c r="G10" s="4"/>
      <c r="H10" s="4"/>
      <c r="I10" s="4"/>
    </row>
    <row r="11" spans="1:9" x14ac:dyDescent="0.25">
      <c r="A11" s="4"/>
      <c r="B11" s="4"/>
      <c r="C11" s="4"/>
      <c r="D11" s="5" t="s">
        <v>43</v>
      </c>
      <c r="E11" s="5" t="s">
        <v>38</v>
      </c>
      <c r="F11" s="4"/>
      <c r="G11" s="4"/>
      <c r="H11" s="4"/>
      <c r="I11" s="4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BCAA9-DB1D-477D-9D47-4EF79A80B05F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C578E7-3DCE-4787-A78A-F4B7983239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F87F6-3B55-4842-B669-6AA765863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Patricia LYE (MOE)</cp:lastModifiedBy>
  <dcterms:created xsi:type="dcterms:W3CDTF">2016-10-05T07:39:45Z</dcterms:created>
  <dcterms:modified xsi:type="dcterms:W3CDTF">2017-06-20T02:13:19Z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