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ylevinsohn/Desktop/cs/cs431 capstone/CS431/CS431/colby-compass/"/>
    </mc:Choice>
  </mc:AlternateContent>
  <xr:revisionPtr revIDLastSave="0" documentId="13_ncr:1_{D5E037F9-7C33-9041-B8D3-730ABA7EED1E}" xr6:coauthVersionLast="47" xr6:coauthVersionMax="47" xr10:uidLastSave="{00000000-0000-0000-0000-000000000000}"/>
  <bookViews>
    <workbookView xWindow="1100" yWindow="500" windowWidth="32200" windowHeight="16940" activeTab="1" xr2:uid="{6BDFAEC6-6B68-C047-9CA8-14E65C11E92A}"/>
  </bookViews>
  <sheets>
    <sheet name="Sheet1" sheetId="1" r:id="rId1"/>
    <sheet name="Analyzed by Location" sheetId="2" r:id="rId2"/>
  </sheets>
  <definedNames>
    <definedName name="_xlnm._FilterDatabase" localSheetId="1" hidden="1">'Analyzed by Location'!$F$1:$F$117</definedName>
    <definedName name="_xlnm.Extract" localSheetId="1">'Analyzed by Location'!$Q:$Q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" i="2" l="1"/>
  <c r="R29" i="2"/>
  <c r="R25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28" i="2"/>
  <c r="R27" i="2"/>
  <c r="R26" i="2"/>
  <c r="R24" i="2"/>
  <c r="R2" i="2"/>
  <c r="R3" i="2"/>
  <c r="O7" i="2"/>
  <c r="O8" i="2" a="1"/>
  <c r="O8" i="2" s="1"/>
  <c r="O6" i="2"/>
  <c r="O5" i="2"/>
  <c r="O4" i="2"/>
  <c r="O8" i="1" a="1"/>
  <c r="O8" i="1" s="1"/>
  <c r="O7" i="1"/>
  <c r="O6" i="1"/>
  <c r="O5" i="1"/>
  <c r="O4" i="1"/>
  <c r="T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<sst xmlns="http://schemas.openxmlformats.org/spreadsheetml/2006/main" count="685" uniqueCount="184">
  <si>
    <t>Date</t>
  </si>
  <si>
    <t>Program Title</t>
  </si>
  <si>
    <t>Event Type</t>
  </si>
  <si>
    <t>Start Time</t>
  </si>
  <si>
    <t>End Time</t>
  </si>
  <si>
    <t>Location</t>
  </si>
  <si>
    <t>Sponsor</t>
  </si>
  <si>
    <t>Notes</t>
  </si>
  <si>
    <t>Budget/Spent</t>
  </si>
  <si>
    <t>Attendance</t>
  </si>
  <si>
    <t>COOT Welcome</t>
  </si>
  <si>
    <t>Grouda boys</t>
  </si>
  <si>
    <t>Eustis Lot</t>
  </si>
  <si>
    <t xml:space="preserve">Campus Ice Cream Truck </t>
  </si>
  <si>
    <t>Marylow Winddown - Coffee, Pinky D's Poutine, Games on Runnals Walk</t>
  </si>
  <si>
    <t>Hypnotist Al Snyder</t>
  </si>
  <si>
    <t xml:space="preserve">Orientation </t>
  </si>
  <si>
    <t>Road Warrior Pizza</t>
  </si>
  <si>
    <t>Live Game Show</t>
  </si>
  <si>
    <t>11pm</t>
  </si>
  <si>
    <t>Beach Betty</t>
  </si>
  <si>
    <t>Live Band, Lawn Games, &amp; S'mores Cart</t>
  </si>
  <si>
    <t>Roberts Patio &amp; Lawn</t>
  </si>
  <si>
    <t>Tacos Del Soul Food Trucks at Athletic Soccer Game</t>
  </si>
  <si>
    <t>Lower Athletic Lot</t>
  </si>
  <si>
    <t>Photobooth First day of Classes</t>
  </si>
  <si>
    <t>Spa</t>
  </si>
  <si>
    <t>Movie (Nope)</t>
  </si>
  <si>
    <t>Dana Lawn</t>
  </si>
  <si>
    <t>Axe Throwing</t>
  </si>
  <si>
    <t>First Weekend</t>
  </si>
  <si>
    <t>Open House at Greene Block + Studios</t>
  </si>
  <si>
    <t>Greene Block + Studios</t>
  </si>
  <si>
    <t>Arts Office</t>
  </si>
  <si>
    <t>Acapella Sampler</t>
  </si>
  <si>
    <t>Chapel</t>
  </si>
  <si>
    <t>Food Truck - Red Barn Food Truck</t>
  </si>
  <si>
    <t>Club Fair  - Eight 8 Donut</t>
  </si>
  <si>
    <t>Rodeo Theme! (bull ride, food truck, cowboy hats)</t>
  </si>
  <si>
    <t>Colby Green</t>
  </si>
  <si>
    <t>Petting zoo</t>
  </si>
  <si>
    <t>Food Truck - Pinky D's Poutine</t>
  </si>
  <si>
    <t>Late Night Food Truck - Portland Pie</t>
  </si>
  <si>
    <t>Fall Opening Concert: Dreezy</t>
  </si>
  <si>
    <t>Campus Engagement Fair with Student Jobs Info</t>
  </si>
  <si>
    <t>Dean of the College Area</t>
  </si>
  <si>
    <t>Red Barn</t>
  </si>
  <si>
    <t>Cancelled</t>
  </si>
  <si>
    <t>CMI X Marylow Coffee House: Saturday Night Live</t>
  </si>
  <si>
    <t xml:space="preserve">Pizza Cone </t>
  </si>
  <si>
    <t>Baby Bingo/Mini Bingo</t>
  </si>
  <si>
    <t xml:space="preserve">Sushi Food Truck - Mr. Tuna </t>
  </si>
  <si>
    <t>Potato Fest</t>
  </si>
  <si>
    <t>Drag Show</t>
  </si>
  <si>
    <t>Burrito Night</t>
  </si>
  <si>
    <t>Foss</t>
  </si>
  <si>
    <t>5pm</t>
  </si>
  <si>
    <t>Paintball</t>
  </si>
  <si>
    <t>Fall Concert</t>
  </si>
  <si>
    <t>Fieldhouse</t>
  </si>
  <si>
    <t>Late Night Food Truck: Pinky D's Poutine</t>
  </si>
  <si>
    <t>Pumpkin Carving with SGA</t>
  </si>
  <si>
    <t>Conor</t>
  </si>
  <si>
    <t>Haunted House</t>
  </si>
  <si>
    <t>Gouda Boys</t>
  </si>
  <si>
    <t>Falafel Mafia Food Truck</t>
  </si>
  <si>
    <t>Amy</t>
  </si>
  <si>
    <t xml:space="preserve">Marylow Coffee House SNL </t>
  </si>
  <si>
    <t>Mary Low Coffeehouse</t>
  </si>
  <si>
    <t>FLI Day Celebration</t>
  </si>
  <si>
    <t>Transgender November Film Screening</t>
  </si>
  <si>
    <t>Pugh Center</t>
  </si>
  <si>
    <t>Free Skate and Hot coco/cider</t>
  </si>
  <si>
    <t>AC</t>
  </si>
  <si>
    <t>Movie Night:  Ferris Bueller's Day Off</t>
  </si>
  <si>
    <t>Ostgrove Auditorium</t>
  </si>
  <si>
    <t>International Students Day</t>
  </si>
  <si>
    <t>Jeff LeBlanc at the Coffeehouse</t>
  </si>
  <si>
    <t>CAS Fashion Show</t>
  </si>
  <si>
    <t>International Food Festival</t>
  </si>
  <si>
    <t xml:space="preserve">Powder &amp; Wig Fall Show </t>
  </si>
  <si>
    <t>Powder &amp; Wig Fall Show</t>
  </si>
  <si>
    <t>Paint Night</t>
  </si>
  <si>
    <t>Colby Dancers Fall Show</t>
  </si>
  <si>
    <t>Colby Prom</t>
  </si>
  <si>
    <t>CMI</t>
  </si>
  <si>
    <t>Wednesday Night Trivia</t>
  </si>
  <si>
    <t>SPB</t>
  </si>
  <si>
    <t>Page Commons</t>
  </si>
  <si>
    <t>75+</t>
  </si>
  <si>
    <t>Learn to Latte Art</t>
  </si>
  <si>
    <t>Big Prize Bingo</t>
  </si>
  <si>
    <t>200+</t>
  </si>
  <si>
    <t>Escape Rooms</t>
  </si>
  <si>
    <t>Mainely Escapes</t>
  </si>
  <si>
    <t>Bus to Freeport</t>
  </si>
  <si>
    <t>SPB/SGA</t>
  </si>
  <si>
    <t>Freeport</t>
  </si>
  <si>
    <t>Four Square Tournament</t>
  </si>
  <si>
    <t>Learn to Paint</t>
  </si>
  <si>
    <t>SPB/All About Art</t>
  </si>
  <si>
    <t>35+</t>
  </si>
  <si>
    <t>Food Truck</t>
  </si>
  <si>
    <t>Cookie Decorating</t>
  </si>
  <si>
    <t>Brunch with Sunrise Bagels</t>
  </si>
  <si>
    <t>Tennis Lesson &amp; Tournament</t>
  </si>
  <si>
    <t>SPB/Women's Tennis</t>
  </si>
  <si>
    <t>Field House</t>
  </si>
  <si>
    <t>Karaoke Night</t>
  </si>
  <si>
    <t>SPB/Women's Rugby</t>
  </si>
  <si>
    <t>50+</t>
  </si>
  <si>
    <t>Learn to Make Crepes</t>
  </si>
  <si>
    <t>SPB/French Club</t>
  </si>
  <si>
    <t>55+</t>
  </si>
  <si>
    <t>Gingerbread House Competition</t>
  </si>
  <si>
    <t>Bus to Portland</t>
  </si>
  <si>
    <t>Portland</t>
  </si>
  <si>
    <t>Sledding</t>
  </si>
  <si>
    <t>Chapel Hill</t>
  </si>
  <si>
    <t>Powder &amp; Wig One Act Festival SHOW</t>
  </si>
  <si>
    <t>SPB Learn to Make Crepes</t>
  </si>
  <si>
    <t>Eugene</t>
  </si>
  <si>
    <t>SPB Late Night Food Truck - S'mores</t>
  </si>
  <si>
    <t>Contra Dance</t>
  </si>
  <si>
    <t>Powder &amp; Wig One Week Musical Show</t>
  </si>
  <si>
    <t>Yule Ball</t>
  </si>
  <si>
    <t>Harry Potter</t>
  </si>
  <si>
    <t>Foss Dining Hall</t>
  </si>
  <si>
    <t>Trivia</t>
  </si>
  <si>
    <t>Spencer &amp; Eliza</t>
  </si>
  <si>
    <t>Saturday Night Live</t>
  </si>
  <si>
    <t>Marylow Coffeehouse</t>
  </si>
  <si>
    <t>Chris</t>
  </si>
  <si>
    <t>Line Dancing</t>
  </si>
  <si>
    <t>Maggie Blake</t>
  </si>
  <si>
    <t>SPB Colby Universe</t>
  </si>
  <si>
    <t>Hydration Station</t>
  </si>
  <si>
    <t>Board Games with Meeples and Morsels (Substance Free Event)</t>
  </si>
  <si>
    <t>Colby Improv Show</t>
  </si>
  <si>
    <t>Coffee House</t>
  </si>
  <si>
    <t>Late Night FOOD</t>
  </si>
  <si>
    <t>Dana</t>
  </si>
  <si>
    <t>Karaoke</t>
  </si>
  <si>
    <t xml:space="preserve">Doghead Bingo with Pugh Center </t>
  </si>
  <si>
    <t>SPB Sunrise Paint Party</t>
  </si>
  <si>
    <t>Pugh We Made It! Hot Cocoa, Tea, Coffee, Hydration Station</t>
  </si>
  <si>
    <t>Sunrise at Steps</t>
  </si>
  <si>
    <t>Miller Steps</t>
  </si>
  <si>
    <t>Student Breakfast in Dana</t>
  </si>
  <si>
    <t>Senior Only Breakfast in Bob's</t>
  </si>
  <si>
    <t>Bob's</t>
  </si>
  <si>
    <t>SPB Bowling</t>
  </si>
  <si>
    <t>Spring Drag Show</t>
  </si>
  <si>
    <t>Satuday, April 2</t>
  </si>
  <si>
    <t>Take back the night movie night/ safe space</t>
  </si>
  <si>
    <t>GS Department Event</t>
  </si>
  <si>
    <t>ORSL</t>
  </si>
  <si>
    <t>2 Moms Read Queer Bedtime Stories</t>
  </si>
  <si>
    <t>Marylow Cofeehouse</t>
  </si>
  <si>
    <t>History Department Event</t>
  </si>
  <si>
    <t xml:space="preserve">SGA </t>
  </si>
  <si>
    <t>Powder &amp; Wig Spring Show: Mouse Trap</t>
  </si>
  <si>
    <t>Battle of the Bands</t>
  </si>
  <si>
    <t>SPB &amp; CMI</t>
  </si>
  <si>
    <t>FLI Gathering</t>
  </si>
  <si>
    <t>Maggie</t>
  </si>
  <si>
    <t>SPB Club Night</t>
  </si>
  <si>
    <t>Bey</t>
  </si>
  <si>
    <t>First-Year Sophomore Carnival</t>
  </si>
  <si>
    <t>SGA</t>
  </si>
  <si>
    <t>SGA Trip To Seadogs</t>
  </si>
  <si>
    <t>Junior Senior Soiree</t>
  </si>
  <si>
    <t xml:space="preserve">International Extravaganza </t>
  </si>
  <si>
    <t>International Club</t>
  </si>
  <si>
    <t>Colby Dancers Spring Show</t>
  </si>
  <si>
    <t>Spring Concert</t>
  </si>
  <si>
    <t>Roberts</t>
  </si>
  <si>
    <t xml:space="preserve">Johnson </t>
  </si>
  <si>
    <t xml:space="preserve">Colby Green </t>
  </si>
  <si>
    <t>Location Hubs</t>
  </si>
  <si>
    <t xml:space="preserve">Spa </t>
  </si>
  <si>
    <t xml:space="preserve"> Mary Low Coffeehouse</t>
  </si>
  <si>
    <t>Frequency</t>
  </si>
  <si>
    <t>Runnals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</si>
</sst>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yyyy\-mm\-dd;@"/>
    <numFmt numFmtId="166" formatCode="h:mm:ss;@"/>
  </numFmts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ptos Narrow"/>
      <scheme val="minor"/>
    </font>
    <font>
      <sz val="10"/>
      <color rgb="FF000000"/>
      <name val="Aptos Narrow"/>
      <family val="2"/>
      <scheme val="minor"/>
    </font>
    <font>
      <b/>
      <sz val="12"/>
      <color theme="1"/>
      <name val="Aptos Display"/>
      <scheme val="major"/>
    </font>
    <font>
      <sz val="12"/>
      <color theme="1"/>
      <name val="Aptos Display"/>
      <scheme val="major"/>
    </font>
    <font>
      <sz val="10"/>
      <color theme="1"/>
      <name val="Aptos Display"/>
      <scheme val="major"/>
    </font>
    <font>
      <sz val="10"/>
      <color rgb="FF000000"/>
      <name val="Aptos Display"/>
      <scheme val="major"/>
    </font>
    <font>
      <sz val="10"/>
      <color rgb="FF222222"/>
      <name val="Aptos Display"/>
      <scheme val="major"/>
    </font>
    <font>
      <b/>
      <sz val="10"/>
      <color theme="1"/>
      <name val="Aptos Display"/>
      <scheme val="major"/>
    </font>
    <font>
      <sz val="12"/>
      <color rgb="FF000000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center" wrapText="1"/>
    </xf>
    <xf numFmtId="165" fontId="0" fillId="0" borderId="0" xfId="0" applyNumberFormat="1"/>
    <xf numFmtId="166" fontId="1" fillId="2" borderId="1" xfId="0" applyNumberFormat="1" applyFont="1" applyFill="1" applyBorder="1" applyAlignment="1">
      <alignment wrapText="1"/>
    </xf>
    <xf numFmtId="166" fontId="0" fillId="0" borderId="0" xfId="0" applyNumberFormat="1"/>
    <xf numFmtId="166" fontId="1" fillId="2" borderId="1" xfId="0" applyNumberFormat="1" applyFont="1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6" fontId="3" fillId="0" borderId="1" xfId="0" applyNumberFormat="1" applyFont="1" applyFill="1" applyBorder="1"/>
    <xf numFmtId="166" fontId="3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5" fillId="0" borderId="1" xfId="0" applyFont="1" applyFill="1" applyBorder="1"/>
    <xf numFmtId="166" fontId="5" fillId="0" borderId="1" xfId="0" applyNumberFormat="1" applyFont="1" applyFill="1" applyBorder="1"/>
    <xf numFmtId="0" fontId="5" fillId="0" borderId="0" xfId="0" applyFont="1" applyFill="1"/>
    <xf numFmtId="164" fontId="2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166" fontId="3" fillId="0" borderId="0" xfId="0" applyNumberFormat="1" applyFont="1" applyFill="1"/>
    <xf numFmtId="166" fontId="3" fillId="0" borderId="2" xfId="0" applyNumberFormat="1" applyFont="1" applyFill="1" applyBorder="1"/>
    <xf numFmtId="166" fontId="5" fillId="0" borderId="2" xfId="0" applyNumberFormat="1" applyFont="1" applyFill="1" applyBorder="1"/>
    <xf numFmtId="0" fontId="5" fillId="0" borderId="2" xfId="0" applyFont="1" applyFill="1" applyBorder="1"/>
    <xf numFmtId="166" fontId="4" fillId="0" borderId="1" xfId="0" applyNumberFormat="1" applyFont="1" applyFill="1" applyBorder="1"/>
    <xf numFmtId="0" fontId="5" fillId="0" borderId="3" xfId="0" applyFont="1" applyFill="1" applyBorder="1"/>
    <xf numFmtId="166" fontId="6" fillId="0" borderId="0" xfId="0" applyNumberFormat="1" applyFont="1" applyFill="1"/>
    <xf numFmtId="166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left"/>
    </xf>
    <xf numFmtId="166" fontId="8" fillId="0" borderId="0" xfId="0" applyNumberFormat="1" applyFont="1" applyFill="1"/>
    <xf numFmtId="166" fontId="0" fillId="0" borderId="0" xfId="0" applyNumberFormat="1" applyFill="1"/>
    <xf numFmtId="166" fontId="2" fillId="0" borderId="1" xfId="0" applyNumberFormat="1" applyFont="1" applyFill="1" applyBorder="1"/>
    <xf numFmtId="3" fontId="2" fillId="0" borderId="1" xfId="0" applyNumberFormat="1" applyFont="1" applyFill="1" applyBorder="1"/>
    <xf numFmtId="0" fontId="6" fillId="0" borderId="1" xfId="0" applyFont="1" applyFill="1" applyBorder="1"/>
    <xf numFmtId="166" fontId="8" fillId="0" borderId="1" xfId="0" applyNumberFormat="1" applyFont="1" applyFill="1" applyBorder="1"/>
    <xf numFmtId="166" fontId="3" fillId="0" borderId="4" xfId="0" applyNumberFormat="1" applyFont="1" applyFill="1" applyBorder="1" applyAlignment="1">
      <alignment horizontal="left"/>
    </xf>
    <xf numFmtId="165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166" fontId="9" fillId="2" borderId="1" xfId="0" applyNumberFormat="1" applyFont="1" applyFill="1" applyBorder="1" applyAlignment="1">
      <alignment wrapText="1"/>
    </xf>
    <xf numFmtId="166" fontId="9" fillId="2" borderId="1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10" fillId="0" borderId="0" xfId="0" applyFont="1"/>
    <xf numFmtId="165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166" fontId="11" fillId="0" borderId="1" xfId="0" applyNumberFormat="1" applyFont="1" applyFill="1" applyBorder="1"/>
    <xf numFmtId="166" fontId="11" fillId="0" borderId="1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0" xfId="0" applyFont="1" applyFill="1"/>
    <xf numFmtId="164" fontId="11" fillId="0" borderId="1" xfId="0" applyNumberFormat="1" applyFont="1" applyFill="1" applyBorder="1"/>
    <xf numFmtId="0" fontId="12" fillId="0" borderId="1" xfId="0" applyFont="1" applyFill="1" applyBorder="1" applyAlignment="1">
      <alignment horizontal="left"/>
    </xf>
    <xf numFmtId="166" fontId="12" fillId="0" borderId="1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66" fontId="11" fillId="0" borderId="2" xfId="0" applyNumberFormat="1" applyFont="1" applyFill="1" applyBorder="1"/>
    <xf numFmtId="0" fontId="11" fillId="0" borderId="2" xfId="0" applyFont="1" applyFill="1" applyBorder="1"/>
    <xf numFmtId="0" fontId="11" fillId="0" borderId="2" xfId="0" applyFont="1" applyFill="1" applyBorder="1" applyAlignment="1">
      <alignment horizontal="left"/>
    </xf>
    <xf numFmtId="166" fontId="12" fillId="0" borderId="1" xfId="0" applyNumberFormat="1" applyFont="1" applyFill="1" applyBorder="1"/>
    <xf numFmtId="0" fontId="11" fillId="0" borderId="3" xfId="0" applyFont="1" applyFill="1" applyBorder="1" applyAlignment="1">
      <alignment horizontal="left"/>
    </xf>
    <xf numFmtId="166" fontId="13" fillId="0" borderId="0" xfId="0" applyNumberFormat="1" applyFont="1" applyFill="1"/>
    <xf numFmtId="165" fontId="14" fillId="0" borderId="1" xfId="0" applyNumberFormat="1" applyFont="1" applyFill="1" applyBorder="1" applyAlignment="1">
      <alignment horizontal="center"/>
    </xf>
    <xf numFmtId="166" fontId="12" fillId="0" borderId="0" xfId="0" applyNumberFormat="1" applyFont="1" applyFill="1"/>
    <xf numFmtId="166" fontId="10" fillId="0" borderId="0" xfId="0" applyNumberFormat="1" applyFont="1" applyFill="1"/>
    <xf numFmtId="3" fontId="11" fillId="0" borderId="1" xfId="0" applyNumberFormat="1" applyFont="1" applyFill="1" applyBorder="1"/>
    <xf numFmtId="0" fontId="13" fillId="0" borderId="1" xfId="0" applyFont="1" applyFill="1" applyBorder="1"/>
    <xf numFmtId="166" fontId="11" fillId="0" borderId="4" xfId="0" applyNumberFormat="1" applyFont="1" applyFill="1" applyBorder="1" applyAlignment="1">
      <alignment horizontal="left"/>
    </xf>
    <xf numFmtId="165" fontId="10" fillId="0" borderId="0" xfId="0" applyNumberFormat="1" applyFont="1"/>
    <xf numFmtId="166" fontId="10" fillId="0" borderId="0" xfId="0" applyNumberFormat="1" applyFont="1"/>
    <xf numFmtId="0" fontId="11" fillId="0" borderId="0" xfId="0" applyFont="1" applyFill="1" applyBorder="1"/>
    <xf numFmtId="3" fontId="11" fillId="0" borderId="2" xfId="0" applyNumberFormat="1" applyFont="1" applyFill="1" applyBorder="1"/>
    <xf numFmtId="166" fontId="11" fillId="0" borderId="0" xfId="0" applyNumberFormat="1" applyFont="1" applyFill="1" applyBorder="1"/>
    <xf numFmtId="166" fontId="11" fillId="0" borderId="2" xfId="0" applyNumberFormat="1" applyFont="1" applyFill="1" applyBorder="1" applyAlignment="1">
      <alignment horizontal="left"/>
    </xf>
    <xf numFmtId="166" fontId="11" fillId="0" borderId="0" xfId="0" applyNumberFormat="1" applyFont="1" applyFill="1" applyBorder="1" applyAlignment="1">
      <alignment horizontal="left"/>
    </xf>
    <xf numFmtId="166" fontId="10" fillId="0" borderId="2" xfId="0" applyNumberFormat="1" applyFont="1" applyFill="1" applyBorder="1"/>
    <xf numFmtId="166" fontId="10" fillId="0" borderId="1" xfId="0" applyNumberFormat="1" applyFont="1" applyFill="1" applyBorder="1"/>
    <xf numFmtId="166" fontId="12" fillId="0" borderId="2" xfId="0" applyNumberFormat="1" applyFont="1" applyFill="1" applyBorder="1"/>
    <xf numFmtId="166" fontId="12" fillId="0" borderId="0" xfId="0" applyNumberFormat="1" applyFont="1" applyFill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73C1-F117-0A4B-B32D-FA7A9971A049}">
  <dimension ref="A1:O117"/>
  <sheetViews>
    <sheetView topLeftCell="A70" workbookViewId="0">
      <selection activeCell="M89" sqref="A1:XFD1048576"/>
    </sheetView>
  </sheetViews>
  <sheetFormatPr baseColWidth="10" defaultRowHeight="16" x14ac:dyDescent="0.2"/>
  <cols>
    <col min="1" max="1" width="16" style="4" bestFit="1" customWidth="1"/>
    <col min="4" max="4" width="12" style="6" bestFit="1" customWidth="1"/>
    <col min="5" max="5" width="10.83203125" style="6"/>
    <col min="14" max="14" width="28.83203125" customWidth="1"/>
  </cols>
  <sheetData>
    <row r="1" spans="1:15" ht="34" x14ac:dyDescent="0.2">
      <c r="A1" s="3" t="s">
        <v>0</v>
      </c>
      <c r="B1" s="1" t="s">
        <v>1</v>
      </c>
      <c r="C1" s="1" t="s">
        <v>2</v>
      </c>
      <c r="D1" s="5" t="s">
        <v>3</v>
      </c>
      <c r="E1" s="7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2">
      <c r="A2" s="8">
        <v>44804</v>
      </c>
      <c r="B2" s="9" t="s">
        <v>10</v>
      </c>
      <c r="C2" s="9"/>
      <c r="D2" s="10">
        <v>0.79166666666666663</v>
      </c>
      <c r="E2" s="11">
        <v>0.875</v>
      </c>
      <c r="F2" s="12" t="s">
        <v>39</v>
      </c>
      <c r="G2" s="9"/>
      <c r="H2" s="9"/>
      <c r="I2" s="9"/>
      <c r="J2" s="9"/>
    </row>
    <row r="3" spans="1:15" x14ac:dyDescent="0.2">
      <c r="A3" s="8">
        <v>44804</v>
      </c>
      <c r="B3" s="13" t="s">
        <v>11</v>
      </c>
      <c r="C3" s="9"/>
      <c r="D3" s="10">
        <v>0.79166666666666663</v>
      </c>
      <c r="E3" s="11">
        <v>0.9375</v>
      </c>
      <c r="F3" s="12" t="s">
        <v>12</v>
      </c>
      <c r="G3" s="9"/>
      <c r="H3" s="9"/>
      <c r="I3" s="9"/>
      <c r="J3" s="9">
        <v>600</v>
      </c>
      <c r="N3" t="s">
        <v>179</v>
      </c>
      <c r="O3" t="s">
        <v>182</v>
      </c>
    </row>
    <row r="4" spans="1:15" x14ac:dyDescent="0.2">
      <c r="A4" s="8">
        <v>44805</v>
      </c>
      <c r="B4" s="14" t="s">
        <v>13</v>
      </c>
      <c r="C4" s="9"/>
      <c r="D4" s="10">
        <v>0.4375</v>
      </c>
      <c r="E4" s="11">
        <v>0.66666666666666663</v>
      </c>
      <c r="F4" s="12" t="s">
        <v>181</v>
      </c>
      <c r="G4" s="9"/>
      <c r="H4" s="9"/>
      <c r="I4" s="9"/>
      <c r="J4" s="9"/>
      <c r="N4" t="s">
        <v>39</v>
      </c>
      <c r="O4">
        <f>COUNTIF(F2:F117, "Colby Green")</f>
        <v>4</v>
      </c>
    </row>
    <row r="5" spans="1:15" x14ac:dyDescent="0.2">
      <c r="A5" s="8">
        <v>44805</v>
      </c>
      <c r="B5" s="9" t="s">
        <v>14</v>
      </c>
      <c r="C5" s="9"/>
      <c r="D5" s="10">
        <v>0.875</v>
      </c>
      <c r="E5" s="11">
        <v>0.9375</v>
      </c>
      <c r="F5" s="12" t="s">
        <v>68</v>
      </c>
      <c r="G5" s="9"/>
      <c r="H5" s="9"/>
      <c r="I5" s="9"/>
      <c r="J5" s="9"/>
      <c r="N5" t="s">
        <v>12</v>
      </c>
      <c r="O5">
        <f>COUNTIF(F2:F117, "Eustis Lot")</f>
        <v>14</v>
      </c>
    </row>
    <row r="6" spans="1:15" x14ac:dyDescent="0.2">
      <c r="A6" s="8">
        <v>44808</v>
      </c>
      <c r="B6" s="15" t="s">
        <v>15</v>
      </c>
      <c r="C6" s="15" t="s">
        <v>16</v>
      </c>
      <c r="D6" s="16">
        <v>0.83333333333333337</v>
      </c>
      <c r="E6" s="16">
        <v>0.89583333333333337</v>
      </c>
      <c r="F6" s="15" t="s">
        <v>178</v>
      </c>
      <c r="G6" s="9"/>
      <c r="H6" s="9"/>
      <c r="I6" s="9"/>
      <c r="J6" s="9">
        <v>200</v>
      </c>
      <c r="N6" t="s">
        <v>180</v>
      </c>
      <c r="O6">
        <f>COUNTIF(F2:F117, "Spa")</f>
        <v>33</v>
      </c>
    </row>
    <row r="7" spans="1:15" x14ac:dyDescent="0.2">
      <c r="A7" s="8">
        <v>44808</v>
      </c>
      <c r="B7" s="17" t="s">
        <v>17</v>
      </c>
      <c r="C7" s="15" t="s">
        <v>16</v>
      </c>
      <c r="D7" s="16">
        <v>0.83333333333333337</v>
      </c>
      <c r="E7" s="16">
        <v>0.91666666666666663</v>
      </c>
      <c r="F7" s="15" t="s">
        <v>12</v>
      </c>
      <c r="G7" s="9"/>
      <c r="H7" s="9"/>
      <c r="I7" s="9"/>
      <c r="J7" s="9"/>
      <c r="N7" t="s">
        <v>68</v>
      </c>
      <c r="O7">
        <f>COUNTIF(F2:F117, "Mary Low Coffeehouse")</f>
        <v>7</v>
      </c>
    </row>
    <row r="8" spans="1:15" x14ac:dyDescent="0.2">
      <c r="A8" s="8">
        <v>44809</v>
      </c>
      <c r="B8" s="17" t="s">
        <v>18</v>
      </c>
      <c r="C8" s="15" t="s">
        <v>16</v>
      </c>
      <c r="D8" s="10">
        <v>0.79166666666666663</v>
      </c>
      <c r="E8" s="16">
        <v>0.95833333333333337</v>
      </c>
      <c r="F8" s="15" t="s">
        <v>178</v>
      </c>
      <c r="G8" s="9"/>
      <c r="H8" s="9"/>
      <c r="I8" s="9"/>
      <c r="J8" s="9"/>
      <c r="N8" t="s">
        <v>141</v>
      </c>
      <c r="O8" cm="1">
        <f t="array" ref="O8">COUNTIF(F2:F117, Dana)</f>
        <v>0</v>
      </c>
    </row>
    <row r="9" spans="1:15" x14ac:dyDescent="0.2">
      <c r="A9" s="8">
        <v>44809</v>
      </c>
      <c r="B9" s="17" t="s">
        <v>20</v>
      </c>
      <c r="C9" s="15" t="s">
        <v>16</v>
      </c>
      <c r="D9" s="10">
        <v>0.79166666666666663</v>
      </c>
      <c r="E9" s="16">
        <v>0.95833333333333337</v>
      </c>
      <c r="F9" s="15" t="s">
        <v>12</v>
      </c>
      <c r="G9" s="9"/>
      <c r="H9" s="9"/>
      <c r="I9" s="9"/>
      <c r="J9" s="9"/>
      <c r="N9" s="9"/>
    </row>
    <row r="10" spans="1:15" x14ac:dyDescent="0.2">
      <c r="A10" s="8">
        <v>44810</v>
      </c>
      <c r="B10" s="15" t="s">
        <v>21</v>
      </c>
      <c r="C10" s="15" t="s">
        <v>16</v>
      </c>
      <c r="D10" s="16">
        <v>0.75</v>
      </c>
      <c r="E10" s="16">
        <v>0.875</v>
      </c>
      <c r="F10" s="12" t="s">
        <v>22</v>
      </c>
      <c r="G10" s="9"/>
      <c r="H10" s="9"/>
      <c r="I10" s="9"/>
      <c r="J10" s="9"/>
    </row>
    <row r="11" spans="1:15" x14ac:dyDescent="0.2">
      <c r="A11" s="8">
        <v>44810</v>
      </c>
      <c r="B11" s="14" t="s">
        <v>23</v>
      </c>
      <c r="C11" s="15" t="s">
        <v>16</v>
      </c>
      <c r="D11" s="16">
        <v>0.75</v>
      </c>
      <c r="E11" s="16">
        <v>0.875</v>
      </c>
      <c r="F11" s="12" t="s">
        <v>24</v>
      </c>
      <c r="G11" s="9"/>
      <c r="H11" s="9"/>
      <c r="I11" s="18"/>
      <c r="J11" s="9"/>
    </row>
    <row r="12" spans="1:15" x14ac:dyDescent="0.2">
      <c r="A12" s="8">
        <v>44811</v>
      </c>
      <c r="B12" s="9" t="s">
        <v>25</v>
      </c>
      <c r="C12" s="9"/>
      <c r="D12" s="16">
        <v>0.75</v>
      </c>
      <c r="E12" s="16">
        <v>0.875</v>
      </c>
      <c r="F12" s="12" t="s">
        <v>26</v>
      </c>
      <c r="G12" s="9"/>
      <c r="H12" s="9"/>
      <c r="I12" s="18"/>
      <c r="J12" s="9">
        <v>30</v>
      </c>
    </row>
    <row r="13" spans="1:15" x14ac:dyDescent="0.2">
      <c r="A13" s="8">
        <v>44812</v>
      </c>
      <c r="B13" s="9" t="s">
        <v>27</v>
      </c>
      <c r="C13" s="9"/>
      <c r="D13" s="16">
        <v>0.85416666666666663</v>
      </c>
      <c r="E13" s="11">
        <v>0.9375</v>
      </c>
      <c r="F13" s="12" t="s">
        <v>28</v>
      </c>
      <c r="G13" s="9"/>
      <c r="H13" s="9"/>
      <c r="I13" s="18"/>
      <c r="J13" s="9">
        <v>60</v>
      </c>
    </row>
    <row r="14" spans="1:15" x14ac:dyDescent="0.2">
      <c r="A14" s="8">
        <v>44813</v>
      </c>
      <c r="B14" s="9" t="s">
        <v>29</v>
      </c>
      <c r="C14" s="9" t="s">
        <v>30</v>
      </c>
      <c r="D14" s="10">
        <v>0.79166666666666663</v>
      </c>
      <c r="E14" s="11">
        <v>0.91666666666666663</v>
      </c>
      <c r="F14" s="12" t="s">
        <v>12</v>
      </c>
      <c r="G14" s="9"/>
      <c r="H14" s="9"/>
      <c r="I14" s="9"/>
      <c r="J14" s="9">
        <v>200</v>
      </c>
    </row>
    <row r="15" spans="1:15" x14ac:dyDescent="0.2">
      <c r="A15" s="8">
        <v>44813</v>
      </c>
      <c r="B15" s="9" t="s">
        <v>31</v>
      </c>
      <c r="C15" s="19"/>
      <c r="D15" s="20">
        <v>0.5</v>
      </c>
      <c r="E15" s="10">
        <v>0.79166666666666663</v>
      </c>
      <c r="F15" s="12" t="s">
        <v>32</v>
      </c>
      <c r="G15" s="9" t="s">
        <v>33</v>
      </c>
      <c r="H15" s="9"/>
      <c r="I15" s="9"/>
      <c r="J15" s="9"/>
    </row>
    <row r="16" spans="1:15" x14ac:dyDescent="0.2">
      <c r="A16" s="8">
        <v>44813</v>
      </c>
      <c r="B16" s="9" t="s">
        <v>34</v>
      </c>
      <c r="C16" s="9" t="s">
        <v>30</v>
      </c>
      <c r="D16" s="10">
        <v>0.79166666666666663</v>
      </c>
      <c r="E16" s="11">
        <v>0.95833333333333337</v>
      </c>
      <c r="F16" s="12" t="s">
        <v>35</v>
      </c>
      <c r="G16" s="9"/>
      <c r="H16" s="9"/>
      <c r="I16" s="9"/>
      <c r="J16" s="9"/>
    </row>
    <row r="17" spans="1:10" x14ac:dyDescent="0.2">
      <c r="A17" s="8">
        <v>44813</v>
      </c>
      <c r="B17" s="9" t="s">
        <v>36</v>
      </c>
      <c r="C17" s="9" t="s">
        <v>30</v>
      </c>
      <c r="D17" s="10">
        <v>0.91666666666666663</v>
      </c>
      <c r="E17" s="11">
        <v>4.1666666666666664E-2</v>
      </c>
      <c r="F17" s="12" t="s">
        <v>12</v>
      </c>
      <c r="G17" s="9"/>
      <c r="H17" s="9"/>
      <c r="I17" s="9"/>
      <c r="J17" s="9">
        <v>550</v>
      </c>
    </row>
    <row r="18" spans="1:10" x14ac:dyDescent="0.2">
      <c r="A18" s="8">
        <v>44814</v>
      </c>
      <c r="B18" s="9" t="s">
        <v>37</v>
      </c>
      <c r="C18" s="9" t="s">
        <v>30</v>
      </c>
      <c r="D18" s="10">
        <v>0.54166666666666663</v>
      </c>
      <c r="E18" s="11">
        <v>0.66666666666666663</v>
      </c>
      <c r="F18" s="12" t="s">
        <v>12</v>
      </c>
      <c r="G18" s="9"/>
      <c r="H18" s="9"/>
      <c r="I18" s="9"/>
      <c r="J18" s="9"/>
    </row>
    <row r="19" spans="1:10" x14ac:dyDescent="0.2">
      <c r="A19" s="8">
        <v>44814</v>
      </c>
      <c r="B19" s="9" t="s">
        <v>38</v>
      </c>
      <c r="C19" s="9" t="s">
        <v>30</v>
      </c>
      <c r="D19" s="10">
        <v>0.66666666666666663</v>
      </c>
      <c r="E19" s="10">
        <v>0.79166666666666663</v>
      </c>
      <c r="F19" s="12" t="s">
        <v>39</v>
      </c>
      <c r="G19" s="9"/>
      <c r="H19" s="9"/>
      <c r="I19" s="9"/>
      <c r="J19" s="9">
        <v>50</v>
      </c>
    </row>
    <row r="20" spans="1:10" x14ac:dyDescent="0.2">
      <c r="A20" s="8">
        <v>44814</v>
      </c>
      <c r="B20" s="14" t="s">
        <v>40</v>
      </c>
      <c r="C20" s="9" t="s">
        <v>30</v>
      </c>
      <c r="D20" s="21">
        <v>0.58333333333333337</v>
      </c>
      <c r="E20" s="21">
        <v>0.75</v>
      </c>
      <c r="F20" s="14" t="s">
        <v>39</v>
      </c>
      <c r="G20" s="9"/>
      <c r="H20" s="9"/>
      <c r="I20" s="9"/>
      <c r="J20" s="9">
        <v>70</v>
      </c>
    </row>
    <row r="21" spans="1:10" x14ac:dyDescent="0.2">
      <c r="A21" s="8">
        <v>44814</v>
      </c>
      <c r="B21" s="15" t="s">
        <v>41</v>
      </c>
      <c r="C21" s="9" t="s">
        <v>30</v>
      </c>
      <c r="D21" s="22">
        <v>0.95833333333333337</v>
      </c>
      <c r="E21" s="23">
        <v>4.1666666666666664E-2</v>
      </c>
      <c r="F21" s="24" t="s">
        <v>12</v>
      </c>
      <c r="G21" s="9"/>
      <c r="H21" s="9"/>
      <c r="I21" s="9"/>
      <c r="J21" s="9"/>
    </row>
    <row r="22" spans="1:10" x14ac:dyDescent="0.2">
      <c r="A22" s="8">
        <v>44820</v>
      </c>
      <c r="B22" s="9" t="s">
        <v>42</v>
      </c>
      <c r="C22" s="9"/>
      <c r="D22" s="22">
        <v>0.95833333333333337</v>
      </c>
      <c r="E22" s="23">
        <v>4.1666666666666664E-2</v>
      </c>
      <c r="F22" s="12" t="s">
        <v>12</v>
      </c>
      <c r="G22" s="9"/>
      <c r="H22" s="9"/>
      <c r="I22" s="9"/>
      <c r="J22" s="9"/>
    </row>
    <row r="23" spans="1:10" x14ac:dyDescent="0.2">
      <c r="A23" s="8">
        <v>44821</v>
      </c>
      <c r="B23" s="9" t="s">
        <v>43</v>
      </c>
      <c r="C23" s="19"/>
      <c r="D23" s="25">
        <v>0.83333333333333337</v>
      </c>
      <c r="E23" s="11">
        <v>0.91666666666666663</v>
      </c>
      <c r="F23" s="12" t="s">
        <v>39</v>
      </c>
      <c r="G23" s="9"/>
      <c r="H23" s="9"/>
      <c r="I23" s="9"/>
      <c r="J23" s="9">
        <v>50</v>
      </c>
    </row>
    <row r="24" spans="1:10" x14ac:dyDescent="0.2">
      <c r="A24" s="8">
        <v>44824</v>
      </c>
      <c r="B24" s="17" t="s">
        <v>44</v>
      </c>
      <c r="C24" s="15" t="s">
        <v>45</v>
      </c>
      <c r="D24" s="16">
        <v>0.66666666666666663</v>
      </c>
      <c r="E24" s="16">
        <v>0.75</v>
      </c>
      <c r="F24" s="15" t="s">
        <v>26</v>
      </c>
      <c r="G24" s="9"/>
      <c r="H24" s="9"/>
      <c r="I24" s="9"/>
      <c r="J24" s="9"/>
    </row>
    <row r="25" spans="1:10" x14ac:dyDescent="0.2">
      <c r="A25" s="8">
        <v>44827</v>
      </c>
      <c r="B25" s="9" t="s">
        <v>46</v>
      </c>
      <c r="C25" s="9"/>
      <c r="D25" s="10">
        <v>0.91666666666666663</v>
      </c>
      <c r="E25" s="23">
        <v>4.1666666666666664E-2</v>
      </c>
      <c r="F25" s="26" t="s">
        <v>12</v>
      </c>
      <c r="G25" s="9"/>
      <c r="H25" s="9" t="s">
        <v>47</v>
      </c>
      <c r="I25" s="9"/>
      <c r="J25" s="9"/>
    </row>
    <row r="26" spans="1:10" x14ac:dyDescent="0.2">
      <c r="A26" s="8">
        <v>44828</v>
      </c>
      <c r="B26" s="9" t="s">
        <v>48</v>
      </c>
      <c r="C26" s="9"/>
      <c r="D26" s="25">
        <v>0.85416666666666663</v>
      </c>
      <c r="E26" s="27">
        <v>0.9375</v>
      </c>
      <c r="F26" s="12" t="s">
        <v>68</v>
      </c>
      <c r="G26" s="9"/>
      <c r="H26" s="9"/>
      <c r="I26" s="9"/>
      <c r="J26" s="9"/>
    </row>
    <row r="27" spans="1:10" x14ac:dyDescent="0.2">
      <c r="A27" s="8">
        <v>44828</v>
      </c>
      <c r="B27" s="9" t="s">
        <v>49</v>
      </c>
      <c r="C27" s="9"/>
      <c r="D27" s="10">
        <v>0.91666666666666663</v>
      </c>
      <c r="E27" s="23">
        <v>4.1666666666666664E-2</v>
      </c>
      <c r="F27" s="12" t="s">
        <v>12</v>
      </c>
      <c r="G27" s="9"/>
      <c r="H27" s="9"/>
      <c r="I27" s="9"/>
      <c r="J27" s="9"/>
    </row>
    <row r="28" spans="1:10" x14ac:dyDescent="0.2">
      <c r="A28" s="8">
        <v>44834</v>
      </c>
      <c r="B28" s="9" t="s">
        <v>50</v>
      </c>
      <c r="C28" s="14"/>
      <c r="D28" s="21">
        <v>0.875</v>
      </c>
      <c r="E28" s="28">
        <v>0.91666666666666663</v>
      </c>
      <c r="F28" s="29" t="s">
        <v>26</v>
      </c>
      <c r="G28" s="15"/>
      <c r="H28" s="15"/>
      <c r="I28" s="15"/>
      <c r="J28" s="15"/>
    </row>
    <row r="29" spans="1:10" x14ac:dyDescent="0.2">
      <c r="A29" s="8">
        <v>44834</v>
      </c>
      <c r="B29" s="9" t="s">
        <v>51</v>
      </c>
      <c r="C29" s="14"/>
      <c r="D29" s="22">
        <v>0.95833333333333337</v>
      </c>
      <c r="E29" s="11">
        <v>0</v>
      </c>
      <c r="F29" s="12" t="s">
        <v>12</v>
      </c>
      <c r="G29" s="9"/>
      <c r="H29" s="9"/>
      <c r="I29" s="9"/>
      <c r="J29" s="9"/>
    </row>
    <row r="30" spans="1:10" x14ac:dyDescent="0.2">
      <c r="A30" s="8">
        <v>44835</v>
      </c>
      <c r="B30" s="9" t="s">
        <v>52</v>
      </c>
      <c r="C30" s="9"/>
      <c r="D30" s="10">
        <v>0.54166666666666663</v>
      </c>
      <c r="E30" s="11">
        <v>0.66666666666666663</v>
      </c>
      <c r="F30" s="12" t="s">
        <v>183</v>
      </c>
      <c r="G30" s="9"/>
      <c r="H30" s="9"/>
      <c r="I30" s="9"/>
      <c r="J30" s="9"/>
    </row>
    <row r="31" spans="1:10" x14ac:dyDescent="0.2">
      <c r="A31" s="30">
        <v>44849</v>
      </c>
      <c r="B31" s="9" t="s">
        <v>53</v>
      </c>
      <c r="C31" s="9"/>
      <c r="D31" s="16">
        <v>0.875</v>
      </c>
      <c r="E31" s="10">
        <v>0.95833333333333337</v>
      </c>
      <c r="F31" s="9" t="s">
        <v>26</v>
      </c>
      <c r="G31" s="9"/>
      <c r="H31" s="9"/>
      <c r="I31" s="9"/>
      <c r="J31" s="9"/>
    </row>
    <row r="32" spans="1:10" x14ac:dyDescent="0.2">
      <c r="A32" s="8">
        <v>44855</v>
      </c>
      <c r="B32" s="9" t="s">
        <v>54</v>
      </c>
      <c r="C32" s="9" t="s">
        <v>55</v>
      </c>
      <c r="D32" s="10">
        <v>0.70833333333333337</v>
      </c>
      <c r="E32" s="10">
        <v>0.79166666666666663</v>
      </c>
      <c r="F32" s="9" t="s">
        <v>55</v>
      </c>
      <c r="G32" s="9"/>
      <c r="H32" s="9"/>
      <c r="I32" s="9"/>
      <c r="J32" s="9"/>
    </row>
    <row r="33" spans="1:10" x14ac:dyDescent="0.2">
      <c r="A33" s="8">
        <v>44856</v>
      </c>
      <c r="B33" s="9" t="s">
        <v>57</v>
      </c>
      <c r="C33" s="9"/>
      <c r="D33" s="10">
        <v>0.5</v>
      </c>
      <c r="E33" s="10">
        <v>0.66666666666666663</v>
      </c>
      <c r="F33" s="9" t="s">
        <v>183</v>
      </c>
      <c r="G33" s="9"/>
      <c r="H33" s="9"/>
      <c r="I33" s="9"/>
      <c r="J33" s="9"/>
    </row>
    <row r="34" spans="1:10" x14ac:dyDescent="0.2">
      <c r="A34" s="8">
        <v>44856</v>
      </c>
      <c r="B34" s="9" t="s">
        <v>58</v>
      </c>
      <c r="C34" s="9"/>
      <c r="D34" s="25">
        <v>0.83333333333333337</v>
      </c>
      <c r="E34" s="10">
        <v>0.91666666666666663</v>
      </c>
      <c r="F34" s="9" t="s">
        <v>59</v>
      </c>
      <c r="G34" s="9"/>
      <c r="H34" s="9"/>
      <c r="I34" s="9"/>
      <c r="J34" s="9"/>
    </row>
    <row r="35" spans="1:10" x14ac:dyDescent="0.2">
      <c r="A35" s="8">
        <v>44856</v>
      </c>
      <c r="B35" s="19" t="s">
        <v>60</v>
      </c>
      <c r="C35" s="9"/>
      <c r="D35" s="10">
        <v>0.91666666666666663</v>
      </c>
      <c r="E35" s="23">
        <v>4.1666666666666664E-2</v>
      </c>
      <c r="F35" s="9" t="s">
        <v>12</v>
      </c>
      <c r="G35" s="9"/>
      <c r="H35" s="9"/>
      <c r="I35" s="9"/>
      <c r="J35" s="9"/>
    </row>
    <row r="36" spans="1:10" x14ac:dyDescent="0.2">
      <c r="A36" s="8">
        <v>44863</v>
      </c>
      <c r="B36" s="9" t="s">
        <v>61</v>
      </c>
      <c r="C36" s="9" t="s">
        <v>62</v>
      </c>
      <c r="D36" s="10">
        <v>0.79166666666666663</v>
      </c>
      <c r="E36" s="11">
        <v>0.91666666666666663</v>
      </c>
      <c r="F36" s="12" t="s">
        <v>26</v>
      </c>
      <c r="G36" s="9"/>
      <c r="H36" s="9"/>
      <c r="I36" s="9"/>
      <c r="J36" s="9"/>
    </row>
    <row r="37" spans="1:10" x14ac:dyDescent="0.2">
      <c r="A37" s="8">
        <v>44863</v>
      </c>
      <c r="B37" s="9" t="s">
        <v>63</v>
      </c>
      <c r="C37" s="9" t="s">
        <v>62</v>
      </c>
      <c r="D37" s="10">
        <v>0.79166666666666663</v>
      </c>
      <c r="E37" s="16">
        <v>0.875</v>
      </c>
      <c r="F37" s="12" t="s">
        <v>26</v>
      </c>
      <c r="G37" s="9"/>
      <c r="H37" s="9"/>
      <c r="I37" s="9"/>
      <c r="J37" s="9"/>
    </row>
    <row r="38" spans="1:10" x14ac:dyDescent="0.2">
      <c r="A38" s="8">
        <v>44863</v>
      </c>
      <c r="B38" s="9" t="s">
        <v>64</v>
      </c>
      <c r="C38" s="9"/>
      <c r="D38" s="10">
        <v>0.91666666666666663</v>
      </c>
      <c r="E38" s="23">
        <v>4.1666666666666664E-2</v>
      </c>
      <c r="F38" s="12" t="s">
        <v>12</v>
      </c>
      <c r="G38" s="9"/>
      <c r="H38" s="9"/>
      <c r="I38" s="9"/>
      <c r="J38" s="9"/>
    </row>
    <row r="39" spans="1:10" x14ac:dyDescent="0.2">
      <c r="A39" s="8">
        <v>44869</v>
      </c>
      <c r="B39" s="9" t="s">
        <v>65</v>
      </c>
      <c r="C39" s="9" t="s">
        <v>66</v>
      </c>
      <c r="D39" s="10">
        <v>0.91666666666666663</v>
      </c>
      <c r="E39" s="11">
        <v>0</v>
      </c>
      <c r="F39" s="12" t="s">
        <v>12</v>
      </c>
      <c r="G39" s="9"/>
      <c r="H39" s="9"/>
      <c r="I39" s="9"/>
      <c r="J39" s="9"/>
    </row>
    <row r="40" spans="1:10" x14ac:dyDescent="0.2">
      <c r="A40" s="8">
        <v>44870</v>
      </c>
      <c r="B40" s="9" t="s">
        <v>67</v>
      </c>
      <c r="C40" s="9"/>
      <c r="D40" s="25">
        <v>0.83333333333333337</v>
      </c>
      <c r="E40" s="11">
        <v>0.91666666666666663</v>
      </c>
      <c r="F40" s="12" t="s">
        <v>68</v>
      </c>
      <c r="G40" s="9"/>
      <c r="H40" s="9"/>
      <c r="I40" s="9"/>
      <c r="J40" s="9"/>
    </row>
    <row r="41" spans="1:10" x14ac:dyDescent="0.2">
      <c r="A41" s="8">
        <v>44873</v>
      </c>
      <c r="B41" s="9" t="s">
        <v>69</v>
      </c>
      <c r="C41" s="9"/>
      <c r="D41" s="10">
        <v>0.5</v>
      </c>
      <c r="E41" s="11">
        <v>0.58333333333333337</v>
      </c>
      <c r="F41" s="12" t="s">
        <v>26</v>
      </c>
      <c r="G41" s="9"/>
      <c r="H41" s="9"/>
      <c r="I41" s="9"/>
      <c r="J41" s="9"/>
    </row>
    <row r="42" spans="1:10" x14ac:dyDescent="0.2">
      <c r="A42" s="8">
        <v>44874</v>
      </c>
      <c r="B42" s="9" t="s">
        <v>70</v>
      </c>
      <c r="C42" s="9"/>
      <c r="D42" s="10">
        <v>0.79166666666666663</v>
      </c>
      <c r="E42" s="16">
        <v>0.875</v>
      </c>
      <c r="F42" s="12" t="s">
        <v>71</v>
      </c>
      <c r="G42" s="9"/>
      <c r="H42" s="9"/>
      <c r="I42" s="9"/>
      <c r="J42" s="9"/>
    </row>
    <row r="43" spans="1:10" x14ac:dyDescent="0.2">
      <c r="A43" s="8">
        <v>44876</v>
      </c>
      <c r="B43" s="9" t="s">
        <v>72</v>
      </c>
      <c r="C43" s="9" t="s">
        <v>62</v>
      </c>
      <c r="D43" s="25">
        <v>0.85416666666666663</v>
      </c>
      <c r="E43" s="11">
        <v>0.91666666666666663</v>
      </c>
      <c r="F43" s="12" t="s">
        <v>73</v>
      </c>
      <c r="G43" s="9"/>
      <c r="H43" s="9"/>
      <c r="I43" s="9"/>
      <c r="J43" s="9"/>
    </row>
    <row r="44" spans="1:10" x14ac:dyDescent="0.2">
      <c r="A44" s="8">
        <v>44877</v>
      </c>
      <c r="B44" s="9" t="s">
        <v>74</v>
      </c>
      <c r="C44" s="9" t="s">
        <v>62</v>
      </c>
      <c r="D44" s="16">
        <v>0.875</v>
      </c>
      <c r="E44" s="22">
        <v>0.95833333333333337</v>
      </c>
      <c r="F44" s="9" t="s">
        <v>75</v>
      </c>
      <c r="G44" s="9"/>
      <c r="H44" s="9"/>
      <c r="I44" s="9"/>
      <c r="J44" s="9"/>
    </row>
    <row r="45" spans="1:10" x14ac:dyDescent="0.2">
      <c r="A45" s="8">
        <v>44881</v>
      </c>
      <c r="B45" s="9" t="s">
        <v>70</v>
      </c>
      <c r="C45" s="9"/>
      <c r="D45" s="10">
        <v>0.79166666666666663</v>
      </c>
      <c r="E45" s="25">
        <v>0.875</v>
      </c>
      <c r="F45" s="12" t="s">
        <v>71</v>
      </c>
      <c r="G45" s="9"/>
      <c r="H45" s="9"/>
      <c r="I45" s="9"/>
      <c r="J45" s="9"/>
    </row>
    <row r="46" spans="1:10" x14ac:dyDescent="0.2">
      <c r="A46" s="8">
        <v>44882</v>
      </c>
      <c r="B46" s="9" t="s">
        <v>76</v>
      </c>
      <c r="C46" s="9"/>
      <c r="D46" s="10">
        <v>0.5</v>
      </c>
      <c r="E46" s="11">
        <v>0.58333333333333337</v>
      </c>
      <c r="F46" s="12" t="s">
        <v>26</v>
      </c>
      <c r="G46" s="9"/>
      <c r="H46" s="9"/>
      <c r="I46" s="9"/>
      <c r="J46" s="9"/>
    </row>
    <row r="47" spans="1:10" x14ac:dyDescent="0.2">
      <c r="A47" s="8">
        <v>44883</v>
      </c>
      <c r="B47" s="9" t="s">
        <v>77</v>
      </c>
      <c r="C47" s="9" t="s">
        <v>66</v>
      </c>
      <c r="D47" s="25">
        <v>0.83333333333333337</v>
      </c>
      <c r="E47" s="10">
        <v>0.91666666666666663</v>
      </c>
      <c r="F47" s="12" t="s">
        <v>68</v>
      </c>
      <c r="G47" s="9"/>
      <c r="H47" s="9">
        <v>30</v>
      </c>
      <c r="I47" s="9"/>
      <c r="J47" s="9"/>
    </row>
    <row r="48" spans="1:10" x14ac:dyDescent="0.2">
      <c r="A48" s="8">
        <v>44884</v>
      </c>
      <c r="B48" s="9" t="s">
        <v>78</v>
      </c>
      <c r="C48" s="9"/>
      <c r="D48" s="10">
        <v>0.79166666666666663</v>
      </c>
      <c r="E48" s="11">
        <v>0.83333333333333337</v>
      </c>
      <c r="F48" s="12" t="s">
        <v>55</v>
      </c>
      <c r="G48" s="9"/>
      <c r="H48" s="9"/>
      <c r="I48" s="9"/>
      <c r="J48" s="9"/>
    </row>
    <row r="49" spans="1:10" x14ac:dyDescent="0.2">
      <c r="A49" s="8">
        <v>44885</v>
      </c>
      <c r="B49" s="9" t="s">
        <v>79</v>
      </c>
      <c r="C49" s="9"/>
      <c r="D49" s="10">
        <v>0.54166666666666663</v>
      </c>
      <c r="E49" s="11">
        <v>0.625</v>
      </c>
      <c r="F49" s="19" t="s">
        <v>55</v>
      </c>
      <c r="G49" s="9"/>
      <c r="H49" s="9"/>
      <c r="I49" s="9"/>
      <c r="J49" s="9"/>
    </row>
    <row r="50" spans="1:10" x14ac:dyDescent="0.2">
      <c r="A50" s="8">
        <v>44896</v>
      </c>
      <c r="B50" s="9" t="s">
        <v>80</v>
      </c>
      <c r="C50" s="9"/>
      <c r="D50" s="31">
        <v>0.8125</v>
      </c>
      <c r="E50" s="32">
        <v>0.85416666666666663</v>
      </c>
      <c r="F50" s="12" t="s">
        <v>26</v>
      </c>
      <c r="G50" s="9"/>
      <c r="H50" s="9"/>
      <c r="I50" s="9"/>
      <c r="J50" s="9"/>
    </row>
    <row r="51" spans="1:10" x14ac:dyDescent="0.2">
      <c r="A51" s="8">
        <v>44897</v>
      </c>
      <c r="B51" s="13" t="s">
        <v>81</v>
      </c>
      <c r="C51" s="9"/>
      <c r="D51" s="31">
        <v>0.8125</v>
      </c>
      <c r="E51" s="32">
        <v>0.85416666666666663</v>
      </c>
      <c r="F51" s="12" t="s">
        <v>26</v>
      </c>
      <c r="G51" s="9"/>
      <c r="H51" s="9"/>
      <c r="I51" s="9"/>
      <c r="J51" s="9"/>
    </row>
    <row r="52" spans="1:10" x14ac:dyDescent="0.2">
      <c r="A52" s="8">
        <v>44898</v>
      </c>
      <c r="B52" s="15" t="s">
        <v>82</v>
      </c>
      <c r="C52" s="15"/>
      <c r="D52" s="25">
        <v>0.83333333333333337</v>
      </c>
      <c r="E52" s="28">
        <v>0.875</v>
      </c>
      <c r="F52" s="15" t="s">
        <v>26</v>
      </c>
      <c r="G52" s="15"/>
      <c r="H52" s="15"/>
      <c r="I52" s="15"/>
      <c r="J52" s="15"/>
    </row>
    <row r="53" spans="1:10" x14ac:dyDescent="0.2">
      <c r="A53" s="8">
        <v>44904</v>
      </c>
      <c r="B53" s="9" t="s">
        <v>83</v>
      </c>
      <c r="C53" s="9"/>
      <c r="D53" s="10">
        <v>0.79166666666666663</v>
      </c>
      <c r="E53" s="11">
        <v>0.83333333333333337</v>
      </c>
      <c r="F53" s="12" t="s">
        <v>26</v>
      </c>
      <c r="G53" s="9"/>
      <c r="H53" s="9">
        <v>150</v>
      </c>
      <c r="I53" s="9"/>
      <c r="J53" s="9"/>
    </row>
    <row r="54" spans="1:10" x14ac:dyDescent="0.2">
      <c r="A54" s="8">
        <v>44905</v>
      </c>
      <c r="B54" s="9" t="s">
        <v>84</v>
      </c>
      <c r="C54" s="9"/>
      <c r="D54" s="10">
        <v>0.79166666666666663</v>
      </c>
      <c r="E54" s="11">
        <v>8.3333333333333329E-2</v>
      </c>
      <c r="F54" s="12" t="s">
        <v>26</v>
      </c>
      <c r="G54" s="9" t="s">
        <v>85</v>
      </c>
      <c r="H54" s="9">
        <v>750</v>
      </c>
      <c r="I54" s="9"/>
      <c r="J54" s="9"/>
    </row>
    <row r="55" spans="1:10" x14ac:dyDescent="0.2">
      <c r="A55" s="8">
        <v>44930</v>
      </c>
      <c r="B55" s="9" t="s">
        <v>86</v>
      </c>
      <c r="C55" s="9" t="s">
        <v>87</v>
      </c>
      <c r="D55" s="31">
        <v>0.83333333333333337</v>
      </c>
      <c r="E55" s="32">
        <v>0.875</v>
      </c>
      <c r="F55" s="12" t="s">
        <v>26</v>
      </c>
      <c r="G55" s="9" t="s">
        <v>89</v>
      </c>
      <c r="H55" s="9"/>
      <c r="I55" s="9"/>
      <c r="J55" s="9"/>
    </row>
    <row r="56" spans="1:10" x14ac:dyDescent="0.2">
      <c r="A56" s="8">
        <v>44931</v>
      </c>
      <c r="B56" s="9" t="s">
        <v>90</v>
      </c>
      <c r="C56" s="9" t="s">
        <v>87</v>
      </c>
      <c r="D56" s="10">
        <v>0.66666666666666663</v>
      </c>
      <c r="E56" s="11">
        <v>0.75</v>
      </c>
      <c r="F56" s="12" t="s">
        <v>68</v>
      </c>
      <c r="G56" s="9">
        <v>50</v>
      </c>
      <c r="H56" s="9"/>
      <c r="I56" s="9"/>
      <c r="J56" s="9"/>
    </row>
    <row r="57" spans="1:10" x14ac:dyDescent="0.2">
      <c r="A57" s="8">
        <v>44567</v>
      </c>
      <c r="B57" s="9" t="s">
        <v>91</v>
      </c>
      <c r="C57" s="9" t="s">
        <v>87</v>
      </c>
      <c r="D57" s="31">
        <v>0.79166666666666663</v>
      </c>
      <c r="E57" s="33"/>
      <c r="F57" s="12" t="s">
        <v>55</v>
      </c>
      <c r="G57" s="9" t="s">
        <v>92</v>
      </c>
      <c r="H57" s="9"/>
      <c r="I57" s="9"/>
      <c r="J57" s="9"/>
    </row>
    <row r="58" spans="1:10" x14ac:dyDescent="0.2">
      <c r="A58" s="8">
        <v>44933</v>
      </c>
      <c r="B58" s="9" t="s">
        <v>93</v>
      </c>
      <c r="C58" s="9" t="s">
        <v>87</v>
      </c>
      <c r="D58" s="10">
        <v>0.66666666666666663</v>
      </c>
      <c r="E58" s="25">
        <v>0.875</v>
      </c>
      <c r="F58" s="12" t="s">
        <v>94</v>
      </c>
      <c r="G58" s="9">
        <v>120</v>
      </c>
      <c r="H58" s="9"/>
      <c r="I58" s="9"/>
      <c r="J58" s="9"/>
    </row>
    <row r="59" spans="1:10" x14ac:dyDescent="0.2">
      <c r="A59" s="8">
        <v>44934</v>
      </c>
      <c r="B59" s="9" t="s">
        <v>95</v>
      </c>
      <c r="C59" s="9" t="s">
        <v>96</v>
      </c>
      <c r="D59" s="31">
        <v>0.41666666666666669</v>
      </c>
      <c r="E59" s="32">
        <v>0.45833333333333331</v>
      </c>
      <c r="F59" s="12" t="s">
        <v>97</v>
      </c>
      <c r="G59" s="9">
        <v>55</v>
      </c>
      <c r="H59" s="9"/>
      <c r="I59" s="9"/>
      <c r="J59" s="9"/>
    </row>
    <row r="60" spans="1:10" x14ac:dyDescent="0.2">
      <c r="A60" s="8">
        <v>44935</v>
      </c>
      <c r="B60" s="9" t="s">
        <v>98</v>
      </c>
      <c r="C60" s="9"/>
      <c r="D60" s="31">
        <v>0.79166666666666663</v>
      </c>
      <c r="E60" s="16">
        <v>0.875</v>
      </c>
      <c r="F60" s="12" t="s">
        <v>88</v>
      </c>
      <c r="G60" s="9">
        <v>35</v>
      </c>
      <c r="H60" s="9"/>
      <c r="I60" s="9"/>
      <c r="J60" s="9"/>
    </row>
    <row r="61" spans="1:10" x14ac:dyDescent="0.2">
      <c r="A61" s="8">
        <v>44937</v>
      </c>
      <c r="B61" s="9" t="s">
        <v>86</v>
      </c>
      <c r="C61" s="9" t="s">
        <v>87</v>
      </c>
      <c r="D61" s="31">
        <v>0.83333333333333337</v>
      </c>
      <c r="E61" s="32">
        <v>0.875</v>
      </c>
      <c r="F61" s="12" t="s">
        <v>88</v>
      </c>
      <c r="G61" s="9" t="s">
        <v>92</v>
      </c>
      <c r="H61" s="9"/>
      <c r="I61" s="9"/>
      <c r="J61" s="9"/>
    </row>
    <row r="62" spans="1:10" x14ac:dyDescent="0.2">
      <c r="A62" s="8">
        <v>44938</v>
      </c>
      <c r="B62" s="9" t="s">
        <v>99</v>
      </c>
      <c r="C62" s="9" t="s">
        <v>100</v>
      </c>
      <c r="D62" s="31">
        <v>0.75</v>
      </c>
      <c r="E62" s="33">
        <v>0.79166666666666663</v>
      </c>
      <c r="F62" s="12" t="s">
        <v>88</v>
      </c>
      <c r="G62" s="9" t="s">
        <v>101</v>
      </c>
      <c r="H62" s="9"/>
      <c r="I62" s="9"/>
      <c r="J62" s="9"/>
    </row>
    <row r="63" spans="1:10" x14ac:dyDescent="0.2">
      <c r="A63" s="8">
        <v>44574</v>
      </c>
      <c r="B63" s="9" t="s">
        <v>102</v>
      </c>
      <c r="C63" s="9" t="s">
        <v>87</v>
      </c>
      <c r="D63" s="31">
        <v>0.83333333333333337</v>
      </c>
      <c r="E63" s="33">
        <v>0.875</v>
      </c>
      <c r="F63" s="12" t="s">
        <v>177</v>
      </c>
      <c r="G63" s="9">
        <v>200</v>
      </c>
      <c r="H63" s="9"/>
      <c r="I63" s="9"/>
      <c r="J63" s="9"/>
    </row>
    <row r="64" spans="1:10" x14ac:dyDescent="0.2">
      <c r="A64" s="8">
        <v>44940</v>
      </c>
      <c r="B64" s="9" t="s">
        <v>103</v>
      </c>
      <c r="C64" s="9" t="s">
        <v>87</v>
      </c>
      <c r="D64" s="31">
        <v>0.79166666666666663</v>
      </c>
      <c r="E64" s="33">
        <v>0.83333333333333337</v>
      </c>
      <c r="F64" s="12" t="s">
        <v>26</v>
      </c>
      <c r="G64" s="9">
        <v>75</v>
      </c>
      <c r="H64" s="9"/>
      <c r="I64" s="9"/>
      <c r="J64" s="9"/>
    </row>
    <row r="65" spans="1:10" x14ac:dyDescent="0.2">
      <c r="A65" s="8">
        <v>44941</v>
      </c>
      <c r="B65" s="9" t="s">
        <v>104</v>
      </c>
      <c r="C65" s="9" t="s">
        <v>87</v>
      </c>
      <c r="D65" s="31">
        <v>0.45833333333333331</v>
      </c>
      <c r="E65" s="33">
        <v>0.5</v>
      </c>
      <c r="F65" s="12" t="s">
        <v>181</v>
      </c>
      <c r="G65" s="9">
        <v>350</v>
      </c>
      <c r="H65" s="9"/>
      <c r="I65" s="9"/>
      <c r="J65" s="9"/>
    </row>
    <row r="66" spans="1:10" x14ac:dyDescent="0.2">
      <c r="A66" s="8">
        <v>44941</v>
      </c>
      <c r="B66" s="9" t="s">
        <v>105</v>
      </c>
      <c r="C66" s="9" t="s">
        <v>106</v>
      </c>
      <c r="D66" s="31">
        <v>0.54166666666666663</v>
      </c>
      <c r="E66" s="33">
        <v>0.58333333333333337</v>
      </c>
      <c r="F66" s="12" t="s">
        <v>107</v>
      </c>
      <c r="G66" s="9">
        <v>200</v>
      </c>
      <c r="H66" s="9"/>
      <c r="I66" s="9"/>
      <c r="J66" s="9"/>
    </row>
    <row r="67" spans="1:10" x14ac:dyDescent="0.2">
      <c r="A67" s="8">
        <v>44942</v>
      </c>
      <c r="B67" s="9" t="s">
        <v>108</v>
      </c>
      <c r="C67" s="9" t="s">
        <v>109</v>
      </c>
      <c r="D67" s="31">
        <v>0.75</v>
      </c>
      <c r="E67" s="33">
        <v>0.79166666666666663</v>
      </c>
      <c r="F67" s="12" t="s">
        <v>68</v>
      </c>
      <c r="G67" s="9" t="s">
        <v>110</v>
      </c>
      <c r="H67" s="9"/>
      <c r="I67" s="9"/>
      <c r="J67" s="9"/>
    </row>
    <row r="68" spans="1:10" x14ac:dyDescent="0.2">
      <c r="A68" s="8">
        <v>44944</v>
      </c>
      <c r="B68" s="9" t="s">
        <v>86</v>
      </c>
      <c r="C68" s="9" t="s">
        <v>87</v>
      </c>
      <c r="D68" s="31">
        <v>0.83333333333333337</v>
      </c>
      <c r="E68" s="33">
        <v>0.875</v>
      </c>
      <c r="F68" s="12" t="s">
        <v>26</v>
      </c>
      <c r="G68" s="9">
        <v>150</v>
      </c>
      <c r="H68" s="9"/>
      <c r="I68" s="9"/>
      <c r="J68" s="9"/>
    </row>
    <row r="69" spans="1:10" x14ac:dyDescent="0.2">
      <c r="A69" s="8">
        <v>44945</v>
      </c>
      <c r="B69" s="9" t="s">
        <v>111</v>
      </c>
      <c r="C69" s="9" t="s">
        <v>112</v>
      </c>
      <c r="D69" s="10">
        <v>0.75</v>
      </c>
      <c r="E69" s="25">
        <v>0.83333333333333337</v>
      </c>
      <c r="F69" s="12" t="s">
        <v>26</v>
      </c>
      <c r="G69" s="9" t="s">
        <v>113</v>
      </c>
      <c r="H69" s="9"/>
      <c r="I69" s="9"/>
      <c r="J69" s="9"/>
    </row>
    <row r="70" spans="1:10" x14ac:dyDescent="0.2">
      <c r="A70" s="8">
        <v>44946</v>
      </c>
      <c r="B70" s="9" t="s">
        <v>114</v>
      </c>
      <c r="C70" s="9" t="s">
        <v>87</v>
      </c>
      <c r="D70" s="10">
        <v>0.75</v>
      </c>
      <c r="E70" s="10">
        <v>0.79166666666666663</v>
      </c>
      <c r="F70" s="12" t="s">
        <v>26</v>
      </c>
      <c r="G70" s="9">
        <v>75</v>
      </c>
      <c r="H70" s="9"/>
      <c r="I70" s="9"/>
      <c r="J70" s="9"/>
    </row>
    <row r="71" spans="1:10" x14ac:dyDescent="0.2">
      <c r="A71" s="8">
        <v>44948</v>
      </c>
      <c r="B71" s="9" t="s">
        <v>115</v>
      </c>
      <c r="C71" s="9" t="s">
        <v>96</v>
      </c>
      <c r="D71" s="34">
        <v>0.41666666666666669</v>
      </c>
      <c r="E71" s="33">
        <v>0.45833333333333331</v>
      </c>
      <c r="F71" s="9" t="s">
        <v>176</v>
      </c>
      <c r="G71" s="9">
        <v>50</v>
      </c>
      <c r="H71" s="9"/>
      <c r="I71" s="9"/>
      <c r="J71" s="9"/>
    </row>
    <row r="72" spans="1:10" x14ac:dyDescent="0.2">
      <c r="A72" s="8">
        <v>44949</v>
      </c>
      <c r="B72" s="9" t="s">
        <v>117</v>
      </c>
      <c r="C72" s="9" t="s">
        <v>87</v>
      </c>
      <c r="D72" s="31">
        <v>0.625</v>
      </c>
      <c r="E72" s="33">
        <v>0.66666666666666663</v>
      </c>
      <c r="F72" s="12" t="s">
        <v>118</v>
      </c>
      <c r="G72" s="9">
        <v>100</v>
      </c>
      <c r="H72" s="9"/>
      <c r="I72" s="9"/>
      <c r="J72" s="9"/>
    </row>
    <row r="73" spans="1:10" x14ac:dyDescent="0.2">
      <c r="A73" s="8">
        <v>44950</v>
      </c>
      <c r="B73" s="9" t="s">
        <v>119</v>
      </c>
      <c r="C73" s="9"/>
      <c r="D73" s="31">
        <v>0.89583333333333337</v>
      </c>
      <c r="E73" s="33">
        <v>0.9375</v>
      </c>
      <c r="F73" s="12" t="s">
        <v>26</v>
      </c>
      <c r="G73" s="9"/>
      <c r="H73" s="9"/>
      <c r="I73" s="9"/>
      <c r="J73" s="9"/>
    </row>
    <row r="74" spans="1:10" x14ac:dyDescent="0.2">
      <c r="A74" s="8">
        <v>44951</v>
      </c>
      <c r="B74" s="9" t="s">
        <v>86</v>
      </c>
      <c r="C74" s="9" t="s">
        <v>87</v>
      </c>
      <c r="D74" s="31">
        <v>0.83333333333333337</v>
      </c>
      <c r="E74" s="33">
        <v>0.875</v>
      </c>
      <c r="F74" s="12" t="s">
        <v>26</v>
      </c>
      <c r="G74" s="9">
        <v>150</v>
      </c>
      <c r="H74" s="9"/>
      <c r="I74" s="9"/>
      <c r="J74" s="9"/>
    </row>
    <row r="75" spans="1:10" x14ac:dyDescent="0.2">
      <c r="A75" s="8">
        <v>44960</v>
      </c>
      <c r="B75" s="9" t="s">
        <v>120</v>
      </c>
      <c r="C75" s="9" t="s">
        <v>87</v>
      </c>
      <c r="D75" s="10">
        <v>0.79166666666666663</v>
      </c>
      <c r="E75" s="31">
        <v>0.875</v>
      </c>
      <c r="F75" s="12" t="s">
        <v>26</v>
      </c>
      <c r="G75" s="9" t="s">
        <v>121</v>
      </c>
      <c r="H75" s="9">
        <v>30</v>
      </c>
      <c r="I75" s="9"/>
      <c r="J75" s="9"/>
    </row>
    <row r="76" spans="1:10" x14ac:dyDescent="0.2">
      <c r="A76" s="8">
        <v>44961</v>
      </c>
      <c r="B76" s="9" t="s">
        <v>122</v>
      </c>
      <c r="C76" s="9" t="s">
        <v>87</v>
      </c>
      <c r="D76" s="10">
        <v>0.91666666666666663</v>
      </c>
      <c r="E76" s="23">
        <v>4.1666666666666664E-2</v>
      </c>
      <c r="F76" s="12" t="s">
        <v>26</v>
      </c>
      <c r="G76" s="9" t="s">
        <v>66</v>
      </c>
      <c r="H76" s="9">
        <v>400</v>
      </c>
      <c r="I76" s="9"/>
      <c r="J76" s="9"/>
    </row>
    <row r="77" spans="1:10" x14ac:dyDescent="0.2">
      <c r="A77" s="8">
        <v>44968</v>
      </c>
      <c r="B77" s="9" t="s">
        <v>124</v>
      </c>
      <c r="C77" s="9"/>
      <c r="D77" s="34">
        <v>0.8125</v>
      </c>
      <c r="E77" s="32">
        <v>0.85416666666666663</v>
      </c>
      <c r="F77" s="9" t="s">
        <v>26</v>
      </c>
      <c r="G77" s="9"/>
      <c r="H77" s="9">
        <v>75</v>
      </c>
      <c r="I77" s="9"/>
      <c r="J77" s="9"/>
    </row>
    <row r="78" spans="1:10" x14ac:dyDescent="0.2">
      <c r="A78" s="8">
        <v>44974</v>
      </c>
      <c r="B78" s="9" t="s">
        <v>125</v>
      </c>
      <c r="C78" s="9" t="s">
        <v>126</v>
      </c>
      <c r="D78" s="10" t="s">
        <v>56</v>
      </c>
      <c r="E78" s="16">
        <v>0.875</v>
      </c>
      <c r="F78" s="12" t="s">
        <v>127</v>
      </c>
      <c r="G78" s="9"/>
      <c r="H78" s="9">
        <v>200</v>
      </c>
      <c r="I78" s="9"/>
      <c r="J78" s="9"/>
    </row>
    <row r="79" spans="1:10" x14ac:dyDescent="0.2">
      <c r="A79" s="8">
        <v>44981</v>
      </c>
      <c r="B79" s="9" t="s">
        <v>128</v>
      </c>
      <c r="C79" s="9" t="s">
        <v>87</v>
      </c>
      <c r="D79" s="10">
        <v>0.8125</v>
      </c>
      <c r="E79" s="16">
        <v>0.875</v>
      </c>
      <c r="F79" s="12" t="s">
        <v>55</v>
      </c>
      <c r="G79" s="9" t="s">
        <v>129</v>
      </c>
      <c r="H79" s="9">
        <v>150</v>
      </c>
      <c r="I79" s="9"/>
      <c r="J79" s="9"/>
    </row>
    <row r="80" spans="1:10" x14ac:dyDescent="0.2">
      <c r="A80" s="8">
        <v>44982</v>
      </c>
      <c r="B80" s="9" t="s">
        <v>130</v>
      </c>
      <c r="C80" s="9" t="s">
        <v>87</v>
      </c>
      <c r="D80" s="25">
        <v>0.83333333333333337</v>
      </c>
      <c r="E80" s="11">
        <v>0.91666666666666663</v>
      </c>
      <c r="F80" s="12" t="s">
        <v>181</v>
      </c>
      <c r="G80" s="9" t="s">
        <v>132</v>
      </c>
      <c r="H80" s="9">
        <v>40</v>
      </c>
      <c r="I80" s="9"/>
      <c r="J80" s="9"/>
    </row>
    <row r="81" spans="1:10" x14ac:dyDescent="0.2">
      <c r="A81" s="8">
        <v>44988</v>
      </c>
      <c r="B81" s="9" t="s">
        <v>133</v>
      </c>
      <c r="C81" s="9" t="s">
        <v>134</v>
      </c>
      <c r="D81" s="34">
        <v>0.83333333333333337</v>
      </c>
      <c r="E81" s="16">
        <v>0.875</v>
      </c>
      <c r="F81" s="9" t="s">
        <v>55</v>
      </c>
      <c r="G81" s="9" t="s">
        <v>87</v>
      </c>
      <c r="H81" s="9">
        <v>50</v>
      </c>
      <c r="I81" s="9"/>
      <c r="J81" s="9"/>
    </row>
    <row r="82" spans="1:10" x14ac:dyDescent="0.2">
      <c r="A82" s="8">
        <v>44995</v>
      </c>
      <c r="B82" s="9" t="s">
        <v>135</v>
      </c>
      <c r="C82" s="35"/>
      <c r="D82" s="16">
        <v>0.875</v>
      </c>
      <c r="E82" s="22">
        <v>0.95833333333333337</v>
      </c>
      <c r="F82" s="12" t="s">
        <v>26</v>
      </c>
      <c r="G82" s="9"/>
      <c r="H82" s="9"/>
      <c r="I82" s="9"/>
      <c r="J82" s="9"/>
    </row>
    <row r="83" spans="1:10" x14ac:dyDescent="0.2">
      <c r="A83" s="8">
        <v>44995</v>
      </c>
      <c r="B83" s="9" t="s">
        <v>136</v>
      </c>
      <c r="C83" s="35"/>
      <c r="D83" s="10">
        <v>0.9375</v>
      </c>
      <c r="E83" s="11">
        <v>0.27083333333333331</v>
      </c>
      <c r="F83" s="12" t="s">
        <v>141</v>
      </c>
      <c r="G83" s="9"/>
      <c r="H83" s="9"/>
      <c r="I83" s="9"/>
      <c r="J83" s="9"/>
    </row>
    <row r="84" spans="1:10" x14ac:dyDescent="0.2">
      <c r="A84" s="8">
        <v>44995</v>
      </c>
      <c r="B84" s="36" t="s">
        <v>137</v>
      </c>
      <c r="C84" s="35"/>
      <c r="D84" s="22">
        <v>0.95833333333333337</v>
      </c>
      <c r="E84" s="11">
        <v>4.1666666666666664E-2</v>
      </c>
      <c r="F84" s="12" t="s">
        <v>127</v>
      </c>
      <c r="G84" s="9"/>
      <c r="H84" s="9"/>
      <c r="I84" s="9"/>
      <c r="J84" s="9"/>
    </row>
    <row r="85" spans="1:10" x14ac:dyDescent="0.2">
      <c r="A85" s="8">
        <v>44995</v>
      </c>
      <c r="B85" s="9" t="s">
        <v>138</v>
      </c>
      <c r="C85" s="35"/>
      <c r="D85" s="22">
        <v>0.95833333333333337</v>
      </c>
      <c r="E85" s="11">
        <v>0</v>
      </c>
      <c r="F85" s="12" t="s">
        <v>139</v>
      </c>
      <c r="G85" s="9"/>
      <c r="H85" s="9"/>
      <c r="I85" s="9"/>
      <c r="J85" s="9"/>
    </row>
    <row r="86" spans="1:10" x14ac:dyDescent="0.2">
      <c r="A86" s="8">
        <v>44996</v>
      </c>
      <c r="B86" s="9" t="s">
        <v>140</v>
      </c>
      <c r="C86" s="35"/>
      <c r="D86" s="22">
        <v>0.95833333333333337</v>
      </c>
      <c r="E86" s="11">
        <v>0.125</v>
      </c>
      <c r="F86" s="12" t="s">
        <v>141</v>
      </c>
      <c r="G86" s="9"/>
      <c r="H86" s="9"/>
      <c r="I86" s="9"/>
      <c r="J86" s="9"/>
    </row>
    <row r="87" spans="1:10" x14ac:dyDescent="0.2">
      <c r="A87" s="8">
        <v>44996</v>
      </c>
      <c r="B87" s="9" t="s">
        <v>142</v>
      </c>
      <c r="C87" s="35"/>
      <c r="D87" s="10">
        <v>0</v>
      </c>
      <c r="E87" s="23">
        <v>4.1666666666666664E-2</v>
      </c>
      <c r="F87" s="12" t="s">
        <v>181</v>
      </c>
      <c r="G87" s="9"/>
      <c r="H87" s="9"/>
      <c r="I87" s="9"/>
      <c r="J87" s="9"/>
    </row>
    <row r="88" spans="1:10" x14ac:dyDescent="0.2">
      <c r="A88" s="8">
        <v>44996</v>
      </c>
      <c r="B88" s="36" t="s">
        <v>137</v>
      </c>
      <c r="C88" s="35"/>
      <c r="D88" s="23">
        <v>4.1666666666666664E-2</v>
      </c>
      <c r="E88" s="11">
        <v>0.20833333333333334</v>
      </c>
      <c r="F88" s="12" t="s">
        <v>127</v>
      </c>
      <c r="G88" s="9"/>
      <c r="H88" s="9"/>
      <c r="I88" s="9"/>
      <c r="J88" s="9"/>
    </row>
    <row r="89" spans="1:10" x14ac:dyDescent="0.2">
      <c r="A89" s="8">
        <v>44996</v>
      </c>
      <c r="B89" s="9" t="s">
        <v>143</v>
      </c>
      <c r="C89" s="35"/>
      <c r="D89" s="10">
        <v>0.125</v>
      </c>
      <c r="E89" s="11">
        <v>0.16666666666666666</v>
      </c>
      <c r="F89" s="12" t="s">
        <v>71</v>
      </c>
      <c r="G89" s="9"/>
      <c r="H89" s="9"/>
      <c r="I89" s="9"/>
      <c r="J89" s="9"/>
    </row>
    <row r="90" spans="1:10" x14ac:dyDescent="0.2">
      <c r="A90" s="8">
        <v>44996</v>
      </c>
      <c r="B90" s="9" t="s">
        <v>144</v>
      </c>
      <c r="C90" s="35"/>
      <c r="D90" s="10">
        <v>0.20833333333333334</v>
      </c>
      <c r="E90" s="11">
        <v>0.25</v>
      </c>
      <c r="F90" s="12" t="s">
        <v>26</v>
      </c>
      <c r="G90" s="9"/>
      <c r="H90" s="9"/>
      <c r="I90" s="9"/>
      <c r="J90" s="9"/>
    </row>
    <row r="91" spans="1:10" x14ac:dyDescent="0.2">
      <c r="A91" s="8">
        <v>44996</v>
      </c>
      <c r="B91" s="9" t="s">
        <v>145</v>
      </c>
      <c r="C91" s="35"/>
      <c r="D91" s="10">
        <v>0.20833333333333334</v>
      </c>
      <c r="E91" s="11">
        <v>0.25</v>
      </c>
      <c r="F91" s="12" t="s">
        <v>26</v>
      </c>
      <c r="G91" s="9"/>
      <c r="H91" s="9"/>
      <c r="I91" s="9"/>
      <c r="J91" s="9"/>
    </row>
    <row r="92" spans="1:10" x14ac:dyDescent="0.2">
      <c r="A92" s="8">
        <v>44996</v>
      </c>
      <c r="B92" s="9" t="s">
        <v>146</v>
      </c>
      <c r="C92" s="35"/>
      <c r="D92" s="10">
        <v>0.24861111111111112</v>
      </c>
      <c r="E92" s="11">
        <v>0.26041666666666669</v>
      </c>
      <c r="F92" s="12" t="s">
        <v>147</v>
      </c>
      <c r="G92" s="9"/>
      <c r="H92" s="9"/>
      <c r="I92" s="9"/>
      <c r="J92" s="9"/>
    </row>
    <row r="93" spans="1:10" x14ac:dyDescent="0.2">
      <c r="A93" s="8">
        <v>44996</v>
      </c>
      <c r="B93" s="9" t="s">
        <v>148</v>
      </c>
      <c r="C93" s="35"/>
      <c r="D93" s="10">
        <v>0.25</v>
      </c>
      <c r="E93" s="11">
        <v>0.41666666666666669</v>
      </c>
      <c r="F93" s="12" t="s">
        <v>141</v>
      </c>
      <c r="G93" s="9"/>
      <c r="H93" s="9"/>
      <c r="I93" s="9"/>
      <c r="J93" s="9"/>
    </row>
    <row r="94" spans="1:10" x14ac:dyDescent="0.2">
      <c r="A94" s="8">
        <v>44996</v>
      </c>
      <c r="B94" s="9" t="s">
        <v>149</v>
      </c>
      <c r="C94" s="35"/>
      <c r="D94" s="10">
        <v>0.25</v>
      </c>
      <c r="E94" s="11">
        <v>0.41666666666666669</v>
      </c>
      <c r="F94" s="12" t="s">
        <v>150</v>
      </c>
      <c r="G94" s="9"/>
      <c r="H94" s="9"/>
      <c r="I94" s="9"/>
      <c r="J94" s="9"/>
    </row>
    <row r="95" spans="1:10" x14ac:dyDescent="0.2">
      <c r="A95" s="8">
        <v>44996</v>
      </c>
      <c r="B95" s="9" t="s">
        <v>130</v>
      </c>
      <c r="C95" s="9" t="s">
        <v>131</v>
      </c>
      <c r="D95" s="10">
        <v>0.83333333333333337</v>
      </c>
      <c r="E95" s="10">
        <v>0.91666666666666663</v>
      </c>
      <c r="F95" s="12" t="s">
        <v>181</v>
      </c>
      <c r="G95" s="9"/>
      <c r="H95" s="9"/>
      <c r="I95" s="9"/>
      <c r="J95" s="9"/>
    </row>
    <row r="96" spans="1:10" x14ac:dyDescent="0.2">
      <c r="A96" s="8">
        <v>45016</v>
      </c>
      <c r="B96" s="9" t="s">
        <v>151</v>
      </c>
      <c r="C96" s="9"/>
      <c r="D96" s="16">
        <v>0.875</v>
      </c>
      <c r="E96" s="11">
        <v>0</v>
      </c>
      <c r="F96" s="12" t="s">
        <v>26</v>
      </c>
      <c r="G96" s="9"/>
      <c r="H96" s="9"/>
      <c r="I96" s="9"/>
      <c r="J96" s="9"/>
    </row>
    <row r="97" spans="1:10" x14ac:dyDescent="0.2">
      <c r="A97" s="8">
        <v>45017</v>
      </c>
      <c r="B97" s="9" t="s">
        <v>152</v>
      </c>
      <c r="C97" s="9"/>
      <c r="D97" s="16">
        <v>0.875</v>
      </c>
      <c r="E97" s="11">
        <v>0.95833333333333337</v>
      </c>
      <c r="F97" s="12" t="s">
        <v>26</v>
      </c>
      <c r="G97" s="9"/>
      <c r="H97" s="9"/>
      <c r="I97" s="9"/>
      <c r="J97" s="9"/>
    </row>
    <row r="98" spans="1:10" x14ac:dyDescent="0.2">
      <c r="A98" s="8" t="s">
        <v>153</v>
      </c>
      <c r="B98" s="19" t="s">
        <v>154</v>
      </c>
      <c r="C98" s="9" t="s">
        <v>131</v>
      </c>
      <c r="D98" s="10">
        <v>0.83333333333333337</v>
      </c>
      <c r="E98" s="11">
        <v>0.95833333333333337</v>
      </c>
      <c r="F98" s="12" t="s">
        <v>131</v>
      </c>
      <c r="G98" s="9"/>
      <c r="H98" s="9"/>
      <c r="I98" s="9"/>
      <c r="J98" s="9"/>
    </row>
    <row r="99" spans="1:10" x14ac:dyDescent="0.2">
      <c r="A99" s="8">
        <v>45019</v>
      </c>
      <c r="B99" s="9" t="s">
        <v>155</v>
      </c>
      <c r="C99" s="9" t="s">
        <v>131</v>
      </c>
      <c r="D99" s="10">
        <v>0.70833333333333337</v>
      </c>
      <c r="E99" s="37">
        <v>0.79166666666666663</v>
      </c>
      <c r="F99" s="12"/>
      <c r="G99" s="9" t="s">
        <v>156</v>
      </c>
      <c r="H99" s="9"/>
      <c r="I99" s="9"/>
      <c r="J99" s="9"/>
    </row>
    <row r="100" spans="1:10" x14ac:dyDescent="0.2">
      <c r="A100" s="8">
        <v>45021</v>
      </c>
      <c r="B100" s="9" t="s">
        <v>157</v>
      </c>
      <c r="C100" s="9" t="s">
        <v>131</v>
      </c>
      <c r="D100" s="10">
        <v>0.83333333333333337</v>
      </c>
      <c r="E100" s="25">
        <v>0.875</v>
      </c>
      <c r="F100" s="12" t="s">
        <v>181</v>
      </c>
      <c r="G100" s="9"/>
      <c r="H100" s="9"/>
      <c r="I100" s="9"/>
      <c r="J100" s="9"/>
    </row>
    <row r="101" spans="1:10" x14ac:dyDescent="0.2">
      <c r="A101" s="8">
        <v>45022</v>
      </c>
      <c r="B101" s="9" t="s">
        <v>159</v>
      </c>
      <c r="C101" s="9" t="s">
        <v>131</v>
      </c>
      <c r="D101" s="10">
        <v>0.70833333333333337</v>
      </c>
      <c r="E101" s="11">
        <v>0.79166666666666663</v>
      </c>
      <c r="F101" s="12" t="s">
        <v>181</v>
      </c>
      <c r="G101" s="9" t="s">
        <v>160</v>
      </c>
      <c r="H101" s="9"/>
      <c r="I101" s="9"/>
      <c r="J101" s="9"/>
    </row>
    <row r="102" spans="1:10" x14ac:dyDescent="0.2">
      <c r="A102" s="8">
        <v>45023</v>
      </c>
      <c r="B102" s="9" t="s">
        <v>161</v>
      </c>
      <c r="C102" s="9"/>
      <c r="D102" s="31">
        <v>0.8125</v>
      </c>
      <c r="E102" s="32">
        <v>0.85416666666666663</v>
      </c>
      <c r="F102" s="12" t="s">
        <v>26</v>
      </c>
      <c r="G102" s="9"/>
      <c r="H102" s="9"/>
      <c r="I102" s="9"/>
      <c r="J102" s="9"/>
    </row>
    <row r="103" spans="1:10" x14ac:dyDescent="0.2">
      <c r="A103" s="8">
        <v>45024</v>
      </c>
      <c r="B103" s="9" t="s">
        <v>162</v>
      </c>
      <c r="C103" s="9" t="s">
        <v>163</v>
      </c>
      <c r="D103" s="16">
        <v>0.875</v>
      </c>
      <c r="E103" s="31" t="s">
        <v>19</v>
      </c>
      <c r="F103" s="12" t="s">
        <v>55</v>
      </c>
      <c r="G103" s="9"/>
      <c r="H103" s="9"/>
      <c r="I103" s="9"/>
      <c r="J103" s="9"/>
    </row>
    <row r="104" spans="1:10" x14ac:dyDescent="0.2">
      <c r="A104" s="8">
        <v>45024</v>
      </c>
      <c r="B104" s="9" t="s">
        <v>161</v>
      </c>
      <c r="C104" s="9"/>
      <c r="D104" s="31">
        <v>0.8125</v>
      </c>
      <c r="E104" s="32">
        <v>0.85416666666666663</v>
      </c>
      <c r="F104" s="12" t="s">
        <v>26</v>
      </c>
      <c r="G104" s="9"/>
      <c r="H104" s="9"/>
      <c r="I104" s="9"/>
      <c r="J104" s="9"/>
    </row>
    <row r="105" spans="1:10" x14ac:dyDescent="0.2">
      <c r="A105" s="8">
        <v>45027</v>
      </c>
      <c r="B105" s="9" t="s">
        <v>164</v>
      </c>
      <c r="C105" s="9" t="s">
        <v>158</v>
      </c>
      <c r="D105" s="10">
        <v>0.70833333333333337</v>
      </c>
      <c r="E105" s="37">
        <v>0.79166666666666663</v>
      </c>
      <c r="F105" s="12" t="s">
        <v>68</v>
      </c>
      <c r="G105" s="9"/>
      <c r="H105" s="9"/>
      <c r="I105" s="9"/>
      <c r="J105" s="9"/>
    </row>
    <row r="106" spans="1:10" x14ac:dyDescent="0.2">
      <c r="A106" s="8">
        <v>45030</v>
      </c>
      <c r="B106" s="9" t="s">
        <v>133</v>
      </c>
      <c r="C106" s="9" t="s">
        <v>165</v>
      </c>
      <c r="D106" s="10">
        <v>0.83333333333333337</v>
      </c>
      <c r="E106" s="16">
        <v>0.89583333333333337</v>
      </c>
      <c r="F106" s="14" t="s">
        <v>55</v>
      </c>
      <c r="G106" s="9"/>
      <c r="H106" s="9"/>
      <c r="I106" s="9"/>
      <c r="J106" s="9"/>
    </row>
    <row r="107" spans="1:10" x14ac:dyDescent="0.2">
      <c r="A107" s="8">
        <v>45030</v>
      </c>
      <c r="B107" s="9" t="s">
        <v>166</v>
      </c>
      <c r="C107" s="9" t="s">
        <v>167</v>
      </c>
      <c r="D107" s="10">
        <v>0.91666666666666663</v>
      </c>
      <c r="E107" s="11">
        <v>4.1666666666666664E-2</v>
      </c>
      <c r="F107" s="14" t="s">
        <v>26</v>
      </c>
      <c r="G107" s="9"/>
      <c r="H107" s="9"/>
      <c r="I107" s="9"/>
      <c r="J107" s="9"/>
    </row>
    <row r="108" spans="1:10" x14ac:dyDescent="0.2">
      <c r="A108" s="8">
        <v>45031</v>
      </c>
      <c r="B108" s="15" t="s">
        <v>130</v>
      </c>
      <c r="C108" s="24" t="s">
        <v>131</v>
      </c>
      <c r="D108" s="25">
        <v>0.83333333333333337</v>
      </c>
      <c r="E108" s="23">
        <v>0.91666666666666663</v>
      </c>
      <c r="F108" s="12" t="s">
        <v>181</v>
      </c>
      <c r="G108" s="9"/>
      <c r="H108" s="9"/>
      <c r="I108" s="9"/>
      <c r="J108" s="9"/>
    </row>
    <row r="109" spans="1:10" x14ac:dyDescent="0.2">
      <c r="A109" s="8">
        <v>45037</v>
      </c>
      <c r="B109" s="19" t="s">
        <v>168</v>
      </c>
      <c r="C109" s="9" t="s">
        <v>169</v>
      </c>
      <c r="D109" s="25">
        <v>0.85416666666666663</v>
      </c>
      <c r="E109" s="16">
        <v>0.9375</v>
      </c>
      <c r="F109" s="15" t="s">
        <v>55</v>
      </c>
      <c r="G109" s="9"/>
      <c r="H109" s="9"/>
      <c r="I109" s="9"/>
      <c r="J109" s="9"/>
    </row>
    <row r="110" spans="1:10" x14ac:dyDescent="0.2">
      <c r="A110" s="8">
        <v>45038</v>
      </c>
      <c r="B110" s="15" t="s">
        <v>170</v>
      </c>
      <c r="C110" s="12"/>
      <c r="D110" s="31">
        <v>0.45833333333333331</v>
      </c>
      <c r="E110" s="38">
        <v>0.66666666666666663</v>
      </c>
      <c r="F110" s="12" t="s">
        <v>116</v>
      </c>
      <c r="G110" s="9"/>
      <c r="H110" s="9"/>
      <c r="I110" s="9"/>
      <c r="J110" s="9"/>
    </row>
    <row r="111" spans="1:10" x14ac:dyDescent="0.2">
      <c r="A111" s="8">
        <v>45038</v>
      </c>
      <c r="B111" s="9" t="s">
        <v>171</v>
      </c>
      <c r="C111" s="9" t="s">
        <v>169</v>
      </c>
      <c r="D111" s="16">
        <v>0.875</v>
      </c>
      <c r="E111" s="11">
        <v>4.1666666666666664E-2</v>
      </c>
      <c r="F111" s="12" t="s">
        <v>55</v>
      </c>
      <c r="G111" s="9"/>
      <c r="H111" s="9"/>
      <c r="I111" s="9"/>
      <c r="J111" s="9"/>
    </row>
    <row r="112" spans="1:10" x14ac:dyDescent="0.2">
      <c r="A112" s="8">
        <v>45044</v>
      </c>
      <c r="B112" s="9" t="s">
        <v>123</v>
      </c>
      <c r="C112" s="9"/>
      <c r="D112" s="31">
        <v>0.79166666666666663</v>
      </c>
      <c r="E112" s="32">
        <v>0.83333333333333337</v>
      </c>
      <c r="F112" s="12" t="s">
        <v>55</v>
      </c>
      <c r="G112" s="9"/>
      <c r="H112" s="9"/>
      <c r="I112" s="9"/>
      <c r="J112" s="9"/>
    </row>
    <row r="113" spans="1:10" x14ac:dyDescent="0.2">
      <c r="A113" s="8">
        <v>45044</v>
      </c>
      <c r="B113" s="9" t="s">
        <v>172</v>
      </c>
      <c r="C113" s="9"/>
      <c r="D113" s="31">
        <v>0.79166666666666663</v>
      </c>
      <c r="E113" s="25">
        <v>0.875</v>
      </c>
      <c r="F113" s="12" t="s">
        <v>26</v>
      </c>
      <c r="G113" s="9" t="s">
        <v>173</v>
      </c>
      <c r="H113" s="9"/>
      <c r="I113" s="9"/>
      <c r="J113" s="9"/>
    </row>
    <row r="114" spans="1:10" x14ac:dyDescent="0.2">
      <c r="A114" s="8">
        <v>45045</v>
      </c>
      <c r="B114" s="9" t="s">
        <v>91</v>
      </c>
      <c r="C114" s="9"/>
      <c r="D114" s="31">
        <v>0.79166666666666663</v>
      </c>
      <c r="E114" s="32">
        <v>0.83333333333333337</v>
      </c>
      <c r="F114" s="12" t="s">
        <v>55</v>
      </c>
      <c r="G114" s="9"/>
      <c r="H114" s="9"/>
      <c r="I114" s="9"/>
      <c r="J114" s="9"/>
    </row>
    <row r="115" spans="1:10" x14ac:dyDescent="0.2">
      <c r="A115" s="8">
        <v>45045</v>
      </c>
      <c r="B115" s="15" t="s">
        <v>130</v>
      </c>
      <c r="C115" s="24" t="s">
        <v>131</v>
      </c>
      <c r="D115" s="23">
        <v>0.83333333333333337</v>
      </c>
      <c r="E115" s="23">
        <v>0.91666666666666663</v>
      </c>
      <c r="F115" s="12" t="s">
        <v>181</v>
      </c>
      <c r="G115" s="9"/>
      <c r="H115" s="9"/>
      <c r="I115" s="9"/>
      <c r="J115" s="9"/>
    </row>
    <row r="116" spans="1:10" x14ac:dyDescent="0.2">
      <c r="A116" s="8">
        <v>45051</v>
      </c>
      <c r="B116" s="9" t="s">
        <v>174</v>
      </c>
      <c r="C116" s="9"/>
      <c r="D116" s="31">
        <v>0.79166666666666663</v>
      </c>
      <c r="E116" s="32">
        <v>0.83333333333333337</v>
      </c>
      <c r="F116" s="12" t="s">
        <v>26</v>
      </c>
      <c r="G116" s="9"/>
      <c r="H116" s="9"/>
      <c r="I116" s="9"/>
      <c r="J116" s="9"/>
    </row>
    <row r="117" spans="1:10" x14ac:dyDescent="0.2">
      <c r="A117" s="8">
        <v>45052</v>
      </c>
      <c r="B117" s="9" t="s">
        <v>175</v>
      </c>
      <c r="C117" s="9"/>
      <c r="D117" s="10">
        <v>0.66666666666666663</v>
      </c>
      <c r="E117" s="37">
        <v>0.79166666666666663</v>
      </c>
      <c r="F117" s="15" t="s">
        <v>176</v>
      </c>
      <c r="G117" s="9"/>
      <c r="H117" s="9"/>
      <c r="I117" s="9"/>
      <c r="J117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D739-E1DC-AF47-ADB9-85DC975024FD}">
  <dimension ref="A1:T117"/>
  <sheetViews>
    <sheetView tabSelected="1" workbookViewId="0">
      <selection activeCell="R31" sqref="R31"/>
    </sheetView>
  </sheetViews>
  <sheetFormatPr baseColWidth="10" defaultRowHeight="15" outlineLevelCol="1" x14ac:dyDescent="0.2"/>
  <cols>
    <col min="1" max="1" width="16" style="67" bestFit="1" customWidth="1"/>
    <col min="2" max="3" width="10.83203125" style="44"/>
    <col min="4" max="4" width="12" style="68" bestFit="1" customWidth="1"/>
    <col min="5" max="5" width="10.83203125" style="68"/>
    <col min="6" max="6" width="10.83203125" style="44" outlineLevel="1"/>
    <col min="7" max="13" width="10.83203125" style="44"/>
    <col min="14" max="14" width="28.83203125" style="44" customWidth="1"/>
    <col min="15" max="16384" width="10.83203125" style="44"/>
  </cols>
  <sheetData>
    <row r="1" spans="1:20" ht="32" x14ac:dyDescent="0.2">
      <c r="A1" s="39" t="s">
        <v>0</v>
      </c>
      <c r="B1" s="40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Q1" s="43" t="s">
        <v>5</v>
      </c>
      <c r="R1" s="44" t="s">
        <v>182</v>
      </c>
      <c r="T1" s="44">
        <f>SUM(R2:R30)</f>
        <v>116</v>
      </c>
    </row>
    <row r="2" spans="1:20" x14ac:dyDescent="0.2">
      <c r="A2" s="45">
        <v>44805</v>
      </c>
      <c r="B2" s="46" t="s">
        <v>13</v>
      </c>
      <c r="C2" s="46"/>
      <c r="D2" s="47">
        <v>0.4375</v>
      </c>
      <c r="E2" s="48">
        <v>0.66666666666666663</v>
      </c>
      <c r="F2" s="49" t="s">
        <v>181</v>
      </c>
      <c r="G2" s="46"/>
      <c r="H2" s="46"/>
      <c r="I2" s="46"/>
      <c r="J2" s="46"/>
      <c r="Q2" s="49" t="s">
        <v>73</v>
      </c>
      <c r="R2" s="44">
        <f>COUNTIF(F1:F117, Q2)</f>
        <v>1</v>
      </c>
    </row>
    <row r="3" spans="1:20" x14ac:dyDescent="0.2">
      <c r="A3" s="45">
        <v>44941</v>
      </c>
      <c r="B3" s="69" t="s">
        <v>104</v>
      </c>
      <c r="C3" s="46" t="s">
        <v>87</v>
      </c>
      <c r="D3" s="48">
        <v>0.45833333333333331</v>
      </c>
      <c r="E3" s="75">
        <v>0.5</v>
      </c>
      <c r="F3" s="49" t="s">
        <v>181</v>
      </c>
      <c r="G3" s="46">
        <v>350</v>
      </c>
      <c r="H3" s="46"/>
      <c r="I3" s="46"/>
      <c r="J3" s="46"/>
      <c r="N3" s="44" t="s">
        <v>179</v>
      </c>
      <c r="O3" s="44" t="s">
        <v>182</v>
      </c>
      <c r="Q3" s="49" t="s">
        <v>35</v>
      </c>
      <c r="R3" s="44">
        <f>COUNTIF(F1:F117, Q3)</f>
        <v>1</v>
      </c>
    </row>
    <row r="4" spans="1:20" x14ac:dyDescent="0.2">
      <c r="A4" s="45">
        <v>44982</v>
      </c>
      <c r="B4" s="69" t="s">
        <v>130</v>
      </c>
      <c r="C4" s="46" t="s">
        <v>87</v>
      </c>
      <c r="D4" s="58">
        <v>0.83333333333333337</v>
      </c>
      <c r="E4" s="48">
        <v>0.91666666666666663</v>
      </c>
      <c r="F4" s="49" t="s">
        <v>181</v>
      </c>
      <c r="G4" s="46" t="s">
        <v>132</v>
      </c>
      <c r="H4" s="46">
        <v>40</v>
      </c>
      <c r="I4" s="46"/>
      <c r="J4" s="46"/>
      <c r="N4" s="44" t="s">
        <v>39</v>
      </c>
      <c r="O4" s="44">
        <f>COUNTIF(F2:F117, "Colby Green")</f>
        <v>4</v>
      </c>
      <c r="Q4" s="49" t="s">
        <v>118</v>
      </c>
      <c r="R4" s="44">
        <f>COUNTIF(F1:F117, Q4)</f>
        <v>1</v>
      </c>
    </row>
    <row r="5" spans="1:20" x14ac:dyDescent="0.2">
      <c r="A5" s="45">
        <v>44996</v>
      </c>
      <c r="B5" s="46" t="s">
        <v>142</v>
      </c>
      <c r="C5" s="64"/>
      <c r="D5" s="47">
        <v>0</v>
      </c>
      <c r="E5" s="47">
        <v>4.1666666666666664E-2</v>
      </c>
      <c r="F5" s="49" t="s">
        <v>181</v>
      </c>
      <c r="G5" s="46"/>
      <c r="H5" s="46"/>
      <c r="I5" s="46"/>
      <c r="J5" s="46"/>
      <c r="N5" s="44" t="s">
        <v>12</v>
      </c>
      <c r="O5" s="44">
        <f>COUNTIF(F2:F117, "Eustis Lot")</f>
        <v>14</v>
      </c>
      <c r="Q5" s="49" t="s">
        <v>28</v>
      </c>
      <c r="R5" s="78">
        <f>COUNTIF(F1:F117, Q5)</f>
        <v>1</v>
      </c>
    </row>
    <row r="6" spans="1:20" x14ac:dyDescent="0.2">
      <c r="A6" s="45">
        <v>44996</v>
      </c>
      <c r="B6" s="46" t="s">
        <v>130</v>
      </c>
      <c r="C6" s="46" t="s">
        <v>131</v>
      </c>
      <c r="D6" s="47">
        <v>0.83333333333333337</v>
      </c>
      <c r="E6" s="47">
        <v>0.91666666666666663</v>
      </c>
      <c r="F6" s="49" t="s">
        <v>181</v>
      </c>
      <c r="G6" s="46"/>
      <c r="H6" s="46"/>
      <c r="I6" s="46"/>
      <c r="J6" s="46"/>
      <c r="N6" s="44" t="s">
        <v>180</v>
      </c>
      <c r="O6" s="44">
        <f>COUNTIF(F2:F117, "Spa")</f>
        <v>33</v>
      </c>
      <c r="Q6" s="49" t="s">
        <v>107</v>
      </c>
      <c r="R6" s="44">
        <f>COUNTIF(F1:F117, Q6)</f>
        <v>1</v>
      </c>
    </row>
    <row r="7" spans="1:20" x14ac:dyDescent="0.2">
      <c r="A7" s="45">
        <v>45021</v>
      </c>
      <c r="B7" s="69" t="s">
        <v>157</v>
      </c>
      <c r="C7" s="46" t="s">
        <v>131</v>
      </c>
      <c r="D7" s="47">
        <v>0.83333333333333337</v>
      </c>
      <c r="E7" s="58">
        <v>0.875</v>
      </c>
      <c r="F7" s="49" t="s">
        <v>181</v>
      </c>
      <c r="G7" s="46"/>
      <c r="H7" s="46"/>
      <c r="I7" s="46"/>
      <c r="J7" s="46"/>
      <c r="N7" s="44" t="s">
        <v>68</v>
      </c>
      <c r="O7" s="44">
        <f>COUNTIF(F2:F117, "Mary Low Coffeehouse")</f>
        <v>8</v>
      </c>
      <c r="Q7" s="46" t="s">
        <v>59</v>
      </c>
      <c r="R7" s="44">
        <f>COUNTIF(F1:F117, Q7)</f>
        <v>1</v>
      </c>
    </row>
    <row r="8" spans="1:20" x14ac:dyDescent="0.2">
      <c r="A8" s="45">
        <v>45022</v>
      </c>
      <c r="B8" s="69" t="s">
        <v>159</v>
      </c>
      <c r="C8" s="46" t="s">
        <v>131</v>
      </c>
      <c r="D8" s="47">
        <v>0.70833333333333337</v>
      </c>
      <c r="E8" s="48">
        <v>0.79166666666666663</v>
      </c>
      <c r="F8" s="49" t="s">
        <v>181</v>
      </c>
      <c r="G8" s="46" t="s">
        <v>160</v>
      </c>
      <c r="H8" s="46"/>
      <c r="I8" s="46"/>
      <c r="J8" s="46"/>
      <c r="N8" s="44" t="s">
        <v>141</v>
      </c>
      <c r="O8" s="44" cm="1">
        <f t="array" ref="O8">COUNTIF(F2:F117, Dana)</f>
        <v>0</v>
      </c>
      <c r="Q8" s="57" t="s">
        <v>97</v>
      </c>
      <c r="R8" s="44">
        <f>COUNTIF(F1:F117, Q8)</f>
        <v>1</v>
      </c>
    </row>
    <row r="9" spans="1:20" x14ac:dyDescent="0.2">
      <c r="A9" s="45">
        <v>45031</v>
      </c>
      <c r="B9" s="69" t="s">
        <v>130</v>
      </c>
      <c r="C9" s="46" t="s">
        <v>131</v>
      </c>
      <c r="D9" s="58">
        <v>0.83333333333333337</v>
      </c>
      <c r="E9" s="47">
        <v>0.91666666666666663</v>
      </c>
      <c r="F9" s="49" t="s">
        <v>181</v>
      </c>
      <c r="G9" s="46"/>
      <c r="H9" s="46"/>
      <c r="I9" s="46"/>
      <c r="J9" s="46"/>
      <c r="N9" s="46" t="s">
        <v>55</v>
      </c>
      <c r="O9" s="44">
        <v>15</v>
      </c>
      <c r="Q9" s="49" t="s">
        <v>32</v>
      </c>
      <c r="R9" s="44">
        <f>COUNTIF(F1:F117, Q9)</f>
        <v>1</v>
      </c>
    </row>
    <row r="10" spans="1:20" x14ac:dyDescent="0.2">
      <c r="A10" s="45">
        <v>45045</v>
      </c>
      <c r="B10" s="46" t="s">
        <v>130</v>
      </c>
      <c r="C10" s="46" t="s">
        <v>131</v>
      </c>
      <c r="D10" s="47">
        <v>0.83333333333333337</v>
      </c>
      <c r="E10" s="47">
        <v>0.91666666666666663</v>
      </c>
      <c r="F10" s="49" t="s">
        <v>181</v>
      </c>
      <c r="G10" s="46"/>
      <c r="H10" s="46"/>
      <c r="I10" s="46"/>
      <c r="J10" s="46"/>
      <c r="N10" s="44" t="s">
        <v>68</v>
      </c>
      <c r="O10" s="44">
        <v>18</v>
      </c>
      <c r="Q10" s="59" t="s">
        <v>177</v>
      </c>
      <c r="R10" s="44">
        <f>COUNTIF(F1:F117, Q10)</f>
        <v>1</v>
      </c>
    </row>
    <row r="11" spans="1:20" x14ac:dyDescent="0.2">
      <c r="A11" s="45">
        <v>44876</v>
      </c>
      <c r="B11" s="69" t="s">
        <v>72</v>
      </c>
      <c r="C11" s="46" t="s">
        <v>62</v>
      </c>
      <c r="D11" s="58">
        <v>0.85416666666666663</v>
      </c>
      <c r="E11" s="48">
        <v>0.91666666666666663</v>
      </c>
      <c r="F11" s="49" t="s">
        <v>73</v>
      </c>
      <c r="G11" s="46"/>
      <c r="H11" s="46"/>
      <c r="I11" s="46"/>
      <c r="J11" s="46"/>
      <c r="Q11" s="49" t="s">
        <v>24</v>
      </c>
      <c r="R11" s="44">
        <f>COUNTIF(F1:F117, Q11)</f>
        <v>1</v>
      </c>
    </row>
    <row r="12" spans="1:20" x14ac:dyDescent="0.2">
      <c r="A12" s="45">
        <v>44813</v>
      </c>
      <c r="B12" s="46" t="s">
        <v>34</v>
      </c>
      <c r="C12" s="46" t="s">
        <v>30</v>
      </c>
      <c r="D12" s="47">
        <v>0.79166666666666663</v>
      </c>
      <c r="E12" s="48">
        <v>0.95833333333333337</v>
      </c>
      <c r="F12" s="49" t="s">
        <v>35</v>
      </c>
      <c r="G12" s="46"/>
      <c r="H12" s="46"/>
      <c r="I12" s="46"/>
      <c r="J12" s="46"/>
      <c r="Q12" s="49" t="s">
        <v>94</v>
      </c>
      <c r="R12" s="44">
        <f>COUNTIF(F1:F117, Q12)</f>
        <v>1</v>
      </c>
    </row>
    <row r="13" spans="1:20" x14ac:dyDescent="0.2">
      <c r="A13" s="45">
        <v>44949</v>
      </c>
      <c r="B13" s="46" t="s">
        <v>117</v>
      </c>
      <c r="C13" s="46" t="s">
        <v>87</v>
      </c>
      <c r="D13" s="48">
        <v>0.625</v>
      </c>
      <c r="E13" s="75">
        <v>0.66666666666666663</v>
      </c>
      <c r="F13" s="49" t="s">
        <v>118</v>
      </c>
      <c r="G13" s="46">
        <v>100</v>
      </c>
      <c r="H13" s="46"/>
      <c r="I13" s="46"/>
      <c r="J13" s="46"/>
      <c r="Q13" s="49" t="s">
        <v>131</v>
      </c>
      <c r="R13" s="44">
        <f>COUNTIF(F1:F117, Q13)</f>
        <v>1</v>
      </c>
    </row>
    <row r="14" spans="1:20" x14ac:dyDescent="0.2">
      <c r="A14" s="45">
        <v>44995</v>
      </c>
      <c r="B14" s="46" t="s">
        <v>138</v>
      </c>
      <c r="C14" s="64"/>
      <c r="D14" s="47">
        <v>0.95833333333333337</v>
      </c>
      <c r="E14" s="48">
        <v>0</v>
      </c>
      <c r="F14" s="49" t="s">
        <v>181</v>
      </c>
      <c r="G14" s="46"/>
      <c r="H14" s="46"/>
      <c r="I14" s="46"/>
      <c r="J14" s="46"/>
      <c r="Q14" s="49" t="s">
        <v>147</v>
      </c>
      <c r="R14" s="44">
        <f>COUNTIF(F1:F117, Q14)</f>
        <v>1</v>
      </c>
    </row>
    <row r="15" spans="1:20" x14ac:dyDescent="0.2">
      <c r="A15" s="45">
        <v>44804</v>
      </c>
      <c r="B15" s="46" t="s">
        <v>10</v>
      </c>
      <c r="C15" s="46"/>
      <c r="D15" s="47">
        <v>0.79166666666666663</v>
      </c>
      <c r="E15" s="48">
        <v>0.875</v>
      </c>
      <c r="F15" s="49" t="s">
        <v>39</v>
      </c>
      <c r="G15" s="46"/>
      <c r="H15" s="46"/>
      <c r="I15" s="46"/>
      <c r="J15" s="46"/>
      <c r="Q15" s="46" t="s">
        <v>75</v>
      </c>
      <c r="R15" s="44">
        <f>COUNTIF(F1:F117, Q15)</f>
        <v>1</v>
      </c>
    </row>
    <row r="16" spans="1:20" x14ac:dyDescent="0.2">
      <c r="A16" s="45">
        <v>44814</v>
      </c>
      <c r="B16" s="46" t="s">
        <v>38</v>
      </c>
      <c r="C16" s="46" t="s">
        <v>30</v>
      </c>
      <c r="D16" s="47">
        <v>0.66666666666666663</v>
      </c>
      <c r="E16" s="47">
        <v>0.79166666666666663</v>
      </c>
      <c r="F16" s="49" t="s">
        <v>39</v>
      </c>
      <c r="G16" s="46"/>
      <c r="H16" s="46"/>
      <c r="I16" s="46"/>
      <c r="J16" s="46">
        <v>50</v>
      </c>
      <c r="Q16" s="49" t="s">
        <v>116</v>
      </c>
      <c r="R16" s="44">
        <f>COUNTIF(F1:F117, Q16)</f>
        <v>1</v>
      </c>
    </row>
    <row r="17" spans="1:18" x14ac:dyDescent="0.2">
      <c r="A17" s="45">
        <v>44814</v>
      </c>
      <c r="B17" s="46" t="s">
        <v>40</v>
      </c>
      <c r="C17" s="46" t="s">
        <v>30</v>
      </c>
      <c r="D17" s="47">
        <v>0.58333333333333337</v>
      </c>
      <c r="E17" s="47">
        <v>0.75</v>
      </c>
      <c r="F17" s="46" t="s">
        <v>39</v>
      </c>
      <c r="G17" s="46"/>
      <c r="H17" s="46"/>
      <c r="I17" s="46"/>
      <c r="J17" s="46">
        <v>70</v>
      </c>
      <c r="Q17" s="46" t="s">
        <v>178</v>
      </c>
      <c r="R17" s="44">
        <f>COUNTIF(F1:F117, Q17)</f>
        <v>2</v>
      </c>
    </row>
    <row r="18" spans="1:18" x14ac:dyDescent="0.2">
      <c r="A18" s="45">
        <v>44821</v>
      </c>
      <c r="B18" s="46" t="s">
        <v>43</v>
      </c>
      <c r="C18" s="52"/>
      <c r="D18" s="58">
        <v>0.83333333333333337</v>
      </c>
      <c r="E18" s="48">
        <v>0.91666666666666663</v>
      </c>
      <c r="F18" s="49" t="s">
        <v>39</v>
      </c>
      <c r="G18" s="46"/>
      <c r="H18" s="46"/>
      <c r="I18" s="46"/>
      <c r="J18" s="46">
        <v>50</v>
      </c>
      <c r="Q18" s="49" t="s">
        <v>183</v>
      </c>
      <c r="R18" s="44">
        <f>COUNTIF(F1:F117, Q18)</f>
        <v>2</v>
      </c>
    </row>
    <row r="19" spans="1:18" x14ac:dyDescent="0.2">
      <c r="A19" s="45">
        <v>44808</v>
      </c>
      <c r="B19" s="46" t="s">
        <v>15</v>
      </c>
      <c r="C19" s="46" t="s">
        <v>16</v>
      </c>
      <c r="D19" s="47">
        <v>0.83333333333333337</v>
      </c>
      <c r="E19" s="47">
        <v>0.89583333333333337</v>
      </c>
      <c r="F19" s="46" t="s">
        <v>178</v>
      </c>
      <c r="G19" s="46"/>
      <c r="H19" s="46"/>
      <c r="I19" s="46"/>
      <c r="J19" s="46">
        <v>200</v>
      </c>
      <c r="Q19" s="49" t="s">
        <v>141</v>
      </c>
      <c r="R19" s="78">
        <f>COUNTIF(F1:F117, Q19)</f>
        <v>3</v>
      </c>
    </row>
    <row r="20" spans="1:18" x14ac:dyDescent="0.2">
      <c r="A20" s="45">
        <v>44809</v>
      </c>
      <c r="B20" s="50" t="s">
        <v>18</v>
      </c>
      <c r="C20" s="46" t="s">
        <v>16</v>
      </c>
      <c r="D20" s="71">
        <v>0.79166666666666663</v>
      </c>
      <c r="E20" s="71">
        <v>0.95833333333333337</v>
      </c>
      <c r="F20" s="69" t="s">
        <v>178</v>
      </c>
      <c r="G20" s="46"/>
      <c r="H20" s="46"/>
      <c r="I20" s="46"/>
      <c r="J20" s="46"/>
      <c r="Q20" s="49" t="s">
        <v>127</v>
      </c>
      <c r="R20" s="44">
        <f>COUNTIF(F1:F117, Q20)</f>
        <v>3</v>
      </c>
    </row>
    <row r="21" spans="1:18" x14ac:dyDescent="0.2">
      <c r="A21" s="45">
        <v>44995</v>
      </c>
      <c r="B21" s="46" t="s">
        <v>136</v>
      </c>
      <c r="C21" s="64"/>
      <c r="D21" s="55">
        <v>0.9375</v>
      </c>
      <c r="E21" s="72">
        <v>0.27083333333333331</v>
      </c>
      <c r="F21" s="57" t="s">
        <v>141</v>
      </c>
      <c r="G21" s="46"/>
      <c r="H21" s="46"/>
      <c r="I21" s="46"/>
      <c r="J21" s="46"/>
      <c r="Q21" s="49" t="s">
        <v>88</v>
      </c>
      <c r="R21" s="44">
        <f>COUNTIF(F1:F117, Q21)</f>
        <v>3</v>
      </c>
    </row>
    <row r="22" spans="1:18" x14ac:dyDescent="0.2">
      <c r="A22" s="45">
        <v>44996</v>
      </c>
      <c r="B22" s="46" t="s">
        <v>140</v>
      </c>
      <c r="C22" s="64"/>
      <c r="D22" s="55">
        <v>0.95833333333333337</v>
      </c>
      <c r="E22" s="72">
        <v>0.125</v>
      </c>
      <c r="F22" s="49" t="s">
        <v>141</v>
      </c>
      <c r="G22" s="46"/>
      <c r="H22" s="46"/>
      <c r="I22" s="46"/>
      <c r="J22" s="46"/>
      <c r="Q22" s="49" t="s">
        <v>71</v>
      </c>
      <c r="R22" s="44">
        <f>COUNTIF(F1:F117, Q22)</f>
        <v>3</v>
      </c>
    </row>
    <row r="23" spans="1:18" x14ac:dyDescent="0.2">
      <c r="A23" s="45">
        <v>44996</v>
      </c>
      <c r="B23" s="46" t="s">
        <v>148</v>
      </c>
      <c r="C23" s="64"/>
      <c r="D23" s="47">
        <v>0.25</v>
      </c>
      <c r="E23" s="48">
        <v>0.41666666666666669</v>
      </c>
      <c r="F23" s="49" t="s">
        <v>141</v>
      </c>
      <c r="G23" s="46"/>
      <c r="H23" s="46"/>
      <c r="I23" s="46"/>
      <c r="J23" s="46"/>
      <c r="Q23" s="49" t="s">
        <v>39</v>
      </c>
      <c r="R23" s="44">
        <f>COUNTIF(F1:F117, Q23)</f>
        <v>4</v>
      </c>
    </row>
    <row r="24" spans="1:18" x14ac:dyDescent="0.2">
      <c r="A24" s="45">
        <v>44812</v>
      </c>
      <c r="B24" s="69" t="s">
        <v>27</v>
      </c>
      <c r="C24" s="46"/>
      <c r="D24" s="47">
        <v>0.85416666666666663</v>
      </c>
      <c r="E24" s="48">
        <v>0.9375</v>
      </c>
      <c r="F24" s="49" t="s">
        <v>28</v>
      </c>
      <c r="G24" s="46"/>
      <c r="H24" s="46"/>
      <c r="I24" s="51"/>
      <c r="J24" s="46">
        <v>60</v>
      </c>
      <c r="Q24" s="49" t="s">
        <v>176</v>
      </c>
      <c r="R24" s="44">
        <f>COUNTIF(F1:F117, Q24)</f>
        <v>4</v>
      </c>
    </row>
    <row r="25" spans="1:18" x14ac:dyDescent="0.2">
      <c r="A25" s="45">
        <v>44804</v>
      </c>
      <c r="B25" s="52" t="s">
        <v>11</v>
      </c>
      <c r="C25" s="46"/>
      <c r="D25" s="47">
        <v>0.79166666666666663</v>
      </c>
      <c r="E25" s="72">
        <v>0.9375</v>
      </c>
      <c r="F25" s="59" t="s">
        <v>12</v>
      </c>
      <c r="G25" s="46"/>
      <c r="H25" s="46"/>
      <c r="I25" s="46"/>
      <c r="J25" s="46">
        <v>600</v>
      </c>
      <c r="Q25" s="49" t="s">
        <v>68</v>
      </c>
      <c r="R25" s="44">
        <f>COUNTIF(F1:F117, Q25)</f>
        <v>8</v>
      </c>
    </row>
    <row r="26" spans="1:18" x14ac:dyDescent="0.2">
      <c r="A26" s="45">
        <v>44808</v>
      </c>
      <c r="B26" s="46" t="s">
        <v>17</v>
      </c>
      <c r="C26" s="46" t="s">
        <v>16</v>
      </c>
      <c r="D26" s="47">
        <v>0.83333333333333337</v>
      </c>
      <c r="E26" s="71">
        <v>0.91666666666666663</v>
      </c>
      <c r="F26" s="46" t="s">
        <v>12</v>
      </c>
      <c r="G26" s="46"/>
      <c r="H26" s="46"/>
      <c r="I26" s="46"/>
      <c r="J26" s="46"/>
      <c r="Q26" s="49" t="s">
        <v>181</v>
      </c>
      <c r="R26" s="44">
        <f>COUNTIF(F1:F117, Q26)</f>
        <v>10</v>
      </c>
    </row>
    <row r="27" spans="1:18" x14ac:dyDescent="0.2">
      <c r="A27" s="45">
        <v>44809</v>
      </c>
      <c r="B27" s="46" t="s">
        <v>20</v>
      </c>
      <c r="C27" s="46" t="s">
        <v>16</v>
      </c>
      <c r="D27" s="47">
        <v>0.79166666666666663</v>
      </c>
      <c r="E27" s="55">
        <v>0.95833333333333337</v>
      </c>
      <c r="F27" s="46" t="s">
        <v>12</v>
      </c>
      <c r="G27" s="46"/>
      <c r="H27" s="46"/>
      <c r="I27" s="46"/>
      <c r="J27" s="46"/>
      <c r="Q27" s="46" t="s">
        <v>55</v>
      </c>
      <c r="R27" s="44">
        <f>COUNTIF(F1:F117, Q27)</f>
        <v>12</v>
      </c>
    </row>
    <row r="28" spans="1:18" x14ac:dyDescent="0.2">
      <c r="A28" s="45">
        <v>44813</v>
      </c>
      <c r="B28" s="46" t="s">
        <v>29</v>
      </c>
      <c r="C28" s="69" t="s">
        <v>30</v>
      </c>
      <c r="D28" s="71">
        <v>0.79166666666666663</v>
      </c>
      <c r="E28" s="48">
        <v>0.91666666666666663</v>
      </c>
      <c r="F28" s="49" t="s">
        <v>12</v>
      </c>
      <c r="G28" s="46"/>
      <c r="H28" s="46"/>
      <c r="I28" s="46"/>
      <c r="J28" s="46">
        <v>200</v>
      </c>
      <c r="Q28" s="49" t="s">
        <v>12</v>
      </c>
      <c r="R28" s="78">
        <f>COUNTIF(F1:F117, Q28)</f>
        <v>14</v>
      </c>
    </row>
    <row r="29" spans="1:18" x14ac:dyDescent="0.2">
      <c r="A29" s="45">
        <v>44813</v>
      </c>
      <c r="B29" s="46" t="s">
        <v>36</v>
      </c>
      <c r="C29" s="69" t="s">
        <v>30</v>
      </c>
      <c r="D29" s="55">
        <v>0.91666666666666663</v>
      </c>
      <c r="E29" s="48">
        <v>4.1666666666666664E-2</v>
      </c>
      <c r="F29" s="49" t="s">
        <v>12</v>
      </c>
      <c r="G29" s="46"/>
      <c r="H29" s="46"/>
      <c r="I29" s="46"/>
      <c r="J29" s="46">
        <v>550</v>
      </c>
      <c r="Q29" s="49" t="s">
        <v>26</v>
      </c>
      <c r="R29" s="44">
        <f>COUNTIF(F1:F117, Q29)</f>
        <v>33</v>
      </c>
    </row>
    <row r="30" spans="1:18" x14ac:dyDescent="0.2">
      <c r="A30" s="45">
        <v>44814</v>
      </c>
      <c r="B30" s="46" t="s">
        <v>37</v>
      </c>
      <c r="C30" s="46" t="s">
        <v>30</v>
      </c>
      <c r="D30" s="47">
        <v>0.54166666666666663</v>
      </c>
      <c r="E30" s="48">
        <v>0.66666666666666663</v>
      </c>
      <c r="F30" s="49" t="s">
        <v>12</v>
      </c>
      <c r="G30" s="46"/>
      <c r="H30" s="46"/>
      <c r="I30" s="46"/>
      <c r="J30" s="46"/>
      <c r="Q30" s="49"/>
      <c r="R30" s="44">
        <f>COUNTIF(F1:F117, Q30)</f>
        <v>0</v>
      </c>
    </row>
    <row r="31" spans="1:18" x14ac:dyDescent="0.2">
      <c r="A31" s="45">
        <v>44814</v>
      </c>
      <c r="B31" s="46" t="s">
        <v>41</v>
      </c>
      <c r="C31" s="46" t="s">
        <v>30</v>
      </c>
      <c r="D31" s="47">
        <v>0.95833333333333337</v>
      </c>
      <c r="E31" s="47">
        <v>4.1666666666666664E-2</v>
      </c>
      <c r="F31" s="46" t="s">
        <v>12</v>
      </c>
      <c r="G31" s="46"/>
      <c r="H31" s="46"/>
      <c r="I31" s="46"/>
      <c r="J31" s="46"/>
      <c r="Q31" s="49"/>
    </row>
    <row r="32" spans="1:18" x14ac:dyDescent="0.2">
      <c r="A32" s="45">
        <v>44820</v>
      </c>
      <c r="B32" s="46" t="s">
        <v>42</v>
      </c>
      <c r="C32" s="46"/>
      <c r="D32" s="47">
        <v>0.95833333333333337</v>
      </c>
      <c r="E32" s="47">
        <v>4.1666666666666664E-2</v>
      </c>
      <c r="F32" s="49" t="s">
        <v>12</v>
      </c>
      <c r="G32" s="46"/>
      <c r="H32" s="46"/>
      <c r="I32" s="46"/>
      <c r="J32" s="46"/>
    </row>
    <row r="33" spans="1:10" x14ac:dyDescent="0.2">
      <c r="A33" s="45">
        <v>44827</v>
      </c>
      <c r="B33" s="46" t="s">
        <v>46</v>
      </c>
      <c r="C33" s="46"/>
      <c r="D33" s="47">
        <v>0.91666666666666663</v>
      </c>
      <c r="E33" s="47">
        <v>4.1666666666666664E-2</v>
      </c>
      <c r="F33" s="46" t="s">
        <v>12</v>
      </c>
      <c r="G33" s="46"/>
      <c r="H33" s="46" t="s">
        <v>47</v>
      </c>
      <c r="I33" s="46"/>
      <c r="J33" s="46"/>
    </row>
    <row r="34" spans="1:10" x14ac:dyDescent="0.2">
      <c r="A34" s="45">
        <v>44828</v>
      </c>
      <c r="B34" s="46" t="s">
        <v>49</v>
      </c>
      <c r="C34" s="46"/>
      <c r="D34" s="47">
        <v>0.91666666666666663</v>
      </c>
      <c r="E34" s="47">
        <v>4.1666666666666664E-2</v>
      </c>
      <c r="F34" s="49" t="s">
        <v>12</v>
      </c>
      <c r="G34" s="46"/>
      <c r="H34" s="46"/>
      <c r="I34" s="46"/>
      <c r="J34" s="46"/>
    </row>
    <row r="35" spans="1:10" x14ac:dyDescent="0.2">
      <c r="A35" s="45">
        <v>44834</v>
      </c>
      <c r="B35" s="46" t="s">
        <v>51</v>
      </c>
      <c r="C35" s="46"/>
      <c r="D35" s="47">
        <v>0.95833333333333337</v>
      </c>
      <c r="E35" s="72">
        <v>0</v>
      </c>
      <c r="F35" s="49" t="s">
        <v>12</v>
      </c>
      <c r="G35" s="46"/>
      <c r="H35" s="46"/>
      <c r="I35" s="46"/>
      <c r="J35" s="46"/>
    </row>
    <row r="36" spans="1:10" x14ac:dyDescent="0.2">
      <c r="A36" s="45">
        <v>44856</v>
      </c>
      <c r="B36" s="52" t="s">
        <v>60</v>
      </c>
      <c r="C36" s="46"/>
      <c r="D36" s="47">
        <v>0.91666666666666663</v>
      </c>
      <c r="E36" s="47">
        <v>4.1666666666666664E-2</v>
      </c>
      <c r="F36" s="46" t="s">
        <v>12</v>
      </c>
      <c r="G36" s="46"/>
      <c r="H36" s="46"/>
      <c r="I36" s="46"/>
      <c r="J36" s="46"/>
    </row>
    <row r="37" spans="1:10" x14ac:dyDescent="0.2">
      <c r="A37" s="45">
        <v>44863</v>
      </c>
      <c r="B37" s="46" t="s">
        <v>64</v>
      </c>
      <c r="C37" s="46"/>
      <c r="D37" s="47">
        <v>0.91666666666666663</v>
      </c>
      <c r="E37" s="47">
        <v>4.1666666666666664E-2</v>
      </c>
      <c r="F37" s="49" t="s">
        <v>12</v>
      </c>
      <c r="G37" s="46"/>
      <c r="H37" s="46"/>
      <c r="I37" s="46"/>
      <c r="J37" s="46"/>
    </row>
    <row r="38" spans="1:10" x14ac:dyDescent="0.2">
      <c r="A38" s="45">
        <v>44869</v>
      </c>
      <c r="B38" s="46" t="s">
        <v>65</v>
      </c>
      <c r="C38" s="46" t="s">
        <v>66</v>
      </c>
      <c r="D38" s="47">
        <v>0.91666666666666663</v>
      </c>
      <c r="E38" s="72">
        <v>0</v>
      </c>
      <c r="F38" s="49" t="s">
        <v>12</v>
      </c>
      <c r="G38" s="46"/>
      <c r="H38" s="46"/>
      <c r="I38" s="46"/>
      <c r="J38" s="46"/>
    </row>
    <row r="39" spans="1:10" x14ac:dyDescent="0.2">
      <c r="A39" s="45">
        <v>44941</v>
      </c>
      <c r="B39" s="46" t="s">
        <v>105</v>
      </c>
      <c r="C39" s="46" t="s">
        <v>106</v>
      </c>
      <c r="D39" s="48">
        <v>0.54166666666666663</v>
      </c>
      <c r="E39" s="75">
        <v>0.58333333333333337</v>
      </c>
      <c r="F39" s="49" t="s">
        <v>107</v>
      </c>
      <c r="G39" s="46">
        <v>200</v>
      </c>
      <c r="H39" s="46"/>
      <c r="I39" s="46"/>
      <c r="J39" s="46"/>
    </row>
    <row r="40" spans="1:10" x14ac:dyDescent="0.2">
      <c r="A40" s="45">
        <v>44856</v>
      </c>
      <c r="B40" s="46" t="s">
        <v>58</v>
      </c>
      <c r="C40" s="46"/>
      <c r="D40" s="58">
        <v>0.83333333333333337</v>
      </c>
      <c r="E40" s="47">
        <v>0.91666666666666663</v>
      </c>
      <c r="F40" s="46" t="s">
        <v>59</v>
      </c>
      <c r="G40" s="46"/>
      <c r="H40" s="46"/>
      <c r="I40" s="46"/>
      <c r="J40" s="46"/>
    </row>
    <row r="41" spans="1:10" x14ac:dyDescent="0.2">
      <c r="A41" s="45">
        <v>44855</v>
      </c>
      <c r="B41" s="46" t="s">
        <v>54</v>
      </c>
      <c r="C41" s="46" t="s">
        <v>55</v>
      </c>
      <c r="D41" s="47">
        <v>0.70833333333333337</v>
      </c>
      <c r="E41" s="47">
        <v>0.79166666666666663</v>
      </c>
      <c r="F41" s="46" t="s">
        <v>55</v>
      </c>
      <c r="G41" s="46"/>
      <c r="H41" s="46"/>
      <c r="I41" s="46"/>
      <c r="J41" s="46"/>
    </row>
    <row r="42" spans="1:10" x14ac:dyDescent="0.2">
      <c r="A42" s="45">
        <v>44884</v>
      </c>
      <c r="B42" s="46" t="s">
        <v>78</v>
      </c>
      <c r="C42" s="46"/>
      <c r="D42" s="47">
        <v>0.79166666666666663</v>
      </c>
      <c r="E42" s="48">
        <v>0.83333333333333337</v>
      </c>
      <c r="F42" s="49" t="s">
        <v>55</v>
      </c>
      <c r="G42" s="46"/>
      <c r="H42" s="46"/>
      <c r="I42" s="46"/>
      <c r="J42" s="46"/>
    </row>
    <row r="43" spans="1:10" x14ac:dyDescent="0.2">
      <c r="A43" s="45">
        <v>44885</v>
      </c>
      <c r="B43" s="46" t="s">
        <v>79</v>
      </c>
      <c r="C43" s="46"/>
      <c r="D43" s="47">
        <v>0.54166666666666663</v>
      </c>
      <c r="E43" s="48">
        <v>0.625</v>
      </c>
      <c r="F43" s="52" t="s">
        <v>55</v>
      </c>
      <c r="G43" s="46"/>
      <c r="H43" s="46"/>
      <c r="I43" s="46"/>
      <c r="J43" s="46"/>
    </row>
    <row r="44" spans="1:10" x14ac:dyDescent="0.2">
      <c r="A44" s="45">
        <v>44567</v>
      </c>
      <c r="B44" s="46" t="s">
        <v>91</v>
      </c>
      <c r="C44" s="46" t="s">
        <v>87</v>
      </c>
      <c r="D44" s="48">
        <v>0.79166666666666663</v>
      </c>
      <c r="E44" s="74"/>
      <c r="F44" s="49" t="s">
        <v>55</v>
      </c>
      <c r="G44" s="46" t="s">
        <v>92</v>
      </c>
      <c r="H44" s="46"/>
      <c r="I44" s="46"/>
      <c r="J44" s="46"/>
    </row>
    <row r="45" spans="1:10" x14ac:dyDescent="0.2">
      <c r="A45" s="45">
        <v>44981</v>
      </c>
      <c r="B45" s="46" t="s">
        <v>128</v>
      </c>
      <c r="C45" s="46" t="s">
        <v>87</v>
      </c>
      <c r="D45" s="47">
        <v>0.8125</v>
      </c>
      <c r="E45" s="47">
        <v>0.875</v>
      </c>
      <c r="F45" s="49" t="s">
        <v>55</v>
      </c>
      <c r="G45" s="46" t="s">
        <v>129</v>
      </c>
      <c r="H45" s="46">
        <v>150</v>
      </c>
      <c r="I45" s="46"/>
      <c r="J45" s="46"/>
    </row>
    <row r="46" spans="1:10" x14ac:dyDescent="0.2">
      <c r="A46" s="45">
        <v>44988</v>
      </c>
      <c r="B46" s="46" t="s">
        <v>133</v>
      </c>
      <c r="C46" s="46" t="s">
        <v>134</v>
      </c>
      <c r="D46" s="47">
        <v>0.83333333333333337</v>
      </c>
      <c r="E46" s="47">
        <v>0.875</v>
      </c>
      <c r="F46" s="46" t="s">
        <v>55</v>
      </c>
      <c r="G46" s="46" t="s">
        <v>87</v>
      </c>
      <c r="H46" s="46">
        <v>50</v>
      </c>
      <c r="I46" s="46"/>
      <c r="J46" s="46"/>
    </row>
    <row r="47" spans="1:10" x14ac:dyDescent="0.2">
      <c r="A47" s="45">
        <v>45024</v>
      </c>
      <c r="B47" s="46" t="s">
        <v>162</v>
      </c>
      <c r="C47" s="46" t="s">
        <v>163</v>
      </c>
      <c r="D47" s="47">
        <v>0.875</v>
      </c>
      <c r="E47" s="48" t="s">
        <v>19</v>
      </c>
      <c r="F47" s="49" t="s">
        <v>55</v>
      </c>
      <c r="G47" s="46"/>
      <c r="H47" s="46"/>
      <c r="I47" s="46"/>
      <c r="J47" s="46"/>
    </row>
    <row r="48" spans="1:10" x14ac:dyDescent="0.2">
      <c r="A48" s="45">
        <v>45030</v>
      </c>
      <c r="B48" s="46" t="s">
        <v>133</v>
      </c>
      <c r="C48" s="46" t="s">
        <v>165</v>
      </c>
      <c r="D48" s="47">
        <v>0.83333333333333337</v>
      </c>
      <c r="E48" s="47">
        <v>0.89583333333333337</v>
      </c>
      <c r="F48" s="46" t="s">
        <v>55</v>
      </c>
      <c r="G48" s="46"/>
      <c r="H48" s="46"/>
      <c r="I48" s="46"/>
      <c r="J48" s="46"/>
    </row>
    <row r="49" spans="1:10" x14ac:dyDescent="0.2">
      <c r="A49" s="45">
        <v>45037</v>
      </c>
      <c r="B49" s="52" t="s">
        <v>168</v>
      </c>
      <c r="C49" s="46" t="s">
        <v>169</v>
      </c>
      <c r="D49" s="58">
        <v>0.85416666666666663</v>
      </c>
      <c r="E49" s="47">
        <v>0.9375</v>
      </c>
      <c r="F49" s="46" t="s">
        <v>55</v>
      </c>
      <c r="G49" s="46"/>
      <c r="H49" s="46"/>
      <c r="I49" s="46"/>
      <c r="J49" s="46"/>
    </row>
    <row r="50" spans="1:10" x14ac:dyDescent="0.2">
      <c r="A50" s="45">
        <v>45038</v>
      </c>
      <c r="B50" s="46" t="s">
        <v>171</v>
      </c>
      <c r="C50" s="46" t="s">
        <v>169</v>
      </c>
      <c r="D50" s="47">
        <v>0.875</v>
      </c>
      <c r="E50" s="73">
        <v>4.1666666666666664E-2</v>
      </c>
      <c r="F50" s="49" t="s">
        <v>55</v>
      </c>
      <c r="G50" s="46"/>
      <c r="H50" s="46"/>
      <c r="I50" s="46"/>
      <c r="J50" s="46"/>
    </row>
    <row r="51" spans="1:10" x14ac:dyDescent="0.2">
      <c r="A51" s="45">
        <v>45044</v>
      </c>
      <c r="B51" s="69" t="s">
        <v>123</v>
      </c>
      <c r="C51" s="46"/>
      <c r="D51" s="48">
        <v>0.79166666666666663</v>
      </c>
      <c r="E51" s="62">
        <v>0.83333333333333337</v>
      </c>
      <c r="F51" s="49" t="s">
        <v>55</v>
      </c>
      <c r="G51" s="46"/>
      <c r="H51" s="46"/>
      <c r="I51" s="46"/>
      <c r="J51" s="46"/>
    </row>
    <row r="52" spans="1:10" x14ac:dyDescent="0.2">
      <c r="A52" s="45">
        <v>45045</v>
      </c>
      <c r="B52" s="46" t="s">
        <v>91</v>
      </c>
      <c r="C52" s="46"/>
      <c r="D52" s="48">
        <v>0.79166666666666663</v>
      </c>
      <c r="E52" s="58">
        <v>0.83333333333333337</v>
      </c>
      <c r="F52" s="49" t="s">
        <v>55</v>
      </c>
      <c r="G52" s="46"/>
      <c r="H52" s="46"/>
      <c r="I52" s="46"/>
      <c r="J52" s="46"/>
    </row>
    <row r="53" spans="1:10" x14ac:dyDescent="0.2">
      <c r="A53" s="45">
        <v>44974</v>
      </c>
      <c r="B53" s="46" t="s">
        <v>125</v>
      </c>
      <c r="C53" s="46" t="s">
        <v>126</v>
      </c>
      <c r="D53" s="47" t="s">
        <v>56</v>
      </c>
      <c r="E53" s="47">
        <v>0.875</v>
      </c>
      <c r="F53" s="49" t="s">
        <v>127</v>
      </c>
      <c r="G53" s="46"/>
      <c r="H53" s="46">
        <v>200</v>
      </c>
      <c r="I53" s="46"/>
      <c r="J53" s="46"/>
    </row>
    <row r="54" spans="1:10" x14ac:dyDescent="0.2">
      <c r="A54" s="45">
        <v>44995</v>
      </c>
      <c r="B54" s="65" t="s">
        <v>137</v>
      </c>
      <c r="C54" s="64"/>
      <c r="D54" s="47">
        <v>0.95833333333333337</v>
      </c>
      <c r="E54" s="48">
        <v>4.1666666666666664E-2</v>
      </c>
      <c r="F54" s="49" t="s">
        <v>127</v>
      </c>
      <c r="G54" s="46"/>
      <c r="H54" s="46"/>
      <c r="I54" s="46"/>
      <c r="J54" s="46"/>
    </row>
    <row r="55" spans="1:10" x14ac:dyDescent="0.2">
      <c r="A55" s="45">
        <v>44996</v>
      </c>
      <c r="B55" s="65" t="s">
        <v>137</v>
      </c>
      <c r="C55" s="64"/>
      <c r="D55" s="47">
        <v>4.1666666666666664E-2</v>
      </c>
      <c r="E55" s="73">
        <v>0.20833333333333334</v>
      </c>
      <c r="F55" s="49" t="s">
        <v>127</v>
      </c>
      <c r="G55" s="46"/>
      <c r="H55" s="46"/>
      <c r="I55" s="46"/>
      <c r="J55" s="46"/>
    </row>
    <row r="56" spans="1:10" x14ac:dyDescent="0.2">
      <c r="A56" s="45">
        <v>44934</v>
      </c>
      <c r="B56" s="46" t="s">
        <v>95</v>
      </c>
      <c r="C56" s="46" t="s">
        <v>96</v>
      </c>
      <c r="D56" s="48">
        <v>0.41666666666666669</v>
      </c>
      <c r="E56" s="58">
        <v>0.45833333333333331</v>
      </c>
      <c r="F56" s="49" t="s">
        <v>97</v>
      </c>
      <c r="G56" s="46">
        <v>55</v>
      </c>
      <c r="H56" s="46"/>
      <c r="I56" s="46"/>
      <c r="J56" s="46"/>
    </row>
    <row r="57" spans="1:10" x14ac:dyDescent="0.2">
      <c r="A57" s="45">
        <v>44813</v>
      </c>
      <c r="B57" s="46" t="s">
        <v>31</v>
      </c>
      <c r="C57" s="52"/>
      <c r="D57" s="53">
        <v>0.5</v>
      </c>
      <c r="E57" s="71">
        <v>0.79166666666666663</v>
      </c>
      <c r="F57" s="49" t="s">
        <v>32</v>
      </c>
      <c r="G57" s="46" t="s">
        <v>33</v>
      </c>
      <c r="H57" s="46"/>
      <c r="I57" s="46"/>
      <c r="J57" s="46"/>
    </row>
    <row r="58" spans="1:10" x14ac:dyDescent="0.2">
      <c r="A58" s="45">
        <v>44574</v>
      </c>
      <c r="B58" s="46" t="s">
        <v>102</v>
      </c>
      <c r="C58" s="46" t="s">
        <v>87</v>
      </c>
      <c r="D58" s="48">
        <v>0.83333333333333337</v>
      </c>
      <c r="E58" s="75">
        <v>0.875</v>
      </c>
      <c r="F58" s="49" t="s">
        <v>177</v>
      </c>
      <c r="G58" s="46">
        <v>200</v>
      </c>
      <c r="H58" s="46"/>
      <c r="I58" s="46"/>
      <c r="J58" s="46"/>
    </row>
    <row r="59" spans="1:10" x14ac:dyDescent="0.2">
      <c r="A59" s="45">
        <v>44810</v>
      </c>
      <c r="B59" s="46" t="s">
        <v>23</v>
      </c>
      <c r="C59" s="46" t="s">
        <v>16</v>
      </c>
      <c r="D59" s="47">
        <v>0.75</v>
      </c>
      <c r="E59" s="71">
        <v>0.875</v>
      </c>
      <c r="F59" s="49" t="s">
        <v>24</v>
      </c>
      <c r="G59" s="46"/>
      <c r="H59" s="46"/>
      <c r="I59" s="51"/>
      <c r="J59" s="46"/>
    </row>
    <row r="60" spans="1:10" x14ac:dyDescent="0.2">
      <c r="A60" s="45">
        <v>44933</v>
      </c>
      <c r="B60" s="46" t="s">
        <v>93</v>
      </c>
      <c r="C60" s="46" t="s">
        <v>87</v>
      </c>
      <c r="D60" s="47">
        <v>0.66666666666666663</v>
      </c>
      <c r="E60" s="58">
        <v>0.875</v>
      </c>
      <c r="F60" s="49" t="s">
        <v>94</v>
      </c>
      <c r="G60" s="46">
        <v>120</v>
      </c>
      <c r="H60" s="46"/>
      <c r="I60" s="46"/>
      <c r="J60" s="46"/>
    </row>
    <row r="61" spans="1:10" x14ac:dyDescent="0.2">
      <c r="A61" s="45">
        <v>44805</v>
      </c>
      <c r="B61" s="46" t="s">
        <v>14</v>
      </c>
      <c r="C61" s="46"/>
      <c r="D61" s="47">
        <v>0.875</v>
      </c>
      <c r="E61" s="73">
        <v>0.9375</v>
      </c>
      <c r="F61" s="49" t="s">
        <v>68</v>
      </c>
      <c r="G61" s="46"/>
      <c r="H61" s="46"/>
      <c r="I61" s="46"/>
      <c r="J61" s="46"/>
    </row>
    <row r="62" spans="1:10" x14ac:dyDescent="0.2">
      <c r="A62" s="45">
        <v>44828</v>
      </c>
      <c r="B62" s="46" t="s">
        <v>48</v>
      </c>
      <c r="C62" s="46"/>
      <c r="D62" s="58">
        <v>0.85416666666666663</v>
      </c>
      <c r="E62" s="60">
        <v>0.9375</v>
      </c>
      <c r="F62" s="49" t="s">
        <v>68</v>
      </c>
      <c r="G62" s="46"/>
      <c r="H62" s="46"/>
      <c r="I62" s="46"/>
      <c r="J62" s="46"/>
    </row>
    <row r="63" spans="1:10" x14ac:dyDescent="0.2">
      <c r="A63" s="45">
        <v>44870</v>
      </c>
      <c r="B63" s="46" t="s">
        <v>67</v>
      </c>
      <c r="C63" s="46"/>
      <c r="D63" s="58">
        <v>0.83333333333333337</v>
      </c>
      <c r="E63" s="73">
        <v>0.91666666666666663</v>
      </c>
      <c r="F63" s="49" t="s">
        <v>68</v>
      </c>
      <c r="G63" s="46"/>
      <c r="H63" s="46"/>
      <c r="I63" s="46"/>
      <c r="J63" s="46"/>
    </row>
    <row r="64" spans="1:10" x14ac:dyDescent="0.2">
      <c r="A64" s="45">
        <v>44883</v>
      </c>
      <c r="B64" s="46" t="s">
        <v>77</v>
      </c>
      <c r="C64" s="46" t="s">
        <v>66</v>
      </c>
      <c r="D64" s="58">
        <v>0.83333333333333337</v>
      </c>
      <c r="E64" s="71">
        <v>0.91666666666666663</v>
      </c>
      <c r="F64" s="49" t="s">
        <v>68</v>
      </c>
      <c r="G64" s="46"/>
      <c r="H64" s="46">
        <v>30</v>
      </c>
      <c r="I64" s="46"/>
      <c r="J64" s="46"/>
    </row>
    <row r="65" spans="1:10" x14ac:dyDescent="0.2">
      <c r="A65" s="45">
        <v>44931</v>
      </c>
      <c r="B65" s="46" t="s">
        <v>90</v>
      </c>
      <c r="C65" s="46" t="s">
        <v>87</v>
      </c>
      <c r="D65" s="47">
        <v>0.66666666666666663</v>
      </c>
      <c r="E65" s="73">
        <v>0.75</v>
      </c>
      <c r="F65" s="49" t="s">
        <v>68</v>
      </c>
      <c r="G65" s="46">
        <v>50</v>
      </c>
      <c r="H65" s="46"/>
      <c r="I65" s="46"/>
      <c r="J65" s="46"/>
    </row>
    <row r="66" spans="1:10" x14ac:dyDescent="0.2">
      <c r="A66" s="45">
        <v>44942</v>
      </c>
      <c r="B66" s="46" t="s">
        <v>108</v>
      </c>
      <c r="C66" s="46" t="s">
        <v>109</v>
      </c>
      <c r="D66" s="48">
        <v>0.75</v>
      </c>
      <c r="E66" s="63">
        <v>0.79166666666666663</v>
      </c>
      <c r="F66" s="49" t="s">
        <v>68</v>
      </c>
      <c r="G66" s="46" t="s">
        <v>110</v>
      </c>
      <c r="H66" s="46"/>
      <c r="I66" s="46"/>
      <c r="J66" s="46"/>
    </row>
    <row r="67" spans="1:10" x14ac:dyDescent="0.2">
      <c r="A67" s="45">
        <v>45027</v>
      </c>
      <c r="B67" s="46" t="s">
        <v>164</v>
      </c>
      <c r="C67" s="46" t="s">
        <v>158</v>
      </c>
      <c r="D67" s="47">
        <v>0.70833333333333337</v>
      </c>
      <c r="E67" s="77">
        <v>0.79166666666666663</v>
      </c>
      <c r="F67" s="49" t="s">
        <v>68</v>
      </c>
      <c r="G67" s="46"/>
      <c r="H67" s="46"/>
      <c r="I67" s="46"/>
      <c r="J67" s="46"/>
    </row>
    <row r="68" spans="1:10" x14ac:dyDescent="0.2">
      <c r="A68" s="45" t="s">
        <v>153</v>
      </c>
      <c r="B68" s="52" t="s">
        <v>154</v>
      </c>
      <c r="C68" s="46" t="s">
        <v>131</v>
      </c>
      <c r="D68" s="47">
        <v>0.83333333333333337</v>
      </c>
      <c r="E68" s="73">
        <v>0.95833333333333337</v>
      </c>
      <c r="F68" s="49" t="s">
        <v>131</v>
      </c>
      <c r="G68" s="46"/>
      <c r="H68" s="46"/>
      <c r="I68" s="46"/>
      <c r="J68" s="46"/>
    </row>
    <row r="69" spans="1:10" x14ac:dyDescent="0.2">
      <c r="A69" s="45">
        <v>44996</v>
      </c>
      <c r="B69" s="46" t="s">
        <v>146</v>
      </c>
      <c r="C69" s="64"/>
      <c r="D69" s="47">
        <v>0.24861111111111112</v>
      </c>
      <c r="E69" s="48">
        <v>0.26041666666666669</v>
      </c>
      <c r="F69" s="49" t="s">
        <v>147</v>
      </c>
      <c r="G69" s="46"/>
      <c r="H69" s="46"/>
      <c r="I69" s="46"/>
      <c r="J69" s="46"/>
    </row>
    <row r="70" spans="1:10" x14ac:dyDescent="0.2">
      <c r="A70" s="45">
        <v>44877</v>
      </c>
      <c r="B70" s="46" t="s">
        <v>74</v>
      </c>
      <c r="C70" s="46" t="s">
        <v>62</v>
      </c>
      <c r="D70" s="47">
        <v>0.875</v>
      </c>
      <c r="E70" s="47">
        <v>0.95833333333333337</v>
      </c>
      <c r="F70" s="46" t="s">
        <v>75</v>
      </c>
      <c r="G70" s="46"/>
      <c r="H70" s="46"/>
      <c r="I70" s="46"/>
      <c r="J70" s="46"/>
    </row>
    <row r="71" spans="1:10" x14ac:dyDescent="0.2">
      <c r="A71" s="45">
        <v>44935</v>
      </c>
      <c r="B71" s="46" t="s">
        <v>98</v>
      </c>
      <c r="C71" s="46"/>
      <c r="D71" s="48">
        <v>0.79166666666666663</v>
      </c>
      <c r="E71" s="71">
        <v>0.875</v>
      </c>
      <c r="F71" s="49" t="s">
        <v>88</v>
      </c>
      <c r="G71" s="46">
        <v>35</v>
      </c>
      <c r="H71" s="46"/>
      <c r="I71" s="46"/>
      <c r="J71" s="46"/>
    </row>
    <row r="72" spans="1:10" x14ac:dyDescent="0.2">
      <c r="A72" s="45">
        <v>44937</v>
      </c>
      <c r="B72" s="46" t="s">
        <v>86</v>
      </c>
      <c r="C72" s="46" t="s">
        <v>87</v>
      </c>
      <c r="D72" s="48">
        <v>0.83333333333333337</v>
      </c>
      <c r="E72" s="62">
        <v>0.875</v>
      </c>
      <c r="F72" s="49" t="s">
        <v>88</v>
      </c>
      <c r="G72" s="46" t="s">
        <v>92</v>
      </c>
      <c r="H72" s="46"/>
      <c r="I72" s="46"/>
      <c r="J72" s="46"/>
    </row>
    <row r="73" spans="1:10" x14ac:dyDescent="0.2">
      <c r="A73" s="45">
        <v>44938</v>
      </c>
      <c r="B73" s="46" t="s">
        <v>99</v>
      </c>
      <c r="C73" s="46" t="s">
        <v>100</v>
      </c>
      <c r="D73" s="48">
        <v>0.75</v>
      </c>
      <c r="E73" s="63">
        <v>0.79166666666666663</v>
      </c>
      <c r="F73" s="49" t="s">
        <v>88</v>
      </c>
      <c r="G73" s="46" t="s">
        <v>101</v>
      </c>
      <c r="H73" s="46"/>
      <c r="I73" s="46"/>
      <c r="J73" s="46"/>
    </row>
    <row r="74" spans="1:10" x14ac:dyDescent="0.2">
      <c r="A74" s="45">
        <v>45038</v>
      </c>
      <c r="B74" s="46" t="s">
        <v>170</v>
      </c>
      <c r="C74" s="49"/>
      <c r="D74" s="48">
        <v>0.45833333333333331</v>
      </c>
      <c r="E74" s="73">
        <v>0.66666666666666663</v>
      </c>
      <c r="F74" s="49" t="s">
        <v>116</v>
      </c>
      <c r="G74" s="46"/>
      <c r="H74" s="46"/>
      <c r="I74" s="46"/>
      <c r="J74" s="46"/>
    </row>
    <row r="75" spans="1:10" x14ac:dyDescent="0.2">
      <c r="A75" s="45">
        <v>44874</v>
      </c>
      <c r="B75" s="46" t="s">
        <v>70</v>
      </c>
      <c r="C75" s="46"/>
      <c r="D75" s="47">
        <v>0.79166666666666663</v>
      </c>
      <c r="E75" s="47">
        <v>0.875</v>
      </c>
      <c r="F75" s="49" t="s">
        <v>71</v>
      </c>
      <c r="G75" s="46"/>
      <c r="H75" s="46"/>
      <c r="I75" s="46"/>
      <c r="J75" s="46"/>
    </row>
    <row r="76" spans="1:10" x14ac:dyDescent="0.2">
      <c r="A76" s="45">
        <v>44881</v>
      </c>
      <c r="B76" s="46" t="s">
        <v>70</v>
      </c>
      <c r="C76" s="46"/>
      <c r="D76" s="47">
        <v>0.79166666666666663</v>
      </c>
      <c r="E76" s="76">
        <v>0.875</v>
      </c>
      <c r="F76" s="49" t="s">
        <v>71</v>
      </c>
      <c r="G76" s="46"/>
      <c r="H76" s="46"/>
      <c r="I76" s="46"/>
      <c r="J76" s="46"/>
    </row>
    <row r="77" spans="1:10" x14ac:dyDescent="0.2">
      <c r="A77" s="45">
        <v>44996</v>
      </c>
      <c r="B77" s="46" t="s">
        <v>143</v>
      </c>
      <c r="C77" s="64"/>
      <c r="D77" s="47">
        <v>0.125</v>
      </c>
      <c r="E77" s="73">
        <v>0.16666666666666666</v>
      </c>
      <c r="F77" s="49" t="s">
        <v>71</v>
      </c>
      <c r="G77" s="46"/>
      <c r="H77" s="46"/>
      <c r="I77" s="46"/>
      <c r="J77" s="46"/>
    </row>
    <row r="78" spans="1:10" x14ac:dyDescent="0.2">
      <c r="A78" s="45">
        <v>44810</v>
      </c>
      <c r="B78" s="46" t="s">
        <v>21</v>
      </c>
      <c r="C78" s="46" t="s">
        <v>16</v>
      </c>
      <c r="D78" s="47">
        <v>0.75</v>
      </c>
      <c r="E78" s="47">
        <v>0.875</v>
      </c>
      <c r="F78" s="49" t="s">
        <v>176</v>
      </c>
      <c r="G78" s="46"/>
      <c r="H78" s="46"/>
      <c r="I78" s="46"/>
      <c r="J78" s="46"/>
    </row>
    <row r="79" spans="1:10" x14ac:dyDescent="0.2">
      <c r="A79" s="45">
        <v>44948</v>
      </c>
      <c r="B79" s="46" t="s">
        <v>115</v>
      </c>
      <c r="C79" s="46" t="s">
        <v>96</v>
      </c>
      <c r="D79" s="47">
        <v>0.41666666666666669</v>
      </c>
      <c r="E79" s="75">
        <v>0.45833333333333331</v>
      </c>
      <c r="F79" s="46" t="s">
        <v>176</v>
      </c>
      <c r="G79" s="46">
        <v>50</v>
      </c>
      <c r="H79" s="46"/>
      <c r="I79" s="46"/>
      <c r="J79" s="46"/>
    </row>
    <row r="80" spans="1:10" x14ac:dyDescent="0.2">
      <c r="A80" s="45">
        <v>44996</v>
      </c>
      <c r="B80" s="46" t="s">
        <v>149</v>
      </c>
      <c r="C80" s="64"/>
      <c r="D80" s="47">
        <v>0.25</v>
      </c>
      <c r="E80" s="48">
        <v>0.41666666666666669</v>
      </c>
      <c r="F80" s="49" t="s">
        <v>176</v>
      </c>
      <c r="G80" s="46"/>
      <c r="H80" s="46"/>
      <c r="I80" s="46"/>
      <c r="J80" s="46"/>
    </row>
    <row r="81" spans="1:10" x14ac:dyDescent="0.2">
      <c r="A81" s="45">
        <v>45052</v>
      </c>
      <c r="B81" s="46" t="s">
        <v>175</v>
      </c>
      <c r="C81" s="46"/>
      <c r="D81" s="47">
        <v>0.66666666666666663</v>
      </c>
      <c r="E81" s="58">
        <v>0.79166666666666663</v>
      </c>
      <c r="F81" s="46" t="s">
        <v>176</v>
      </c>
      <c r="G81" s="46"/>
      <c r="H81" s="46"/>
      <c r="I81" s="46"/>
      <c r="J81" s="46"/>
    </row>
    <row r="82" spans="1:10" x14ac:dyDescent="0.2">
      <c r="A82" s="45">
        <v>44835</v>
      </c>
      <c r="B82" s="46" t="s">
        <v>52</v>
      </c>
      <c r="C82" s="46"/>
      <c r="D82" s="47">
        <v>0.54166666666666663</v>
      </c>
      <c r="E82" s="72">
        <v>0.66666666666666663</v>
      </c>
      <c r="F82" s="49" t="s">
        <v>183</v>
      </c>
      <c r="G82" s="46"/>
      <c r="H82" s="46"/>
      <c r="I82" s="46"/>
      <c r="J82" s="46"/>
    </row>
    <row r="83" spans="1:10" x14ac:dyDescent="0.2">
      <c r="A83" s="45">
        <v>44856</v>
      </c>
      <c r="B83" s="46" t="s">
        <v>57</v>
      </c>
      <c r="C83" s="46"/>
      <c r="D83" s="47">
        <v>0.5</v>
      </c>
      <c r="E83" s="47">
        <v>0.66666666666666663</v>
      </c>
      <c r="F83" s="46" t="s">
        <v>183</v>
      </c>
      <c r="G83" s="46"/>
      <c r="H83" s="46"/>
      <c r="I83" s="46"/>
      <c r="J83" s="46"/>
    </row>
    <row r="84" spans="1:10" x14ac:dyDescent="0.2">
      <c r="A84" s="45">
        <v>44811</v>
      </c>
      <c r="B84" s="46" t="s">
        <v>25</v>
      </c>
      <c r="C84" s="46"/>
      <c r="D84" s="55">
        <v>0.75</v>
      </c>
      <c r="E84" s="47">
        <v>0.875</v>
      </c>
      <c r="F84" s="49" t="s">
        <v>26</v>
      </c>
      <c r="G84" s="46"/>
      <c r="H84" s="46"/>
      <c r="I84" s="51"/>
      <c r="J84" s="46">
        <v>30</v>
      </c>
    </row>
    <row r="85" spans="1:10" x14ac:dyDescent="0.2">
      <c r="A85" s="45">
        <v>44824</v>
      </c>
      <c r="B85" s="46" t="s">
        <v>44</v>
      </c>
      <c r="C85" s="46" t="s">
        <v>45</v>
      </c>
      <c r="D85" s="55">
        <v>0.66666666666666663</v>
      </c>
      <c r="E85" s="47">
        <v>0.75</v>
      </c>
      <c r="F85" s="46" t="s">
        <v>26</v>
      </c>
      <c r="G85" s="46"/>
      <c r="H85" s="46"/>
      <c r="I85" s="46"/>
      <c r="J85" s="46"/>
    </row>
    <row r="86" spans="1:10" x14ac:dyDescent="0.2">
      <c r="A86" s="45">
        <v>44834</v>
      </c>
      <c r="B86" s="46" t="s">
        <v>50</v>
      </c>
      <c r="C86" s="46"/>
      <c r="D86" s="55">
        <v>0.875</v>
      </c>
      <c r="E86" s="48">
        <v>0.91666666666666663</v>
      </c>
      <c r="F86" s="49" t="s">
        <v>26</v>
      </c>
      <c r="G86" s="46"/>
      <c r="H86" s="46"/>
      <c r="I86" s="46"/>
      <c r="J86" s="46"/>
    </row>
    <row r="87" spans="1:10" x14ac:dyDescent="0.2">
      <c r="A87" s="61">
        <v>44849</v>
      </c>
      <c r="B87" s="46" t="s">
        <v>53</v>
      </c>
      <c r="C87" s="46"/>
      <c r="D87" s="47">
        <v>0.875</v>
      </c>
      <c r="E87" s="55">
        <v>0.95833333333333337</v>
      </c>
      <c r="F87" s="46" t="s">
        <v>26</v>
      </c>
      <c r="G87" s="46"/>
      <c r="H87" s="46"/>
      <c r="I87" s="46"/>
      <c r="J87" s="46"/>
    </row>
    <row r="88" spans="1:10" x14ac:dyDescent="0.2">
      <c r="A88" s="45">
        <v>44863</v>
      </c>
      <c r="B88" s="46" t="s">
        <v>61</v>
      </c>
      <c r="C88" s="46" t="s">
        <v>62</v>
      </c>
      <c r="D88" s="55">
        <v>0.79166666666666663</v>
      </c>
      <c r="E88" s="48">
        <v>0.91666666666666663</v>
      </c>
      <c r="F88" s="49" t="s">
        <v>26</v>
      </c>
      <c r="G88" s="46"/>
      <c r="H88" s="46"/>
      <c r="I88" s="46"/>
      <c r="J88" s="46"/>
    </row>
    <row r="89" spans="1:10" x14ac:dyDescent="0.2">
      <c r="A89" s="45">
        <v>44863</v>
      </c>
      <c r="B89" s="46" t="s">
        <v>63</v>
      </c>
      <c r="C89" s="46" t="s">
        <v>62</v>
      </c>
      <c r="D89" s="47">
        <v>0.79166666666666663</v>
      </c>
      <c r="E89" s="47">
        <v>0.875</v>
      </c>
      <c r="F89" s="49" t="s">
        <v>26</v>
      </c>
      <c r="G89" s="46"/>
      <c r="H89" s="46"/>
      <c r="I89" s="46"/>
      <c r="J89" s="46"/>
    </row>
    <row r="90" spans="1:10" x14ac:dyDescent="0.2">
      <c r="A90" s="45">
        <v>44873</v>
      </c>
      <c r="B90" s="46" t="s">
        <v>69</v>
      </c>
      <c r="C90" s="46"/>
      <c r="D90" s="47">
        <v>0.5</v>
      </c>
      <c r="E90" s="48">
        <v>0.58333333333333337</v>
      </c>
      <c r="F90" s="49" t="s">
        <v>26</v>
      </c>
      <c r="G90" s="46"/>
      <c r="H90" s="46"/>
      <c r="I90" s="46"/>
      <c r="J90" s="46"/>
    </row>
    <row r="91" spans="1:10" x14ac:dyDescent="0.2">
      <c r="A91" s="45">
        <v>44882</v>
      </c>
      <c r="B91" s="46" t="s">
        <v>76</v>
      </c>
      <c r="C91" s="46"/>
      <c r="D91" s="47">
        <v>0.5</v>
      </c>
      <c r="E91" s="48">
        <v>0.58333333333333337</v>
      </c>
      <c r="F91" s="49" t="s">
        <v>26</v>
      </c>
      <c r="G91" s="46"/>
      <c r="H91" s="46"/>
      <c r="I91" s="46"/>
      <c r="J91" s="46"/>
    </row>
    <row r="92" spans="1:10" x14ac:dyDescent="0.2">
      <c r="A92" s="45">
        <v>44896</v>
      </c>
      <c r="B92" s="46" t="s">
        <v>80</v>
      </c>
      <c r="C92" s="46"/>
      <c r="D92" s="48">
        <v>0.8125</v>
      </c>
      <c r="E92" s="58">
        <v>0.85416666666666663</v>
      </c>
      <c r="F92" s="49" t="s">
        <v>26</v>
      </c>
      <c r="G92" s="46"/>
      <c r="H92" s="46"/>
      <c r="I92" s="46"/>
      <c r="J92" s="46"/>
    </row>
    <row r="93" spans="1:10" x14ac:dyDescent="0.2">
      <c r="A93" s="45">
        <v>44897</v>
      </c>
      <c r="B93" s="52" t="s">
        <v>81</v>
      </c>
      <c r="C93" s="46"/>
      <c r="D93" s="48">
        <v>0.8125</v>
      </c>
      <c r="E93" s="58">
        <v>0.85416666666666663</v>
      </c>
      <c r="F93" s="49" t="s">
        <v>26</v>
      </c>
      <c r="G93" s="46"/>
      <c r="H93" s="46"/>
      <c r="I93" s="46"/>
      <c r="J93" s="46"/>
    </row>
    <row r="94" spans="1:10" x14ac:dyDescent="0.2">
      <c r="A94" s="45">
        <v>44898</v>
      </c>
      <c r="B94" s="46" t="s">
        <v>82</v>
      </c>
      <c r="C94" s="46"/>
      <c r="D94" s="58">
        <v>0.83333333333333337</v>
      </c>
      <c r="E94" s="48">
        <v>0.875</v>
      </c>
      <c r="F94" s="46" t="s">
        <v>26</v>
      </c>
      <c r="G94" s="46"/>
      <c r="H94" s="46"/>
      <c r="I94" s="46"/>
      <c r="J94" s="46"/>
    </row>
    <row r="95" spans="1:10" x14ac:dyDescent="0.2">
      <c r="A95" s="45">
        <v>44904</v>
      </c>
      <c r="B95" s="46" t="s">
        <v>83</v>
      </c>
      <c r="C95" s="46"/>
      <c r="D95" s="47">
        <v>0.79166666666666663</v>
      </c>
      <c r="E95" s="48">
        <v>0.83333333333333337</v>
      </c>
      <c r="F95" s="49" t="s">
        <v>26</v>
      </c>
      <c r="G95" s="46"/>
      <c r="H95" s="46">
        <v>150</v>
      </c>
      <c r="I95" s="46"/>
      <c r="J95" s="46"/>
    </row>
    <row r="96" spans="1:10" x14ac:dyDescent="0.2">
      <c r="A96" s="45">
        <v>44905</v>
      </c>
      <c r="B96" s="46" t="s">
        <v>84</v>
      </c>
      <c r="C96" s="46"/>
      <c r="D96" s="47">
        <v>0.79166666666666663</v>
      </c>
      <c r="E96" s="48">
        <v>8.3333333333333329E-2</v>
      </c>
      <c r="F96" s="49" t="s">
        <v>26</v>
      </c>
      <c r="G96" s="46" t="s">
        <v>85</v>
      </c>
      <c r="H96" s="46">
        <v>750</v>
      </c>
      <c r="I96" s="46"/>
      <c r="J96" s="46"/>
    </row>
    <row r="97" spans="1:10" x14ac:dyDescent="0.2">
      <c r="A97" s="45">
        <v>44930</v>
      </c>
      <c r="B97" s="46" t="s">
        <v>86</v>
      </c>
      <c r="C97" s="46" t="s">
        <v>87</v>
      </c>
      <c r="D97" s="48">
        <v>0.83333333333333337</v>
      </c>
      <c r="E97" s="58">
        <v>0.875</v>
      </c>
      <c r="F97" s="49" t="s">
        <v>26</v>
      </c>
      <c r="G97" s="46" t="s">
        <v>89</v>
      </c>
      <c r="H97" s="46"/>
      <c r="I97" s="46"/>
      <c r="J97" s="46"/>
    </row>
    <row r="98" spans="1:10" x14ac:dyDescent="0.2">
      <c r="A98" s="45">
        <v>44940</v>
      </c>
      <c r="B98" s="46" t="s">
        <v>103</v>
      </c>
      <c r="C98" s="46" t="s">
        <v>87</v>
      </c>
      <c r="D98" s="48">
        <v>0.79166666666666663</v>
      </c>
      <c r="E98" s="75">
        <v>0.83333333333333337</v>
      </c>
      <c r="F98" s="49" t="s">
        <v>26</v>
      </c>
      <c r="G98" s="46">
        <v>75</v>
      </c>
      <c r="H98" s="46"/>
      <c r="I98" s="46"/>
      <c r="J98" s="46"/>
    </row>
    <row r="99" spans="1:10" x14ac:dyDescent="0.2">
      <c r="A99" s="45">
        <v>44944</v>
      </c>
      <c r="B99" s="46" t="s">
        <v>86</v>
      </c>
      <c r="C99" s="46" t="s">
        <v>87</v>
      </c>
      <c r="D99" s="48">
        <v>0.83333333333333337</v>
      </c>
      <c r="E99" s="75">
        <v>0.875</v>
      </c>
      <c r="F99" s="49" t="s">
        <v>26</v>
      </c>
      <c r="G99" s="46">
        <v>150</v>
      </c>
      <c r="H99" s="46"/>
      <c r="I99" s="46"/>
      <c r="J99" s="46"/>
    </row>
    <row r="100" spans="1:10" x14ac:dyDescent="0.2">
      <c r="A100" s="45">
        <v>44945</v>
      </c>
      <c r="B100" s="46" t="s">
        <v>111</v>
      </c>
      <c r="C100" s="46" t="s">
        <v>112</v>
      </c>
      <c r="D100" s="47">
        <v>0.75</v>
      </c>
      <c r="E100" s="58">
        <v>0.83333333333333337</v>
      </c>
      <c r="F100" s="49" t="s">
        <v>26</v>
      </c>
      <c r="G100" s="46" t="s">
        <v>113</v>
      </c>
      <c r="H100" s="46"/>
      <c r="I100" s="46"/>
      <c r="J100" s="46"/>
    </row>
    <row r="101" spans="1:10" x14ac:dyDescent="0.2">
      <c r="A101" s="45">
        <v>44946</v>
      </c>
      <c r="B101" s="46" t="s">
        <v>114</v>
      </c>
      <c r="C101" s="46" t="s">
        <v>87</v>
      </c>
      <c r="D101" s="47">
        <v>0.75</v>
      </c>
      <c r="E101" s="47">
        <v>0.79166666666666663</v>
      </c>
      <c r="F101" s="49" t="s">
        <v>26</v>
      </c>
      <c r="G101" s="46">
        <v>75</v>
      </c>
      <c r="H101" s="46"/>
      <c r="I101" s="46"/>
      <c r="J101" s="46"/>
    </row>
    <row r="102" spans="1:10" x14ac:dyDescent="0.2">
      <c r="A102" s="45">
        <v>44950</v>
      </c>
      <c r="B102" s="46" t="s">
        <v>119</v>
      </c>
      <c r="C102" s="46"/>
      <c r="D102" s="48">
        <v>0.89583333333333337</v>
      </c>
      <c r="E102" s="63">
        <v>0.9375</v>
      </c>
      <c r="F102" s="49" t="s">
        <v>26</v>
      </c>
      <c r="G102" s="46"/>
      <c r="H102" s="46"/>
      <c r="I102" s="46"/>
      <c r="J102" s="46"/>
    </row>
    <row r="103" spans="1:10" x14ac:dyDescent="0.2">
      <c r="A103" s="45">
        <v>44951</v>
      </c>
      <c r="B103" s="46" t="s">
        <v>86</v>
      </c>
      <c r="C103" s="46" t="s">
        <v>87</v>
      </c>
      <c r="D103" s="48">
        <v>0.83333333333333337</v>
      </c>
      <c r="E103" s="75">
        <v>0.875</v>
      </c>
      <c r="F103" s="49" t="s">
        <v>26</v>
      </c>
      <c r="G103" s="46">
        <v>150</v>
      </c>
      <c r="H103" s="46"/>
      <c r="I103" s="46"/>
      <c r="J103" s="46"/>
    </row>
    <row r="104" spans="1:10" x14ac:dyDescent="0.2">
      <c r="A104" s="45">
        <v>44960</v>
      </c>
      <c r="B104" s="46" t="s">
        <v>120</v>
      </c>
      <c r="C104" s="46" t="s">
        <v>87</v>
      </c>
      <c r="D104" s="47">
        <v>0.79166666666666663</v>
      </c>
      <c r="E104" s="73">
        <v>0.875</v>
      </c>
      <c r="F104" s="49" t="s">
        <v>26</v>
      </c>
      <c r="G104" s="46" t="s">
        <v>121</v>
      </c>
      <c r="H104" s="46">
        <v>30</v>
      </c>
      <c r="I104" s="46"/>
      <c r="J104" s="46"/>
    </row>
    <row r="105" spans="1:10" x14ac:dyDescent="0.2">
      <c r="A105" s="45">
        <v>44961</v>
      </c>
      <c r="B105" s="46" t="s">
        <v>122</v>
      </c>
      <c r="C105" s="46" t="s">
        <v>87</v>
      </c>
      <c r="D105" s="47">
        <v>0.91666666666666663</v>
      </c>
      <c r="E105" s="47">
        <v>4.1666666666666664E-2</v>
      </c>
      <c r="F105" s="49" t="s">
        <v>26</v>
      </c>
      <c r="G105" s="46" t="s">
        <v>66</v>
      </c>
      <c r="H105" s="46">
        <v>400</v>
      </c>
      <c r="I105" s="46"/>
      <c r="J105" s="46"/>
    </row>
    <row r="106" spans="1:10" x14ac:dyDescent="0.2">
      <c r="A106" s="45">
        <v>44968</v>
      </c>
      <c r="B106" s="46" t="s">
        <v>124</v>
      </c>
      <c r="C106" s="46"/>
      <c r="D106" s="47">
        <v>0.8125</v>
      </c>
      <c r="E106" s="58">
        <v>0.85416666666666663</v>
      </c>
      <c r="F106" s="69" t="s">
        <v>26</v>
      </c>
      <c r="G106" s="46"/>
      <c r="H106" s="46">
        <v>75</v>
      </c>
      <c r="I106" s="46"/>
      <c r="J106" s="46"/>
    </row>
    <row r="107" spans="1:10" x14ac:dyDescent="0.2">
      <c r="A107" s="45">
        <v>44995</v>
      </c>
      <c r="B107" s="46" t="s">
        <v>135</v>
      </c>
      <c r="C107" s="64"/>
      <c r="D107" s="47">
        <v>0.875</v>
      </c>
      <c r="E107" s="47">
        <v>0.95833333333333337</v>
      </c>
      <c r="F107" s="54" t="s">
        <v>26</v>
      </c>
      <c r="G107" s="46"/>
      <c r="H107" s="46"/>
      <c r="I107" s="46"/>
      <c r="J107" s="46"/>
    </row>
    <row r="108" spans="1:10" x14ac:dyDescent="0.2">
      <c r="A108" s="45">
        <v>44996</v>
      </c>
      <c r="B108" s="46" t="s">
        <v>144</v>
      </c>
      <c r="C108" s="70"/>
      <c r="D108" s="47">
        <v>0.20833333333333334</v>
      </c>
      <c r="E108" s="72">
        <v>0.25</v>
      </c>
      <c r="F108" s="49" t="s">
        <v>26</v>
      </c>
      <c r="G108" s="46"/>
      <c r="H108" s="46"/>
      <c r="I108" s="46"/>
      <c r="J108" s="46"/>
    </row>
    <row r="109" spans="1:10" x14ac:dyDescent="0.2">
      <c r="A109" s="45">
        <v>44996</v>
      </c>
      <c r="B109" s="46" t="s">
        <v>145</v>
      </c>
      <c r="C109" s="64"/>
      <c r="D109" s="47">
        <v>0.20833333333333334</v>
      </c>
      <c r="E109" s="48">
        <v>0.25</v>
      </c>
      <c r="F109" s="49" t="s">
        <v>26</v>
      </c>
      <c r="G109" s="46"/>
      <c r="H109" s="46"/>
      <c r="I109" s="46"/>
      <c r="J109" s="46"/>
    </row>
    <row r="110" spans="1:10" x14ac:dyDescent="0.2">
      <c r="A110" s="45">
        <v>45016</v>
      </c>
      <c r="B110" s="46" t="s">
        <v>151</v>
      </c>
      <c r="C110" s="46"/>
      <c r="D110" s="47">
        <v>0.875</v>
      </c>
      <c r="E110" s="66">
        <v>0</v>
      </c>
      <c r="F110" s="49" t="s">
        <v>26</v>
      </c>
      <c r="G110" s="46"/>
      <c r="H110" s="46"/>
      <c r="I110" s="46"/>
      <c r="J110" s="46"/>
    </row>
    <row r="111" spans="1:10" x14ac:dyDescent="0.2">
      <c r="A111" s="45">
        <v>45017</v>
      </c>
      <c r="B111" s="46" t="s">
        <v>152</v>
      </c>
      <c r="C111" s="46"/>
      <c r="D111" s="47">
        <v>0.875</v>
      </c>
      <c r="E111" s="48">
        <v>0.95833333333333337</v>
      </c>
      <c r="F111" s="49" t="s">
        <v>26</v>
      </c>
      <c r="G111" s="46"/>
      <c r="H111" s="46"/>
      <c r="I111" s="46"/>
      <c r="J111" s="46"/>
    </row>
    <row r="112" spans="1:10" x14ac:dyDescent="0.2">
      <c r="A112" s="45">
        <v>45023</v>
      </c>
      <c r="B112" s="46" t="s">
        <v>161</v>
      </c>
      <c r="C112" s="46"/>
      <c r="D112" s="48">
        <v>0.8125</v>
      </c>
      <c r="E112" s="62">
        <v>0.85416666666666663</v>
      </c>
      <c r="F112" s="49" t="s">
        <v>26</v>
      </c>
      <c r="G112" s="46"/>
      <c r="H112" s="46"/>
      <c r="I112" s="46"/>
      <c r="J112" s="46"/>
    </row>
    <row r="113" spans="1:10" x14ac:dyDescent="0.2">
      <c r="A113" s="45">
        <v>45024</v>
      </c>
      <c r="B113" s="46" t="s">
        <v>161</v>
      </c>
      <c r="C113" s="46"/>
      <c r="D113" s="48">
        <v>0.8125</v>
      </c>
      <c r="E113" s="58">
        <v>0.85416666666666663</v>
      </c>
      <c r="F113" s="49" t="s">
        <v>26</v>
      </c>
      <c r="G113" s="46"/>
      <c r="H113" s="46"/>
      <c r="I113" s="46"/>
      <c r="J113" s="46"/>
    </row>
    <row r="114" spans="1:10" x14ac:dyDescent="0.2">
      <c r="A114" s="45">
        <v>45030</v>
      </c>
      <c r="B114" s="46" t="s">
        <v>166</v>
      </c>
      <c r="C114" s="46" t="s">
        <v>167</v>
      </c>
      <c r="D114" s="47">
        <v>0.91666666666666663</v>
      </c>
      <c r="E114" s="73">
        <v>4.1666666666666664E-2</v>
      </c>
      <c r="F114" s="46" t="s">
        <v>26</v>
      </c>
      <c r="G114" s="46"/>
      <c r="H114" s="46"/>
      <c r="I114" s="46"/>
      <c r="J114" s="46"/>
    </row>
    <row r="115" spans="1:10" x14ac:dyDescent="0.2">
      <c r="A115" s="45">
        <v>45044</v>
      </c>
      <c r="B115" s="46" t="s">
        <v>172</v>
      </c>
      <c r="C115" s="56"/>
      <c r="D115" s="72">
        <v>0.79166666666666663</v>
      </c>
      <c r="E115" s="76">
        <v>0.875</v>
      </c>
      <c r="F115" s="49" t="s">
        <v>26</v>
      </c>
      <c r="G115" s="46" t="s">
        <v>173</v>
      </c>
      <c r="H115" s="46"/>
      <c r="I115" s="46"/>
      <c r="J115" s="46"/>
    </row>
    <row r="116" spans="1:10" x14ac:dyDescent="0.2">
      <c r="A116" s="45">
        <v>45051</v>
      </c>
      <c r="B116" s="46" t="s">
        <v>174</v>
      </c>
      <c r="C116" s="46"/>
      <c r="D116" s="48">
        <v>0.79166666666666663</v>
      </c>
      <c r="E116" s="62">
        <v>0.83333333333333337</v>
      </c>
      <c r="F116" s="49" t="s">
        <v>26</v>
      </c>
      <c r="G116" s="46"/>
      <c r="H116" s="46"/>
      <c r="I116" s="46"/>
      <c r="J116" s="46"/>
    </row>
    <row r="117" spans="1:10" x14ac:dyDescent="0.2">
      <c r="A117" s="45">
        <v>45019</v>
      </c>
      <c r="B117" s="46" t="s">
        <v>155</v>
      </c>
      <c r="C117" s="46" t="s">
        <v>131</v>
      </c>
      <c r="D117" s="47">
        <v>0.70833333333333337</v>
      </c>
      <c r="E117" s="58">
        <v>0.79166666666666663</v>
      </c>
      <c r="F117" s="49" t="s">
        <v>68</v>
      </c>
      <c r="G117" s="46" t="s">
        <v>156</v>
      </c>
      <c r="H117" s="46"/>
      <c r="I117" s="46"/>
      <c r="J117" s="46"/>
    </row>
  </sheetData>
  <sortState xmlns:xlrd2="http://schemas.microsoft.com/office/spreadsheetml/2017/richdata2" ref="Q2:R29">
    <sortCondition ref="R2:R29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Analyzed by Location</vt:lpstr>
      <vt:lpstr>'Analyzed by Location'!Extract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E. Levinsohn</dc:creator>
  <cp:lastModifiedBy>Carly E. Levinsohn</cp:lastModifiedBy>
  <dcterms:created xsi:type="dcterms:W3CDTF">2024-04-11T04:10:40Z</dcterms:created>
  <dcterms:modified xsi:type="dcterms:W3CDTF">2024-04-18T14:35:31Z</dcterms:modified>
</cp:coreProperties>
</file>