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Digital Convergence Technologies India Private Limited\Documents\"/>
    </mc:Choice>
  </mc:AlternateContent>
  <xr:revisionPtr revIDLastSave="0" documentId="8_{17F968EE-CC12-4D76-9FBD-13C8204D2B3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FUNCTIONS" sheetId="1" r:id="rId1"/>
    <sheet name="SumIf" sheetId="3" r:id="rId2"/>
  </sheets>
  <externalReferences>
    <externalReference r:id="rId3"/>
  </externalReferences>
  <definedNames>
    <definedName name="_xlnm._FilterDatabase" localSheetId="1" hidden="1">SumIf!$A$1:$C$1</definedName>
    <definedName name="cod">FUNCTIONS!#REF!</definedName>
    <definedName name="Study">[1]Study!$A$5:$BB$16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H11" i="1"/>
  <c r="J6" i="1"/>
  <c r="J3" i="1"/>
  <c r="H3" i="3"/>
  <c r="H4" i="3"/>
  <c r="H5" i="3"/>
  <c r="H6" i="3"/>
  <c r="H7" i="3"/>
  <c r="H8" i="3"/>
  <c r="H2" i="3"/>
  <c r="H10" i="3"/>
  <c r="H11" i="3"/>
  <c r="H9" i="3"/>
  <c r="H26" i="1"/>
  <c r="H21" i="1"/>
  <c r="H22" i="1"/>
  <c r="H23" i="1"/>
  <c r="H24" i="1"/>
  <c r="H25" i="1"/>
  <c r="H20" i="1"/>
  <c r="F3" i="1"/>
  <c r="F6" i="1"/>
  <c r="F2" i="1"/>
  <c r="D21" i="1"/>
  <c r="D22" i="1"/>
  <c r="D23" i="1"/>
  <c r="D24" i="1"/>
  <c r="D25" i="1"/>
  <c r="D26" i="1"/>
  <c r="D20" i="1"/>
  <c r="B21" i="1"/>
  <c r="B22" i="1"/>
  <c r="B23" i="1"/>
  <c r="B24" i="1"/>
  <c r="B25" i="1"/>
  <c r="B26" i="1"/>
  <c r="B20" i="1"/>
  <c r="F21" i="1"/>
  <c r="F22" i="1"/>
  <c r="F23" i="1"/>
  <c r="F24" i="1"/>
  <c r="F25" i="1"/>
  <c r="F26" i="1"/>
  <c r="F20" i="1"/>
  <c r="E21" i="1"/>
  <c r="E22" i="1"/>
  <c r="E23" i="1"/>
  <c r="E24" i="1"/>
  <c r="E25" i="1"/>
  <c r="E26" i="1"/>
  <c r="E20" i="1"/>
  <c r="E3" i="1"/>
  <c r="E4" i="1"/>
  <c r="F4" i="1" s="1"/>
  <c r="E5" i="1"/>
  <c r="F5" i="1" s="1"/>
  <c r="E6" i="1"/>
  <c r="E2" i="1"/>
  <c r="F12" i="1"/>
  <c r="F13" i="1"/>
  <c r="F14" i="1"/>
  <c r="F15" i="1"/>
  <c r="F11" i="1"/>
  <c r="D12" i="1"/>
  <c r="D13" i="1"/>
  <c r="D14" i="1"/>
  <c r="D15" i="1"/>
  <c r="D11" i="1"/>
  <c r="B12" i="1"/>
  <c r="B13" i="1"/>
  <c r="B14" i="1"/>
  <c r="B15" i="1"/>
  <c r="B11" i="1"/>
</calcChain>
</file>

<file path=xl/sharedStrings.xml><?xml version="1.0" encoding="utf-8"?>
<sst xmlns="http://schemas.openxmlformats.org/spreadsheetml/2006/main" count="125" uniqueCount="64">
  <si>
    <t>AVERAGE</t>
  </si>
  <si>
    <t>MIN</t>
  </si>
  <si>
    <t>COUNT</t>
  </si>
  <si>
    <t>LOWER</t>
  </si>
  <si>
    <t>UPPER</t>
  </si>
  <si>
    <t>CONCATENATE</t>
  </si>
  <si>
    <t>LENGTH</t>
  </si>
  <si>
    <t>MID VALUE</t>
  </si>
  <si>
    <t>MAX</t>
  </si>
  <si>
    <t>COUNTA</t>
  </si>
  <si>
    <t>A</t>
  </si>
  <si>
    <t>B</t>
  </si>
  <si>
    <t>COUNTIF</t>
  </si>
  <si>
    <t>Male</t>
  </si>
  <si>
    <t>Female</t>
  </si>
  <si>
    <t>Male Count</t>
  </si>
  <si>
    <t>Female Count</t>
  </si>
  <si>
    <t>Sales of Motorcycle</t>
  </si>
  <si>
    <t>Pulsar</t>
  </si>
  <si>
    <t>Yamaha</t>
  </si>
  <si>
    <t>TVS</t>
  </si>
  <si>
    <t>Mahindra</t>
  </si>
  <si>
    <t>No of Sales</t>
  </si>
  <si>
    <t>Sales by Brand</t>
  </si>
  <si>
    <t>Sales by Region</t>
  </si>
  <si>
    <t>Region</t>
  </si>
  <si>
    <t>LEFT</t>
  </si>
  <si>
    <t>RIGHT</t>
  </si>
  <si>
    <t>ROUND</t>
  </si>
  <si>
    <t>TRUNC</t>
  </si>
  <si>
    <t>INITCAP</t>
  </si>
  <si>
    <t>Manoj</t>
  </si>
  <si>
    <t>Ujen</t>
  </si>
  <si>
    <t>TRIM</t>
  </si>
  <si>
    <t xml:space="preserve">Hi    </t>
  </si>
  <si>
    <t xml:space="preserve">Cool     </t>
  </si>
  <si>
    <t xml:space="preserve">Is   </t>
  </si>
  <si>
    <t xml:space="preserve">        n't     </t>
  </si>
  <si>
    <t xml:space="preserve">     So     </t>
  </si>
  <si>
    <t xml:space="preserve">         This is      </t>
  </si>
  <si>
    <t xml:space="preserve">it?   </t>
  </si>
  <si>
    <t>Concatenate Now</t>
  </si>
  <si>
    <t>Honda</t>
  </si>
  <si>
    <t>Hero</t>
  </si>
  <si>
    <t>Sujuki</t>
  </si>
  <si>
    <t>SUBASH</t>
  </si>
  <si>
    <t>rupesh</t>
  </si>
  <si>
    <t>manish</t>
  </si>
  <si>
    <t>kaushal</t>
  </si>
  <si>
    <t>Rupesh</t>
  </si>
  <si>
    <t>MANISH</t>
  </si>
  <si>
    <t>KauShal</t>
  </si>
  <si>
    <t>NAYan</t>
  </si>
  <si>
    <t>subash</t>
  </si>
  <si>
    <t>nayan</t>
  </si>
  <si>
    <t>subash manandhar</t>
  </si>
  <si>
    <t>rupesh maharjan</t>
  </si>
  <si>
    <t>manish chand</t>
  </si>
  <si>
    <t>nayan maharjan</t>
  </si>
  <si>
    <t>kaushal man shrestha</t>
  </si>
  <si>
    <t>Subash</t>
  </si>
  <si>
    <t>Nepal</t>
  </si>
  <si>
    <t>India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</si>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</sst>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2"/>
      <name val="Times New Roman"/>
    </font>
    <font>
      <sz val="12"/>
      <color indexed="9"/>
      <name val="Times New Roman"/>
    </font>
    <font>
      <sz val="8"/>
      <name val="Times New Roman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6" fillId="5" borderId="1" xfId="0" applyFont="1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1" xfId="0" applyFont="1" applyBorder="1"/>
    <xf numFmtId="1" fontId="3" fillId="0" borderId="0" xfId="0" applyNumberFormat="1" applyFont="1" applyAlignment="1">
      <alignment horizontal="center" vertical="center"/>
    </xf>
    <xf numFmtId="0" fontId="0" fillId="5" borderId="1" xfId="0" applyFill="1" applyBorder="1"/>
    <xf numFmtId="0" fontId="4" fillId="5" borderId="1" xfId="0" applyFont="1" applyFill="1" applyBorder="1"/>
    <xf numFmtId="0" fontId="7" fillId="0" borderId="1" xfId="0" applyFont="1" applyBorder="1"/>
    <xf numFmtId="0" fontId="4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6" fillId="0" borderId="0" xfId="0" applyFont="1"/>
    <xf numFmtId="165" fontId="0" fillId="0" borderId="1" xfId="1" applyNumberFormat="1" applyFont="1" applyBorder="1"/>
    <xf numFmtId="165" fontId="0" fillId="5" borderId="1" xfId="1" applyNumberFormat="1" applyFont="1" applyFill="1" applyBorder="1"/>
    <xf numFmtId="165" fontId="0" fillId="0" borderId="0" xfId="1" applyNumberFormat="1" applyFont="1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fession\MOSAIC\Client\BPKoiralaHospital\Salary%20Bhadra%20206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KTM"/>
      <sheetName val="Chart1"/>
      <sheetName val="Study"/>
      <sheetName val="Tutor,HO,DS,JR&amp;Interns"/>
      <sheetName val="SLS"/>
      <sheetName val="Chhut"/>
      <sheetName val="Payslip"/>
      <sheetName val="PayslipStudy"/>
      <sheetName val="PayslipPG"/>
      <sheetName val="Daily Wages"/>
      <sheetName val="Advance S"/>
    </sheetNames>
    <sheetDataSet>
      <sheetData sheetId="0" refreshError="1"/>
      <sheetData sheetId="1" refreshError="1"/>
      <sheetData sheetId="2" refreshError="1"/>
      <sheetData sheetId="3">
        <row r="5">
          <cell r="A5">
            <v>1</v>
          </cell>
          <cell r="C5" t="str">
            <v>Dr. Nilambar Jha</v>
          </cell>
          <cell r="D5" t="str">
            <v>Professor</v>
          </cell>
          <cell r="E5">
            <v>59451.43</v>
          </cell>
          <cell r="G5">
            <v>59451.43</v>
          </cell>
          <cell r="H5">
            <v>2500</v>
          </cell>
          <cell r="M5">
            <v>6195.14</v>
          </cell>
          <cell r="R5">
            <v>68146.570000000007</v>
          </cell>
          <cell r="S5">
            <v>12390.28</v>
          </cell>
          <cell r="AA5">
            <v>11890.29</v>
          </cell>
          <cell r="AC5">
            <v>6013.76</v>
          </cell>
          <cell r="AG5">
            <v>2072</v>
          </cell>
          <cell r="AN5">
            <v>32366.33</v>
          </cell>
          <cell r="AO5">
            <v>35780.239999999998</v>
          </cell>
          <cell r="AP5">
            <v>3039</v>
          </cell>
          <cell r="AQ5">
            <v>1</v>
          </cell>
          <cell r="AR5" t="str">
            <v>Community Medicine</v>
          </cell>
          <cell r="AT5" t="str">
            <v>2060.05.05</v>
          </cell>
          <cell r="AV5" t="str">
            <v>M</v>
          </cell>
          <cell r="AW5" t="str">
            <v>N</v>
          </cell>
          <cell r="AX5" t="str">
            <v>P</v>
          </cell>
          <cell r="AY5" t="str">
            <v>Y</v>
          </cell>
          <cell r="AZ5">
            <v>817275</v>
          </cell>
          <cell r="BA5">
            <v>5207821</v>
          </cell>
          <cell r="BB5">
            <v>18023660801</v>
          </cell>
        </row>
        <row r="6">
          <cell r="A6">
            <v>2</v>
          </cell>
          <cell r="C6" t="str">
            <v>Dr. Pramod Mohan Shyangwa</v>
          </cell>
          <cell r="D6" t="str">
            <v>Professor</v>
          </cell>
          <cell r="E6">
            <v>59451.43</v>
          </cell>
          <cell r="G6">
            <v>59451.43</v>
          </cell>
          <cell r="H6">
            <v>1000</v>
          </cell>
          <cell r="M6">
            <v>6045.14</v>
          </cell>
          <cell r="R6">
            <v>66496.570000000007</v>
          </cell>
          <cell r="S6">
            <v>12090.28</v>
          </cell>
          <cell r="AA6">
            <v>13673.83</v>
          </cell>
          <cell r="AC6">
            <v>7162.54</v>
          </cell>
          <cell r="AF6">
            <v>778</v>
          </cell>
          <cell r="AG6">
            <v>333</v>
          </cell>
          <cell r="AN6">
            <v>34037.65</v>
          </cell>
          <cell r="AO6">
            <v>32458.92</v>
          </cell>
          <cell r="AP6">
            <v>3071</v>
          </cell>
          <cell r="AQ6">
            <v>2</v>
          </cell>
          <cell r="AR6" t="str">
            <v>Psychiatric</v>
          </cell>
          <cell r="AS6">
            <v>100025387</v>
          </cell>
          <cell r="AT6" t="str">
            <v>2056.12.13</v>
          </cell>
          <cell r="AV6" t="str">
            <v>M</v>
          </cell>
          <cell r="AW6" t="str">
            <v>N</v>
          </cell>
          <cell r="AX6" t="str">
            <v>P</v>
          </cell>
          <cell r="AY6" t="str">
            <v>Y</v>
          </cell>
          <cell r="AZ6">
            <v>833846</v>
          </cell>
          <cell r="BA6">
            <v>5213798</v>
          </cell>
          <cell r="BB6">
            <v>18023934801</v>
          </cell>
        </row>
        <row r="7">
          <cell r="A7">
            <v>3</v>
          </cell>
          <cell r="C7" t="str">
            <v>Dr. Sanjib Kumar Sharma</v>
          </cell>
          <cell r="D7" t="str">
            <v>Professor</v>
          </cell>
          <cell r="E7">
            <v>59451.43</v>
          </cell>
          <cell r="G7">
            <v>59451.43</v>
          </cell>
          <cell r="H7">
            <v>1000</v>
          </cell>
          <cell r="M7">
            <v>6045.14</v>
          </cell>
          <cell r="R7">
            <v>66496.570000000007</v>
          </cell>
          <cell r="S7">
            <v>12090.28</v>
          </cell>
          <cell r="AA7">
            <v>11890.29</v>
          </cell>
          <cell r="AC7">
            <v>5733.11</v>
          </cell>
          <cell r="AF7">
            <v>253</v>
          </cell>
          <cell r="AG7">
            <v>0</v>
          </cell>
          <cell r="AN7">
            <v>29966.68</v>
          </cell>
          <cell r="AO7">
            <v>36529.89</v>
          </cell>
          <cell r="AQ7">
            <v>3</v>
          </cell>
          <cell r="AR7" t="str">
            <v>Internal Medicine</v>
          </cell>
          <cell r="AS7">
            <v>100324013</v>
          </cell>
          <cell r="AT7" t="str">
            <v>2056.04.28</v>
          </cell>
          <cell r="AV7" t="str">
            <v>M</v>
          </cell>
          <cell r="AW7" t="str">
            <v>N</v>
          </cell>
          <cell r="AX7" t="str">
            <v>P</v>
          </cell>
          <cell r="AY7" t="str">
            <v>Y</v>
          </cell>
          <cell r="AZ7">
            <v>848307</v>
          </cell>
          <cell r="BA7">
            <v>5214706</v>
          </cell>
          <cell r="BB7">
            <v>18024240301</v>
          </cell>
        </row>
        <row r="8">
          <cell r="A8">
            <v>4</v>
          </cell>
          <cell r="C8" t="str">
            <v>Dr. Satyendra Narayan Singh</v>
          </cell>
          <cell r="D8" t="str">
            <v>Assoc. Prof.</v>
          </cell>
          <cell r="E8">
            <v>48332.94</v>
          </cell>
          <cell r="G8">
            <v>48332.94</v>
          </cell>
          <cell r="H8">
            <v>600</v>
          </cell>
          <cell r="M8">
            <v>4893.29</v>
          </cell>
          <cell r="R8">
            <v>53826.23</v>
          </cell>
          <cell r="S8">
            <v>9786.58</v>
          </cell>
          <cell r="AA8">
            <v>11116.58</v>
          </cell>
          <cell r="AC8">
            <v>3639.1</v>
          </cell>
          <cell r="AG8">
            <v>1731.6</v>
          </cell>
          <cell r="AN8">
            <v>26273.86</v>
          </cell>
          <cell r="AO8">
            <v>27552.37</v>
          </cell>
          <cell r="AP8">
            <v>3228</v>
          </cell>
          <cell r="AQ8">
            <v>4</v>
          </cell>
          <cell r="AR8" t="str">
            <v>Anaesthesiology &amp; Critical Care</v>
          </cell>
          <cell r="AT8" t="str">
            <v>2060.09.03</v>
          </cell>
          <cell r="AV8" t="str">
            <v>M</v>
          </cell>
          <cell r="AW8" t="str">
            <v>N</v>
          </cell>
          <cell r="AX8" t="str">
            <v>P</v>
          </cell>
          <cell r="AY8" t="str">
            <v>Y</v>
          </cell>
          <cell r="AZ8">
            <v>848378</v>
          </cell>
          <cell r="BA8">
            <v>5207813</v>
          </cell>
          <cell r="BB8">
            <v>18120669901</v>
          </cell>
        </row>
        <row r="9">
          <cell r="A9">
            <v>5</v>
          </cell>
          <cell r="C9" t="str">
            <v>Dr. Sudeep Khaniya</v>
          </cell>
          <cell r="D9" t="str">
            <v>Assoc. Prof.</v>
          </cell>
          <cell r="E9">
            <v>48332.94</v>
          </cell>
          <cell r="G9">
            <v>96665.88</v>
          </cell>
          <cell r="M9">
            <v>9666.59</v>
          </cell>
          <cell r="R9">
            <v>106332.47</v>
          </cell>
          <cell r="S9">
            <v>19333.18</v>
          </cell>
          <cell r="AA9">
            <v>9666.59</v>
          </cell>
          <cell r="AC9">
            <v>5690.82</v>
          </cell>
          <cell r="AD9">
            <v>1500</v>
          </cell>
          <cell r="AG9">
            <v>0</v>
          </cell>
          <cell r="AN9">
            <v>36190.589999999997</v>
          </cell>
          <cell r="AO9">
            <v>70141.88</v>
          </cell>
          <cell r="AQ9">
            <v>5</v>
          </cell>
          <cell r="AR9" t="str">
            <v>Surgery</v>
          </cell>
          <cell r="AT9" t="str">
            <v>2067.05.25</v>
          </cell>
          <cell r="AV9" t="str">
            <v>M</v>
          </cell>
          <cell r="AW9" t="str">
            <v>N</v>
          </cell>
          <cell r="AX9" t="str">
            <v>P</v>
          </cell>
          <cell r="AY9" t="str">
            <v>Y</v>
          </cell>
          <cell r="AZ9">
            <v>7731277</v>
          </cell>
          <cell r="BA9">
            <v>6027407</v>
          </cell>
          <cell r="BB9" t="str">
            <v>12SB014468NPR001</v>
          </cell>
        </row>
        <row r="10">
          <cell r="A10">
            <v>6</v>
          </cell>
          <cell r="C10" t="str">
            <v>Dr. Ashish Subedi</v>
          </cell>
          <cell r="D10" t="str">
            <v>Assist. Prof.</v>
          </cell>
          <cell r="E10">
            <v>42773.69</v>
          </cell>
          <cell r="G10">
            <v>42773.69</v>
          </cell>
          <cell r="H10">
            <v>150</v>
          </cell>
          <cell r="M10">
            <v>4292.37</v>
          </cell>
          <cell r="R10">
            <v>47216.06</v>
          </cell>
          <cell r="S10">
            <v>8584.74</v>
          </cell>
          <cell r="AA10">
            <v>8554.74</v>
          </cell>
          <cell r="AC10">
            <v>2899.68</v>
          </cell>
          <cell r="AF10">
            <v>467</v>
          </cell>
          <cell r="AG10">
            <v>495.8</v>
          </cell>
          <cell r="AN10">
            <v>21001.96</v>
          </cell>
          <cell r="AO10">
            <v>26214.1</v>
          </cell>
          <cell r="AP10">
            <v>3223</v>
          </cell>
          <cell r="AQ10">
            <v>6</v>
          </cell>
          <cell r="AR10" t="str">
            <v>Anaesthesiology &amp; Critical Care</v>
          </cell>
          <cell r="AT10" t="str">
            <v>2065.05.25</v>
          </cell>
          <cell r="AU10">
            <v>39701</v>
          </cell>
          <cell r="AV10" t="str">
            <v>M</v>
          </cell>
          <cell r="AW10" t="str">
            <v>N</v>
          </cell>
          <cell r="AX10" t="str">
            <v>P</v>
          </cell>
          <cell r="AY10" t="str">
            <v>Y</v>
          </cell>
          <cell r="AZ10">
            <v>7752605</v>
          </cell>
          <cell r="BA10">
            <v>6032158</v>
          </cell>
          <cell r="BB10">
            <v>18166136101</v>
          </cell>
        </row>
        <row r="11">
          <cell r="A11">
            <v>7</v>
          </cell>
          <cell r="C11" t="str">
            <v>Dr. Saroj Kumar Rajbanshi</v>
          </cell>
          <cell r="D11" t="str">
            <v>Assist. Prof.</v>
          </cell>
          <cell r="E11">
            <v>42773.69</v>
          </cell>
          <cell r="G11">
            <v>42773.69</v>
          </cell>
          <cell r="H11">
            <v>300</v>
          </cell>
          <cell r="M11">
            <v>4307.37</v>
          </cell>
          <cell r="R11">
            <v>47381.06</v>
          </cell>
          <cell r="S11">
            <v>8614.74</v>
          </cell>
          <cell r="AA11">
            <v>0</v>
          </cell>
          <cell r="AC11">
            <v>5072.1099999999997</v>
          </cell>
          <cell r="AG11">
            <v>888</v>
          </cell>
          <cell r="AN11">
            <v>14574.85</v>
          </cell>
          <cell r="AO11">
            <v>32806.21</v>
          </cell>
          <cell r="AP11">
            <v>3100</v>
          </cell>
          <cell r="AQ11">
            <v>7</v>
          </cell>
          <cell r="AR11" t="str">
            <v>Surgery</v>
          </cell>
          <cell r="AT11" t="str">
            <v>2065.05.26</v>
          </cell>
          <cell r="AU11">
            <v>39702</v>
          </cell>
          <cell r="AV11" t="str">
            <v>M</v>
          </cell>
          <cell r="AW11" t="str">
            <v>N</v>
          </cell>
          <cell r="AX11" t="str">
            <v>P</v>
          </cell>
          <cell r="AZ11">
            <v>7742555</v>
          </cell>
          <cell r="BA11">
            <v>6031894</v>
          </cell>
          <cell r="BB11">
            <v>18120633801</v>
          </cell>
        </row>
        <row r="12">
          <cell r="A12">
            <v>8</v>
          </cell>
          <cell r="C12" t="str">
            <v>Rajendra Karki</v>
          </cell>
          <cell r="D12" t="str">
            <v>Assist. Prof. (Non)</v>
          </cell>
          <cell r="E12">
            <v>42773.69</v>
          </cell>
          <cell r="G12">
            <v>42773.69</v>
          </cell>
          <cell r="H12">
            <v>150</v>
          </cell>
          <cell r="M12">
            <v>4292.37</v>
          </cell>
          <cell r="R12">
            <v>47216.06</v>
          </cell>
          <cell r="S12">
            <v>8584.74</v>
          </cell>
          <cell r="AA12">
            <v>8554.74</v>
          </cell>
          <cell r="AC12">
            <v>2483.0100000000002</v>
          </cell>
          <cell r="AG12">
            <v>0</v>
          </cell>
          <cell r="AN12">
            <v>19622.490000000002</v>
          </cell>
          <cell r="AO12">
            <v>27593.57</v>
          </cell>
          <cell r="AP12">
            <v>3080</v>
          </cell>
          <cell r="AQ12">
            <v>8</v>
          </cell>
          <cell r="AR12" t="str">
            <v>Community Medicine</v>
          </cell>
          <cell r="AT12" t="str">
            <v>2062.07.20</v>
          </cell>
          <cell r="AU12">
            <v>38662</v>
          </cell>
          <cell r="AV12" t="str">
            <v>M</v>
          </cell>
          <cell r="AW12" t="str">
            <v>N</v>
          </cell>
          <cell r="AX12" t="str">
            <v>P</v>
          </cell>
          <cell r="AY12" t="str">
            <v>Y</v>
          </cell>
          <cell r="AZ12">
            <v>7731278</v>
          </cell>
          <cell r="BA12">
            <v>6045222</v>
          </cell>
          <cell r="BB12">
            <v>18166408501</v>
          </cell>
        </row>
        <row r="13">
          <cell r="A13">
            <v>9</v>
          </cell>
          <cell r="C13" t="str">
            <v>Shamsher Shrestha</v>
          </cell>
          <cell r="D13" t="str">
            <v>Assist. Prof. (Non)</v>
          </cell>
          <cell r="E13">
            <v>42773.69</v>
          </cell>
          <cell r="G13">
            <v>42773.69</v>
          </cell>
          <cell r="H13">
            <v>150</v>
          </cell>
          <cell r="M13">
            <v>4292.37</v>
          </cell>
          <cell r="R13">
            <v>47216.06</v>
          </cell>
          <cell r="S13">
            <v>8584.74</v>
          </cell>
          <cell r="U13">
            <v>5000</v>
          </cell>
          <cell r="W13">
            <v>400</v>
          </cell>
          <cell r="Z13">
            <v>41</v>
          </cell>
          <cell r="AA13">
            <v>9837.9500000000007</v>
          </cell>
          <cell r="AB13">
            <v>5000</v>
          </cell>
          <cell r="AC13">
            <v>2370.54</v>
          </cell>
          <cell r="AF13">
            <v>361</v>
          </cell>
          <cell r="AG13">
            <v>791.8</v>
          </cell>
          <cell r="AN13">
            <v>32387.03</v>
          </cell>
          <cell r="AO13">
            <v>14829.03</v>
          </cell>
          <cell r="AP13">
            <v>3126</v>
          </cell>
          <cell r="AQ13">
            <v>9</v>
          </cell>
          <cell r="AR13" t="str">
            <v>Anatomy</v>
          </cell>
          <cell r="AT13" t="str">
            <v>2058.09.15</v>
          </cell>
          <cell r="AV13" t="str">
            <v>M</v>
          </cell>
          <cell r="AW13" t="str">
            <v>N</v>
          </cell>
          <cell r="AX13" t="str">
            <v>P</v>
          </cell>
          <cell r="AY13" t="str">
            <v>Y</v>
          </cell>
          <cell r="AZ13">
            <v>823591</v>
          </cell>
          <cell r="BA13">
            <v>5237579</v>
          </cell>
          <cell r="BB13">
            <v>18121014901</v>
          </cell>
        </row>
        <row r="14">
          <cell r="A14">
            <v>10</v>
          </cell>
          <cell r="C14" t="str">
            <v>Mamata Deo</v>
          </cell>
          <cell r="D14" t="str">
            <v>Staff Nurse</v>
          </cell>
          <cell r="E14">
            <v>14132.25</v>
          </cell>
          <cell r="G14">
            <v>14132.25</v>
          </cell>
          <cell r="H14">
            <v>120</v>
          </cell>
          <cell r="K14">
            <v>542</v>
          </cell>
          <cell r="M14">
            <v>0</v>
          </cell>
          <cell r="R14">
            <v>14794.25</v>
          </cell>
          <cell r="S14">
            <v>0</v>
          </cell>
          <cell r="T14">
            <v>3600</v>
          </cell>
          <cell r="AA14">
            <v>0</v>
          </cell>
          <cell r="AC14">
            <v>134.91</v>
          </cell>
          <cell r="AG14">
            <v>66.599999999999994</v>
          </cell>
          <cell r="AN14">
            <v>3801.51</v>
          </cell>
          <cell r="AO14">
            <v>10992.74</v>
          </cell>
          <cell r="AQ14">
            <v>10</v>
          </cell>
          <cell r="AR14" t="str">
            <v>Nursing</v>
          </cell>
          <cell r="AT14" t="str">
            <v>2064.02.28</v>
          </cell>
          <cell r="AU14">
            <v>39244</v>
          </cell>
          <cell r="AV14" t="str">
            <v>F</v>
          </cell>
          <cell r="AW14" t="str">
            <v>N</v>
          </cell>
          <cell r="BB14">
            <v>18180735801</v>
          </cell>
        </row>
        <row r="15">
          <cell r="A15">
            <v>11</v>
          </cell>
          <cell r="C15" t="str">
            <v>Md. Mojahid Hussen</v>
          </cell>
          <cell r="D15" t="str">
            <v>Technologist</v>
          </cell>
          <cell r="E15">
            <v>18313.009999999998</v>
          </cell>
          <cell r="G15">
            <v>18313.009999999998</v>
          </cell>
          <cell r="H15">
            <v>100</v>
          </cell>
          <cell r="M15">
            <v>1841.3</v>
          </cell>
          <cell r="R15">
            <v>20254.310000000001</v>
          </cell>
          <cell r="S15">
            <v>3682.6</v>
          </cell>
          <cell r="AA15">
            <v>1831.3</v>
          </cell>
          <cell r="AC15">
            <v>134.4</v>
          </cell>
          <cell r="AG15">
            <v>222</v>
          </cell>
          <cell r="AN15">
            <v>5870.3</v>
          </cell>
          <cell r="AO15">
            <v>14384.01</v>
          </cell>
          <cell r="AQ15">
            <v>11</v>
          </cell>
          <cell r="AR15" t="str">
            <v>Othopedics</v>
          </cell>
          <cell r="AT15" t="str">
            <v>2059.06.14</v>
          </cell>
          <cell r="AU15">
            <v>37529</v>
          </cell>
          <cell r="AV15" t="str">
            <v>M</v>
          </cell>
          <cell r="AW15" t="str">
            <v>N</v>
          </cell>
          <cell r="AX15" t="str">
            <v>P</v>
          </cell>
          <cell r="AY15" t="str">
            <v>Y</v>
          </cell>
          <cell r="AZ15">
            <v>7719252</v>
          </cell>
          <cell r="BA15">
            <v>6030509</v>
          </cell>
          <cell r="BB15">
            <v>18122614201</v>
          </cell>
        </row>
        <row r="16">
          <cell r="A16">
            <v>12</v>
          </cell>
          <cell r="C16" t="str">
            <v>Ranjit Kumar Jha</v>
          </cell>
          <cell r="D16" t="str">
            <v>Technologist</v>
          </cell>
          <cell r="E16">
            <v>18313.009999999998</v>
          </cell>
          <cell r="G16">
            <v>18313.009999999998</v>
          </cell>
          <cell r="H16">
            <v>100</v>
          </cell>
          <cell r="M16">
            <v>1841.3</v>
          </cell>
          <cell r="R16">
            <v>20254.310000000001</v>
          </cell>
          <cell r="S16">
            <v>3682.6</v>
          </cell>
          <cell r="AA16">
            <v>0</v>
          </cell>
          <cell r="AC16">
            <v>207.36</v>
          </cell>
          <cell r="AG16">
            <v>347.8</v>
          </cell>
          <cell r="AN16">
            <v>4237.76</v>
          </cell>
          <cell r="AO16">
            <v>16016.55</v>
          </cell>
          <cell r="AQ16">
            <v>12</v>
          </cell>
          <cell r="AR16" t="str">
            <v>Radiodiagnosis</v>
          </cell>
          <cell r="AT16" t="str">
            <v>2059.06.14</v>
          </cell>
          <cell r="AU16">
            <v>37529</v>
          </cell>
          <cell r="AV16" t="str">
            <v>M</v>
          </cell>
          <cell r="AW16" t="str">
            <v>N</v>
          </cell>
          <cell r="AX16" t="str">
            <v>P</v>
          </cell>
          <cell r="AZ16">
            <v>7719256</v>
          </cell>
          <cell r="BB16">
            <v>18122323201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opLeftCell="C7" workbookViewId="0">
      <selection activeCell="I21" sqref="I21"/>
    </sheetView>
  </sheetViews>
  <sheetFormatPr defaultRowHeight="15.5" x14ac:dyDescent="0.35"/>
  <cols>
    <col min="1" max="1" width="13.4140625" customWidth="1"/>
    <col min="3" max="3" width="11.5" bestFit="1" customWidth="1"/>
    <col min="5" max="5" width="19.08203125" customWidth="1"/>
    <col min="6" max="6" width="29.08203125" bestFit="1" customWidth="1"/>
    <col min="7" max="7" width="13.1640625" bestFit="1" customWidth="1"/>
    <col min="8" max="8" width="8.75" customWidth="1"/>
    <col min="9" max="9" width="16" customWidth="1"/>
    <col min="10" max="10" width="12.4140625" bestFit="1" customWidth="1"/>
    <col min="11" max="11" width="12.83203125" customWidth="1"/>
    <col min="12" max="12" width="12.4140625" bestFit="1" customWidth="1"/>
  </cols>
  <sheetData>
    <row r="1" spans="1:10" x14ac:dyDescent="0.35">
      <c r="A1" s="6" t="s">
        <v>0</v>
      </c>
      <c r="B1" s="7" t="s">
        <v>8</v>
      </c>
      <c r="C1" s="6" t="s">
        <v>1</v>
      </c>
      <c r="E1" s="14" t="s">
        <v>28</v>
      </c>
      <c r="F1" s="6" t="s">
        <v>29</v>
      </c>
      <c r="G1" s="14" t="s">
        <v>2</v>
      </c>
      <c r="H1" s="6" t="s">
        <v>9</v>
      </c>
      <c r="I1" s="20" t="s">
        <v>12</v>
      </c>
      <c r="J1" s="20"/>
    </row>
    <row r="2" spans="1:10" x14ac:dyDescent="0.35">
      <c r="A2" s="2">
        <v>10</v>
      </c>
      <c r="B2" s="2">
        <v>10</v>
      </c>
      <c r="C2" s="2">
        <v>10</v>
      </c>
      <c r="D2" s="2">
        <v>10.12345</v>
      </c>
      <c r="E2" s="10">
        <f>ROUND(D2,2)</f>
        <v>10.119999999999999</v>
      </c>
      <c r="F2" s="10">
        <f>TRUNC(E2)</f>
        <v>10</v>
      </c>
      <c r="G2" s="2"/>
      <c r="H2" s="2">
        <v>10</v>
      </c>
      <c r="I2" s="8" t="s">
        <v>13</v>
      </c>
      <c r="J2" s="12" t="s">
        <v>15</v>
      </c>
    </row>
    <row r="3" spans="1:10" x14ac:dyDescent="0.35">
      <c r="A3" s="2">
        <v>7</v>
      </c>
      <c r="B3" s="2">
        <v>7</v>
      </c>
      <c r="C3" s="2">
        <v>7</v>
      </c>
      <c r="D3" s="2">
        <v>44.498739847300001</v>
      </c>
      <c r="E3" s="10">
        <f>ROUND(D3,2)</f>
        <v>44.5</v>
      </c>
      <c r="F3" s="10">
        <f>TRUNC(E3)</f>
        <v>44</v>
      </c>
      <c r="G3" s="8" t="s">
        <v>10</v>
      </c>
      <c r="H3" s="8" t="s">
        <v>10</v>
      </c>
      <c r="I3" s="8" t="s">
        <v>13</v>
      </c>
      <c r="J3" s="11">
        <f>COUNTIF(I2:I7,I2)</f>
        <v>4</v>
      </c>
    </row>
    <row r="4" spans="1:10" x14ac:dyDescent="0.35">
      <c r="A4" s="2">
        <v>10</v>
      </c>
      <c r="B4" s="2">
        <v>10</v>
      </c>
      <c r="C4" s="2">
        <v>20</v>
      </c>
      <c r="D4" s="2">
        <v>23.65</v>
      </c>
      <c r="E4" s="10">
        <f>ROUND(D4,2)</f>
        <v>23.65</v>
      </c>
      <c r="F4" s="10">
        <f>TRUNC(E4)</f>
        <v>23</v>
      </c>
      <c r="G4" s="8" t="s">
        <v>11</v>
      </c>
      <c r="H4" s="8" t="s">
        <v>11</v>
      </c>
      <c r="I4" s="8" t="s">
        <v>14</v>
      </c>
      <c r="J4" s="8"/>
    </row>
    <row r="5" spans="1:10" x14ac:dyDescent="0.35">
      <c r="A5" s="2">
        <v>27</v>
      </c>
      <c r="B5" s="2">
        <v>27</v>
      </c>
      <c r="C5" s="2">
        <v>27</v>
      </c>
      <c r="D5" s="2">
        <v>21.45</v>
      </c>
      <c r="E5" s="10">
        <f>ROUND(D5,2)</f>
        <v>21.45</v>
      </c>
      <c r="F5" s="10">
        <f>TRUNC(E5)</f>
        <v>21</v>
      </c>
      <c r="G5" s="2">
        <v>27</v>
      </c>
      <c r="H5" s="2">
        <v>27</v>
      </c>
      <c r="I5" s="8" t="s">
        <v>13</v>
      </c>
      <c r="J5" s="12" t="s">
        <v>16</v>
      </c>
    </row>
    <row r="6" spans="1:10" x14ac:dyDescent="0.35">
      <c r="A6" s="2">
        <v>20</v>
      </c>
      <c r="B6" s="2">
        <v>20</v>
      </c>
      <c r="C6" s="2">
        <v>5</v>
      </c>
      <c r="D6" s="2">
        <v>20.555499999999999</v>
      </c>
      <c r="E6" s="10">
        <f>ROUND(D6,2)</f>
        <v>20.56</v>
      </c>
      <c r="F6" s="10">
        <f>TRUNC(E6)</f>
        <v>20</v>
      </c>
      <c r="G6" s="2">
        <v>2</v>
      </c>
      <c r="H6" s="2">
        <v>2</v>
      </c>
      <c r="I6" s="8" t="s">
        <v>14</v>
      </c>
      <c r="J6" s="10">
        <f>COUNTIF(I2:I7,I6)</f>
        <v>2</v>
      </c>
    </row>
    <row r="7" spans="1:10" s="1" customFormat="1" x14ac:dyDescent="0.35">
      <c r="A7" s="5"/>
      <c r="B7" s="5"/>
      <c r="C7" s="5"/>
      <c r="D7" s="3">
        <v>10.34</v>
      </c>
      <c r="E7" s="10"/>
      <c r="F7" s="10"/>
      <c r="G7" s="5"/>
      <c r="H7" s="5"/>
      <c r="I7" s="3" t="s">
        <v>13</v>
      </c>
      <c r="J7" s="4"/>
    </row>
    <row r="8" spans="1:10" s="1" customFormat="1" x14ac:dyDescent="0.35">
      <c r="A8" s="4"/>
      <c r="B8" s="4"/>
      <c r="C8" s="4"/>
      <c r="D8" s="3"/>
      <c r="E8" s="2"/>
      <c r="F8" s="2"/>
      <c r="G8" s="4"/>
      <c r="H8" s="4"/>
      <c r="I8" s="19"/>
      <c r="J8" s="15"/>
    </row>
    <row r="9" spans="1:10" s="1" customFormat="1" x14ac:dyDescent="0.35">
      <c r="A9" s="4"/>
      <c r="B9" s="4"/>
      <c r="C9" s="4"/>
      <c r="D9" s="3"/>
      <c r="E9" s="2"/>
      <c r="F9" s="2"/>
      <c r="G9" s="4"/>
      <c r="H9" s="4"/>
      <c r="I9" s="19"/>
      <c r="J9" s="15"/>
    </row>
    <row r="10" spans="1:10" x14ac:dyDescent="0.35">
      <c r="A10" s="20" t="s">
        <v>3</v>
      </c>
      <c r="B10" s="20"/>
      <c r="C10" s="21" t="s">
        <v>4</v>
      </c>
      <c r="D10" s="21"/>
      <c r="E10" s="22" t="s">
        <v>30</v>
      </c>
      <c r="F10" s="20"/>
      <c r="G10" s="21" t="s">
        <v>5</v>
      </c>
      <c r="H10" s="21"/>
    </row>
    <row r="11" spans="1:10" x14ac:dyDescent="0.35">
      <c r="A11" s="2" t="s">
        <v>45</v>
      </c>
      <c r="B11" s="10" t="str">
        <f>LOWER(A11:A15)</f>
        <v>subash</v>
      </c>
      <c r="C11" s="2" t="s">
        <v>53</v>
      </c>
      <c r="D11" s="10" t="str">
        <f>UPPER(C11:C15)</f>
        <v>SUBASH</v>
      </c>
      <c r="E11" s="8" t="s">
        <v>55</v>
      </c>
      <c r="F11" s="10" t="str">
        <f>PROPER(E11:E15)</f>
        <v>Subash Manandhar</v>
      </c>
      <c r="G11" s="2" t="s">
        <v>60</v>
      </c>
      <c r="H11" s="10" t="str">
        <f>CONCATENATE(G11,G12)</f>
        <v>SubashRupesh</v>
      </c>
    </row>
    <row r="12" spans="1:10" x14ac:dyDescent="0.35">
      <c r="A12" s="2" t="s">
        <v>49</v>
      </c>
      <c r="B12" s="10" t="str">
        <f>LOWER(A12:A16)</f>
        <v>rupesh</v>
      </c>
      <c r="C12" s="2" t="s">
        <v>46</v>
      </c>
      <c r="D12" s="10" t="str">
        <f>UPPER(C12:C16)</f>
        <v>RUPESH</v>
      </c>
      <c r="E12" s="8" t="s">
        <v>56</v>
      </c>
      <c r="F12" s="10" t="str">
        <f>PROPER(E12:E16)</f>
        <v>Rupesh Maharjan</v>
      </c>
      <c r="G12" s="2" t="s">
        <v>49</v>
      </c>
      <c r="H12" s="2"/>
    </row>
    <row r="13" spans="1:10" x14ac:dyDescent="0.35">
      <c r="A13" s="2" t="s">
        <v>50</v>
      </c>
      <c r="B13" s="10" t="str">
        <f>LOWER(A13:A17)</f>
        <v>manish</v>
      </c>
      <c r="C13" s="2" t="s">
        <v>47</v>
      </c>
      <c r="D13" s="10" t="str">
        <f>UPPER(C13:C17)</f>
        <v>MANISH</v>
      </c>
      <c r="E13" s="8" t="s">
        <v>57</v>
      </c>
      <c r="F13" s="10" t="str">
        <f>PROPER(E13:E17)</f>
        <v>Manish Chand</v>
      </c>
      <c r="G13" s="2"/>
      <c r="H13" s="2"/>
    </row>
    <row r="14" spans="1:10" x14ac:dyDescent="0.35">
      <c r="A14" s="2" t="s">
        <v>52</v>
      </c>
      <c r="B14" s="10" t="str">
        <f>LOWER(A14:A18)</f>
        <v>nayan</v>
      </c>
      <c r="C14" s="2" t="s">
        <v>54</v>
      </c>
      <c r="D14" s="10" t="str">
        <f>UPPER(C14:C18)</f>
        <v>NAYAN</v>
      </c>
      <c r="E14" s="2" t="s">
        <v>58</v>
      </c>
      <c r="F14" s="10" t="str">
        <f>PROPER(E14:E18)</f>
        <v>Nayan Maharjan</v>
      </c>
      <c r="G14" s="2"/>
      <c r="H14" s="2"/>
    </row>
    <row r="15" spans="1:10" x14ac:dyDescent="0.35">
      <c r="A15" s="2" t="s">
        <v>51</v>
      </c>
      <c r="B15" s="10" t="str">
        <f>LOWER(A15:A19)</f>
        <v>kaushal</v>
      </c>
      <c r="C15" s="2" t="s">
        <v>48</v>
      </c>
      <c r="D15" s="10" t="str">
        <f>UPPER(C15:C19)</f>
        <v>KAUSHAL</v>
      </c>
      <c r="E15" s="2" t="s">
        <v>59</v>
      </c>
      <c r="F15" s="10" t="str">
        <f>PROPER(E15:E19)</f>
        <v>Kaushal Man Shrestha</v>
      </c>
      <c r="G15" s="2"/>
      <c r="H15" s="2"/>
    </row>
    <row r="16" spans="1:10" x14ac:dyDescent="0.35">
      <c r="A16" s="2"/>
      <c r="B16" s="2"/>
      <c r="C16" s="2"/>
      <c r="D16" s="2"/>
      <c r="E16" s="2"/>
      <c r="F16" s="2"/>
      <c r="G16" s="2"/>
      <c r="H16" s="2"/>
    </row>
    <row r="17" spans="1:11" x14ac:dyDescent="0.35">
      <c r="A17" s="2"/>
      <c r="B17" s="2"/>
      <c r="C17" s="2"/>
      <c r="D17" s="2"/>
      <c r="E17" s="2"/>
      <c r="F17" s="2"/>
      <c r="G17" s="2"/>
      <c r="H17" s="2"/>
    </row>
    <row r="18" spans="1:11" x14ac:dyDescent="0.35">
      <c r="A18" s="2"/>
      <c r="B18" s="2"/>
      <c r="C18" s="2"/>
      <c r="D18" s="2"/>
      <c r="E18" s="2"/>
      <c r="F18" s="2"/>
      <c r="G18" s="2"/>
      <c r="H18" s="2"/>
    </row>
    <row r="19" spans="1:11" x14ac:dyDescent="0.35">
      <c r="A19" s="21" t="s">
        <v>6</v>
      </c>
      <c r="B19" s="21"/>
      <c r="C19" s="20" t="s">
        <v>7</v>
      </c>
      <c r="D19" s="20"/>
      <c r="E19" s="6" t="s">
        <v>26</v>
      </c>
      <c r="F19" s="7" t="s">
        <v>27</v>
      </c>
      <c r="G19" s="21" t="s">
        <v>33</v>
      </c>
      <c r="H19" s="21"/>
      <c r="I19" s="12" t="s">
        <v>41</v>
      </c>
    </row>
    <row r="20" spans="1:11" x14ac:dyDescent="0.35">
      <c r="A20" s="2" t="s">
        <v>53</v>
      </c>
      <c r="B20" s="10">
        <f>LEN(A20)</f>
        <v>6</v>
      </c>
      <c r="C20" s="2" t="s">
        <v>53</v>
      </c>
      <c r="D20" s="10" t="str">
        <f>MID(C20,3,3)</f>
        <v>bas</v>
      </c>
      <c r="E20" s="10" t="str">
        <f>LEFT(C20)</f>
        <v>s</v>
      </c>
      <c r="F20" s="10" t="str">
        <f>RIGHT(C20)</f>
        <v>h</v>
      </c>
      <c r="G20" s="8" t="s">
        <v>34</v>
      </c>
      <c r="H20" s="10" t="str">
        <f t="shared" ref="H20:H26" si="0">TRIM(G20)</f>
        <v>Hi</v>
      </c>
      <c r="I20" s="10" t="str">
        <f>_xlfn.CONCAT(H20:H26)</f>
        <v>HiThis isSoCoolIsn'tit?</v>
      </c>
      <c r="K20" s="9"/>
    </row>
    <row r="21" spans="1:11" x14ac:dyDescent="0.35">
      <c r="A21" s="2" t="s">
        <v>46</v>
      </c>
      <c r="B21" s="10">
        <f t="shared" ref="B21:B26" si="1">LEN(A21)</f>
        <v>6</v>
      </c>
      <c r="C21" s="2" t="s">
        <v>46</v>
      </c>
      <c r="D21" s="10" t="str">
        <f t="shared" ref="D21:D26" si="2">MID(C21,3,3)</f>
        <v>pes</v>
      </c>
      <c r="E21" s="10" t="str">
        <f t="shared" ref="E21:E26" si="3">LEFT(C21)</f>
        <v>r</v>
      </c>
      <c r="F21" s="10" t="str">
        <f t="shared" ref="F21:F26" si="4">RIGHT(C21)</f>
        <v>h</v>
      </c>
      <c r="G21" s="8" t="s">
        <v>39</v>
      </c>
      <c r="H21" s="10" t="str">
        <f t="shared" si="0"/>
        <v>This is</v>
      </c>
      <c r="I21" s="10"/>
    </row>
    <row r="22" spans="1:11" x14ac:dyDescent="0.35">
      <c r="A22" s="2" t="s">
        <v>47</v>
      </c>
      <c r="B22" s="10">
        <f t="shared" si="1"/>
        <v>6</v>
      </c>
      <c r="C22" s="2" t="s">
        <v>47</v>
      </c>
      <c r="D22" s="10" t="str">
        <f t="shared" si="2"/>
        <v>nis</v>
      </c>
      <c r="E22" s="10" t="str">
        <f t="shared" si="3"/>
        <v>m</v>
      </c>
      <c r="F22" s="10" t="str">
        <f t="shared" si="4"/>
        <v>h</v>
      </c>
      <c r="G22" s="8" t="s">
        <v>38</v>
      </c>
      <c r="H22" s="10" t="str">
        <f t="shared" si="0"/>
        <v>So</v>
      </c>
    </row>
    <row r="23" spans="1:11" x14ac:dyDescent="0.35">
      <c r="A23" s="2" t="s">
        <v>54</v>
      </c>
      <c r="B23" s="10">
        <f t="shared" si="1"/>
        <v>5</v>
      </c>
      <c r="C23" s="2" t="s">
        <v>54</v>
      </c>
      <c r="D23" s="10" t="str">
        <f t="shared" si="2"/>
        <v>yan</v>
      </c>
      <c r="E23" s="10" t="str">
        <f t="shared" si="3"/>
        <v>n</v>
      </c>
      <c r="F23" s="10" t="str">
        <f t="shared" si="4"/>
        <v>n</v>
      </c>
      <c r="G23" s="8" t="s">
        <v>35</v>
      </c>
      <c r="H23" s="10" t="str">
        <f t="shared" si="0"/>
        <v>Cool</v>
      </c>
    </row>
    <row r="24" spans="1:11" x14ac:dyDescent="0.35">
      <c r="A24" s="2" t="s">
        <v>48</v>
      </c>
      <c r="B24" s="10">
        <f t="shared" si="1"/>
        <v>7</v>
      </c>
      <c r="C24" s="2" t="s">
        <v>48</v>
      </c>
      <c r="D24" s="10" t="str">
        <f t="shared" si="2"/>
        <v>ush</v>
      </c>
      <c r="E24" s="10" t="str">
        <f t="shared" si="3"/>
        <v>k</v>
      </c>
      <c r="F24" s="10" t="str">
        <f t="shared" si="4"/>
        <v>l</v>
      </c>
      <c r="G24" s="8" t="s">
        <v>36</v>
      </c>
      <c r="H24" s="10" t="str">
        <f t="shared" si="0"/>
        <v>Is</v>
      </c>
    </row>
    <row r="25" spans="1:11" x14ac:dyDescent="0.35">
      <c r="A25" s="2" t="s">
        <v>31</v>
      </c>
      <c r="B25" s="10">
        <f t="shared" si="1"/>
        <v>5</v>
      </c>
      <c r="C25" s="2" t="s">
        <v>31</v>
      </c>
      <c r="D25" s="10" t="str">
        <f t="shared" si="2"/>
        <v>noj</v>
      </c>
      <c r="E25" s="10" t="str">
        <f t="shared" si="3"/>
        <v>M</v>
      </c>
      <c r="F25" s="10" t="str">
        <f t="shared" si="4"/>
        <v>j</v>
      </c>
      <c r="G25" s="8" t="s">
        <v>37</v>
      </c>
      <c r="H25" s="10" t="str">
        <f t="shared" si="0"/>
        <v>n't</v>
      </c>
    </row>
    <row r="26" spans="1:11" x14ac:dyDescent="0.35">
      <c r="A26" s="2" t="s">
        <v>32</v>
      </c>
      <c r="B26" s="10">
        <f t="shared" si="1"/>
        <v>4</v>
      </c>
      <c r="C26" s="2" t="s">
        <v>32</v>
      </c>
      <c r="D26" s="10" t="str">
        <f t="shared" si="2"/>
        <v>en</v>
      </c>
      <c r="E26" s="10" t="str">
        <f t="shared" si="3"/>
        <v>U</v>
      </c>
      <c r="F26" s="10" t="str">
        <f t="shared" si="4"/>
        <v>n</v>
      </c>
      <c r="G26" s="8" t="s">
        <v>40</v>
      </c>
      <c r="H26" s="10" t="str">
        <f t="shared" si="0"/>
        <v>it?</v>
      </c>
    </row>
  </sheetData>
  <mergeCells count="8">
    <mergeCell ref="A10:B10"/>
    <mergeCell ref="A19:B19"/>
    <mergeCell ref="C19:D19"/>
    <mergeCell ref="I1:J1"/>
    <mergeCell ref="G19:H19"/>
    <mergeCell ref="C10:D10"/>
    <mergeCell ref="E10:F10"/>
    <mergeCell ref="G10:H1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tabSelected="1" workbookViewId="0">
      <selection activeCell="G17" sqref="G17"/>
    </sheetView>
  </sheetViews>
  <sheetFormatPr defaultRowHeight="15.5" x14ac:dyDescent="0.35"/>
  <cols>
    <col min="1" max="1" width="16.25" bestFit="1" customWidth="1"/>
    <col min="2" max="2" width="9.58203125" bestFit="1" customWidth="1"/>
    <col min="6" max="6" width="17.25" bestFit="1" customWidth="1"/>
    <col min="7" max="7" width="17.25" customWidth="1"/>
    <col min="8" max="8" width="9" style="18"/>
  </cols>
  <sheetData>
    <row r="1" spans="1:8" x14ac:dyDescent="0.35">
      <c r="A1" s="13" t="s">
        <v>17</v>
      </c>
      <c r="B1" s="13" t="s">
        <v>25</v>
      </c>
      <c r="C1" s="13" t="s">
        <v>22</v>
      </c>
      <c r="F1" s="12" t="s">
        <v>23</v>
      </c>
      <c r="G1" s="12"/>
      <c r="H1" s="16"/>
    </row>
    <row r="2" spans="1:8" x14ac:dyDescent="0.35">
      <c r="A2" s="8" t="s">
        <v>18</v>
      </c>
      <c r="B2" s="8" t="s">
        <v>61</v>
      </c>
      <c r="C2" s="2">
        <v>500</v>
      </c>
      <c r="F2" s="12"/>
      <c r="G2" s="12" t="s">
        <v>18</v>
      </c>
      <c r="H2" s="17">
        <f>SUMIF(A:A,G2,C:C)</f>
        <v>1192</v>
      </c>
    </row>
    <row r="3" spans="1:8" x14ac:dyDescent="0.35">
      <c r="A3" s="8" t="s">
        <v>19</v>
      </c>
      <c r="B3" s="8" t="s">
        <v>61</v>
      </c>
      <c r="C3" s="2">
        <v>350</v>
      </c>
      <c r="F3" s="12"/>
      <c r="G3" s="12" t="s">
        <v>19</v>
      </c>
      <c r="H3" s="17">
        <f t="shared" ref="H3:H8" si="0">SUMIF(A:A,G3,C:C)</f>
        <v>1080</v>
      </c>
    </row>
    <row r="4" spans="1:8" x14ac:dyDescent="0.35">
      <c r="A4" s="8" t="s">
        <v>20</v>
      </c>
      <c r="B4" s="8" t="s">
        <v>61</v>
      </c>
      <c r="C4" s="2">
        <v>400</v>
      </c>
      <c r="F4" s="12"/>
      <c r="G4" s="12" t="s">
        <v>20</v>
      </c>
      <c r="H4" s="17">
        <f t="shared" si="0"/>
        <v>985</v>
      </c>
    </row>
    <row r="5" spans="1:8" x14ac:dyDescent="0.35">
      <c r="A5" s="8" t="s">
        <v>21</v>
      </c>
      <c r="B5" s="8" t="s">
        <v>61</v>
      </c>
      <c r="C5" s="2">
        <v>200</v>
      </c>
      <c r="F5" s="12"/>
      <c r="G5" s="12" t="s">
        <v>21</v>
      </c>
      <c r="H5" s="17">
        <f t="shared" si="0"/>
        <v>661</v>
      </c>
    </row>
    <row r="6" spans="1:8" x14ac:dyDescent="0.35">
      <c r="A6" s="8" t="s">
        <v>18</v>
      </c>
      <c r="B6" s="8" t="s">
        <v>62</v>
      </c>
      <c r="C6" s="2">
        <v>350</v>
      </c>
      <c r="F6" s="12"/>
      <c r="G6" s="12" t="s">
        <v>43</v>
      </c>
      <c r="H6" s="17">
        <f t="shared" si="0"/>
        <v>880</v>
      </c>
    </row>
    <row r="7" spans="1:8" x14ac:dyDescent="0.35">
      <c r="A7" s="8" t="s">
        <v>19</v>
      </c>
      <c r="B7" s="8" t="s">
        <v>62</v>
      </c>
      <c r="C7" s="2">
        <v>500</v>
      </c>
      <c r="F7" s="12"/>
      <c r="G7" s="12" t="s">
        <v>42</v>
      </c>
      <c r="H7" s="17">
        <f t="shared" si="0"/>
        <v>1203</v>
      </c>
    </row>
    <row r="8" spans="1:8" x14ac:dyDescent="0.35">
      <c r="A8" s="8" t="s">
        <v>20</v>
      </c>
      <c r="B8" s="8" t="s">
        <v>62</v>
      </c>
      <c r="C8" s="2">
        <v>300</v>
      </c>
      <c r="F8" s="12"/>
      <c r="G8" s="12" t="s">
        <v>44</v>
      </c>
      <c r="H8" s="17">
        <f t="shared" si="0"/>
        <v>1407</v>
      </c>
    </row>
    <row r="9" spans="1:8" x14ac:dyDescent="0.35">
      <c r="A9" s="8" t="s">
        <v>21</v>
      </c>
      <c r="B9" s="8" t="s">
        <v>62</v>
      </c>
      <c r="C9" s="2">
        <v>140</v>
      </c>
      <c r="F9" s="12" t="s">
        <v>24</v>
      </c>
      <c r="G9" s="12" t="s">
        <v>61</v>
      </c>
      <c r="H9" s="17">
        <f>SUMIF(B:B,G9,C:C)</f>
        <v>2200</v>
      </c>
    </row>
    <row r="10" spans="1:8" x14ac:dyDescent="0.35">
      <c r="A10" s="8" t="s">
        <v>18</v>
      </c>
      <c r="B10" s="8" t="s">
        <v>63</v>
      </c>
      <c r="C10" s="2">
        <v>342</v>
      </c>
      <c r="F10" s="12"/>
      <c r="G10" s="12" t="s">
        <v>62</v>
      </c>
      <c r="H10" s="17">
        <f>SUMIF(B:B,G10,C:C)</f>
        <v>2293</v>
      </c>
    </row>
    <row r="11" spans="1:8" x14ac:dyDescent="0.35">
      <c r="A11" s="8" t="s">
        <v>19</v>
      </c>
      <c r="B11" s="8" t="s">
        <v>63</v>
      </c>
      <c r="C11" s="2">
        <v>230</v>
      </c>
      <c r="F11" s="12"/>
      <c r="G11" s="12" t="s">
        <v>63</v>
      </c>
      <c r="H11" s="17">
        <f>SUMIF(B:B,G11,C:C)</f>
        <v>2915</v>
      </c>
    </row>
    <row r="12" spans="1:8" x14ac:dyDescent="0.35">
      <c r="A12" s="8" t="s">
        <v>20</v>
      </c>
      <c r="B12" s="8" t="s">
        <v>63</v>
      </c>
      <c r="C12" s="2">
        <v>285</v>
      </c>
    </row>
    <row r="13" spans="1:8" x14ac:dyDescent="0.35">
      <c r="A13" s="8" t="s">
        <v>21</v>
      </c>
      <c r="B13" s="8" t="s">
        <v>63</v>
      </c>
      <c r="C13" s="2">
        <v>321</v>
      </c>
    </row>
    <row r="14" spans="1:8" x14ac:dyDescent="0.35">
      <c r="A14" s="8" t="s">
        <v>42</v>
      </c>
      <c r="B14" s="8" t="s">
        <v>61</v>
      </c>
      <c r="C14" s="2">
        <v>400</v>
      </c>
    </row>
    <row r="15" spans="1:8" x14ac:dyDescent="0.35">
      <c r="A15" s="8" t="s">
        <v>43</v>
      </c>
      <c r="B15" s="8" t="s">
        <v>61</v>
      </c>
      <c r="C15" s="2">
        <v>150</v>
      </c>
    </row>
    <row r="16" spans="1:8" x14ac:dyDescent="0.35">
      <c r="A16" s="8" t="s">
        <v>44</v>
      </c>
      <c r="B16" s="8" t="s">
        <v>61</v>
      </c>
      <c r="C16" s="2">
        <v>200</v>
      </c>
    </row>
    <row r="17" spans="1:3" x14ac:dyDescent="0.35">
      <c r="A17" s="8" t="s">
        <v>42</v>
      </c>
      <c r="B17" s="8" t="s">
        <v>62</v>
      </c>
      <c r="C17" s="2">
        <v>350</v>
      </c>
    </row>
    <row r="18" spans="1:3" x14ac:dyDescent="0.35">
      <c r="A18" s="8" t="s">
        <v>43</v>
      </c>
      <c r="B18" s="8" t="s">
        <v>62</v>
      </c>
      <c r="C18" s="2">
        <v>278</v>
      </c>
    </row>
    <row r="19" spans="1:3" x14ac:dyDescent="0.35">
      <c r="A19" s="8" t="s">
        <v>44</v>
      </c>
      <c r="B19" s="8" t="s">
        <v>62</v>
      </c>
      <c r="C19" s="2">
        <v>375</v>
      </c>
    </row>
    <row r="20" spans="1:3" x14ac:dyDescent="0.35">
      <c r="A20" s="8" t="s">
        <v>42</v>
      </c>
      <c r="B20" s="8" t="s">
        <v>63</v>
      </c>
      <c r="C20" s="2">
        <v>453</v>
      </c>
    </row>
    <row r="21" spans="1:3" x14ac:dyDescent="0.35">
      <c r="A21" s="8" t="s">
        <v>43</v>
      </c>
      <c r="B21" s="8" t="s">
        <v>63</v>
      </c>
      <c r="C21" s="2">
        <v>452</v>
      </c>
    </row>
    <row r="22" spans="1:3" x14ac:dyDescent="0.35">
      <c r="A22" s="8" t="s">
        <v>44</v>
      </c>
      <c r="B22" s="8" t="s">
        <v>63</v>
      </c>
      <c r="C22" s="2">
        <v>832</v>
      </c>
    </row>
  </sheetData>
  <autoFilter ref="A1:C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SumIf</vt:lpstr>
    </vt:vector>
  </TitlesOfParts>
  <Company>napashal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</dc:creator>
  <cp:lastModifiedBy>office 6</cp:lastModifiedBy>
  <dcterms:created xsi:type="dcterms:W3CDTF">2011-03-24T15:28:29Z</dcterms:created>
  <dcterms:modified xsi:type="dcterms:W3CDTF">2024-02-20T13:23:24Z</dcterms:modified>
</cp:coreProperties>
</file>