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55764A24-B095-42B4-9A52-B9ABE1BD6E7D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rascunho" sheetId="4" r:id="rId2"/>
    <sheet name="Planilha1" sheetId="3" state="hidden" r:id="rId3"/>
    <sheet name="Anterior" sheetId="2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D57" i="1"/>
  <c r="E57" i="1"/>
  <c r="G57" i="1"/>
  <c r="I57" i="1"/>
  <c r="K57" i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<sst xmlns="http://schemas.openxmlformats.org/spreadsheetml/2006/main" count="760" uniqueCount="101">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</sst>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X57"/>
  <sheetViews>
    <sheetView showGridLines="0" tabSelected="1" zoomScale="85" zoomScaleNormal="85" workbookViewId="0">
      <selection activeCell="Q14" sqref="Q14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5.42578125" customWidth="1"/>
    <col min="14" max="14" width="13.42578125" customWidth="1"/>
    <col min="15" max="15" width="13.140625" customWidth="1"/>
    <col min="16" max="16" width="12" customWidth="1"/>
    <col min="17" max="17" width="13.140625" customWidth="1"/>
    <col min="18" max="18" width="11.42578125" customWidth="1"/>
    <col min="19" max="19" width="13.140625" customWidth="1"/>
    <col min="20" max="20" width="11.140625" customWidth="1"/>
    <col min="21" max="21" width="13.140625" customWidth="1"/>
    <col min="22" max="22" width="11.140625" customWidth="1"/>
    <col min="23" max="23" width="13.140625" customWidth="1"/>
    <col min="24" max="24" width="11.28515625" customWidth="1"/>
    <col min="25" max="25" width="7.5703125" customWidth="1"/>
    <col min="26" max="26" width="11.42578125" customWidth="1"/>
    <col min="27" max="45" width="9.140625" customWidth="1"/>
  </cols>
  <sheetData>
    <row r="1" spans="1:24" ht="56.25" customHeight="1" thickBot="1" x14ac:dyDescent="0.3">
      <c r="A1" s="69"/>
      <c r="B1" s="70"/>
      <c r="C1" s="59" t="s">
        <v>0</v>
      </c>
      <c r="D1" s="60"/>
      <c r="E1" s="60"/>
      <c r="F1" s="60"/>
      <c r="G1" s="60"/>
      <c r="H1" s="60"/>
      <c r="I1" s="60"/>
      <c r="J1" s="59"/>
      <c r="K1" s="60"/>
      <c r="L1" s="61"/>
    </row>
    <row r="2" spans="1:24" ht="18.75" customHeight="1" thickBot="1" x14ac:dyDescent="0.3">
      <c r="A2" s="1"/>
      <c r="B2" s="2"/>
      <c r="C2" s="2"/>
      <c r="D2" s="2"/>
      <c r="E2" s="3" t="s">
        <v>1</v>
      </c>
      <c r="F2" s="4">
        <v>44712</v>
      </c>
      <c r="G2" s="4"/>
      <c r="H2" s="2"/>
      <c r="I2" s="2"/>
      <c r="J2" s="2"/>
      <c r="K2" s="2"/>
      <c r="L2" s="5"/>
    </row>
    <row r="3" spans="1:24" ht="33" customHeight="1" thickBot="1" x14ac:dyDescent="0.3">
      <c r="A3" s="6" t="s">
        <v>60</v>
      </c>
      <c r="B3" s="65" t="s">
        <v>2</v>
      </c>
      <c r="C3" s="66"/>
      <c r="D3" s="7" t="s">
        <v>61</v>
      </c>
      <c r="E3" s="62" t="s">
        <v>62</v>
      </c>
      <c r="F3" s="63"/>
      <c r="G3" s="64" t="s">
        <v>3</v>
      </c>
      <c r="H3" s="64"/>
      <c r="I3" s="8" t="s">
        <v>78</v>
      </c>
      <c r="J3" s="67" t="s">
        <v>4</v>
      </c>
      <c r="K3" s="67"/>
      <c r="L3" s="68"/>
      <c r="N3" s="54" t="s">
        <v>100</v>
      </c>
      <c r="O3" s="55"/>
      <c r="P3" s="55"/>
      <c r="Q3" s="55"/>
      <c r="R3" s="55"/>
      <c r="S3" s="55"/>
      <c r="T3" s="55"/>
      <c r="U3" s="55"/>
      <c r="V3" s="55"/>
      <c r="W3" s="55"/>
      <c r="X3" s="56"/>
    </row>
    <row r="4" spans="1:24" ht="29.25" customHeight="1" thickBot="1" x14ac:dyDescent="0.3">
      <c r="A4" s="71" t="s">
        <v>63</v>
      </c>
      <c r="B4" s="72"/>
      <c r="C4" s="72"/>
      <c r="D4" s="72"/>
      <c r="E4" s="73" t="s">
        <v>64</v>
      </c>
      <c r="F4" s="74"/>
      <c r="G4" s="75" t="s">
        <v>65</v>
      </c>
      <c r="H4" s="72"/>
      <c r="I4" s="73" t="s">
        <v>66</v>
      </c>
      <c r="J4" s="72"/>
      <c r="K4" s="73" t="s">
        <v>67</v>
      </c>
      <c r="L4" s="76"/>
      <c r="N4" s="17"/>
      <c r="O4" s="58" t="s">
        <v>79</v>
      </c>
      <c r="P4" s="52"/>
      <c r="Q4" s="52" t="s">
        <v>80</v>
      </c>
      <c r="R4" s="52"/>
      <c r="S4" s="52" t="s">
        <v>81</v>
      </c>
      <c r="T4" s="52"/>
      <c r="U4" s="52" t="s">
        <v>82</v>
      </c>
      <c r="V4" s="57"/>
      <c r="W4" s="52" t="s">
        <v>85</v>
      </c>
      <c r="X4" s="53"/>
    </row>
    <row r="5" spans="1:24" ht="57.75" customHeight="1" thickBot="1" x14ac:dyDescent="0.3">
      <c r="A5" s="19" t="s">
        <v>68</v>
      </c>
      <c r="B5" s="20" t="s">
        <v>69</v>
      </c>
      <c r="C5" s="20" t="s">
        <v>70</v>
      </c>
      <c r="D5" s="21" t="s">
        <v>71</v>
      </c>
      <c r="E5" s="21" t="s">
        <v>72</v>
      </c>
      <c r="F5" s="21" t="s">
        <v>73</v>
      </c>
      <c r="G5" s="21" t="s">
        <v>74</v>
      </c>
      <c r="H5" s="21" t="s">
        <v>75</v>
      </c>
      <c r="I5" s="21" t="s">
        <v>76</v>
      </c>
      <c r="J5" s="21" t="s">
        <v>77</v>
      </c>
      <c r="K5" s="21" t="s">
        <v>5</v>
      </c>
      <c r="L5" s="22" t="s">
        <v>6</v>
      </c>
      <c r="N5" s="18" t="s">
        <v>86</v>
      </c>
      <c r="O5" s="15" t="s">
        <v>83</v>
      </c>
      <c r="P5" s="10" t="s">
        <v>84</v>
      </c>
      <c r="Q5" s="11" t="s">
        <v>83</v>
      </c>
      <c r="R5" s="10" t="s">
        <v>84</v>
      </c>
      <c r="S5" s="11" t="s">
        <v>83</v>
      </c>
      <c r="T5" s="10" t="s">
        <v>84</v>
      </c>
      <c r="U5" s="11" t="s">
        <v>83</v>
      </c>
      <c r="V5" s="10" t="s">
        <v>84</v>
      </c>
      <c r="W5" s="11" t="s">
        <v>83</v>
      </c>
      <c r="X5" s="12" t="s">
        <v>84</v>
      </c>
    </row>
    <row r="6" spans="1:24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  <c r="N6" s="16" t="s">
        <v>8</v>
      </c>
      <c r="O6" s="13">
        <f>VLOOKUP(C6,Anterior!C6:L56,2,0)</f>
        <v>61548.39</v>
      </c>
      <c r="P6" s="36">
        <f t="shared" ref="P6:P37" si="0">D6-O6</f>
        <v>0</v>
      </c>
      <c r="Q6" s="13">
        <f>VLOOKUP(C6,Anterior!C6:L56,3,0)</f>
        <v>46161.3</v>
      </c>
      <c r="R6" s="36">
        <f t="shared" ref="R6:R37" si="1">E6-Q6</f>
        <v>0</v>
      </c>
      <c r="S6" s="13">
        <f>VLOOKUP(C6,Anterior!C6:L56,5,0)</f>
        <v>46161.3</v>
      </c>
      <c r="T6" s="36">
        <f t="shared" ref="T6:T37" si="2">G6-S6</f>
        <v>0</v>
      </c>
      <c r="U6" s="13">
        <f>VLOOKUP(C6,Anterior!C6:L56,7,0)</f>
        <v>46161.3</v>
      </c>
      <c r="V6" s="37">
        <f t="shared" ref="V6:V37" si="3">I6-U6</f>
        <v>0</v>
      </c>
      <c r="W6" s="13">
        <f>VLOOKUP(C6,Anterior!C6:L56,9,0)</f>
        <v>0</v>
      </c>
      <c r="X6" s="37">
        <f t="shared" ref="X6:X37" si="4">K6-W6</f>
        <v>0</v>
      </c>
    </row>
    <row r="7" spans="1:24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  <c r="N7" s="16" t="s">
        <v>9</v>
      </c>
      <c r="O7" s="13">
        <f>VLOOKUP(C7,Anterior!C7:L57,2,0)</f>
        <v>57927.86</v>
      </c>
      <c r="P7" s="36">
        <f t="shared" si="0"/>
        <v>0</v>
      </c>
      <c r="Q7" s="13">
        <f>VLOOKUP(C7,Anterior!C7:L57,3,0)</f>
        <v>43445.9</v>
      </c>
      <c r="R7" s="36">
        <f t="shared" si="1"/>
        <v>0</v>
      </c>
      <c r="S7" s="13">
        <f>VLOOKUP(C7,Anterior!C7:L57,5,0)</f>
        <v>43445.9</v>
      </c>
      <c r="T7" s="36">
        <f t="shared" si="2"/>
        <v>0</v>
      </c>
      <c r="U7" s="13">
        <f>VLOOKUP(C7,Anterior!C7:L57,7,0)</f>
        <v>43445.9</v>
      </c>
      <c r="V7" s="37">
        <f t="shared" si="3"/>
        <v>0</v>
      </c>
      <c r="W7" s="13">
        <f>VLOOKUP(C7,Anterior!C7:L57,9,0)</f>
        <v>0</v>
      </c>
      <c r="X7" s="37">
        <f t="shared" si="4"/>
        <v>0</v>
      </c>
    </row>
    <row r="8" spans="1:24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  <c r="N8" s="16" t="s">
        <v>10</v>
      </c>
      <c r="O8" s="13">
        <f>VLOOKUP(C8,Anterior!C8:L58,2,0)</f>
        <v>149745.84</v>
      </c>
      <c r="P8" s="36">
        <f t="shared" si="0"/>
        <v>0</v>
      </c>
      <c r="Q8" s="13">
        <f>VLOOKUP(C8,Anterior!C8:L58,3,0)</f>
        <v>149745.84</v>
      </c>
      <c r="R8" s="36">
        <f t="shared" si="1"/>
        <v>0</v>
      </c>
      <c r="S8" s="13">
        <f>VLOOKUP(C8,Anterior!C8:L58,5,0)</f>
        <v>149745.84</v>
      </c>
      <c r="T8" s="36">
        <f t="shared" si="2"/>
        <v>0</v>
      </c>
      <c r="U8" s="13">
        <f>VLOOKUP(C8,Anterior!C8:L58,7,0)</f>
        <v>149745.84</v>
      </c>
      <c r="V8" s="37">
        <f t="shared" si="3"/>
        <v>0</v>
      </c>
      <c r="W8" s="13">
        <f>VLOOKUP(C8,Anterior!C8:L58,9,0)</f>
        <v>149745.84</v>
      </c>
      <c r="X8" s="37">
        <f t="shared" si="4"/>
        <v>0</v>
      </c>
    </row>
    <row r="9" spans="1:24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  <c r="N9" s="16" t="s">
        <v>11</v>
      </c>
      <c r="O9" s="13">
        <f>VLOOKUP(C9,Anterior!C9:L59,2,0)</f>
        <v>3632.65</v>
      </c>
      <c r="P9" s="36">
        <f t="shared" si="0"/>
        <v>0</v>
      </c>
      <c r="Q9" s="13">
        <f>VLOOKUP(C9,Anterior!C9:L59,3,0)</f>
        <v>3632.65</v>
      </c>
      <c r="R9" s="36">
        <f t="shared" si="1"/>
        <v>0</v>
      </c>
      <c r="S9" s="13">
        <f>VLOOKUP(C9,Anterior!C9:L59,5,0)</f>
        <v>3632.65</v>
      </c>
      <c r="T9" s="36">
        <f t="shared" si="2"/>
        <v>0</v>
      </c>
      <c r="U9" s="13">
        <f>VLOOKUP(C9,Anterior!C9:L59,7,0)</f>
        <v>3632.65</v>
      </c>
      <c r="V9" s="37">
        <f t="shared" si="3"/>
        <v>0</v>
      </c>
      <c r="W9" s="13">
        <f>VLOOKUP(C9,Anterior!C9:L59,9,0)</f>
        <v>3632.65</v>
      </c>
      <c r="X9" s="37">
        <f t="shared" si="4"/>
        <v>0</v>
      </c>
    </row>
    <row r="10" spans="1:24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  <c r="N10" s="16" t="s">
        <v>12</v>
      </c>
      <c r="O10" s="13">
        <f>VLOOKUP(C10,Anterior!C10:L60,2,0)</f>
        <v>66526.929999999993</v>
      </c>
      <c r="P10" s="36">
        <f t="shared" si="0"/>
        <v>0</v>
      </c>
      <c r="Q10" s="13">
        <f>VLOOKUP(C10,Anterior!C10:L60,3,0)</f>
        <v>66526.929999999993</v>
      </c>
      <c r="R10" s="36">
        <f t="shared" si="1"/>
        <v>0</v>
      </c>
      <c r="S10" s="13">
        <f>VLOOKUP(C10,Anterior!C10:L60,5,0)</f>
        <v>66526.929999999993</v>
      </c>
      <c r="T10" s="36">
        <f t="shared" si="2"/>
        <v>0</v>
      </c>
      <c r="U10" s="13">
        <f>VLOOKUP(C10,Anterior!C10:L60,7,0)</f>
        <v>66526.929999999993</v>
      </c>
      <c r="V10" s="37">
        <f t="shared" si="3"/>
        <v>0</v>
      </c>
      <c r="W10" s="13">
        <f>VLOOKUP(C10,Anterior!C10:L60,9,0)</f>
        <v>66526.929999999993</v>
      </c>
      <c r="X10" s="37">
        <f t="shared" si="4"/>
        <v>0</v>
      </c>
    </row>
    <row r="11" spans="1:24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  <c r="N11" s="16" t="s">
        <v>13</v>
      </c>
      <c r="O11" s="13">
        <f>VLOOKUP(C11,Anterior!C11:L61,2,0)</f>
        <v>27322.57</v>
      </c>
      <c r="P11" s="36">
        <f t="shared" si="0"/>
        <v>0</v>
      </c>
      <c r="Q11" s="13">
        <f>VLOOKUP(C11,Anterior!C11:L61,3,0)</f>
        <v>27322.57</v>
      </c>
      <c r="R11" s="36">
        <f t="shared" si="1"/>
        <v>0</v>
      </c>
      <c r="S11" s="13">
        <f>VLOOKUP(C11,Anterior!C11:L61,5,0)</f>
        <v>27322.57</v>
      </c>
      <c r="T11" s="36">
        <f t="shared" si="2"/>
        <v>0</v>
      </c>
      <c r="U11" s="13">
        <f>VLOOKUP(C11,Anterior!C11:L61,7,0)</f>
        <v>27322.57</v>
      </c>
      <c r="V11" s="37">
        <f t="shared" si="3"/>
        <v>0</v>
      </c>
      <c r="W11" s="13">
        <f>VLOOKUP(C11,Anterior!C11:L61,9,0)</f>
        <v>27322.57</v>
      </c>
      <c r="X11" s="37">
        <f t="shared" si="4"/>
        <v>0</v>
      </c>
    </row>
    <row r="12" spans="1:24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  <c r="N12" s="16" t="s">
        <v>14</v>
      </c>
      <c r="O12" s="13">
        <f>VLOOKUP(C12,Anterior!C12:L62,2,0)</f>
        <v>7738.9</v>
      </c>
      <c r="P12" s="36">
        <f t="shared" si="0"/>
        <v>0</v>
      </c>
      <c r="Q12" s="13">
        <f>VLOOKUP(C12,Anterior!C12:L62,3,0)</f>
        <v>7738.9</v>
      </c>
      <c r="R12" s="36">
        <f t="shared" si="1"/>
        <v>0</v>
      </c>
      <c r="S12" s="13">
        <f>VLOOKUP(C12,Anterior!C12:L62,5,0)</f>
        <v>7738.9</v>
      </c>
      <c r="T12" s="36">
        <f t="shared" si="2"/>
        <v>0</v>
      </c>
      <c r="U12" s="13">
        <f>VLOOKUP(C12,Anterior!C12:L62,7,0)</f>
        <v>7738.9</v>
      </c>
      <c r="V12" s="37">
        <f t="shared" si="3"/>
        <v>0</v>
      </c>
      <c r="W12" s="13">
        <f>VLOOKUP(C12,Anterior!C12:L62,9,0)</f>
        <v>7738.9</v>
      </c>
      <c r="X12" s="37">
        <f t="shared" si="4"/>
        <v>0</v>
      </c>
    </row>
    <row r="13" spans="1:24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  <c r="N13" s="16" t="s">
        <v>15</v>
      </c>
      <c r="O13" s="13">
        <f>VLOOKUP(C13,Anterior!C13:L63,2,0)</f>
        <v>12606.7</v>
      </c>
      <c r="P13" s="36">
        <f t="shared" si="0"/>
        <v>0</v>
      </c>
      <c r="Q13" s="13">
        <f>VLOOKUP(C13,Anterior!C13:L63,3,0)</f>
        <v>12606.7</v>
      </c>
      <c r="R13" s="36">
        <f t="shared" si="1"/>
        <v>0</v>
      </c>
      <c r="S13" s="13">
        <f>VLOOKUP(C13,Anterior!C13:L63,5,0)</f>
        <v>12606.7</v>
      </c>
      <c r="T13" s="36">
        <f t="shared" si="2"/>
        <v>0</v>
      </c>
      <c r="U13" s="13">
        <f>VLOOKUP(C13,Anterior!C13:L63,7,0)</f>
        <v>12606.7</v>
      </c>
      <c r="V13" s="37">
        <f t="shared" si="3"/>
        <v>0</v>
      </c>
      <c r="W13" s="13">
        <f>VLOOKUP(C13,Anterior!C13:L63,9,0)</f>
        <v>12606.7</v>
      </c>
      <c r="X13" s="37">
        <f t="shared" si="4"/>
        <v>0</v>
      </c>
    </row>
    <row r="14" spans="1:24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  <c r="N14" s="16" t="s">
        <v>16</v>
      </c>
      <c r="O14" s="13">
        <f>VLOOKUP(C14,Anterior!C14:L64,2,0)</f>
        <v>437.83</v>
      </c>
      <c r="P14" s="36">
        <f t="shared" si="0"/>
        <v>0</v>
      </c>
      <c r="Q14" s="13">
        <f>VLOOKUP(C14,Anterior!C14:L64,3,0)</f>
        <v>437.83</v>
      </c>
      <c r="R14" s="36">
        <f t="shared" si="1"/>
        <v>0</v>
      </c>
      <c r="S14" s="13">
        <f>VLOOKUP(C14,Anterior!C14:L64,5,0)</f>
        <v>437.83</v>
      </c>
      <c r="T14" s="36">
        <f t="shared" si="2"/>
        <v>0</v>
      </c>
      <c r="U14" s="13">
        <f>VLOOKUP(C14,Anterior!C14:L64,7,0)</f>
        <v>437.83</v>
      </c>
      <c r="V14" s="37">
        <f t="shared" si="3"/>
        <v>0</v>
      </c>
      <c r="W14" s="13">
        <f>VLOOKUP(C14,Anterior!C14:L64,9,0)</f>
        <v>437.83</v>
      </c>
      <c r="X14" s="37">
        <f t="shared" si="4"/>
        <v>0</v>
      </c>
    </row>
    <row r="15" spans="1:24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  <c r="N15" s="16" t="s">
        <v>17</v>
      </c>
      <c r="O15" s="13">
        <f>VLOOKUP(C15,Anterior!C15:L65,2,0)</f>
        <v>11811.4</v>
      </c>
      <c r="P15" s="36">
        <f t="shared" si="0"/>
        <v>0</v>
      </c>
      <c r="Q15" s="13">
        <f>VLOOKUP(C15,Anterior!C15:L65,3,0)</f>
        <v>11811.4</v>
      </c>
      <c r="R15" s="36">
        <f t="shared" si="1"/>
        <v>0</v>
      </c>
      <c r="S15" s="13">
        <f>VLOOKUP(C15,Anterior!C15:L65,5,0)</f>
        <v>11811.4</v>
      </c>
      <c r="T15" s="36">
        <f t="shared" si="2"/>
        <v>0</v>
      </c>
      <c r="U15" s="13">
        <f>VLOOKUP(C15,Anterior!C15:L65,7,0)</f>
        <v>11811.4</v>
      </c>
      <c r="V15" s="37">
        <f t="shared" si="3"/>
        <v>0</v>
      </c>
      <c r="W15" s="13">
        <f>VLOOKUP(C15,Anterior!C15:L65,9,0)</f>
        <v>11811.4</v>
      </c>
      <c r="X15" s="37">
        <f t="shared" si="4"/>
        <v>0</v>
      </c>
    </row>
    <row r="16" spans="1:24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  <c r="N16" s="16" t="s">
        <v>18</v>
      </c>
      <c r="O16" s="13">
        <f>VLOOKUP(C16,Anterior!C16:L66,2,0)</f>
        <v>13649.2</v>
      </c>
      <c r="P16" s="36">
        <f t="shared" si="0"/>
        <v>0</v>
      </c>
      <c r="Q16" s="13">
        <f>VLOOKUP(C16,Anterior!C16:L66,3,0)</f>
        <v>13649.2</v>
      </c>
      <c r="R16" s="36">
        <f t="shared" si="1"/>
        <v>0</v>
      </c>
      <c r="S16" s="13">
        <f>VLOOKUP(C16,Anterior!C16:L66,5,0)</f>
        <v>13649.2</v>
      </c>
      <c r="T16" s="36">
        <f t="shared" si="2"/>
        <v>0</v>
      </c>
      <c r="U16" s="13">
        <f>VLOOKUP(C16,Anterior!C16:L66,7,0)</f>
        <v>13649.2</v>
      </c>
      <c r="V16" s="37">
        <f t="shared" si="3"/>
        <v>0</v>
      </c>
      <c r="W16" s="13">
        <f>VLOOKUP(C16,Anterior!C16:L66,9,0)</f>
        <v>13649.2</v>
      </c>
      <c r="X16" s="37">
        <f t="shared" si="4"/>
        <v>0</v>
      </c>
    </row>
    <row r="17" spans="1:24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  <c r="N17" s="16" t="s">
        <v>19</v>
      </c>
      <c r="O17" s="13">
        <f>VLOOKUP(C17,Anterior!C17:L67,2,0)</f>
        <v>18010.7</v>
      </c>
      <c r="P17" s="36">
        <f t="shared" si="0"/>
        <v>0</v>
      </c>
      <c r="Q17" s="13">
        <f>VLOOKUP(C17,Anterior!C17:L67,3,0)</f>
        <v>18010.7</v>
      </c>
      <c r="R17" s="36">
        <f t="shared" si="1"/>
        <v>0</v>
      </c>
      <c r="S17" s="13">
        <f>VLOOKUP(C17,Anterior!C17:L67,5,0)</f>
        <v>18010.7</v>
      </c>
      <c r="T17" s="36">
        <f t="shared" si="2"/>
        <v>0</v>
      </c>
      <c r="U17" s="13">
        <f>VLOOKUP(C17,Anterior!C17:L67,7,0)</f>
        <v>15437.74</v>
      </c>
      <c r="V17" s="37">
        <f t="shared" si="3"/>
        <v>0</v>
      </c>
      <c r="W17" s="13">
        <f>VLOOKUP(C17,Anterior!C17:L67,9,0)</f>
        <v>0</v>
      </c>
      <c r="X17" s="37">
        <f t="shared" si="4"/>
        <v>0</v>
      </c>
    </row>
    <row r="18" spans="1:24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  <c r="N18" s="16" t="s">
        <v>20</v>
      </c>
      <c r="O18" s="13">
        <f>VLOOKUP(C18,Anterior!C18:L68,2,0)</f>
        <v>14499.95</v>
      </c>
      <c r="P18" s="36">
        <f t="shared" si="0"/>
        <v>0</v>
      </c>
      <c r="Q18" s="13">
        <f>VLOOKUP(C18,Anterior!C18:L68,3,0)</f>
        <v>14499.95</v>
      </c>
      <c r="R18" s="36">
        <f t="shared" si="1"/>
        <v>0</v>
      </c>
      <c r="S18" s="13">
        <f>VLOOKUP(C18,Anterior!C18:L68,5,0)</f>
        <v>14499.95</v>
      </c>
      <c r="T18" s="36">
        <f t="shared" si="2"/>
        <v>0</v>
      </c>
      <c r="U18" s="13">
        <f>VLOOKUP(C18,Anterior!C18:L68,7,0)</f>
        <v>14499.95</v>
      </c>
      <c r="V18" s="37">
        <f t="shared" si="3"/>
        <v>0</v>
      </c>
      <c r="W18" s="13">
        <f>VLOOKUP(C18,Anterior!C18:L68,9,0)</f>
        <v>14499.95</v>
      </c>
      <c r="X18" s="37">
        <f t="shared" si="4"/>
        <v>0</v>
      </c>
    </row>
    <row r="19" spans="1:24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  <c r="N19" s="16" t="s">
        <v>21</v>
      </c>
      <c r="O19" s="13">
        <f>VLOOKUP(C19,Anterior!C19:L69,2,0)</f>
        <v>107390.5</v>
      </c>
      <c r="P19" s="36">
        <f t="shared" si="0"/>
        <v>0</v>
      </c>
      <c r="Q19" s="13">
        <f>VLOOKUP(C19,Anterior!C19:L69,3,0)</f>
        <v>107390.5</v>
      </c>
      <c r="R19" s="36">
        <f t="shared" si="1"/>
        <v>0</v>
      </c>
      <c r="S19" s="13">
        <f>VLOOKUP(C19,Anterior!C19:L69,5,0)</f>
        <v>106448.48</v>
      </c>
      <c r="T19" s="36">
        <f t="shared" si="2"/>
        <v>0</v>
      </c>
      <c r="U19" s="13">
        <f>VLOOKUP(C19,Anterior!C19:L69,7,0)</f>
        <v>106448.48</v>
      </c>
      <c r="V19" s="37">
        <f t="shared" si="3"/>
        <v>0</v>
      </c>
      <c r="W19" s="13">
        <f>VLOOKUP(C19,Anterior!C19:L69,9,0)</f>
        <v>0</v>
      </c>
      <c r="X19" s="37">
        <f t="shared" si="4"/>
        <v>0</v>
      </c>
    </row>
    <row r="20" spans="1:24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  <c r="N20" s="16" t="s">
        <v>22</v>
      </c>
      <c r="O20" s="13">
        <f>VLOOKUP(C20,Anterior!C20:L70,2,0)</f>
        <v>87030.76</v>
      </c>
      <c r="P20" s="36">
        <f t="shared" si="0"/>
        <v>0</v>
      </c>
      <c r="Q20" s="13">
        <f>VLOOKUP(C20,Anterior!C20:L70,3,0)</f>
        <v>87030.76</v>
      </c>
      <c r="R20" s="36">
        <f t="shared" si="1"/>
        <v>0</v>
      </c>
      <c r="S20" s="13">
        <f>VLOOKUP(C20,Anterior!C20:L70,5,0)</f>
        <v>87030.76</v>
      </c>
      <c r="T20" s="36">
        <f t="shared" si="2"/>
        <v>0</v>
      </c>
      <c r="U20" s="13">
        <f>VLOOKUP(C20,Anterior!C20:L70,7,0)</f>
        <v>87030.76</v>
      </c>
      <c r="V20" s="37">
        <f t="shared" si="3"/>
        <v>0</v>
      </c>
      <c r="W20" s="13">
        <f>VLOOKUP(C20,Anterior!C20:L70,9,0)</f>
        <v>87030.76</v>
      </c>
      <c r="X20" s="37">
        <f t="shared" si="4"/>
        <v>0</v>
      </c>
    </row>
    <row r="21" spans="1:24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  <c r="N21" s="16" t="s">
        <v>23</v>
      </c>
      <c r="O21" s="13">
        <f>VLOOKUP(C21,Anterior!C21:L71,2,0)</f>
        <v>82046.399999999994</v>
      </c>
      <c r="P21" s="36">
        <f t="shared" si="0"/>
        <v>0</v>
      </c>
      <c r="Q21" s="13">
        <f>VLOOKUP(C21,Anterior!C21:L71,3,0)</f>
        <v>82046.399999999994</v>
      </c>
      <c r="R21" s="36">
        <f t="shared" si="1"/>
        <v>0</v>
      </c>
      <c r="S21" s="13">
        <f>VLOOKUP(C21,Anterior!C21:L71,5,0)</f>
        <v>82046.399999999994</v>
      </c>
      <c r="T21" s="36">
        <f t="shared" si="2"/>
        <v>0</v>
      </c>
      <c r="U21" s="13">
        <f>VLOOKUP(C21,Anterior!C21:L71,7,0)</f>
        <v>82046.399999999994</v>
      </c>
      <c r="V21" s="37">
        <f t="shared" si="3"/>
        <v>0</v>
      </c>
      <c r="W21" s="13">
        <f>VLOOKUP(C21,Anterior!C21:L71,9,0)</f>
        <v>82046.399999999994</v>
      </c>
      <c r="X21" s="37">
        <f t="shared" si="4"/>
        <v>0</v>
      </c>
    </row>
    <row r="22" spans="1:24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  <c r="N22" s="16" t="s">
        <v>24</v>
      </c>
      <c r="O22" s="13">
        <f>VLOOKUP(C22,Anterior!C22:L72,2,0)</f>
        <v>80497.16</v>
      </c>
      <c r="P22" s="36">
        <f t="shared" si="0"/>
        <v>0</v>
      </c>
      <c r="Q22" s="13">
        <f>VLOOKUP(C22,Anterior!C22:L72,3,0)</f>
        <v>80497.16</v>
      </c>
      <c r="R22" s="36">
        <f t="shared" si="1"/>
        <v>0</v>
      </c>
      <c r="S22" s="13">
        <f>VLOOKUP(C22,Anterior!C22:L72,5,0)</f>
        <v>80497.16</v>
      </c>
      <c r="T22" s="36">
        <f t="shared" si="2"/>
        <v>0</v>
      </c>
      <c r="U22" s="13">
        <f>VLOOKUP(C22,Anterior!C22:L72,7,0)</f>
        <v>74747.360000000001</v>
      </c>
      <c r="V22" s="37">
        <f t="shared" si="3"/>
        <v>0</v>
      </c>
      <c r="W22" s="13">
        <f>VLOOKUP(C22,Anterior!C22:L72,9,0)</f>
        <v>0</v>
      </c>
      <c r="X22" s="37">
        <f t="shared" si="4"/>
        <v>0</v>
      </c>
    </row>
    <row r="23" spans="1:24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  <c r="N23" s="16" t="s">
        <v>25</v>
      </c>
      <c r="O23" s="13">
        <f>VLOOKUP(C23,Anterior!C23:L73,2,0)</f>
        <v>89010.22</v>
      </c>
      <c r="P23" s="36">
        <f t="shared" si="0"/>
        <v>0</v>
      </c>
      <c r="Q23" s="13">
        <f>VLOOKUP(C23,Anterior!C23:L73,3,0)</f>
        <v>89010.22</v>
      </c>
      <c r="R23" s="36">
        <f t="shared" si="1"/>
        <v>0</v>
      </c>
      <c r="S23" s="13">
        <f>VLOOKUP(C23,Anterior!C23:L73,5,0)</f>
        <v>89010.22</v>
      </c>
      <c r="T23" s="36">
        <f t="shared" si="2"/>
        <v>0</v>
      </c>
      <c r="U23" s="13">
        <f>VLOOKUP(C23,Anterior!C23:L73,7,0)</f>
        <v>89010.22</v>
      </c>
      <c r="V23" s="37">
        <f t="shared" si="3"/>
        <v>0</v>
      </c>
      <c r="W23" s="13">
        <f>VLOOKUP(C23,Anterior!C23:L73,9,0)</f>
        <v>89010.22</v>
      </c>
      <c r="X23" s="37">
        <f t="shared" si="4"/>
        <v>0</v>
      </c>
    </row>
    <row r="24" spans="1:24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  <c r="N24" s="16" t="s">
        <v>26</v>
      </c>
      <c r="O24" s="13">
        <f>VLOOKUP(C24,Anterior!C24:L74,2,0)</f>
        <v>88239.1</v>
      </c>
      <c r="P24" s="36">
        <f t="shared" si="0"/>
        <v>0</v>
      </c>
      <c r="Q24" s="13">
        <f>VLOOKUP(C24,Anterior!C24:L74,3,0)</f>
        <v>88239.1</v>
      </c>
      <c r="R24" s="36">
        <f t="shared" si="1"/>
        <v>0</v>
      </c>
      <c r="S24" s="13">
        <f>VLOOKUP(C24,Anterior!C24:L74,5,0)</f>
        <v>88239.1</v>
      </c>
      <c r="T24" s="36">
        <f t="shared" si="2"/>
        <v>0</v>
      </c>
      <c r="U24" s="13">
        <f>VLOOKUP(C24,Anterior!C24:L74,7,0)</f>
        <v>88239.1</v>
      </c>
      <c r="V24" s="37">
        <f t="shared" si="3"/>
        <v>0</v>
      </c>
      <c r="W24" s="13">
        <f>VLOOKUP(C24,Anterior!C24:L74,9,0)</f>
        <v>88239.1</v>
      </c>
      <c r="X24" s="37">
        <f t="shared" si="4"/>
        <v>0</v>
      </c>
    </row>
    <row r="25" spans="1:24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  <c r="N25" s="16" t="s">
        <v>27</v>
      </c>
      <c r="O25" s="13">
        <f>VLOOKUP(C25,Anterior!C25:L75,2,0)</f>
        <v>61132.49</v>
      </c>
      <c r="P25" s="36">
        <f t="shared" si="0"/>
        <v>0</v>
      </c>
      <c r="Q25" s="13">
        <f>VLOOKUP(C25,Anterior!C25:L75,3,0)</f>
        <v>61132.49</v>
      </c>
      <c r="R25" s="36">
        <f t="shared" si="1"/>
        <v>0</v>
      </c>
      <c r="S25" s="13">
        <f>VLOOKUP(C25,Anterior!C25:L75,5,0)</f>
        <v>61132.49</v>
      </c>
      <c r="T25" s="36">
        <f t="shared" si="2"/>
        <v>0</v>
      </c>
      <c r="U25" s="13">
        <f>VLOOKUP(C25,Anterior!C25:L75,7,0)</f>
        <v>61132.49</v>
      </c>
      <c r="V25" s="37">
        <f t="shared" si="3"/>
        <v>0</v>
      </c>
      <c r="W25" s="13">
        <f>VLOOKUP(C25,Anterior!C25:L75,9,0)</f>
        <v>61132.49</v>
      </c>
      <c r="X25" s="37">
        <f t="shared" si="4"/>
        <v>0</v>
      </c>
    </row>
    <row r="26" spans="1:24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  <c r="N26" s="16" t="s">
        <v>28</v>
      </c>
      <c r="O26" s="13">
        <f>VLOOKUP(C26,Anterior!C26:L76,2,0)</f>
        <v>62868.84</v>
      </c>
      <c r="P26" s="36">
        <f t="shared" si="0"/>
        <v>0</v>
      </c>
      <c r="Q26" s="13">
        <f>VLOOKUP(C26,Anterior!C26:L76,3,0)</f>
        <v>62868.84</v>
      </c>
      <c r="R26" s="36">
        <f t="shared" si="1"/>
        <v>0</v>
      </c>
      <c r="S26" s="13">
        <f>VLOOKUP(C26,Anterior!C26:L76,5,0)</f>
        <v>62868.84</v>
      </c>
      <c r="T26" s="36">
        <f t="shared" si="2"/>
        <v>0</v>
      </c>
      <c r="U26" s="13">
        <f>VLOOKUP(C26,Anterior!C26:L76,7,0)</f>
        <v>62868.84</v>
      </c>
      <c r="V26" s="37">
        <f t="shared" si="3"/>
        <v>0</v>
      </c>
      <c r="W26" s="13">
        <f>VLOOKUP(C26,Anterior!C26:L76,9,0)</f>
        <v>62868.84</v>
      </c>
      <c r="X26" s="37">
        <f t="shared" si="4"/>
        <v>0</v>
      </c>
    </row>
    <row r="27" spans="1:24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  <c r="N27" s="16" t="s">
        <v>29</v>
      </c>
      <c r="O27" s="13">
        <f>VLOOKUP(C27,Anterior!C27:L77,2,0)</f>
        <v>113928.35</v>
      </c>
      <c r="P27" s="36">
        <f t="shared" si="0"/>
        <v>0</v>
      </c>
      <c r="Q27" s="13">
        <f>VLOOKUP(C27,Anterior!C27:L77,3,0)</f>
        <v>113928.35</v>
      </c>
      <c r="R27" s="36">
        <f t="shared" si="1"/>
        <v>0</v>
      </c>
      <c r="S27" s="13">
        <f>VLOOKUP(C27,Anterior!C27:L77,5,0)</f>
        <v>113928.35</v>
      </c>
      <c r="T27" s="36">
        <f t="shared" si="2"/>
        <v>0</v>
      </c>
      <c r="U27" s="13">
        <f>VLOOKUP(C27,Anterior!C27:L77,7,0)</f>
        <v>113928.35</v>
      </c>
      <c r="V27" s="37">
        <f t="shared" si="3"/>
        <v>0</v>
      </c>
      <c r="W27" s="13">
        <f>VLOOKUP(C27,Anterior!C27:L77,9,0)</f>
        <v>113928.35</v>
      </c>
      <c r="X27" s="37">
        <f t="shared" si="4"/>
        <v>0</v>
      </c>
    </row>
    <row r="28" spans="1:24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167489.38</v>
      </c>
      <c r="H28" s="49">
        <v>0.99209999999999998</v>
      </c>
      <c r="I28" s="48">
        <v>167489.38</v>
      </c>
      <c r="J28" s="49">
        <v>0.99209999999999998</v>
      </c>
      <c r="K28" s="48">
        <v>0</v>
      </c>
      <c r="L28" s="40">
        <v>0</v>
      </c>
      <c r="N28" s="16" t="s">
        <v>30</v>
      </c>
      <c r="O28" s="13">
        <f>VLOOKUP(C28,Anterior!C28:L78,2,0)</f>
        <v>168830.83</v>
      </c>
      <c r="P28" s="36">
        <f t="shared" si="0"/>
        <v>0</v>
      </c>
      <c r="Q28" s="13">
        <f>VLOOKUP(C28,Anterior!C28:L78,3,0)</f>
        <v>167489.38</v>
      </c>
      <c r="R28" s="36">
        <f t="shared" si="1"/>
        <v>0</v>
      </c>
      <c r="S28" s="13">
        <f>VLOOKUP(C28,Anterior!C28:L78,5,0)</f>
        <v>155607.98000000001</v>
      </c>
      <c r="T28" s="36">
        <f t="shared" si="2"/>
        <v>11881.399999999994</v>
      </c>
      <c r="U28" s="13">
        <f>VLOOKUP(C28,Anterior!C28:L78,7,0)</f>
        <v>127437.57</v>
      </c>
      <c r="V28" s="37">
        <f t="shared" si="3"/>
        <v>40051.81</v>
      </c>
      <c r="W28" s="13">
        <f>VLOOKUP(C28,Anterior!C28:L78,9,0)</f>
        <v>0</v>
      </c>
      <c r="X28" s="37">
        <f t="shared" si="4"/>
        <v>0</v>
      </c>
    </row>
    <row r="29" spans="1:24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  <c r="N29" s="16" t="s">
        <v>32</v>
      </c>
      <c r="O29" s="13">
        <f>VLOOKUP(C29,Anterior!C29:L79,2,0)</f>
        <v>1105480</v>
      </c>
      <c r="P29" s="36">
        <f t="shared" si="0"/>
        <v>0</v>
      </c>
      <c r="Q29" s="13">
        <f>VLOOKUP(C29,Anterior!C29:L79,3,0)</f>
        <v>1105480</v>
      </c>
      <c r="R29" s="36">
        <f t="shared" si="1"/>
        <v>0</v>
      </c>
      <c r="S29" s="13">
        <f>VLOOKUP(C29,Anterior!C29:L79,5,0)</f>
        <v>1105480</v>
      </c>
      <c r="T29" s="36">
        <f t="shared" si="2"/>
        <v>0</v>
      </c>
      <c r="U29" s="13">
        <f>VLOOKUP(C29,Anterior!C29:L79,7,0)</f>
        <v>1105480</v>
      </c>
      <c r="V29" s="37">
        <f t="shared" si="3"/>
        <v>0</v>
      </c>
      <c r="W29" s="13">
        <f>VLOOKUP(C29,Anterior!C29:L79,9,0)</f>
        <v>1105480</v>
      </c>
      <c r="X29" s="37">
        <f t="shared" si="4"/>
        <v>0</v>
      </c>
    </row>
    <row r="30" spans="1:24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  <c r="N30" s="16" t="s">
        <v>34</v>
      </c>
      <c r="O30" s="13">
        <f>VLOOKUP(C30,Anterior!C30:L80,2,0)</f>
        <v>38583.480000000003</v>
      </c>
      <c r="P30" s="36">
        <f t="shared" si="0"/>
        <v>0</v>
      </c>
      <c r="Q30" s="13">
        <f>VLOOKUP(C30,Anterior!C30:L80,3,0)</f>
        <v>38583.480000000003</v>
      </c>
      <c r="R30" s="36">
        <f t="shared" si="1"/>
        <v>0</v>
      </c>
      <c r="S30" s="13">
        <f>VLOOKUP(C30,Anterior!C30:L80,5,0)</f>
        <v>38583.480000000003</v>
      </c>
      <c r="T30" s="36">
        <f t="shared" si="2"/>
        <v>0</v>
      </c>
      <c r="U30" s="13">
        <f>VLOOKUP(C30,Anterior!C30:L80,7,0)</f>
        <v>38583.480000000003</v>
      </c>
      <c r="V30" s="37">
        <f t="shared" si="3"/>
        <v>0</v>
      </c>
      <c r="W30" s="13">
        <f>VLOOKUP(C30,Anterior!C30:L80,9,0)</f>
        <v>38583.480000000003</v>
      </c>
      <c r="X30" s="37">
        <f t="shared" si="4"/>
        <v>0</v>
      </c>
    </row>
    <row r="31" spans="1:24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  <c r="N31" s="16" t="s">
        <v>35</v>
      </c>
      <c r="O31" s="13">
        <f>VLOOKUP(C31,Anterior!C31:L81,2,0)</f>
        <v>1571.32</v>
      </c>
      <c r="P31" s="36">
        <f t="shared" si="0"/>
        <v>0</v>
      </c>
      <c r="Q31" s="13">
        <f>VLOOKUP(C31,Anterior!C31:L81,3,0)</f>
        <v>1571.32</v>
      </c>
      <c r="R31" s="36">
        <f t="shared" si="1"/>
        <v>0</v>
      </c>
      <c r="S31" s="13">
        <f>VLOOKUP(C31,Anterior!C31:L81,5,0)</f>
        <v>1571.32</v>
      </c>
      <c r="T31" s="36">
        <f t="shared" si="2"/>
        <v>0</v>
      </c>
      <c r="U31" s="13">
        <f>VLOOKUP(C31,Anterior!C31:L81,7,0)</f>
        <v>1571.32</v>
      </c>
      <c r="V31" s="37">
        <f t="shared" si="3"/>
        <v>0</v>
      </c>
      <c r="W31" s="13">
        <f>VLOOKUP(C31,Anterior!C31:L81,9,0)</f>
        <v>1571.32</v>
      </c>
      <c r="X31" s="37">
        <f t="shared" si="4"/>
        <v>0</v>
      </c>
    </row>
    <row r="32" spans="1:24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  <c r="N32" s="16" t="s">
        <v>36</v>
      </c>
      <c r="O32" s="13">
        <f>VLOOKUP(C32,Anterior!C32:L82,2,0)</f>
        <v>231366.76</v>
      </c>
      <c r="P32" s="36">
        <f t="shared" si="0"/>
        <v>0</v>
      </c>
      <c r="Q32" s="13">
        <f>VLOOKUP(C32,Anterior!C32:L82,3,0)</f>
        <v>231366.76</v>
      </c>
      <c r="R32" s="36">
        <f t="shared" si="1"/>
        <v>0</v>
      </c>
      <c r="S32" s="13">
        <f>VLOOKUP(C32,Anterior!C32:L82,5,0)</f>
        <v>231366.76</v>
      </c>
      <c r="T32" s="36">
        <f t="shared" si="2"/>
        <v>0</v>
      </c>
      <c r="U32" s="13">
        <f>VLOOKUP(C32,Anterior!C32:L82,7,0)</f>
        <v>231366.76</v>
      </c>
      <c r="V32" s="37">
        <f t="shared" si="3"/>
        <v>0</v>
      </c>
      <c r="W32" s="13">
        <f>VLOOKUP(C32,Anterior!C32:L82,9,0)</f>
        <v>231366.76</v>
      </c>
      <c r="X32" s="37">
        <f t="shared" si="4"/>
        <v>0</v>
      </c>
    </row>
    <row r="33" spans="1:24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  <c r="N33" s="16" t="s">
        <v>38</v>
      </c>
      <c r="O33" s="13">
        <f>VLOOKUP(C33,Anterior!C33:L83,2,0)</f>
        <v>111189.84</v>
      </c>
      <c r="P33" s="36">
        <f t="shared" si="0"/>
        <v>0</v>
      </c>
      <c r="Q33" s="13">
        <f>VLOOKUP(C33,Anterior!C33:L83,3,0)</f>
        <v>111189.84</v>
      </c>
      <c r="R33" s="36">
        <f t="shared" si="1"/>
        <v>0</v>
      </c>
      <c r="S33" s="13">
        <f>VLOOKUP(C33,Anterior!C33:L83,5,0)</f>
        <v>111189.84</v>
      </c>
      <c r="T33" s="36">
        <f t="shared" si="2"/>
        <v>0</v>
      </c>
      <c r="U33" s="13">
        <f>VLOOKUP(C33,Anterior!C33:L83,7,0)</f>
        <v>111189.84</v>
      </c>
      <c r="V33" s="37">
        <f t="shared" si="3"/>
        <v>0</v>
      </c>
      <c r="W33" s="13">
        <f>VLOOKUP(C33,Anterior!C33:L83,9,0)</f>
        <v>111189.84</v>
      </c>
      <c r="X33" s="37">
        <f t="shared" si="4"/>
        <v>0</v>
      </c>
    </row>
    <row r="34" spans="1:24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  <c r="N34" s="16" t="s">
        <v>39</v>
      </c>
      <c r="O34" s="13">
        <f>VLOOKUP(C34,Anterior!C34:L84,2,0)</f>
        <v>112594.34</v>
      </c>
      <c r="P34" s="36">
        <f t="shared" si="0"/>
        <v>0</v>
      </c>
      <c r="Q34" s="13">
        <f>VLOOKUP(C34,Anterior!C34:L84,3,0)</f>
        <v>112594.34</v>
      </c>
      <c r="R34" s="36">
        <f t="shared" si="1"/>
        <v>0</v>
      </c>
      <c r="S34" s="13">
        <f>VLOOKUP(C34,Anterior!C34:L84,5,0)</f>
        <v>112594.34</v>
      </c>
      <c r="T34" s="36">
        <f t="shared" si="2"/>
        <v>0</v>
      </c>
      <c r="U34" s="13">
        <f>VLOOKUP(C34,Anterior!C34:L84,7,0)</f>
        <v>112594.34</v>
      </c>
      <c r="V34" s="37">
        <f t="shared" si="3"/>
        <v>0</v>
      </c>
      <c r="W34" s="13">
        <f>VLOOKUP(C34,Anterior!C34:L84,9,0)</f>
        <v>112594.34</v>
      </c>
      <c r="X34" s="37">
        <f t="shared" si="4"/>
        <v>0</v>
      </c>
    </row>
    <row r="35" spans="1:24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  <c r="N35" s="16" t="s">
        <v>40</v>
      </c>
      <c r="O35" s="13">
        <f>VLOOKUP(C35,Anterior!C35:L85,2,0)</f>
        <v>103605.24</v>
      </c>
      <c r="P35" s="36">
        <f t="shared" si="0"/>
        <v>0</v>
      </c>
      <c r="Q35" s="13">
        <f>VLOOKUP(C35,Anterior!C35:L85,3,0)</f>
        <v>103605.24</v>
      </c>
      <c r="R35" s="36">
        <f t="shared" si="1"/>
        <v>0</v>
      </c>
      <c r="S35" s="13">
        <f>VLOOKUP(C35,Anterior!C35:L85,5,0)</f>
        <v>103605.24</v>
      </c>
      <c r="T35" s="36">
        <f t="shared" si="2"/>
        <v>0</v>
      </c>
      <c r="U35" s="13">
        <f>VLOOKUP(C35,Anterior!C35:L85,7,0)</f>
        <v>103605.24</v>
      </c>
      <c r="V35" s="37">
        <f t="shared" si="3"/>
        <v>0</v>
      </c>
      <c r="W35" s="13">
        <f>VLOOKUP(C35,Anterior!C35:L85,9,0)</f>
        <v>103605.24</v>
      </c>
      <c r="X35" s="37">
        <f t="shared" si="4"/>
        <v>0</v>
      </c>
    </row>
    <row r="36" spans="1:24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  <c r="N36" s="16" t="s">
        <v>41</v>
      </c>
      <c r="O36" s="13">
        <f>VLOOKUP(C36,Anterior!C36:L86,2,0)</f>
        <v>95925.06</v>
      </c>
      <c r="P36" s="36">
        <f t="shared" si="0"/>
        <v>0</v>
      </c>
      <c r="Q36" s="13">
        <f>VLOOKUP(C36,Anterior!C36:L86,3,0)</f>
        <v>95925.06</v>
      </c>
      <c r="R36" s="36">
        <f t="shared" si="1"/>
        <v>0</v>
      </c>
      <c r="S36" s="13">
        <f>VLOOKUP(C36,Anterior!C36:L86,5,0)</f>
        <v>95925.06</v>
      </c>
      <c r="T36" s="36">
        <f t="shared" si="2"/>
        <v>0</v>
      </c>
      <c r="U36" s="13">
        <f>VLOOKUP(C36,Anterior!C36:L86,7,0)</f>
        <v>95925.06</v>
      </c>
      <c r="V36" s="37">
        <f t="shared" si="3"/>
        <v>0</v>
      </c>
      <c r="W36" s="13">
        <f>VLOOKUP(C36,Anterior!C36:L86,9,0)</f>
        <v>95925.06</v>
      </c>
      <c r="X36" s="37">
        <f t="shared" si="4"/>
        <v>0</v>
      </c>
    </row>
    <row r="37" spans="1:24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  <c r="N37" s="16" t="s">
        <v>42</v>
      </c>
      <c r="O37" s="13">
        <f>VLOOKUP(C37,Anterior!C37:L87,2,0)</f>
        <v>95809.14</v>
      </c>
      <c r="P37" s="36">
        <f t="shared" si="0"/>
        <v>0</v>
      </c>
      <c r="Q37" s="13">
        <f>VLOOKUP(C37,Anterior!C37:L87,3,0)</f>
        <v>95809.14</v>
      </c>
      <c r="R37" s="36">
        <f t="shared" si="1"/>
        <v>0</v>
      </c>
      <c r="S37" s="13">
        <f>VLOOKUP(C37,Anterior!C37:L87,5,0)</f>
        <v>95809.14</v>
      </c>
      <c r="T37" s="36">
        <f t="shared" si="2"/>
        <v>0</v>
      </c>
      <c r="U37" s="13">
        <f>VLOOKUP(C37,Anterior!C37:L87,7,0)</f>
        <v>95809.14</v>
      </c>
      <c r="V37" s="37">
        <f t="shared" si="3"/>
        <v>0</v>
      </c>
      <c r="W37" s="13">
        <f>VLOOKUP(C37,Anterior!C37:L87,9,0)</f>
        <v>95809.14</v>
      </c>
      <c r="X37" s="37">
        <f t="shared" si="4"/>
        <v>0</v>
      </c>
    </row>
    <row r="38" spans="1:24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  <c r="N38" s="16" t="s">
        <v>43</v>
      </c>
      <c r="O38" s="13">
        <f>VLOOKUP(C38,Anterior!C38:L88,2,0)</f>
        <v>95330.38</v>
      </c>
      <c r="P38" s="36">
        <f t="shared" ref="P38:P56" si="5">D38-O38</f>
        <v>0</v>
      </c>
      <c r="Q38" s="13">
        <f>VLOOKUP(C38,Anterior!C38:L88,3,0)</f>
        <v>95330.38</v>
      </c>
      <c r="R38" s="36">
        <f t="shared" ref="R38:R56" si="6">E38-Q38</f>
        <v>0</v>
      </c>
      <c r="S38" s="13">
        <f>VLOOKUP(C38,Anterior!C38:L88,5,0)</f>
        <v>95330.38</v>
      </c>
      <c r="T38" s="36">
        <f t="shared" ref="T38:T56" si="7">G38-S38</f>
        <v>0</v>
      </c>
      <c r="U38" s="13">
        <f>VLOOKUP(C38,Anterior!C38:L88,7,0)</f>
        <v>95330.38</v>
      </c>
      <c r="V38" s="37">
        <f t="shared" ref="V38:V56" si="8">I38-U38</f>
        <v>0</v>
      </c>
      <c r="W38" s="13">
        <f>VLOOKUP(C38,Anterior!C38:L88,9,0)</f>
        <v>95330.38</v>
      </c>
      <c r="X38" s="37">
        <f t="shared" ref="X38:X56" si="9">K38-W38</f>
        <v>0</v>
      </c>
    </row>
    <row r="39" spans="1:24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  <c r="N39" s="16" t="s">
        <v>44</v>
      </c>
      <c r="O39" s="13">
        <f>VLOOKUP(C39,Anterior!C39:L89,2,0)</f>
        <v>134751.15</v>
      </c>
      <c r="P39" s="36">
        <f t="shared" si="5"/>
        <v>0</v>
      </c>
      <c r="Q39" s="13">
        <f>VLOOKUP(C39,Anterior!C39:L89,3,0)</f>
        <v>134751.15</v>
      </c>
      <c r="R39" s="36">
        <f t="shared" si="6"/>
        <v>0</v>
      </c>
      <c r="S39" s="13">
        <f>VLOOKUP(C39,Anterior!C39:L89,5,0)</f>
        <v>134751.15</v>
      </c>
      <c r="T39" s="36">
        <f t="shared" si="7"/>
        <v>0</v>
      </c>
      <c r="U39" s="13">
        <f>VLOOKUP(C39,Anterior!C39:L89,7,0)</f>
        <v>134751.15</v>
      </c>
      <c r="V39" s="37">
        <f t="shared" si="8"/>
        <v>0</v>
      </c>
      <c r="W39" s="13">
        <f>VLOOKUP(C39,Anterior!C39:L89,9,0)</f>
        <v>134751.15</v>
      </c>
      <c r="X39" s="37">
        <f t="shared" si="9"/>
        <v>0</v>
      </c>
    </row>
    <row r="40" spans="1:24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  <c r="N40" s="16" t="s">
        <v>45</v>
      </c>
      <c r="O40" s="13">
        <f>VLOOKUP(C40,Anterior!C40:L90,2,0)</f>
        <v>68960.59</v>
      </c>
      <c r="P40" s="36">
        <f t="shared" si="5"/>
        <v>0</v>
      </c>
      <c r="Q40" s="13">
        <f>VLOOKUP(C40,Anterior!C40:L90,3,0)</f>
        <v>68960.59</v>
      </c>
      <c r="R40" s="36">
        <f t="shared" si="6"/>
        <v>0</v>
      </c>
      <c r="S40" s="13">
        <f>VLOOKUP(C40,Anterior!C40:L90,5,0)</f>
        <v>68960.59</v>
      </c>
      <c r="T40" s="36">
        <f t="shared" si="7"/>
        <v>0</v>
      </c>
      <c r="U40" s="13">
        <f>VLOOKUP(C40,Anterior!C40:L90,7,0)</f>
        <v>68960.59</v>
      </c>
      <c r="V40" s="37">
        <f t="shared" si="8"/>
        <v>0</v>
      </c>
      <c r="W40" s="13">
        <f>VLOOKUP(C40,Anterior!C40:L90,9,0)</f>
        <v>68960.59</v>
      </c>
      <c r="X40" s="37">
        <f t="shared" si="9"/>
        <v>0</v>
      </c>
    </row>
    <row r="41" spans="1:24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  <c r="N41" s="16" t="s">
        <v>47</v>
      </c>
      <c r="O41" s="13">
        <f>VLOOKUP(C41,Anterior!C41:L91,2,0)</f>
        <v>1420480</v>
      </c>
      <c r="P41" s="36">
        <f t="shared" si="5"/>
        <v>0</v>
      </c>
      <c r="Q41" s="13">
        <f>VLOOKUP(C41,Anterior!C41:L91,3,0)</f>
        <v>1420480</v>
      </c>
      <c r="R41" s="36">
        <f t="shared" si="6"/>
        <v>0</v>
      </c>
      <c r="S41" s="13">
        <f>VLOOKUP(C41,Anterior!C41:L91,5,0)</f>
        <v>1420480</v>
      </c>
      <c r="T41" s="36">
        <f t="shared" si="7"/>
        <v>0</v>
      </c>
      <c r="U41" s="13">
        <f>VLOOKUP(C41,Anterior!C41:L91,7,0)</f>
        <v>1420480</v>
      </c>
      <c r="V41" s="37">
        <f t="shared" si="8"/>
        <v>0</v>
      </c>
      <c r="W41" s="13">
        <f>VLOOKUP(C41,Anterior!C41:L91,9,0)</f>
        <v>1420480</v>
      </c>
      <c r="X41" s="37">
        <f t="shared" si="9"/>
        <v>0</v>
      </c>
    </row>
    <row r="42" spans="1:24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  <c r="N42" s="16" t="s">
        <v>48</v>
      </c>
      <c r="O42" s="13">
        <f>VLOOKUP(C42,Anterior!C42:L92,2,0)</f>
        <v>352478.99</v>
      </c>
      <c r="P42" s="36">
        <f t="shared" si="5"/>
        <v>0</v>
      </c>
      <c r="Q42" s="13">
        <f>VLOOKUP(C42,Anterior!C42:L92,3,0)</f>
        <v>352478.99</v>
      </c>
      <c r="R42" s="36">
        <f t="shared" si="6"/>
        <v>0</v>
      </c>
      <c r="S42" s="13">
        <f>VLOOKUP(C42,Anterior!C42:L92,5,0)</f>
        <v>352478.99</v>
      </c>
      <c r="T42" s="36">
        <f t="shared" si="7"/>
        <v>0</v>
      </c>
      <c r="U42" s="13">
        <f>VLOOKUP(C42,Anterior!C42:L92,7,0)</f>
        <v>352478.99</v>
      </c>
      <c r="V42" s="37">
        <f t="shared" si="8"/>
        <v>0</v>
      </c>
      <c r="W42" s="13">
        <f>VLOOKUP(C42,Anterior!C42:L92,9,0)</f>
        <v>352478.99</v>
      </c>
      <c r="X42" s="37">
        <f t="shared" si="9"/>
        <v>0</v>
      </c>
    </row>
    <row r="43" spans="1:24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  <c r="N43" s="16" t="s">
        <v>49</v>
      </c>
      <c r="O43" s="13">
        <f>VLOOKUP(C43,Anterior!C43:L93,2,0)</f>
        <v>250809.98</v>
      </c>
      <c r="P43" s="36">
        <f t="shared" si="5"/>
        <v>0</v>
      </c>
      <c r="Q43" s="13">
        <f>VLOOKUP(C43,Anterior!C43:L93,3,0)</f>
        <v>250809.98</v>
      </c>
      <c r="R43" s="36">
        <f t="shared" si="6"/>
        <v>0</v>
      </c>
      <c r="S43" s="13">
        <f>VLOOKUP(C43,Anterior!C43:L93,5,0)</f>
        <v>250809.98</v>
      </c>
      <c r="T43" s="36">
        <f t="shared" si="7"/>
        <v>0</v>
      </c>
      <c r="U43" s="13">
        <f>VLOOKUP(C43,Anterior!C43:L93,7,0)</f>
        <v>250809.98</v>
      </c>
      <c r="V43" s="37">
        <f t="shared" si="8"/>
        <v>0</v>
      </c>
      <c r="W43" s="13">
        <f>VLOOKUP(C43,Anterior!C43:L93,9,0)</f>
        <v>250809.98</v>
      </c>
      <c r="X43" s="37">
        <f t="shared" si="9"/>
        <v>0</v>
      </c>
    </row>
    <row r="44" spans="1:24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  <c r="N44" s="16" t="s">
        <v>50</v>
      </c>
      <c r="O44" s="13">
        <f>VLOOKUP(C44,Anterior!C44:L94,2,0)</f>
        <v>1244360</v>
      </c>
      <c r="P44" s="36">
        <f t="shared" si="5"/>
        <v>0</v>
      </c>
      <c r="Q44" s="13">
        <f>VLOOKUP(C44,Anterior!C44:L94,3,0)</f>
        <v>1244360</v>
      </c>
      <c r="R44" s="36">
        <f t="shared" si="6"/>
        <v>0</v>
      </c>
      <c r="S44" s="13">
        <f>VLOOKUP(C44,Anterior!C44:L94,5,0)</f>
        <v>1244360</v>
      </c>
      <c r="T44" s="36">
        <f t="shared" si="7"/>
        <v>0</v>
      </c>
      <c r="U44" s="13">
        <f>VLOOKUP(C44,Anterior!C44:L94,7,0)</f>
        <v>1244360</v>
      </c>
      <c r="V44" s="37">
        <f t="shared" si="8"/>
        <v>0</v>
      </c>
      <c r="W44" s="13">
        <f>VLOOKUP(C44,Anterior!C44:L94,9,0)</f>
        <v>1244360</v>
      </c>
      <c r="X44" s="37">
        <f t="shared" si="9"/>
        <v>0</v>
      </c>
    </row>
    <row r="45" spans="1:24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  <c r="N45" s="16" t="s">
        <v>51</v>
      </c>
      <c r="O45" s="13">
        <f>VLOOKUP(C45,Anterior!C45:L95,2,0)</f>
        <v>1216020</v>
      </c>
      <c r="P45" s="36">
        <f t="shared" si="5"/>
        <v>0</v>
      </c>
      <c r="Q45" s="13">
        <f>VLOOKUP(C45,Anterior!C45:L95,3,0)</f>
        <v>1216020</v>
      </c>
      <c r="R45" s="36">
        <f t="shared" si="6"/>
        <v>0</v>
      </c>
      <c r="S45" s="13">
        <f>VLOOKUP(C45,Anterior!C45:L95,5,0)</f>
        <v>1216020</v>
      </c>
      <c r="T45" s="36">
        <f t="shared" si="7"/>
        <v>0</v>
      </c>
      <c r="U45" s="13">
        <f>VLOOKUP(C45,Anterior!C45:L95,7,0)</f>
        <v>1216020</v>
      </c>
      <c r="V45" s="37">
        <f t="shared" si="8"/>
        <v>0</v>
      </c>
      <c r="W45" s="13">
        <f>VLOOKUP(C45,Anterior!C45:L95,9,0)</f>
        <v>1216020</v>
      </c>
      <c r="X45" s="37">
        <f t="shared" si="9"/>
        <v>0</v>
      </c>
    </row>
    <row r="46" spans="1:24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  <c r="N46" s="16" t="s">
        <v>52</v>
      </c>
      <c r="O46" s="13">
        <f>VLOOKUP(C46,Anterior!C46:L96,2,0)</f>
        <v>1165700</v>
      </c>
      <c r="P46" s="36">
        <f t="shared" si="5"/>
        <v>0</v>
      </c>
      <c r="Q46" s="13">
        <f>VLOOKUP(C46,Anterior!C46:L96,3,0)</f>
        <v>1165700</v>
      </c>
      <c r="R46" s="36">
        <f t="shared" si="6"/>
        <v>0</v>
      </c>
      <c r="S46" s="13">
        <f>VLOOKUP(C46,Anterior!C46:L96,5,0)</f>
        <v>1165700</v>
      </c>
      <c r="T46" s="36">
        <f t="shared" si="7"/>
        <v>0</v>
      </c>
      <c r="U46" s="13">
        <f>VLOOKUP(C46,Anterior!C46:L96,7,0)</f>
        <v>1165700</v>
      </c>
      <c r="V46" s="37">
        <f t="shared" si="8"/>
        <v>0</v>
      </c>
      <c r="W46" s="13">
        <f>VLOOKUP(C46,Anterior!C46:L96,9,0)</f>
        <v>1165700</v>
      </c>
      <c r="X46" s="37">
        <f t="shared" si="9"/>
        <v>0</v>
      </c>
    </row>
    <row r="47" spans="1:24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  <c r="N47" s="16" t="s">
        <v>53</v>
      </c>
      <c r="O47" s="13">
        <f>VLOOKUP(C47,Anterior!C47:L97,2,0)</f>
        <v>1049600</v>
      </c>
      <c r="P47" s="36">
        <f t="shared" si="5"/>
        <v>0</v>
      </c>
      <c r="Q47" s="13">
        <f>VLOOKUP(C47,Anterior!C47:L97,3,0)</f>
        <v>1049600</v>
      </c>
      <c r="R47" s="36">
        <f t="shared" si="6"/>
        <v>0</v>
      </c>
      <c r="S47" s="13">
        <f>VLOOKUP(C47,Anterior!C47:L97,5,0)</f>
        <v>1049600</v>
      </c>
      <c r="T47" s="36">
        <f t="shared" si="7"/>
        <v>0</v>
      </c>
      <c r="U47" s="13">
        <f>VLOOKUP(C47,Anterior!C47:L97,7,0)</f>
        <v>1049600</v>
      </c>
      <c r="V47" s="37">
        <f t="shared" si="8"/>
        <v>0</v>
      </c>
      <c r="W47" s="13">
        <f>VLOOKUP(C47,Anterior!C47:L97,9,0)</f>
        <v>1049600</v>
      </c>
      <c r="X47" s="37">
        <f t="shared" si="9"/>
        <v>0</v>
      </c>
    </row>
    <row r="48" spans="1:24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  <c r="N48" s="16" t="s">
        <v>54</v>
      </c>
      <c r="O48" s="13">
        <f>VLOOKUP(C48,Anterior!C48:L98,2,0)</f>
        <v>909930</v>
      </c>
      <c r="P48" s="36">
        <f t="shared" si="5"/>
        <v>0</v>
      </c>
      <c r="Q48" s="13">
        <f>VLOOKUP(C48,Anterior!C48:L98,3,0)</f>
        <v>909930</v>
      </c>
      <c r="R48" s="36">
        <f t="shared" si="6"/>
        <v>0</v>
      </c>
      <c r="S48" s="13">
        <f>VLOOKUP(C48,Anterior!C48:L98,5,0)</f>
        <v>909930</v>
      </c>
      <c r="T48" s="36">
        <f t="shared" si="7"/>
        <v>0</v>
      </c>
      <c r="U48" s="13">
        <f>VLOOKUP(C48,Anterior!C48:L98,7,0)</f>
        <v>909930</v>
      </c>
      <c r="V48" s="37">
        <f t="shared" si="8"/>
        <v>0</v>
      </c>
      <c r="W48" s="13">
        <f>VLOOKUP(C48,Anterior!C48:L98,9,0)</f>
        <v>909930</v>
      </c>
      <c r="X48" s="37">
        <f t="shared" si="9"/>
        <v>0</v>
      </c>
    </row>
    <row r="49" spans="1:24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  <c r="N49" s="16" t="s">
        <v>31</v>
      </c>
      <c r="O49" s="13">
        <f>VLOOKUP(C49,Anterior!C49:L99,2,0)</f>
        <v>1424750</v>
      </c>
      <c r="P49" s="36">
        <f t="shared" si="5"/>
        <v>0</v>
      </c>
      <c r="Q49" s="13">
        <f>VLOOKUP(C49,Anterior!C49:L99,3,0)</f>
        <v>1424750</v>
      </c>
      <c r="R49" s="36">
        <f t="shared" si="6"/>
        <v>0</v>
      </c>
      <c r="S49" s="13">
        <f>VLOOKUP(C49,Anterior!C49:L99,5,0)</f>
        <v>1424750</v>
      </c>
      <c r="T49" s="36">
        <f t="shared" si="7"/>
        <v>0</v>
      </c>
      <c r="U49" s="13">
        <f>VLOOKUP(C49,Anterior!C49:L99,7,0)</f>
        <v>1424750</v>
      </c>
      <c r="V49" s="37">
        <f t="shared" si="8"/>
        <v>0</v>
      </c>
      <c r="W49" s="13">
        <f>VLOOKUP(C49,Anterior!C49:L99,9,0)</f>
        <v>1424750</v>
      </c>
      <c r="X49" s="37">
        <f t="shared" si="9"/>
        <v>0</v>
      </c>
    </row>
    <row r="50" spans="1:24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  <c r="N50" s="16" t="s">
        <v>55</v>
      </c>
      <c r="O50" s="13">
        <f>VLOOKUP(C50,Anterior!C50:L100,2,0)</f>
        <v>949100</v>
      </c>
      <c r="P50" s="36">
        <f t="shared" si="5"/>
        <v>0</v>
      </c>
      <c r="Q50" s="13">
        <f>VLOOKUP(C50,Anterior!C50:L100,3,0)</f>
        <v>949100</v>
      </c>
      <c r="R50" s="36">
        <f t="shared" si="6"/>
        <v>0</v>
      </c>
      <c r="S50" s="13">
        <f>VLOOKUP(C50,Anterior!C50:L100,5,0)</f>
        <v>949100</v>
      </c>
      <c r="T50" s="36">
        <f t="shared" si="7"/>
        <v>0</v>
      </c>
      <c r="U50" s="13">
        <f>VLOOKUP(C50,Anterior!C50:L100,7,0)</f>
        <v>949100</v>
      </c>
      <c r="V50" s="37">
        <f t="shared" si="8"/>
        <v>0</v>
      </c>
      <c r="W50" s="13">
        <f>VLOOKUP(C50,Anterior!C50:L100,9,0)</f>
        <v>949100</v>
      </c>
      <c r="X50" s="37">
        <f t="shared" si="9"/>
        <v>0</v>
      </c>
    </row>
    <row r="51" spans="1:24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  <c r="N51" s="16" t="s">
        <v>33</v>
      </c>
      <c r="O51" s="13">
        <f>VLOOKUP(C51,Anterior!C51:L101,2,0)</f>
        <v>398423.89</v>
      </c>
      <c r="P51" s="36">
        <f t="shared" si="5"/>
        <v>0</v>
      </c>
      <c r="Q51" s="13">
        <f>VLOOKUP(C51,Anterior!C51:L101,3,0)</f>
        <v>398423.89</v>
      </c>
      <c r="R51" s="36">
        <f t="shared" si="6"/>
        <v>0</v>
      </c>
      <c r="S51" s="13">
        <f>VLOOKUP(C51,Anterior!C51:L101,5,0)</f>
        <v>398423.89</v>
      </c>
      <c r="T51" s="36">
        <f t="shared" si="7"/>
        <v>0</v>
      </c>
      <c r="U51" s="13">
        <f>VLOOKUP(C51,Anterior!C51:L101,7,0)</f>
        <v>398423.89</v>
      </c>
      <c r="V51" s="37">
        <f t="shared" si="8"/>
        <v>0</v>
      </c>
      <c r="W51" s="13">
        <f>VLOOKUP(C51,Anterior!C51:L101,9,0)</f>
        <v>398423.89</v>
      </c>
      <c r="X51" s="37">
        <f t="shared" si="9"/>
        <v>0</v>
      </c>
    </row>
    <row r="52" spans="1:24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  <c r="N52" s="16" t="s">
        <v>56</v>
      </c>
      <c r="O52" s="13">
        <f>VLOOKUP(C52,Anterior!C52:L102,2,0)</f>
        <v>270673.31</v>
      </c>
      <c r="P52" s="36">
        <f t="shared" si="5"/>
        <v>0</v>
      </c>
      <c r="Q52" s="13">
        <f>VLOOKUP(C52,Anterior!C52:L102,3,0)</f>
        <v>270673.31</v>
      </c>
      <c r="R52" s="36">
        <f t="shared" si="6"/>
        <v>0</v>
      </c>
      <c r="S52" s="13">
        <f>VLOOKUP(C52,Anterior!C52:L102,5,0)</f>
        <v>270673.31</v>
      </c>
      <c r="T52" s="36">
        <f t="shared" si="7"/>
        <v>0</v>
      </c>
      <c r="U52" s="13">
        <f>VLOOKUP(C52,Anterior!C52:L102,7,0)</f>
        <v>270673.31</v>
      </c>
      <c r="V52" s="37">
        <f t="shared" si="8"/>
        <v>0</v>
      </c>
      <c r="W52" s="13">
        <f>VLOOKUP(C52,Anterior!C52:L102,9,0)</f>
        <v>270673.31</v>
      </c>
      <c r="X52" s="37">
        <f t="shared" si="9"/>
        <v>0</v>
      </c>
    </row>
    <row r="53" spans="1:24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  <c r="N53" s="16" t="s">
        <v>35</v>
      </c>
      <c r="O53" s="13">
        <f>VLOOKUP(C53,Anterior!C53:L103,2,0)</f>
        <v>1586230</v>
      </c>
      <c r="P53" s="36">
        <f t="shared" si="5"/>
        <v>0</v>
      </c>
      <c r="Q53" s="13">
        <f>VLOOKUP(C53,Anterior!C53:L103,3,0)</f>
        <v>1586230</v>
      </c>
      <c r="R53" s="36">
        <f t="shared" si="6"/>
        <v>0</v>
      </c>
      <c r="S53" s="13">
        <f>VLOOKUP(C53,Anterior!C53:L103,5,0)</f>
        <v>1586230</v>
      </c>
      <c r="T53" s="36">
        <f t="shared" si="7"/>
        <v>0</v>
      </c>
      <c r="U53" s="13">
        <f>VLOOKUP(C53,Anterior!C53:L103,7,0)</f>
        <v>1586230</v>
      </c>
      <c r="V53" s="37">
        <f t="shared" si="8"/>
        <v>0</v>
      </c>
      <c r="W53" s="13">
        <f>VLOOKUP(C53,Anterior!C53:L103,9,0)</f>
        <v>1586230</v>
      </c>
      <c r="X53" s="37">
        <f t="shared" si="9"/>
        <v>0</v>
      </c>
    </row>
    <row r="54" spans="1:24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  <c r="N54" s="16" t="s">
        <v>36</v>
      </c>
      <c r="O54" s="13">
        <f>VLOOKUP(C54,Anterior!C54:L104,2,0)</f>
        <v>231366.76</v>
      </c>
      <c r="P54" s="36">
        <f t="shared" si="5"/>
        <v>0</v>
      </c>
      <c r="Q54" s="13">
        <f>VLOOKUP(C54,Anterior!C54:L104,3,0)</f>
        <v>231366.76</v>
      </c>
      <c r="R54" s="36">
        <f t="shared" si="6"/>
        <v>0</v>
      </c>
      <c r="S54" s="13">
        <f>VLOOKUP(C54,Anterior!C54:L104,5,0)</f>
        <v>231366.76</v>
      </c>
      <c r="T54" s="36">
        <f t="shared" si="7"/>
        <v>0</v>
      </c>
      <c r="U54" s="13">
        <f>VLOOKUP(C54,Anterior!C54:L104,7,0)</f>
        <v>231366.76</v>
      </c>
      <c r="V54" s="37">
        <f t="shared" si="8"/>
        <v>0</v>
      </c>
      <c r="W54" s="13">
        <f>VLOOKUP(C54,Anterior!C54:L104,9,0)</f>
        <v>231366.76</v>
      </c>
      <c r="X54" s="37">
        <f t="shared" si="9"/>
        <v>0</v>
      </c>
    </row>
    <row r="55" spans="1:24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  <c r="N55" s="16" t="s">
        <v>57</v>
      </c>
      <c r="O55" s="13">
        <f>VLOOKUP(C55,Anterior!C55:L105,2,0)</f>
        <v>1407060</v>
      </c>
      <c r="P55" s="36">
        <f t="shared" si="5"/>
        <v>0</v>
      </c>
      <c r="Q55" s="13">
        <f>VLOOKUP(C55,Anterior!C55:L105,3,0)</f>
        <v>1407060</v>
      </c>
      <c r="R55" s="36">
        <f t="shared" si="6"/>
        <v>0</v>
      </c>
      <c r="S55" s="13">
        <f>VLOOKUP(C55,Anterior!C55:L105,5,0)</f>
        <v>1407060</v>
      </c>
      <c r="T55" s="36">
        <f t="shared" si="7"/>
        <v>0</v>
      </c>
      <c r="U55" s="13">
        <f>VLOOKUP(C55,Anterior!C55:L105,7,0)</f>
        <v>1407060</v>
      </c>
      <c r="V55" s="37">
        <f t="shared" si="8"/>
        <v>0</v>
      </c>
      <c r="W55" s="13">
        <f>VLOOKUP(C55,Anterior!C55:L105,9,0)</f>
        <v>1407060</v>
      </c>
      <c r="X55" s="37">
        <f t="shared" si="9"/>
        <v>0</v>
      </c>
    </row>
    <row r="56" spans="1:24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  <c r="N56" s="16" t="s">
        <v>58</v>
      </c>
      <c r="O56" s="13">
        <f>VLOOKUP(C56,Anterior!C56:L106,2,0)</f>
        <v>1425220</v>
      </c>
      <c r="P56" s="36">
        <f t="shared" si="5"/>
        <v>0</v>
      </c>
      <c r="Q56" s="13">
        <f>VLOOKUP(C56,Anterior!C56:L106,3,0)</f>
        <v>1425220</v>
      </c>
      <c r="R56" s="36">
        <f t="shared" si="6"/>
        <v>0</v>
      </c>
      <c r="S56" s="13">
        <f>VLOOKUP(C56,Anterior!C56:L106,5,0)</f>
        <v>1425220</v>
      </c>
      <c r="T56" s="36">
        <f t="shared" si="7"/>
        <v>0</v>
      </c>
      <c r="U56" s="13">
        <f>VLOOKUP(C56,Anterior!C56:L106,7,0)</f>
        <v>1425220</v>
      </c>
      <c r="V56" s="37">
        <f t="shared" si="8"/>
        <v>0</v>
      </c>
      <c r="W56" s="13">
        <f>VLOOKUP(C56,Anterior!C56:L106,9,0)</f>
        <v>1425220</v>
      </c>
      <c r="X56" s="37">
        <f t="shared" si="9"/>
        <v>0</v>
      </c>
    </row>
    <row r="57" spans="1:24" ht="15.75" thickBot="1" x14ac:dyDescent="0.3">
      <c r="A57" s="23" t="s">
        <v>59</v>
      </c>
      <c r="B57" s="23"/>
      <c r="C57" s="23"/>
      <c r="D57" s="24">
        <f>SUM(D6:D56)</f>
        <v>18883803.800000001</v>
      </c>
      <c r="E57" s="24">
        <f>SUM(E6:E56)</f>
        <v>18852593.300000001</v>
      </c>
      <c r="F57" s="23"/>
      <c r="G57" s="24">
        <f>SUM(G6:G56)</f>
        <v>18851651.280000001</v>
      </c>
      <c r="H57" s="23"/>
      <c r="I57" s="51">
        <f>SUM(I6:I56)</f>
        <v>18843328.520000003</v>
      </c>
      <c r="J57" s="23"/>
      <c r="K57" s="24">
        <f>SUM(K6:K56)</f>
        <v>18389598.359999999</v>
      </c>
      <c r="L57" s="25"/>
      <c r="N57" s="14"/>
      <c r="O57" s="9">
        <f>SUM(O6:O56)</f>
        <v>18883803.800000001</v>
      </c>
      <c r="P57" s="38">
        <f>SUM(P6:P56)</f>
        <v>0</v>
      </c>
      <c r="Q57" s="9">
        <f>SUM(Q6:Q56)</f>
        <v>18852593.300000001</v>
      </c>
      <c r="R57" s="39">
        <f t="shared" ref="R57:V57" si="10">SUM(R6:R56)</f>
        <v>0</v>
      </c>
      <c r="S57" s="9">
        <f t="shared" si="10"/>
        <v>18839769.880000003</v>
      </c>
      <c r="T57" s="39">
        <f t="shared" si="10"/>
        <v>11881.399999999994</v>
      </c>
      <c r="U57" s="9">
        <f t="shared" si="10"/>
        <v>18803276.710000001</v>
      </c>
      <c r="V57" s="39">
        <f t="shared" si="10"/>
        <v>40051.81</v>
      </c>
      <c r="W57" s="9">
        <f t="shared" ref="W57:X57" si="11">SUM(W6:W56)</f>
        <v>18389598.359999999</v>
      </c>
      <c r="X57" s="39">
        <f t="shared" si="11"/>
        <v>0</v>
      </c>
    </row>
  </sheetData>
  <autoFilter ref="A5:X57" xr:uid="{1069FFCB-4078-4013-A5C6-C52908587615}"/>
  <mergeCells count="18">
    <mergeCell ref="A4:D4"/>
    <mergeCell ref="E4:F4"/>
    <mergeCell ref="G4:H4"/>
    <mergeCell ref="I4:J4"/>
    <mergeCell ref="K4:L4"/>
    <mergeCell ref="J1:L1"/>
    <mergeCell ref="C1:I1"/>
    <mergeCell ref="E3:F3"/>
    <mergeCell ref="G3:H3"/>
    <mergeCell ref="B3:C3"/>
    <mergeCell ref="J3:L3"/>
    <mergeCell ref="A1:B1"/>
    <mergeCell ref="Q4:R4"/>
    <mergeCell ref="S4:T4"/>
    <mergeCell ref="W4:X4"/>
    <mergeCell ref="N3:X3"/>
    <mergeCell ref="U4:V4"/>
    <mergeCell ref="O4:P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topLeftCell="A10" zoomScale="85" zoomScaleNormal="85" workbookViewId="0">
      <selection activeCell="J29" sqref="J29"/>
    </sheetView>
  </sheetViews>
  <sheetFormatPr defaultRowHeight="15" x14ac:dyDescent="0.25"/>
  <cols>
    <col min="1" max="1" width="20.5703125" style="42" bestFit="1" customWidth="1"/>
    <col min="2" max="2" width="16.42578125" style="42" bestFit="1" customWidth="1"/>
    <col min="3" max="3" width="13.42578125" style="42" bestFit="1" customWidth="1"/>
    <col min="4" max="4" width="30.28515625" style="42" bestFit="1" customWidth="1"/>
    <col min="5" max="5" width="11.7109375" style="42" bestFit="1" customWidth="1"/>
    <col min="6" max="6" width="9" style="42" bestFit="1" customWidth="1"/>
    <col min="7" max="7" width="12.42578125" style="42" bestFit="1" customWidth="1"/>
    <col min="8" max="8" width="8.5703125" style="42" bestFit="1" customWidth="1"/>
    <col min="9" max="9" width="11.7109375" style="42" bestFit="1" customWidth="1"/>
    <col min="10" max="10" width="10.140625" style="42" bestFit="1" customWidth="1"/>
    <col min="11" max="11" width="11.7109375" style="42" bestFit="1" customWidth="1"/>
    <col min="12" max="12" width="10" style="42" bestFit="1" customWidth="1"/>
  </cols>
  <sheetData>
    <row r="1" spans="1:12" x14ac:dyDescent="0.25">
      <c r="A1" s="42" t="s">
        <v>87</v>
      </c>
    </row>
    <row r="2" spans="1:12" x14ac:dyDescent="0.25">
      <c r="A2" s="42" t="s">
        <v>88</v>
      </c>
      <c r="B2" s="42" t="s">
        <v>89</v>
      </c>
      <c r="C2" s="42" t="s">
        <v>90</v>
      </c>
      <c r="D2" s="42" t="s">
        <v>91</v>
      </c>
      <c r="E2" s="42" t="s">
        <v>92</v>
      </c>
      <c r="F2" s="42" t="s">
        <v>93</v>
      </c>
      <c r="G2" s="42" t="s">
        <v>94</v>
      </c>
      <c r="H2" s="42" t="s">
        <v>95</v>
      </c>
      <c r="I2" s="42" t="s">
        <v>96</v>
      </c>
      <c r="J2" s="42" t="s">
        <v>97</v>
      </c>
      <c r="K2" s="42" t="s">
        <v>98</v>
      </c>
      <c r="L2" s="42" t="s">
        <v>99</v>
      </c>
    </row>
    <row r="3" spans="1:12" x14ac:dyDescent="0.25">
      <c r="A3" s="42" t="s">
        <v>2</v>
      </c>
      <c r="B3" s="42" t="s">
        <v>7</v>
      </c>
      <c r="C3" s="42" t="s">
        <v>8</v>
      </c>
      <c r="D3" s="43">
        <v>61548.39</v>
      </c>
      <c r="E3" s="43">
        <v>46161.3</v>
      </c>
      <c r="F3" s="44">
        <v>0.75</v>
      </c>
      <c r="G3" s="43">
        <v>46161.3</v>
      </c>
      <c r="H3" s="44">
        <v>0.75</v>
      </c>
      <c r="I3" s="43">
        <v>46161.3</v>
      </c>
      <c r="J3" s="44">
        <v>0.75</v>
      </c>
      <c r="K3" s="42">
        <v>0</v>
      </c>
      <c r="L3" s="44">
        <v>0</v>
      </c>
    </row>
    <row r="4" spans="1:12" x14ac:dyDescent="0.25">
      <c r="A4" s="42" t="s">
        <v>2</v>
      </c>
      <c r="B4" s="42" t="s">
        <v>7</v>
      </c>
      <c r="C4" s="42" t="s">
        <v>9</v>
      </c>
      <c r="D4" s="43">
        <v>57927.86</v>
      </c>
      <c r="E4" s="43">
        <v>43445.9</v>
      </c>
      <c r="F4" s="44">
        <v>0.75</v>
      </c>
      <c r="G4" s="43">
        <v>43445.9</v>
      </c>
      <c r="H4" s="44">
        <v>0.75</v>
      </c>
      <c r="I4" s="43">
        <v>43445.9</v>
      </c>
      <c r="J4" s="44">
        <v>0.75</v>
      </c>
      <c r="K4" s="42">
        <v>0</v>
      </c>
      <c r="L4" s="44">
        <v>0</v>
      </c>
    </row>
    <row r="5" spans="1:12" x14ac:dyDescent="0.25">
      <c r="A5" s="42" t="s">
        <v>2</v>
      </c>
      <c r="B5" s="42" t="s">
        <v>7</v>
      </c>
      <c r="C5" s="42" t="s">
        <v>10</v>
      </c>
      <c r="D5" s="43">
        <v>149745.84</v>
      </c>
      <c r="E5" s="43">
        <v>149745.84</v>
      </c>
      <c r="F5" s="44">
        <v>1</v>
      </c>
      <c r="G5" s="43">
        <v>149745.84</v>
      </c>
      <c r="H5" s="44">
        <v>1</v>
      </c>
      <c r="I5" s="43">
        <v>149745.84</v>
      </c>
      <c r="J5" s="44">
        <v>1</v>
      </c>
      <c r="K5" s="43">
        <v>149745.84</v>
      </c>
      <c r="L5" s="44">
        <v>1</v>
      </c>
    </row>
    <row r="6" spans="1:12" x14ac:dyDescent="0.25">
      <c r="A6" s="42" t="s">
        <v>2</v>
      </c>
      <c r="B6" s="42" t="s">
        <v>7</v>
      </c>
      <c r="C6" s="42" t="s">
        <v>11</v>
      </c>
      <c r="D6" s="43">
        <v>3632.65</v>
      </c>
      <c r="E6" s="43">
        <v>3632.65</v>
      </c>
      <c r="F6" s="44">
        <v>1</v>
      </c>
      <c r="G6" s="43">
        <v>3632.65</v>
      </c>
      <c r="H6" s="44">
        <v>1</v>
      </c>
      <c r="I6" s="43">
        <v>3632.65</v>
      </c>
      <c r="J6" s="44">
        <v>1</v>
      </c>
      <c r="K6" s="43">
        <v>3632.65</v>
      </c>
      <c r="L6" s="44">
        <v>1</v>
      </c>
    </row>
    <row r="7" spans="1:12" x14ac:dyDescent="0.25">
      <c r="A7" s="42" t="s">
        <v>2</v>
      </c>
      <c r="B7" s="42" t="s">
        <v>7</v>
      </c>
      <c r="C7" s="42" t="s">
        <v>12</v>
      </c>
      <c r="D7" s="43">
        <v>66526.929999999993</v>
      </c>
      <c r="E7" s="43">
        <v>66526.929999999993</v>
      </c>
      <c r="F7" s="44">
        <v>1</v>
      </c>
      <c r="G7" s="43">
        <v>66526.929999999993</v>
      </c>
      <c r="H7" s="44">
        <v>1</v>
      </c>
      <c r="I7" s="43">
        <v>66526.929999999993</v>
      </c>
      <c r="J7" s="44">
        <v>1</v>
      </c>
      <c r="K7" s="43">
        <v>66526.929999999993</v>
      </c>
      <c r="L7" s="44">
        <v>1</v>
      </c>
    </row>
    <row r="8" spans="1:12" x14ac:dyDescent="0.25">
      <c r="A8" s="42" t="s">
        <v>2</v>
      </c>
      <c r="B8" s="42" t="s">
        <v>7</v>
      </c>
      <c r="C8" s="42" t="s">
        <v>13</v>
      </c>
      <c r="D8" s="43">
        <v>27322.57</v>
      </c>
      <c r="E8" s="43">
        <v>27322.57</v>
      </c>
      <c r="F8" s="44">
        <v>1</v>
      </c>
      <c r="G8" s="43">
        <v>27322.57</v>
      </c>
      <c r="H8" s="44">
        <v>1</v>
      </c>
      <c r="I8" s="43">
        <v>27322.57</v>
      </c>
      <c r="J8" s="44">
        <v>1</v>
      </c>
      <c r="K8" s="43">
        <v>27322.57</v>
      </c>
      <c r="L8" s="44">
        <v>1</v>
      </c>
    </row>
    <row r="9" spans="1:12" x14ac:dyDescent="0.25">
      <c r="A9" s="42" t="s">
        <v>2</v>
      </c>
      <c r="B9" s="42" t="s">
        <v>7</v>
      </c>
      <c r="C9" s="42" t="s">
        <v>14</v>
      </c>
      <c r="D9" s="43">
        <v>7738.9</v>
      </c>
      <c r="E9" s="43">
        <v>7738.9</v>
      </c>
      <c r="F9" s="44">
        <v>1</v>
      </c>
      <c r="G9" s="43">
        <v>7738.9</v>
      </c>
      <c r="H9" s="44">
        <v>1</v>
      </c>
      <c r="I9" s="43">
        <v>7738.9</v>
      </c>
      <c r="J9" s="44">
        <v>1</v>
      </c>
      <c r="K9" s="43">
        <v>7738.9</v>
      </c>
      <c r="L9" s="44">
        <v>1</v>
      </c>
    </row>
    <row r="10" spans="1:12" x14ac:dyDescent="0.25">
      <c r="A10" s="42" t="s">
        <v>2</v>
      </c>
      <c r="B10" s="42" t="s">
        <v>7</v>
      </c>
      <c r="C10" s="42" t="s">
        <v>15</v>
      </c>
      <c r="D10" s="43">
        <v>12606.7</v>
      </c>
      <c r="E10" s="43">
        <v>12606.7</v>
      </c>
      <c r="F10" s="44">
        <v>1</v>
      </c>
      <c r="G10" s="43">
        <v>12606.7</v>
      </c>
      <c r="H10" s="44">
        <v>1</v>
      </c>
      <c r="I10" s="43">
        <v>12606.7</v>
      </c>
      <c r="J10" s="44">
        <v>1</v>
      </c>
      <c r="K10" s="43">
        <v>12606.7</v>
      </c>
      <c r="L10" s="44">
        <v>1</v>
      </c>
    </row>
    <row r="11" spans="1:12" x14ac:dyDescent="0.25">
      <c r="A11" s="42" t="s">
        <v>2</v>
      </c>
      <c r="B11" s="42" t="s">
        <v>7</v>
      </c>
      <c r="C11" s="42" t="s">
        <v>16</v>
      </c>
      <c r="D11" s="42">
        <v>437.83</v>
      </c>
      <c r="E11" s="42">
        <v>437.83</v>
      </c>
      <c r="F11" s="44">
        <v>1</v>
      </c>
      <c r="G11" s="42">
        <v>437.83</v>
      </c>
      <c r="H11" s="44">
        <v>1</v>
      </c>
      <c r="I11" s="42">
        <v>437.83</v>
      </c>
      <c r="J11" s="44">
        <v>1</v>
      </c>
      <c r="K11" s="42">
        <v>437.83</v>
      </c>
      <c r="L11" s="44">
        <v>1</v>
      </c>
    </row>
    <row r="12" spans="1:12" x14ac:dyDescent="0.25">
      <c r="A12" s="42" t="s">
        <v>2</v>
      </c>
      <c r="B12" s="42" t="s">
        <v>7</v>
      </c>
      <c r="C12" s="42" t="s">
        <v>17</v>
      </c>
      <c r="D12" s="43">
        <v>11811.4</v>
      </c>
      <c r="E12" s="43">
        <v>11811.4</v>
      </c>
      <c r="F12" s="44">
        <v>1</v>
      </c>
      <c r="G12" s="43">
        <v>11811.4</v>
      </c>
      <c r="H12" s="44">
        <v>1</v>
      </c>
      <c r="I12" s="43">
        <v>11811.4</v>
      </c>
      <c r="J12" s="44">
        <v>1</v>
      </c>
      <c r="K12" s="43">
        <v>11811.4</v>
      </c>
      <c r="L12" s="44">
        <v>1</v>
      </c>
    </row>
    <row r="13" spans="1:12" x14ac:dyDescent="0.25">
      <c r="A13" s="42" t="s">
        <v>2</v>
      </c>
      <c r="B13" s="42" t="s">
        <v>7</v>
      </c>
      <c r="C13" s="42" t="s">
        <v>18</v>
      </c>
      <c r="D13" s="43">
        <v>13649.2</v>
      </c>
      <c r="E13" s="43">
        <v>13649.2</v>
      </c>
      <c r="F13" s="44">
        <v>1</v>
      </c>
      <c r="G13" s="43">
        <v>13649.2</v>
      </c>
      <c r="H13" s="44">
        <v>1</v>
      </c>
      <c r="I13" s="43">
        <v>13649.2</v>
      </c>
      <c r="J13" s="44">
        <v>1</v>
      </c>
      <c r="K13" s="43">
        <v>13649.2</v>
      </c>
      <c r="L13" s="44">
        <v>1</v>
      </c>
    </row>
    <row r="14" spans="1:12" x14ac:dyDescent="0.25">
      <c r="A14" s="42" t="s">
        <v>2</v>
      </c>
      <c r="B14" s="42" t="s">
        <v>7</v>
      </c>
      <c r="C14" s="42" t="s">
        <v>19</v>
      </c>
      <c r="D14" s="43">
        <v>18010.7</v>
      </c>
      <c r="E14" s="43">
        <v>18010.7</v>
      </c>
      <c r="F14" s="44">
        <v>1</v>
      </c>
      <c r="G14" s="43">
        <v>18010.7</v>
      </c>
      <c r="H14" s="44">
        <v>1</v>
      </c>
      <c r="I14" s="43">
        <v>15437.74</v>
      </c>
      <c r="J14" s="44">
        <v>0.85709999999999997</v>
      </c>
      <c r="K14" s="42">
        <v>0</v>
      </c>
      <c r="L14" s="44">
        <v>0</v>
      </c>
    </row>
    <row r="15" spans="1:12" x14ac:dyDescent="0.25">
      <c r="A15" s="42" t="s">
        <v>2</v>
      </c>
      <c r="B15" s="42" t="s">
        <v>7</v>
      </c>
      <c r="C15" s="42" t="s">
        <v>20</v>
      </c>
      <c r="D15" s="43">
        <v>14499.95</v>
      </c>
      <c r="E15" s="43">
        <v>14499.95</v>
      </c>
      <c r="F15" s="44">
        <v>1</v>
      </c>
      <c r="G15" s="43">
        <v>14499.95</v>
      </c>
      <c r="H15" s="44">
        <v>1</v>
      </c>
      <c r="I15" s="43">
        <v>14499.95</v>
      </c>
      <c r="J15" s="44">
        <v>1</v>
      </c>
      <c r="K15" s="43">
        <v>14499.95</v>
      </c>
      <c r="L15" s="44">
        <v>1</v>
      </c>
    </row>
    <row r="16" spans="1:12" x14ac:dyDescent="0.25">
      <c r="A16" s="42" t="s">
        <v>2</v>
      </c>
      <c r="B16" s="42" t="s">
        <v>7</v>
      </c>
      <c r="C16" s="42" t="s">
        <v>21</v>
      </c>
      <c r="D16" s="43">
        <v>107390.5</v>
      </c>
      <c r="E16" s="43">
        <v>107390.5</v>
      </c>
      <c r="F16" s="44">
        <v>1</v>
      </c>
      <c r="G16" s="43">
        <v>106448.48</v>
      </c>
      <c r="H16" s="44">
        <v>0.99119999999999997</v>
      </c>
      <c r="I16" s="43">
        <v>106448.48</v>
      </c>
      <c r="J16" s="44">
        <v>0.99119999999999997</v>
      </c>
      <c r="K16" s="42">
        <v>0</v>
      </c>
      <c r="L16" s="44">
        <v>0</v>
      </c>
    </row>
    <row r="17" spans="1:12" x14ac:dyDescent="0.25">
      <c r="A17" s="42" t="s">
        <v>2</v>
      </c>
      <c r="B17" s="42" t="s">
        <v>7</v>
      </c>
      <c r="C17" s="42" t="s">
        <v>22</v>
      </c>
      <c r="D17" s="43">
        <v>87030.76</v>
      </c>
      <c r="E17" s="43">
        <v>87030.76</v>
      </c>
      <c r="F17" s="44">
        <v>1</v>
      </c>
      <c r="G17" s="43">
        <v>87030.76</v>
      </c>
      <c r="H17" s="44">
        <v>1</v>
      </c>
      <c r="I17" s="43">
        <v>87030.76</v>
      </c>
      <c r="J17" s="44">
        <v>1</v>
      </c>
      <c r="K17" s="43">
        <v>87030.76</v>
      </c>
      <c r="L17" s="44">
        <v>1</v>
      </c>
    </row>
    <row r="18" spans="1:12" x14ac:dyDescent="0.25">
      <c r="A18" s="42" t="s">
        <v>2</v>
      </c>
      <c r="B18" s="42" t="s">
        <v>7</v>
      </c>
      <c r="C18" s="42" t="s">
        <v>23</v>
      </c>
      <c r="D18" s="43">
        <v>82046.399999999994</v>
      </c>
      <c r="E18" s="43">
        <v>82046.399999999994</v>
      </c>
      <c r="F18" s="44">
        <v>1</v>
      </c>
      <c r="G18" s="43">
        <v>82046.399999999994</v>
      </c>
      <c r="H18" s="44">
        <v>1</v>
      </c>
      <c r="I18" s="43">
        <v>82046.399999999994</v>
      </c>
      <c r="J18" s="44">
        <v>1</v>
      </c>
      <c r="K18" s="43">
        <v>82046.399999999994</v>
      </c>
      <c r="L18" s="44">
        <v>1</v>
      </c>
    </row>
    <row r="19" spans="1:12" x14ac:dyDescent="0.25">
      <c r="A19" s="42" t="s">
        <v>2</v>
      </c>
      <c r="B19" s="42" t="s">
        <v>7</v>
      </c>
      <c r="C19" s="42" t="s">
        <v>24</v>
      </c>
      <c r="D19" s="43">
        <v>80497.16</v>
      </c>
      <c r="E19" s="43">
        <v>80497.16</v>
      </c>
      <c r="F19" s="44">
        <v>1</v>
      </c>
      <c r="G19" s="43">
        <v>80497.16</v>
      </c>
      <c r="H19" s="44">
        <v>1</v>
      </c>
      <c r="I19" s="43">
        <v>74747.360000000001</v>
      </c>
      <c r="J19" s="44">
        <v>0.92859999999999998</v>
      </c>
      <c r="K19" s="42">
        <v>0</v>
      </c>
      <c r="L19" s="44">
        <v>0</v>
      </c>
    </row>
    <row r="20" spans="1:12" x14ac:dyDescent="0.25">
      <c r="A20" s="42" t="s">
        <v>2</v>
      </c>
      <c r="B20" s="42" t="s">
        <v>7</v>
      </c>
      <c r="C20" s="42" t="s">
        <v>25</v>
      </c>
      <c r="D20" s="43">
        <v>89010.22</v>
      </c>
      <c r="E20" s="43">
        <v>89010.22</v>
      </c>
      <c r="F20" s="44">
        <v>1</v>
      </c>
      <c r="G20" s="43">
        <v>89010.22</v>
      </c>
      <c r="H20" s="44">
        <v>1</v>
      </c>
      <c r="I20" s="43">
        <v>89010.22</v>
      </c>
      <c r="J20" s="44">
        <v>1</v>
      </c>
      <c r="K20" s="43">
        <v>89010.22</v>
      </c>
      <c r="L20" s="44">
        <v>1</v>
      </c>
    </row>
    <row r="21" spans="1:12" x14ac:dyDescent="0.25">
      <c r="A21" s="42" t="s">
        <v>2</v>
      </c>
      <c r="B21" s="42" t="s">
        <v>7</v>
      </c>
      <c r="C21" s="42" t="s">
        <v>26</v>
      </c>
      <c r="D21" s="43">
        <v>88239.1</v>
      </c>
      <c r="E21" s="43">
        <v>88239.1</v>
      </c>
      <c r="F21" s="44">
        <v>1</v>
      </c>
      <c r="G21" s="43">
        <v>88239.1</v>
      </c>
      <c r="H21" s="44">
        <v>1</v>
      </c>
      <c r="I21" s="43">
        <v>88239.1</v>
      </c>
      <c r="J21" s="44">
        <v>1</v>
      </c>
      <c r="K21" s="43">
        <v>88239.1</v>
      </c>
      <c r="L21" s="44">
        <v>1</v>
      </c>
    </row>
    <row r="22" spans="1:12" x14ac:dyDescent="0.25">
      <c r="A22" s="42" t="s">
        <v>2</v>
      </c>
      <c r="B22" s="42" t="s">
        <v>7</v>
      </c>
      <c r="C22" s="42" t="s">
        <v>27</v>
      </c>
      <c r="D22" s="43">
        <v>61132.49</v>
      </c>
      <c r="E22" s="43">
        <v>61132.49</v>
      </c>
      <c r="F22" s="44">
        <v>1</v>
      </c>
      <c r="G22" s="43">
        <v>61132.49</v>
      </c>
      <c r="H22" s="44">
        <v>1</v>
      </c>
      <c r="I22" s="43">
        <v>61132.49</v>
      </c>
      <c r="J22" s="44">
        <v>1</v>
      </c>
      <c r="K22" s="43">
        <v>61132.49</v>
      </c>
      <c r="L22" s="44">
        <v>1</v>
      </c>
    </row>
    <row r="23" spans="1:12" x14ac:dyDescent="0.25">
      <c r="A23" s="42" t="s">
        <v>2</v>
      </c>
      <c r="B23" s="42" t="s">
        <v>7</v>
      </c>
      <c r="C23" s="42" t="s">
        <v>28</v>
      </c>
      <c r="D23" s="43">
        <v>62868.84</v>
      </c>
      <c r="E23" s="43">
        <v>62868.84</v>
      </c>
      <c r="F23" s="44">
        <v>1</v>
      </c>
      <c r="G23" s="43">
        <v>62868.84</v>
      </c>
      <c r="H23" s="44">
        <v>1</v>
      </c>
      <c r="I23" s="43">
        <v>62868.84</v>
      </c>
      <c r="J23" s="44">
        <v>1</v>
      </c>
      <c r="K23" s="43">
        <v>62868.84</v>
      </c>
      <c r="L23" s="44">
        <v>1</v>
      </c>
    </row>
    <row r="24" spans="1:12" x14ac:dyDescent="0.25">
      <c r="A24" s="42" t="s">
        <v>2</v>
      </c>
      <c r="B24" s="42" t="s">
        <v>7</v>
      </c>
      <c r="C24" s="42" t="s">
        <v>29</v>
      </c>
      <c r="D24" s="43">
        <v>113928.35</v>
      </c>
      <c r="E24" s="43">
        <v>113928.35</v>
      </c>
      <c r="F24" s="44">
        <v>1</v>
      </c>
      <c r="G24" s="43">
        <v>113928.35</v>
      </c>
      <c r="H24" s="44">
        <v>1</v>
      </c>
      <c r="I24" s="43">
        <v>113928.35</v>
      </c>
      <c r="J24" s="44">
        <v>1</v>
      </c>
      <c r="K24" s="43">
        <v>113928.35</v>
      </c>
      <c r="L24" s="44">
        <v>1</v>
      </c>
    </row>
    <row r="25" spans="1:12" x14ac:dyDescent="0.25">
      <c r="A25" s="42" t="s">
        <v>2</v>
      </c>
      <c r="B25" s="42" t="s">
        <v>7</v>
      </c>
      <c r="C25" s="42" t="s">
        <v>30</v>
      </c>
      <c r="D25" s="43">
        <v>168830.83</v>
      </c>
      <c r="E25" s="43">
        <v>167489.38</v>
      </c>
      <c r="F25" s="44">
        <v>0.99209999999999998</v>
      </c>
      <c r="G25" s="43">
        <v>167489.38</v>
      </c>
      <c r="H25" s="44">
        <v>0.99209999999999998</v>
      </c>
      <c r="I25" s="43">
        <v>167489.38</v>
      </c>
      <c r="J25" s="44">
        <v>0.99209999999999998</v>
      </c>
      <c r="K25" s="42">
        <v>0</v>
      </c>
      <c r="L25" s="44">
        <v>0</v>
      </c>
    </row>
    <row r="26" spans="1:12" x14ac:dyDescent="0.25">
      <c r="A26" s="42" t="s">
        <v>2</v>
      </c>
      <c r="B26" s="42" t="s">
        <v>31</v>
      </c>
      <c r="C26" s="42" t="s">
        <v>32</v>
      </c>
      <c r="D26" s="43">
        <v>1105480</v>
      </c>
      <c r="E26" s="43">
        <v>1105480</v>
      </c>
      <c r="F26" s="44">
        <v>1</v>
      </c>
      <c r="G26" s="43">
        <v>1105480</v>
      </c>
      <c r="H26" s="44">
        <v>1</v>
      </c>
      <c r="I26" s="43">
        <v>1105480</v>
      </c>
      <c r="J26" s="44">
        <v>1</v>
      </c>
      <c r="K26" s="43">
        <v>1105480</v>
      </c>
      <c r="L26" s="44">
        <v>1</v>
      </c>
    </row>
    <row r="27" spans="1:12" x14ac:dyDescent="0.25">
      <c r="A27" s="42" t="s">
        <v>2</v>
      </c>
      <c r="B27" s="42" t="s">
        <v>33</v>
      </c>
      <c r="C27" s="42" t="s">
        <v>34</v>
      </c>
      <c r="D27" s="43">
        <v>38583.480000000003</v>
      </c>
      <c r="E27" s="43">
        <v>38583.480000000003</v>
      </c>
      <c r="F27" s="44">
        <v>1</v>
      </c>
      <c r="G27" s="43">
        <v>38583.480000000003</v>
      </c>
      <c r="H27" s="44">
        <v>1</v>
      </c>
      <c r="I27" s="43">
        <v>38583.480000000003</v>
      </c>
      <c r="J27" s="44">
        <v>1</v>
      </c>
      <c r="K27" s="43">
        <v>38583.480000000003</v>
      </c>
      <c r="L27" s="44">
        <v>1</v>
      </c>
    </row>
    <row r="28" spans="1:12" x14ac:dyDescent="0.25">
      <c r="A28" s="42" t="s">
        <v>2</v>
      </c>
      <c r="B28" s="42" t="s">
        <v>35</v>
      </c>
      <c r="C28" s="42" t="s">
        <v>35</v>
      </c>
      <c r="D28" s="43">
        <v>1571.32</v>
      </c>
      <c r="E28" s="43">
        <v>1571.32</v>
      </c>
      <c r="F28" s="44">
        <v>1</v>
      </c>
      <c r="G28" s="43">
        <v>1571.32</v>
      </c>
      <c r="H28" s="44">
        <v>1</v>
      </c>
      <c r="I28" s="43">
        <v>1571.32</v>
      </c>
      <c r="J28" s="44">
        <v>1</v>
      </c>
      <c r="K28" s="43">
        <v>1571.32</v>
      </c>
      <c r="L28" s="44">
        <v>1</v>
      </c>
    </row>
    <row r="29" spans="1:12" x14ac:dyDescent="0.25">
      <c r="A29" s="42" t="s">
        <v>2</v>
      </c>
      <c r="B29" s="42" t="s">
        <v>36</v>
      </c>
      <c r="C29" s="42" t="s">
        <v>36</v>
      </c>
      <c r="D29" s="43">
        <v>231366.76</v>
      </c>
      <c r="E29" s="43">
        <v>231366.76</v>
      </c>
      <c r="F29" s="44">
        <v>1</v>
      </c>
      <c r="G29" s="43">
        <v>231366.76</v>
      </c>
      <c r="H29" s="44">
        <v>1</v>
      </c>
      <c r="I29" s="43">
        <v>231366.76</v>
      </c>
      <c r="J29" s="44">
        <v>1</v>
      </c>
      <c r="K29" s="43">
        <v>231366.76</v>
      </c>
      <c r="L29" s="44">
        <v>1</v>
      </c>
    </row>
    <row r="30" spans="1:12" x14ac:dyDescent="0.25">
      <c r="A30" s="42" t="s">
        <v>2</v>
      </c>
      <c r="B30" s="42" t="s">
        <v>37</v>
      </c>
      <c r="C30" s="42" t="s">
        <v>38</v>
      </c>
      <c r="D30" s="43">
        <v>111189.84</v>
      </c>
      <c r="E30" s="43">
        <v>111189.84</v>
      </c>
      <c r="F30" s="44">
        <v>1</v>
      </c>
      <c r="G30" s="43">
        <v>111189.84</v>
      </c>
      <c r="H30" s="44">
        <v>1</v>
      </c>
      <c r="I30" s="43">
        <v>111189.84</v>
      </c>
      <c r="J30" s="44">
        <v>1</v>
      </c>
      <c r="K30" s="43">
        <v>111189.84</v>
      </c>
      <c r="L30" s="44">
        <v>1</v>
      </c>
    </row>
    <row r="31" spans="1:12" x14ac:dyDescent="0.25">
      <c r="A31" s="42" t="s">
        <v>2</v>
      </c>
      <c r="B31" s="42" t="s">
        <v>37</v>
      </c>
      <c r="C31" s="42" t="s">
        <v>39</v>
      </c>
      <c r="D31" s="43">
        <v>112594.34</v>
      </c>
      <c r="E31" s="43">
        <v>112594.34</v>
      </c>
      <c r="F31" s="44">
        <v>1</v>
      </c>
      <c r="G31" s="43">
        <v>112594.34</v>
      </c>
      <c r="H31" s="44">
        <v>1</v>
      </c>
      <c r="I31" s="43">
        <v>112594.34</v>
      </c>
      <c r="J31" s="44">
        <v>1</v>
      </c>
      <c r="K31" s="43">
        <v>112594.34</v>
      </c>
      <c r="L31" s="44">
        <v>1</v>
      </c>
    </row>
    <row r="32" spans="1:12" x14ac:dyDescent="0.25">
      <c r="A32" s="42" t="s">
        <v>2</v>
      </c>
      <c r="B32" s="42" t="s">
        <v>37</v>
      </c>
      <c r="C32" s="42" t="s">
        <v>40</v>
      </c>
      <c r="D32" s="43">
        <v>103605.24</v>
      </c>
      <c r="E32" s="43">
        <v>103605.24</v>
      </c>
      <c r="F32" s="44">
        <v>1</v>
      </c>
      <c r="G32" s="43">
        <v>103605.24</v>
      </c>
      <c r="H32" s="44">
        <v>1</v>
      </c>
      <c r="I32" s="43">
        <v>103605.24</v>
      </c>
      <c r="J32" s="44">
        <v>1</v>
      </c>
      <c r="K32" s="43">
        <v>103605.24</v>
      </c>
      <c r="L32" s="44">
        <v>1</v>
      </c>
    </row>
    <row r="33" spans="1:12" x14ac:dyDescent="0.25">
      <c r="A33" s="42" t="s">
        <v>2</v>
      </c>
      <c r="B33" s="42" t="s">
        <v>37</v>
      </c>
      <c r="C33" s="42" t="s">
        <v>41</v>
      </c>
      <c r="D33" s="43">
        <v>95925.06</v>
      </c>
      <c r="E33" s="43">
        <v>95925.06</v>
      </c>
      <c r="F33" s="44">
        <v>1</v>
      </c>
      <c r="G33" s="43">
        <v>95925.06</v>
      </c>
      <c r="H33" s="44">
        <v>1</v>
      </c>
      <c r="I33" s="43">
        <v>95925.06</v>
      </c>
      <c r="J33" s="44">
        <v>1</v>
      </c>
      <c r="K33" s="43">
        <v>95925.06</v>
      </c>
      <c r="L33" s="44">
        <v>1</v>
      </c>
    </row>
    <row r="34" spans="1:12" x14ac:dyDescent="0.25">
      <c r="A34" s="42" t="s">
        <v>2</v>
      </c>
      <c r="B34" s="42" t="s">
        <v>37</v>
      </c>
      <c r="C34" s="42" t="s">
        <v>42</v>
      </c>
      <c r="D34" s="43">
        <v>95809.14</v>
      </c>
      <c r="E34" s="43">
        <v>95809.14</v>
      </c>
      <c r="F34" s="44">
        <v>1</v>
      </c>
      <c r="G34" s="43">
        <v>95809.14</v>
      </c>
      <c r="H34" s="44">
        <v>1</v>
      </c>
      <c r="I34" s="43">
        <v>95809.14</v>
      </c>
      <c r="J34" s="44">
        <v>1</v>
      </c>
      <c r="K34" s="43">
        <v>95809.14</v>
      </c>
      <c r="L34" s="44">
        <v>1</v>
      </c>
    </row>
    <row r="35" spans="1:12" x14ac:dyDescent="0.25">
      <c r="A35" s="42" t="s">
        <v>2</v>
      </c>
      <c r="B35" s="42" t="s">
        <v>37</v>
      </c>
      <c r="C35" s="42" t="s">
        <v>43</v>
      </c>
      <c r="D35" s="43">
        <v>95330.38</v>
      </c>
      <c r="E35" s="43">
        <v>95330.38</v>
      </c>
      <c r="F35" s="44">
        <v>1</v>
      </c>
      <c r="G35" s="43">
        <v>95330.38</v>
      </c>
      <c r="H35" s="44">
        <v>1</v>
      </c>
      <c r="I35" s="43">
        <v>95330.38</v>
      </c>
      <c r="J35" s="44">
        <v>1</v>
      </c>
      <c r="K35" s="43">
        <v>95330.38</v>
      </c>
      <c r="L35" s="44">
        <v>1</v>
      </c>
    </row>
    <row r="36" spans="1:12" x14ac:dyDescent="0.25">
      <c r="A36" s="42" t="s">
        <v>2</v>
      </c>
      <c r="B36" s="42" t="s">
        <v>37</v>
      </c>
      <c r="C36" s="42" t="s">
        <v>44</v>
      </c>
      <c r="D36" s="43">
        <v>134751.15</v>
      </c>
      <c r="E36" s="43">
        <v>134751.15</v>
      </c>
      <c r="F36" s="44">
        <v>1</v>
      </c>
      <c r="G36" s="43">
        <v>134751.15</v>
      </c>
      <c r="H36" s="44">
        <v>1</v>
      </c>
      <c r="I36" s="43">
        <v>134751.15</v>
      </c>
      <c r="J36" s="44">
        <v>1</v>
      </c>
      <c r="K36" s="43">
        <v>134751.15</v>
      </c>
      <c r="L36" s="44">
        <v>1</v>
      </c>
    </row>
    <row r="37" spans="1:12" x14ac:dyDescent="0.25">
      <c r="A37" s="42" t="s">
        <v>2</v>
      </c>
      <c r="B37" s="42" t="s">
        <v>37</v>
      </c>
      <c r="C37" s="42" t="s">
        <v>45</v>
      </c>
      <c r="D37" s="43">
        <v>68960.59</v>
      </c>
      <c r="E37" s="43">
        <v>68960.59</v>
      </c>
      <c r="F37" s="44">
        <v>1</v>
      </c>
      <c r="G37" s="43">
        <v>68960.59</v>
      </c>
      <c r="H37" s="44">
        <v>1</v>
      </c>
      <c r="I37" s="43">
        <v>68960.59</v>
      </c>
      <c r="J37" s="44">
        <v>1</v>
      </c>
      <c r="K37" s="43">
        <v>68960.59</v>
      </c>
      <c r="L37" s="44">
        <v>1</v>
      </c>
    </row>
    <row r="38" spans="1:12" x14ac:dyDescent="0.25">
      <c r="A38" s="42" t="s">
        <v>2</v>
      </c>
      <c r="B38" s="42" t="s">
        <v>46</v>
      </c>
      <c r="C38" s="42" t="s">
        <v>47</v>
      </c>
      <c r="D38" s="43">
        <v>1420480</v>
      </c>
      <c r="E38" s="43">
        <v>1420480</v>
      </c>
      <c r="F38" s="44">
        <v>1</v>
      </c>
      <c r="G38" s="43">
        <v>1420480</v>
      </c>
      <c r="H38" s="44">
        <v>1</v>
      </c>
      <c r="I38" s="43">
        <v>1420480</v>
      </c>
      <c r="J38" s="44">
        <v>1</v>
      </c>
      <c r="K38" s="43">
        <v>1420480</v>
      </c>
      <c r="L38" s="44">
        <v>1</v>
      </c>
    </row>
    <row r="39" spans="1:12" x14ac:dyDescent="0.25">
      <c r="A39" s="42" t="s">
        <v>2</v>
      </c>
      <c r="B39" s="42" t="s">
        <v>46</v>
      </c>
      <c r="C39" s="42" t="s">
        <v>48</v>
      </c>
      <c r="D39" s="43">
        <v>352478.99</v>
      </c>
      <c r="E39" s="43">
        <v>352478.99</v>
      </c>
      <c r="F39" s="44">
        <v>1</v>
      </c>
      <c r="G39" s="43">
        <v>352478.99</v>
      </c>
      <c r="H39" s="44">
        <v>1</v>
      </c>
      <c r="I39" s="43">
        <v>352478.99</v>
      </c>
      <c r="J39" s="44">
        <v>1</v>
      </c>
      <c r="K39" s="43">
        <v>352478.99</v>
      </c>
      <c r="L39" s="44">
        <v>1</v>
      </c>
    </row>
    <row r="40" spans="1:12" x14ac:dyDescent="0.25">
      <c r="A40" s="42" t="s">
        <v>2</v>
      </c>
      <c r="B40" s="42" t="s">
        <v>46</v>
      </c>
      <c r="C40" s="42" t="s">
        <v>49</v>
      </c>
      <c r="D40" s="43">
        <v>250809.98</v>
      </c>
      <c r="E40" s="43">
        <v>250809.98</v>
      </c>
      <c r="F40" s="44">
        <v>1</v>
      </c>
      <c r="G40" s="43">
        <v>250809.98</v>
      </c>
      <c r="H40" s="44">
        <v>1</v>
      </c>
      <c r="I40" s="43">
        <v>250809.98</v>
      </c>
      <c r="J40" s="44">
        <v>1</v>
      </c>
      <c r="K40" s="43">
        <v>250809.98</v>
      </c>
      <c r="L40" s="44">
        <v>1</v>
      </c>
    </row>
    <row r="41" spans="1:12" x14ac:dyDescent="0.25">
      <c r="A41" s="42" t="s">
        <v>2</v>
      </c>
      <c r="B41" s="42" t="s">
        <v>46</v>
      </c>
      <c r="C41" s="42" t="s">
        <v>50</v>
      </c>
      <c r="D41" s="43">
        <v>1244360</v>
      </c>
      <c r="E41" s="43">
        <v>1244360</v>
      </c>
      <c r="F41" s="44">
        <v>1</v>
      </c>
      <c r="G41" s="43">
        <v>1244360</v>
      </c>
      <c r="H41" s="44">
        <v>1</v>
      </c>
      <c r="I41" s="43">
        <v>1244360</v>
      </c>
      <c r="J41" s="44">
        <v>1</v>
      </c>
      <c r="K41" s="43">
        <v>1244360</v>
      </c>
      <c r="L41" s="44">
        <v>1</v>
      </c>
    </row>
    <row r="42" spans="1:12" x14ac:dyDescent="0.25">
      <c r="A42" s="42" t="s">
        <v>2</v>
      </c>
      <c r="B42" s="42" t="s">
        <v>46</v>
      </c>
      <c r="C42" s="42" t="s">
        <v>51</v>
      </c>
      <c r="D42" s="43">
        <v>1216020</v>
      </c>
      <c r="E42" s="43">
        <v>1216020</v>
      </c>
      <c r="F42" s="44">
        <v>1</v>
      </c>
      <c r="G42" s="43">
        <v>1216020</v>
      </c>
      <c r="H42" s="44">
        <v>1</v>
      </c>
      <c r="I42" s="43">
        <v>1216020</v>
      </c>
      <c r="J42" s="44">
        <v>1</v>
      </c>
      <c r="K42" s="43">
        <v>1216020</v>
      </c>
      <c r="L42" s="44">
        <v>1</v>
      </c>
    </row>
    <row r="43" spans="1:12" x14ac:dyDescent="0.25">
      <c r="A43" s="42" t="s">
        <v>2</v>
      </c>
      <c r="B43" s="42" t="s">
        <v>46</v>
      </c>
      <c r="C43" s="42" t="s">
        <v>52</v>
      </c>
      <c r="D43" s="43">
        <v>1165700</v>
      </c>
      <c r="E43" s="43">
        <v>1165700</v>
      </c>
      <c r="F43" s="44">
        <v>1</v>
      </c>
      <c r="G43" s="43">
        <v>1165700</v>
      </c>
      <c r="H43" s="44">
        <v>1</v>
      </c>
      <c r="I43" s="43">
        <v>1165700</v>
      </c>
      <c r="J43" s="44">
        <v>1</v>
      </c>
      <c r="K43" s="43">
        <v>1165700</v>
      </c>
      <c r="L43" s="44">
        <v>1</v>
      </c>
    </row>
    <row r="44" spans="1:12" x14ac:dyDescent="0.25">
      <c r="A44" s="42" t="s">
        <v>2</v>
      </c>
      <c r="B44" s="42" t="s">
        <v>46</v>
      </c>
      <c r="C44" s="42" t="s">
        <v>53</v>
      </c>
      <c r="D44" s="43">
        <v>1049600</v>
      </c>
      <c r="E44" s="43">
        <v>1049600</v>
      </c>
      <c r="F44" s="44">
        <v>1</v>
      </c>
      <c r="G44" s="43">
        <v>1049600</v>
      </c>
      <c r="H44" s="44">
        <v>1</v>
      </c>
      <c r="I44" s="43">
        <v>1049600</v>
      </c>
      <c r="J44" s="44">
        <v>1</v>
      </c>
      <c r="K44" s="43">
        <v>1049600</v>
      </c>
      <c r="L44" s="44">
        <v>1</v>
      </c>
    </row>
    <row r="45" spans="1:12" x14ac:dyDescent="0.25">
      <c r="A45" s="42" t="s">
        <v>2</v>
      </c>
      <c r="B45" s="42" t="s">
        <v>46</v>
      </c>
      <c r="C45" s="42" t="s">
        <v>54</v>
      </c>
      <c r="D45" s="43">
        <v>909930</v>
      </c>
      <c r="E45" s="43">
        <v>909930</v>
      </c>
      <c r="F45" s="44">
        <v>1</v>
      </c>
      <c r="G45" s="43">
        <v>909930</v>
      </c>
      <c r="H45" s="44">
        <v>1</v>
      </c>
      <c r="I45" s="43">
        <v>909930</v>
      </c>
      <c r="J45" s="44">
        <v>1</v>
      </c>
      <c r="K45" s="43">
        <v>909930</v>
      </c>
      <c r="L45" s="44">
        <v>1</v>
      </c>
    </row>
    <row r="46" spans="1:12" x14ac:dyDescent="0.25">
      <c r="A46" s="42" t="s">
        <v>2</v>
      </c>
      <c r="B46" s="42" t="s">
        <v>46</v>
      </c>
      <c r="C46" s="42" t="s">
        <v>31</v>
      </c>
      <c r="D46" s="43">
        <v>1424750</v>
      </c>
      <c r="E46" s="43">
        <v>1424750</v>
      </c>
      <c r="F46" s="44">
        <v>1</v>
      </c>
      <c r="G46" s="43">
        <v>1424750</v>
      </c>
      <c r="H46" s="44">
        <v>1</v>
      </c>
      <c r="I46" s="43">
        <v>1424750</v>
      </c>
      <c r="J46" s="44">
        <v>1</v>
      </c>
      <c r="K46" s="43">
        <v>1424750</v>
      </c>
      <c r="L46" s="44">
        <v>1</v>
      </c>
    </row>
    <row r="47" spans="1:12" x14ac:dyDescent="0.25">
      <c r="A47" s="42" t="s">
        <v>2</v>
      </c>
      <c r="B47" s="42" t="s">
        <v>46</v>
      </c>
      <c r="C47" s="42" t="s">
        <v>55</v>
      </c>
      <c r="D47" s="43">
        <v>949100</v>
      </c>
      <c r="E47" s="43">
        <v>949100</v>
      </c>
      <c r="F47" s="44">
        <v>1</v>
      </c>
      <c r="G47" s="43">
        <v>949100</v>
      </c>
      <c r="H47" s="44">
        <v>1</v>
      </c>
      <c r="I47" s="43">
        <v>949100</v>
      </c>
      <c r="J47" s="44">
        <v>1</v>
      </c>
      <c r="K47" s="43">
        <v>949100</v>
      </c>
      <c r="L47" s="44">
        <v>1</v>
      </c>
    </row>
    <row r="48" spans="1:12" x14ac:dyDescent="0.25">
      <c r="A48" s="42" t="s">
        <v>2</v>
      </c>
      <c r="B48" s="42" t="s">
        <v>46</v>
      </c>
      <c r="C48" s="42" t="s">
        <v>33</v>
      </c>
      <c r="D48" s="43">
        <v>398423.89</v>
      </c>
      <c r="E48" s="43">
        <v>398423.89</v>
      </c>
      <c r="F48" s="44">
        <v>1</v>
      </c>
      <c r="G48" s="43">
        <v>398423.89</v>
      </c>
      <c r="H48" s="44">
        <v>1</v>
      </c>
      <c r="I48" s="43">
        <v>398423.89</v>
      </c>
      <c r="J48" s="44">
        <v>1</v>
      </c>
      <c r="K48" s="43">
        <v>398423.89</v>
      </c>
      <c r="L48" s="44">
        <v>1</v>
      </c>
    </row>
    <row r="49" spans="1:12" x14ac:dyDescent="0.25">
      <c r="A49" s="42" t="s">
        <v>2</v>
      </c>
      <c r="B49" s="42" t="s">
        <v>46</v>
      </c>
      <c r="C49" s="42" t="s">
        <v>56</v>
      </c>
      <c r="D49" s="43">
        <v>270673.31</v>
      </c>
      <c r="E49" s="43">
        <v>270673.31</v>
      </c>
      <c r="F49" s="44">
        <v>1</v>
      </c>
      <c r="G49" s="43">
        <v>270673.31</v>
      </c>
      <c r="H49" s="44">
        <v>1</v>
      </c>
      <c r="I49" s="43">
        <v>270673.31</v>
      </c>
      <c r="J49" s="44">
        <v>1</v>
      </c>
      <c r="K49" s="43">
        <v>270673.31</v>
      </c>
      <c r="L49" s="44">
        <v>1</v>
      </c>
    </row>
    <row r="50" spans="1:12" x14ac:dyDescent="0.25">
      <c r="A50" s="42" t="s">
        <v>2</v>
      </c>
      <c r="B50" s="42" t="s">
        <v>46</v>
      </c>
      <c r="C50" s="42" t="s">
        <v>35</v>
      </c>
      <c r="D50" s="43">
        <v>1586230</v>
      </c>
      <c r="E50" s="43">
        <v>1586230</v>
      </c>
      <c r="F50" s="44">
        <v>1</v>
      </c>
      <c r="G50" s="43">
        <v>1586230</v>
      </c>
      <c r="H50" s="44">
        <v>1</v>
      </c>
      <c r="I50" s="43">
        <v>1586230</v>
      </c>
      <c r="J50" s="44">
        <v>1</v>
      </c>
      <c r="K50" s="43">
        <v>1586230</v>
      </c>
      <c r="L50" s="44">
        <v>1</v>
      </c>
    </row>
    <row r="51" spans="1:12" x14ac:dyDescent="0.25">
      <c r="A51" s="42" t="s">
        <v>2</v>
      </c>
      <c r="B51" s="42" t="s">
        <v>46</v>
      </c>
      <c r="C51" s="42" t="s">
        <v>36</v>
      </c>
      <c r="D51" s="43">
        <v>231366.76</v>
      </c>
      <c r="E51" s="43">
        <v>231366.76</v>
      </c>
      <c r="F51" s="44">
        <v>1</v>
      </c>
      <c r="G51" s="43">
        <v>231366.76</v>
      </c>
      <c r="H51" s="44">
        <v>1</v>
      </c>
      <c r="I51" s="43">
        <v>231366.76</v>
      </c>
      <c r="J51" s="44">
        <v>1</v>
      </c>
      <c r="K51" s="43">
        <v>231366.76</v>
      </c>
      <c r="L51" s="44">
        <v>1</v>
      </c>
    </row>
    <row r="52" spans="1:12" x14ac:dyDescent="0.25">
      <c r="A52" s="42" t="s">
        <v>2</v>
      </c>
      <c r="B52" s="42" t="s">
        <v>46</v>
      </c>
      <c r="C52" s="42" t="s">
        <v>57</v>
      </c>
      <c r="D52" s="43">
        <v>1407060</v>
      </c>
      <c r="E52" s="43">
        <v>1407060</v>
      </c>
      <c r="F52" s="44">
        <v>1</v>
      </c>
      <c r="G52" s="43">
        <v>1407060</v>
      </c>
      <c r="H52" s="44">
        <v>1</v>
      </c>
      <c r="I52" s="43">
        <v>1407060</v>
      </c>
      <c r="J52" s="44">
        <v>1</v>
      </c>
      <c r="K52" s="43">
        <v>1407060</v>
      </c>
      <c r="L52" s="44">
        <v>1</v>
      </c>
    </row>
    <row r="53" spans="1:12" x14ac:dyDescent="0.25">
      <c r="A53" s="42" t="s">
        <v>2</v>
      </c>
      <c r="B53" s="42" t="s">
        <v>46</v>
      </c>
      <c r="C53" s="42" t="s">
        <v>58</v>
      </c>
      <c r="D53" s="43">
        <v>1425220</v>
      </c>
      <c r="E53" s="43">
        <v>1425220</v>
      </c>
      <c r="F53" s="44">
        <v>1</v>
      </c>
      <c r="G53" s="43">
        <v>1425220</v>
      </c>
      <c r="H53" s="44">
        <v>1</v>
      </c>
      <c r="I53" s="43">
        <v>1425220</v>
      </c>
      <c r="J53" s="44">
        <v>1</v>
      </c>
      <c r="K53" s="43">
        <v>1425220</v>
      </c>
      <c r="L53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34">
        <v>61548.39</v>
      </c>
      <c r="E4" s="34">
        <v>46161.3</v>
      </c>
      <c r="F4" s="35">
        <v>0.75</v>
      </c>
      <c r="G4" s="34">
        <v>46161.3</v>
      </c>
      <c r="H4" s="35">
        <v>0.75</v>
      </c>
      <c r="I4" s="34">
        <v>46161.3</v>
      </c>
      <c r="J4" s="35">
        <v>0.75</v>
      </c>
      <c r="K4">
        <v>0</v>
      </c>
      <c r="L4" s="35">
        <v>0</v>
      </c>
    </row>
    <row r="5" spans="1:12" x14ac:dyDescent="0.25">
      <c r="A5" t="s">
        <v>2</v>
      </c>
      <c r="B5" t="s">
        <v>7</v>
      </c>
      <c r="C5" t="s">
        <v>9</v>
      </c>
      <c r="D5" s="34">
        <v>57927.86</v>
      </c>
      <c r="E5" s="34">
        <v>43445.9</v>
      </c>
      <c r="F5" s="35">
        <v>0.75</v>
      </c>
      <c r="G5" s="34">
        <v>43445.9</v>
      </c>
      <c r="H5" s="35">
        <v>0.75</v>
      </c>
      <c r="I5" s="34">
        <v>43445.9</v>
      </c>
      <c r="J5" s="35">
        <v>0.75</v>
      </c>
      <c r="K5">
        <v>0</v>
      </c>
      <c r="L5" s="35">
        <v>0</v>
      </c>
    </row>
    <row r="6" spans="1:12" x14ac:dyDescent="0.25">
      <c r="A6" t="s">
        <v>2</v>
      </c>
      <c r="B6" t="s">
        <v>7</v>
      </c>
      <c r="C6" t="s">
        <v>10</v>
      </c>
      <c r="D6" s="34">
        <v>149745.84</v>
      </c>
      <c r="E6" s="34">
        <v>149745.84</v>
      </c>
      <c r="F6" s="35">
        <v>1</v>
      </c>
      <c r="G6" s="34">
        <v>149745.84</v>
      </c>
      <c r="H6" s="35">
        <v>1</v>
      </c>
      <c r="I6" s="34">
        <v>149745.84</v>
      </c>
      <c r="J6" s="35">
        <v>1</v>
      </c>
      <c r="K6" s="34">
        <v>149745.84</v>
      </c>
      <c r="L6" s="35">
        <v>1</v>
      </c>
    </row>
    <row r="7" spans="1:12" x14ac:dyDescent="0.25">
      <c r="A7" t="s">
        <v>2</v>
      </c>
      <c r="B7" t="s">
        <v>7</v>
      </c>
      <c r="C7" t="s">
        <v>11</v>
      </c>
      <c r="D7" s="34">
        <v>3632.65</v>
      </c>
      <c r="E7" s="34">
        <v>3632.65</v>
      </c>
      <c r="F7" s="35">
        <v>1</v>
      </c>
      <c r="G7" s="34">
        <v>3632.65</v>
      </c>
      <c r="H7" s="35">
        <v>1</v>
      </c>
      <c r="I7" s="34">
        <v>3632.65</v>
      </c>
      <c r="J7" s="35">
        <v>1</v>
      </c>
      <c r="K7" s="34">
        <v>3632.65</v>
      </c>
      <c r="L7" s="35">
        <v>1</v>
      </c>
    </row>
    <row r="8" spans="1:12" x14ac:dyDescent="0.25">
      <c r="A8" t="s">
        <v>2</v>
      </c>
      <c r="B8" t="s">
        <v>7</v>
      </c>
      <c r="C8" t="s">
        <v>12</v>
      </c>
      <c r="D8" s="34">
        <v>66526.929999999993</v>
      </c>
      <c r="E8" s="34">
        <v>66526.929999999993</v>
      </c>
      <c r="F8" s="35">
        <v>1</v>
      </c>
      <c r="G8" s="34">
        <v>66526.929999999993</v>
      </c>
      <c r="H8" s="35">
        <v>1</v>
      </c>
      <c r="I8" s="34">
        <v>66526.929999999993</v>
      </c>
      <c r="J8" s="35">
        <v>1</v>
      </c>
      <c r="K8" s="34">
        <v>66526.929999999993</v>
      </c>
      <c r="L8" s="35">
        <v>1</v>
      </c>
    </row>
    <row r="9" spans="1:12" x14ac:dyDescent="0.25">
      <c r="A9" t="s">
        <v>2</v>
      </c>
      <c r="B9" t="s">
        <v>7</v>
      </c>
      <c r="C9" t="s">
        <v>13</v>
      </c>
      <c r="D9" s="34">
        <v>27322.57</v>
      </c>
      <c r="E9" s="34">
        <v>27322.57</v>
      </c>
      <c r="F9" s="35">
        <v>1</v>
      </c>
      <c r="G9" s="34">
        <v>27322.57</v>
      </c>
      <c r="H9" s="35">
        <v>1</v>
      </c>
      <c r="I9" s="34">
        <v>27322.57</v>
      </c>
      <c r="J9" s="35">
        <v>1</v>
      </c>
      <c r="K9" s="34">
        <v>27322.57</v>
      </c>
      <c r="L9" s="35">
        <v>1</v>
      </c>
    </row>
    <row r="10" spans="1:12" x14ac:dyDescent="0.25">
      <c r="A10" t="s">
        <v>2</v>
      </c>
      <c r="B10" t="s">
        <v>7</v>
      </c>
      <c r="C10" t="s">
        <v>14</v>
      </c>
      <c r="D10" s="34">
        <v>7738.9</v>
      </c>
      <c r="E10" s="34">
        <v>7738.9</v>
      </c>
      <c r="F10" s="35">
        <v>1</v>
      </c>
      <c r="G10" s="34">
        <v>7738.9</v>
      </c>
      <c r="H10" s="35">
        <v>1</v>
      </c>
      <c r="I10" s="34">
        <v>7738.9</v>
      </c>
      <c r="J10" s="35">
        <v>1</v>
      </c>
      <c r="K10" s="34">
        <v>7738.9</v>
      </c>
      <c r="L10" s="35">
        <v>1</v>
      </c>
    </row>
    <row r="11" spans="1:12" x14ac:dyDescent="0.25">
      <c r="A11" t="s">
        <v>2</v>
      </c>
      <c r="B11" t="s">
        <v>7</v>
      </c>
      <c r="C11" t="s">
        <v>15</v>
      </c>
      <c r="D11" s="34">
        <v>12606.7</v>
      </c>
      <c r="E11" s="34">
        <v>12606.7</v>
      </c>
      <c r="F11" s="35">
        <v>1</v>
      </c>
      <c r="G11" s="34">
        <v>12606.7</v>
      </c>
      <c r="H11" s="35">
        <v>1</v>
      </c>
      <c r="I11" s="34">
        <v>12606.7</v>
      </c>
      <c r="J11" s="35">
        <v>1</v>
      </c>
      <c r="K11" s="34">
        <v>12606.7</v>
      </c>
      <c r="L11" s="35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35">
        <v>1</v>
      </c>
      <c r="G12">
        <v>437.83</v>
      </c>
      <c r="H12" s="35">
        <v>1</v>
      </c>
      <c r="I12">
        <v>437.83</v>
      </c>
      <c r="J12" s="35">
        <v>1</v>
      </c>
      <c r="K12">
        <v>437.83</v>
      </c>
      <c r="L12" s="35">
        <v>1</v>
      </c>
    </row>
    <row r="13" spans="1:12" x14ac:dyDescent="0.25">
      <c r="A13" t="s">
        <v>2</v>
      </c>
      <c r="B13" t="s">
        <v>7</v>
      </c>
      <c r="C13" t="s">
        <v>17</v>
      </c>
      <c r="D13" s="34">
        <v>11811.4</v>
      </c>
      <c r="E13" s="34">
        <v>11811.4</v>
      </c>
      <c r="F13" s="35">
        <v>1</v>
      </c>
      <c r="G13" s="34">
        <v>11811.4</v>
      </c>
      <c r="H13" s="35">
        <v>1</v>
      </c>
      <c r="I13" s="34">
        <v>11811.4</v>
      </c>
      <c r="J13" s="35">
        <v>1</v>
      </c>
      <c r="K13" s="34">
        <v>11811.4</v>
      </c>
      <c r="L13" s="35">
        <v>1</v>
      </c>
    </row>
    <row r="14" spans="1:12" x14ac:dyDescent="0.25">
      <c r="A14" t="s">
        <v>2</v>
      </c>
      <c r="B14" t="s">
        <v>7</v>
      </c>
      <c r="C14" t="s">
        <v>18</v>
      </c>
      <c r="D14" s="34">
        <v>13649.2</v>
      </c>
      <c r="E14" s="34">
        <v>13649.2</v>
      </c>
      <c r="F14" s="35">
        <v>1</v>
      </c>
      <c r="G14" s="34">
        <v>13649.2</v>
      </c>
      <c r="H14" s="35">
        <v>1</v>
      </c>
      <c r="I14" s="34">
        <v>13649.2</v>
      </c>
      <c r="J14" s="35">
        <v>1</v>
      </c>
      <c r="K14" s="34">
        <v>13649.2</v>
      </c>
      <c r="L14" s="35">
        <v>1</v>
      </c>
    </row>
    <row r="15" spans="1:12" x14ac:dyDescent="0.25">
      <c r="A15" t="s">
        <v>2</v>
      </c>
      <c r="B15" t="s">
        <v>7</v>
      </c>
      <c r="C15" t="s">
        <v>19</v>
      </c>
      <c r="D15" s="34">
        <v>18010.7</v>
      </c>
      <c r="E15" s="34">
        <v>18010.7</v>
      </c>
      <c r="F15" s="35">
        <v>1</v>
      </c>
      <c r="G15" s="34">
        <v>18010.7</v>
      </c>
      <c r="H15" s="35">
        <v>1</v>
      </c>
      <c r="I15" s="34">
        <v>15437.74</v>
      </c>
      <c r="J15" s="35">
        <v>0.85709999999999997</v>
      </c>
      <c r="K15">
        <v>0</v>
      </c>
      <c r="L15" s="35">
        <v>0</v>
      </c>
    </row>
    <row r="16" spans="1:12" x14ac:dyDescent="0.25">
      <c r="A16" t="s">
        <v>2</v>
      </c>
      <c r="B16" t="s">
        <v>7</v>
      </c>
      <c r="C16" t="s">
        <v>20</v>
      </c>
      <c r="D16" s="34">
        <v>14499.95</v>
      </c>
      <c r="E16" s="34">
        <v>14499.95</v>
      </c>
      <c r="F16" s="35">
        <v>1</v>
      </c>
      <c r="G16" s="34">
        <v>14499.95</v>
      </c>
      <c r="H16" s="35">
        <v>1</v>
      </c>
      <c r="I16" s="34">
        <v>14499.95</v>
      </c>
      <c r="J16" s="35">
        <v>1</v>
      </c>
      <c r="K16" s="34">
        <v>14499.95</v>
      </c>
      <c r="L16" s="35">
        <v>1</v>
      </c>
    </row>
    <row r="17" spans="1:12" x14ac:dyDescent="0.25">
      <c r="A17" t="s">
        <v>2</v>
      </c>
      <c r="B17" t="s">
        <v>7</v>
      </c>
      <c r="C17" t="s">
        <v>21</v>
      </c>
      <c r="D17" s="34">
        <v>107390.5</v>
      </c>
      <c r="E17" s="34">
        <v>107390.5</v>
      </c>
      <c r="F17" s="35">
        <v>1</v>
      </c>
      <c r="G17" s="34">
        <v>106448.48</v>
      </c>
      <c r="H17" s="35">
        <v>0.99119999999999997</v>
      </c>
      <c r="I17" s="34">
        <v>106448.48</v>
      </c>
      <c r="J17" s="35">
        <v>0.99119999999999997</v>
      </c>
      <c r="K17">
        <v>0</v>
      </c>
      <c r="L17" s="35">
        <v>0</v>
      </c>
    </row>
    <row r="18" spans="1:12" x14ac:dyDescent="0.25">
      <c r="A18" t="s">
        <v>2</v>
      </c>
      <c r="B18" t="s">
        <v>7</v>
      </c>
      <c r="C18" t="s">
        <v>22</v>
      </c>
      <c r="D18" s="34">
        <v>87030.76</v>
      </c>
      <c r="E18" s="34">
        <v>87030.76</v>
      </c>
      <c r="F18" s="35">
        <v>1</v>
      </c>
      <c r="G18" s="34">
        <v>87030.76</v>
      </c>
      <c r="H18" s="35">
        <v>1</v>
      </c>
      <c r="I18" s="34">
        <v>87030.76</v>
      </c>
      <c r="J18" s="35">
        <v>1</v>
      </c>
      <c r="K18" s="34">
        <v>87030.76</v>
      </c>
      <c r="L18" s="35">
        <v>1</v>
      </c>
    </row>
    <row r="19" spans="1:12" x14ac:dyDescent="0.25">
      <c r="A19" t="s">
        <v>2</v>
      </c>
      <c r="B19" t="s">
        <v>7</v>
      </c>
      <c r="C19" t="s">
        <v>23</v>
      </c>
      <c r="D19" s="34">
        <v>82046.399999999994</v>
      </c>
      <c r="E19" s="34">
        <v>82046.399999999994</v>
      </c>
      <c r="F19" s="35">
        <v>1</v>
      </c>
      <c r="G19" s="34">
        <v>82046.399999999994</v>
      </c>
      <c r="H19" s="35">
        <v>1</v>
      </c>
      <c r="I19" s="34">
        <v>82046.399999999994</v>
      </c>
      <c r="J19" s="35">
        <v>1</v>
      </c>
      <c r="K19" s="34">
        <v>82046.399999999994</v>
      </c>
      <c r="L19" s="35">
        <v>1</v>
      </c>
    </row>
    <row r="20" spans="1:12" x14ac:dyDescent="0.25">
      <c r="A20" t="s">
        <v>2</v>
      </c>
      <c r="B20" t="s">
        <v>7</v>
      </c>
      <c r="C20" t="s">
        <v>24</v>
      </c>
      <c r="D20" s="34">
        <v>80497.16</v>
      </c>
      <c r="E20" s="34">
        <v>80497.16</v>
      </c>
      <c r="F20" s="35">
        <v>1</v>
      </c>
      <c r="G20" s="34">
        <v>74747.360000000001</v>
      </c>
      <c r="H20" s="35">
        <v>0.92859999999999998</v>
      </c>
      <c r="I20" s="34">
        <v>74747.360000000001</v>
      </c>
      <c r="J20" s="35">
        <v>0.92859999999999998</v>
      </c>
      <c r="K20">
        <v>0</v>
      </c>
      <c r="L20" s="35">
        <v>0</v>
      </c>
    </row>
    <row r="21" spans="1:12" x14ac:dyDescent="0.25">
      <c r="A21" t="s">
        <v>2</v>
      </c>
      <c r="B21" t="s">
        <v>7</v>
      </c>
      <c r="C21" t="s">
        <v>25</v>
      </c>
      <c r="D21" s="34">
        <v>89010.22</v>
      </c>
      <c r="E21" s="34">
        <v>89010.22</v>
      </c>
      <c r="F21" s="35">
        <v>1</v>
      </c>
      <c r="G21" s="34">
        <v>89010.22</v>
      </c>
      <c r="H21" s="35">
        <v>1</v>
      </c>
      <c r="I21" s="34">
        <v>89010.22</v>
      </c>
      <c r="J21" s="35">
        <v>1</v>
      </c>
      <c r="K21" s="34">
        <v>89010.22</v>
      </c>
      <c r="L21" s="35">
        <v>1</v>
      </c>
    </row>
    <row r="22" spans="1:12" x14ac:dyDescent="0.25">
      <c r="A22" t="s">
        <v>2</v>
      </c>
      <c r="B22" t="s">
        <v>7</v>
      </c>
      <c r="C22" t="s">
        <v>26</v>
      </c>
      <c r="D22" s="34">
        <v>88239.1</v>
      </c>
      <c r="E22" s="34">
        <v>88239.1</v>
      </c>
      <c r="F22" s="35">
        <v>1</v>
      </c>
      <c r="G22" s="34">
        <v>88239.1</v>
      </c>
      <c r="H22" s="35">
        <v>1</v>
      </c>
      <c r="I22" s="34">
        <v>88239.1</v>
      </c>
      <c r="J22" s="35">
        <v>1</v>
      </c>
      <c r="K22" s="34">
        <v>88239.1</v>
      </c>
      <c r="L22" s="35">
        <v>1</v>
      </c>
    </row>
    <row r="23" spans="1:12" x14ac:dyDescent="0.25">
      <c r="A23" t="s">
        <v>2</v>
      </c>
      <c r="B23" t="s">
        <v>7</v>
      </c>
      <c r="C23" t="s">
        <v>27</v>
      </c>
      <c r="D23" s="34">
        <v>61132.49</v>
      </c>
      <c r="E23" s="34">
        <v>61132.49</v>
      </c>
      <c r="F23" s="35">
        <v>1</v>
      </c>
      <c r="G23" s="34">
        <v>61132.49</v>
      </c>
      <c r="H23" s="35">
        <v>1</v>
      </c>
      <c r="I23" s="34">
        <v>61132.49</v>
      </c>
      <c r="J23" s="35">
        <v>1</v>
      </c>
      <c r="K23" s="34">
        <v>61132.49</v>
      </c>
      <c r="L23" s="35">
        <v>1</v>
      </c>
    </row>
    <row r="24" spans="1:12" x14ac:dyDescent="0.25">
      <c r="A24" t="s">
        <v>2</v>
      </c>
      <c r="B24" t="s">
        <v>7</v>
      </c>
      <c r="C24" t="s">
        <v>28</v>
      </c>
      <c r="D24" s="34">
        <v>62868.84</v>
      </c>
      <c r="E24" s="34">
        <v>62868.84</v>
      </c>
      <c r="F24" s="35">
        <v>1</v>
      </c>
      <c r="G24" s="34">
        <v>62868.84</v>
      </c>
      <c r="H24" s="35">
        <v>1</v>
      </c>
      <c r="I24" s="34">
        <v>62868.84</v>
      </c>
      <c r="J24" s="35">
        <v>1</v>
      </c>
      <c r="K24" s="34">
        <v>62868.84</v>
      </c>
      <c r="L24" s="35">
        <v>1</v>
      </c>
    </row>
    <row r="25" spans="1:12" x14ac:dyDescent="0.25">
      <c r="A25" t="s">
        <v>2</v>
      </c>
      <c r="B25" t="s">
        <v>7</v>
      </c>
      <c r="C25" t="s">
        <v>29</v>
      </c>
      <c r="D25" s="34">
        <v>113928.35</v>
      </c>
      <c r="E25" s="34">
        <v>113928.35</v>
      </c>
      <c r="F25" s="35">
        <v>1</v>
      </c>
      <c r="G25" s="34">
        <v>113928.35</v>
      </c>
      <c r="H25" s="35">
        <v>1</v>
      </c>
      <c r="I25" s="34">
        <v>113928.35</v>
      </c>
      <c r="J25" s="35">
        <v>1</v>
      </c>
      <c r="K25" s="34">
        <v>113928.35</v>
      </c>
      <c r="L25" s="35">
        <v>1</v>
      </c>
    </row>
    <row r="26" spans="1:12" x14ac:dyDescent="0.25">
      <c r="A26" t="s">
        <v>2</v>
      </c>
      <c r="B26" t="s">
        <v>7</v>
      </c>
      <c r="C26" t="s">
        <v>30</v>
      </c>
      <c r="D26" s="34">
        <v>168830.83</v>
      </c>
      <c r="E26" s="34">
        <v>127437.57</v>
      </c>
      <c r="F26" s="35">
        <v>0.75480000000000003</v>
      </c>
      <c r="G26" s="34">
        <v>118047.44</v>
      </c>
      <c r="H26" s="35">
        <v>0.69920000000000004</v>
      </c>
      <c r="I26" s="34">
        <v>89877.03</v>
      </c>
      <c r="J26" s="35">
        <v>0.5323</v>
      </c>
      <c r="K26">
        <v>0</v>
      </c>
      <c r="L26" s="35">
        <v>0</v>
      </c>
    </row>
    <row r="27" spans="1:12" x14ac:dyDescent="0.25">
      <c r="A27" t="s">
        <v>2</v>
      </c>
      <c r="B27" t="s">
        <v>31</v>
      </c>
      <c r="C27" t="s">
        <v>32</v>
      </c>
      <c r="D27" s="34">
        <v>1105480</v>
      </c>
      <c r="E27" s="34">
        <v>1105480</v>
      </c>
      <c r="F27" s="35">
        <v>1</v>
      </c>
      <c r="G27" s="34">
        <v>1105480</v>
      </c>
      <c r="H27" s="35">
        <v>1</v>
      </c>
      <c r="I27" s="34">
        <v>1105480</v>
      </c>
      <c r="J27" s="35">
        <v>1</v>
      </c>
      <c r="K27" s="34">
        <v>1105480</v>
      </c>
      <c r="L27" s="35">
        <v>1</v>
      </c>
    </row>
    <row r="28" spans="1:12" x14ac:dyDescent="0.25">
      <c r="A28" t="s">
        <v>2</v>
      </c>
      <c r="B28" t="s">
        <v>33</v>
      </c>
      <c r="C28" t="s">
        <v>34</v>
      </c>
      <c r="D28" s="34">
        <v>38583.480000000003</v>
      </c>
      <c r="E28" s="34">
        <v>38583.480000000003</v>
      </c>
      <c r="F28" s="35">
        <v>1</v>
      </c>
      <c r="G28" s="34">
        <v>38583.480000000003</v>
      </c>
      <c r="H28" s="35">
        <v>1</v>
      </c>
      <c r="I28" s="34">
        <v>38583.480000000003</v>
      </c>
      <c r="J28" s="35">
        <v>1</v>
      </c>
      <c r="K28" s="34">
        <v>38583.480000000003</v>
      </c>
      <c r="L28" s="35">
        <v>1</v>
      </c>
    </row>
    <row r="29" spans="1:12" x14ac:dyDescent="0.25">
      <c r="A29" t="s">
        <v>2</v>
      </c>
      <c r="B29" t="s">
        <v>35</v>
      </c>
      <c r="C29" t="s">
        <v>35</v>
      </c>
      <c r="D29" s="34">
        <v>1571.32</v>
      </c>
      <c r="E29" s="34">
        <v>1571.32</v>
      </c>
      <c r="F29" s="35">
        <v>1</v>
      </c>
      <c r="G29" s="34">
        <v>1571.32</v>
      </c>
      <c r="H29" s="35">
        <v>1</v>
      </c>
      <c r="I29" s="34">
        <v>1571.32</v>
      </c>
      <c r="J29" s="35">
        <v>1</v>
      </c>
      <c r="K29" s="34">
        <v>1571.32</v>
      </c>
      <c r="L29" s="35">
        <v>1</v>
      </c>
    </row>
    <row r="30" spans="1:12" x14ac:dyDescent="0.25">
      <c r="A30" t="s">
        <v>2</v>
      </c>
      <c r="B30" t="s">
        <v>36</v>
      </c>
      <c r="C30" t="s">
        <v>36</v>
      </c>
      <c r="D30" s="34">
        <v>231366.76</v>
      </c>
      <c r="E30" s="34">
        <v>231366.76</v>
      </c>
      <c r="F30" s="35">
        <v>1</v>
      </c>
      <c r="G30" s="34">
        <v>231366.76</v>
      </c>
      <c r="H30" s="35">
        <v>1</v>
      </c>
      <c r="I30" s="34">
        <v>231366.76</v>
      </c>
      <c r="J30" s="35">
        <v>1</v>
      </c>
      <c r="K30" s="34">
        <v>231366.76</v>
      </c>
      <c r="L30" s="35">
        <v>1</v>
      </c>
    </row>
    <row r="31" spans="1:12" x14ac:dyDescent="0.25">
      <c r="A31" t="s">
        <v>2</v>
      </c>
      <c r="B31" t="s">
        <v>37</v>
      </c>
      <c r="C31" t="s">
        <v>38</v>
      </c>
      <c r="D31" s="34">
        <v>111189.84</v>
      </c>
      <c r="E31" s="34">
        <v>111189.84</v>
      </c>
      <c r="F31" s="35">
        <v>1</v>
      </c>
      <c r="G31" s="34">
        <v>111189.84</v>
      </c>
      <c r="H31" s="35">
        <v>1</v>
      </c>
      <c r="I31" s="34">
        <v>111189.84</v>
      </c>
      <c r="J31" s="35">
        <v>1</v>
      </c>
      <c r="K31" s="34">
        <v>111189.84</v>
      </c>
      <c r="L31" s="35">
        <v>1</v>
      </c>
    </row>
    <row r="32" spans="1:12" x14ac:dyDescent="0.25">
      <c r="A32" t="s">
        <v>2</v>
      </c>
      <c r="B32" t="s">
        <v>37</v>
      </c>
      <c r="C32" t="s">
        <v>39</v>
      </c>
      <c r="D32" s="34">
        <v>112594.34</v>
      </c>
      <c r="E32" s="34">
        <v>112594.34</v>
      </c>
      <c r="F32" s="35">
        <v>1</v>
      </c>
      <c r="G32" s="34">
        <v>112594.34</v>
      </c>
      <c r="H32" s="35">
        <v>1</v>
      </c>
      <c r="I32" s="34">
        <v>112594.34</v>
      </c>
      <c r="J32" s="35">
        <v>1</v>
      </c>
      <c r="K32" s="34">
        <v>112594.34</v>
      </c>
      <c r="L32" s="35">
        <v>1</v>
      </c>
    </row>
    <row r="33" spans="1:12" x14ac:dyDescent="0.25">
      <c r="A33" t="s">
        <v>2</v>
      </c>
      <c r="B33" t="s">
        <v>37</v>
      </c>
      <c r="C33" t="s">
        <v>40</v>
      </c>
      <c r="D33" s="34">
        <v>103605.24</v>
      </c>
      <c r="E33" s="34">
        <v>103605.24</v>
      </c>
      <c r="F33" s="35">
        <v>1</v>
      </c>
      <c r="G33" s="34">
        <v>103605.24</v>
      </c>
      <c r="H33" s="35">
        <v>1</v>
      </c>
      <c r="I33" s="34">
        <v>103605.24</v>
      </c>
      <c r="J33" s="35">
        <v>1</v>
      </c>
      <c r="K33" s="34">
        <v>103605.24</v>
      </c>
      <c r="L33" s="35">
        <v>1</v>
      </c>
    </row>
    <row r="34" spans="1:12" x14ac:dyDescent="0.25">
      <c r="A34" t="s">
        <v>2</v>
      </c>
      <c r="B34" t="s">
        <v>37</v>
      </c>
      <c r="C34" t="s">
        <v>41</v>
      </c>
      <c r="D34" s="34">
        <v>95925.06</v>
      </c>
      <c r="E34" s="34">
        <v>95925.06</v>
      </c>
      <c r="F34" s="35">
        <v>1</v>
      </c>
      <c r="G34" s="34">
        <v>95925.06</v>
      </c>
      <c r="H34" s="35">
        <v>1</v>
      </c>
      <c r="I34" s="34">
        <v>95925.06</v>
      </c>
      <c r="J34" s="35">
        <v>1</v>
      </c>
      <c r="K34" s="34">
        <v>95925.06</v>
      </c>
      <c r="L34" s="35">
        <v>1</v>
      </c>
    </row>
    <row r="35" spans="1:12" x14ac:dyDescent="0.25">
      <c r="A35" t="s">
        <v>2</v>
      </c>
      <c r="B35" t="s">
        <v>37</v>
      </c>
      <c r="C35" t="s">
        <v>42</v>
      </c>
      <c r="D35" s="34">
        <v>95809.14</v>
      </c>
      <c r="E35" s="34">
        <v>95809.14</v>
      </c>
      <c r="F35" s="35">
        <v>1</v>
      </c>
      <c r="G35" s="34">
        <v>95809.14</v>
      </c>
      <c r="H35" s="35">
        <v>1</v>
      </c>
      <c r="I35" s="34">
        <v>95809.14</v>
      </c>
      <c r="J35" s="35">
        <v>1</v>
      </c>
      <c r="K35" s="34">
        <v>95809.14</v>
      </c>
      <c r="L35" s="35">
        <v>1</v>
      </c>
    </row>
    <row r="36" spans="1:12" x14ac:dyDescent="0.25">
      <c r="A36" t="s">
        <v>2</v>
      </c>
      <c r="B36" t="s">
        <v>37</v>
      </c>
      <c r="C36" t="s">
        <v>43</v>
      </c>
      <c r="D36" s="34">
        <v>95330.38</v>
      </c>
      <c r="E36" s="34">
        <v>95330.38</v>
      </c>
      <c r="F36" s="35">
        <v>1</v>
      </c>
      <c r="G36" s="34">
        <v>95330.38</v>
      </c>
      <c r="H36" s="35">
        <v>1</v>
      </c>
      <c r="I36" s="34">
        <v>95330.38</v>
      </c>
      <c r="J36" s="35">
        <v>1</v>
      </c>
      <c r="K36" s="34">
        <v>95330.38</v>
      </c>
      <c r="L36" s="35">
        <v>1</v>
      </c>
    </row>
    <row r="37" spans="1:12" x14ac:dyDescent="0.25">
      <c r="A37" t="s">
        <v>2</v>
      </c>
      <c r="B37" t="s">
        <v>37</v>
      </c>
      <c r="C37" t="s">
        <v>44</v>
      </c>
      <c r="D37" s="34">
        <v>134751.15</v>
      </c>
      <c r="E37" s="34">
        <v>134751.15</v>
      </c>
      <c r="F37" s="35">
        <v>1</v>
      </c>
      <c r="G37" s="34">
        <v>134751.15</v>
      </c>
      <c r="H37" s="35">
        <v>1</v>
      </c>
      <c r="I37" s="34">
        <v>134751.15</v>
      </c>
      <c r="J37" s="35">
        <v>1</v>
      </c>
      <c r="K37" s="34">
        <v>134751.15</v>
      </c>
      <c r="L37" s="35">
        <v>1</v>
      </c>
    </row>
    <row r="38" spans="1:12" x14ac:dyDescent="0.25">
      <c r="A38" t="s">
        <v>2</v>
      </c>
      <c r="B38" t="s">
        <v>37</v>
      </c>
      <c r="C38" t="s">
        <v>45</v>
      </c>
      <c r="D38" s="34">
        <v>68960.59</v>
      </c>
      <c r="E38" s="34">
        <v>68960.59</v>
      </c>
      <c r="F38" s="35">
        <v>1</v>
      </c>
      <c r="G38" s="34">
        <v>68960.59</v>
      </c>
      <c r="H38" s="35">
        <v>1</v>
      </c>
      <c r="I38" s="34">
        <v>68960.59</v>
      </c>
      <c r="J38" s="35">
        <v>1</v>
      </c>
      <c r="K38" s="34">
        <v>68960.59</v>
      </c>
      <c r="L38" s="35">
        <v>1</v>
      </c>
    </row>
    <row r="39" spans="1:12" x14ac:dyDescent="0.25">
      <c r="A39" t="s">
        <v>2</v>
      </c>
      <c r="B39" t="s">
        <v>46</v>
      </c>
      <c r="C39" t="s">
        <v>47</v>
      </c>
      <c r="D39" s="34">
        <v>1420480</v>
      </c>
      <c r="E39" s="34">
        <v>1420480</v>
      </c>
      <c r="F39" s="35">
        <v>1</v>
      </c>
      <c r="G39" s="34">
        <v>1420480</v>
      </c>
      <c r="H39" s="35">
        <v>1</v>
      </c>
      <c r="I39" s="34">
        <v>1420480</v>
      </c>
      <c r="J39" s="35">
        <v>1</v>
      </c>
      <c r="K39" s="34">
        <v>1420480</v>
      </c>
      <c r="L39" s="35">
        <v>1</v>
      </c>
    </row>
    <row r="40" spans="1:12" x14ac:dyDescent="0.25">
      <c r="A40" t="s">
        <v>2</v>
      </c>
      <c r="B40" t="s">
        <v>46</v>
      </c>
      <c r="C40" t="s">
        <v>48</v>
      </c>
      <c r="D40" s="34">
        <v>352478.99</v>
      </c>
      <c r="E40" s="34">
        <v>352478.99</v>
      </c>
      <c r="F40" s="35">
        <v>1</v>
      </c>
      <c r="G40" s="34">
        <v>352478.99</v>
      </c>
      <c r="H40" s="35">
        <v>1</v>
      </c>
      <c r="I40" s="34">
        <v>352478.99</v>
      </c>
      <c r="J40" s="35">
        <v>1</v>
      </c>
      <c r="K40" s="34">
        <v>352478.99</v>
      </c>
      <c r="L40" s="35">
        <v>1</v>
      </c>
    </row>
    <row r="41" spans="1:12" x14ac:dyDescent="0.25">
      <c r="A41" t="s">
        <v>2</v>
      </c>
      <c r="B41" t="s">
        <v>46</v>
      </c>
      <c r="C41" t="s">
        <v>49</v>
      </c>
      <c r="D41" s="34">
        <v>250809.98</v>
      </c>
      <c r="E41" s="34">
        <v>250809.98</v>
      </c>
      <c r="F41" s="35">
        <v>1</v>
      </c>
      <c r="G41" s="34">
        <v>250809.98</v>
      </c>
      <c r="H41" s="35">
        <v>1</v>
      </c>
      <c r="I41" s="34">
        <v>250809.98</v>
      </c>
      <c r="J41" s="35">
        <v>1</v>
      </c>
      <c r="K41" s="34">
        <v>250809.98</v>
      </c>
      <c r="L41" s="35">
        <v>1</v>
      </c>
    </row>
    <row r="42" spans="1:12" x14ac:dyDescent="0.25">
      <c r="A42" t="s">
        <v>2</v>
      </c>
      <c r="B42" t="s">
        <v>46</v>
      </c>
      <c r="C42" t="s">
        <v>50</v>
      </c>
      <c r="D42" s="34">
        <v>1244360</v>
      </c>
      <c r="E42" s="34">
        <v>1244360</v>
      </c>
      <c r="F42" s="35">
        <v>1</v>
      </c>
      <c r="G42" s="34">
        <v>1244360</v>
      </c>
      <c r="H42" s="35">
        <v>1</v>
      </c>
      <c r="I42" s="34">
        <v>1244360</v>
      </c>
      <c r="J42" s="35">
        <v>1</v>
      </c>
      <c r="K42" s="34">
        <v>1244360</v>
      </c>
      <c r="L42" s="35">
        <v>1</v>
      </c>
    </row>
    <row r="43" spans="1:12" x14ac:dyDescent="0.25">
      <c r="A43" t="s">
        <v>2</v>
      </c>
      <c r="B43" t="s">
        <v>46</v>
      </c>
      <c r="C43" t="s">
        <v>51</v>
      </c>
      <c r="D43" s="34">
        <v>1216020</v>
      </c>
      <c r="E43" s="34">
        <v>1216020</v>
      </c>
      <c r="F43" s="35">
        <v>1</v>
      </c>
      <c r="G43" s="34">
        <v>1216020</v>
      </c>
      <c r="H43" s="35">
        <v>1</v>
      </c>
      <c r="I43" s="34">
        <v>1216020</v>
      </c>
      <c r="J43" s="35">
        <v>1</v>
      </c>
      <c r="K43" s="34">
        <v>1216020</v>
      </c>
      <c r="L43" s="35">
        <v>1</v>
      </c>
    </row>
    <row r="44" spans="1:12" x14ac:dyDescent="0.25">
      <c r="A44" t="s">
        <v>2</v>
      </c>
      <c r="B44" t="s">
        <v>46</v>
      </c>
      <c r="C44" t="s">
        <v>52</v>
      </c>
      <c r="D44" s="34">
        <v>1165700</v>
      </c>
      <c r="E44" s="34">
        <v>1165700</v>
      </c>
      <c r="F44" s="35">
        <v>1</v>
      </c>
      <c r="G44" s="34">
        <v>1165700</v>
      </c>
      <c r="H44" s="35">
        <v>1</v>
      </c>
      <c r="I44" s="34">
        <v>1165700</v>
      </c>
      <c r="J44" s="35">
        <v>1</v>
      </c>
      <c r="K44" s="34">
        <v>1165700</v>
      </c>
      <c r="L44" s="35">
        <v>1</v>
      </c>
    </row>
    <row r="45" spans="1:12" x14ac:dyDescent="0.25">
      <c r="A45" t="s">
        <v>2</v>
      </c>
      <c r="B45" t="s">
        <v>46</v>
      </c>
      <c r="C45" t="s">
        <v>53</v>
      </c>
      <c r="D45" s="34">
        <v>1049600</v>
      </c>
      <c r="E45" s="34">
        <v>1049600</v>
      </c>
      <c r="F45" s="35">
        <v>1</v>
      </c>
      <c r="G45" s="34">
        <v>1049600</v>
      </c>
      <c r="H45" s="35">
        <v>1</v>
      </c>
      <c r="I45" s="34">
        <v>1049600</v>
      </c>
      <c r="J45" s="35">
        <v>1</v>
      </c>
      <c r="K45" s="34">
        <v>1049600</v>
      </c>
      <c r="L45" s="35">
        <v>1</v>
      </c>
    </row>
    <row r="46" spans="1:12" x14ac:dyDescent="0.25">
      <c r="A46" t="s">
        <v>2</v>
      </c>
      <c r="B46" t="s">
        <v>46</v>
      </c>
      <c r="C46" t="s">
        <v>54</v>
      </c>
      <c r="D46" s="34">
        <v>909930</v>
      </c>
      <c r="E46" s="34">
        <v>909930</v>
      </c>
      <c r="F46" s="35">
        <v>1</v>
      </c>
      <c r="G46" s="34">
        <v>909930</v>
      </c>
      <c r="H46" s="35">
        <v>1</v>
      </c>
      <c r="I46" s="34">
        <v>909930</v>
      </c>
      <c r="J46" s="35">
        <v>1</v>
      </c>
      <c r="K46" s="34">
        <v>909930</v>
      </c>
      <c r="L46" s="35">
        <v>1</v>
      </c>
    </row>
    <row r="47" spans="1:12" x14ac:dyDescent="0.25">
      <c r="A47" t="s">
        <v>2</v>
      </c>
      <c r="B47" t="s">
        <v>46</v>
      </c>
      <c r="C47" t="s">
        <v>31</v>
      </c>
      <c r="D47" s="34">
        <v>1424750</v>
      </c>
      <c r="E47" s="34">
        <v>1424750</v>
      </c>
      <c r="F47" s="35">
        <v>1</v>
      </c>
      <c r="G47" s="34">
        <v>1424750</v>
      </c>
      <c r="H47" s="35">
        <v>1</v>
      </c>
      <c r="I47" s="34">
        <v>1424750</v>
      </c>
      <c r="J47" s="35">
        <v>1</v>
      </c>
      <c r="K47" s="34">
        <v>1424750</v>
      </c>
      <c r="L47" s="35">
        <v>1</v>
      </c>
    </row>
    <row r="48" spans="1:12" x14ac:dyDescent="0.25">
      <c r="A48" t="s">
        <v>2</v>
      </c>
      <c r="B48" t="s">
        <v>46</v>
      </c>
      <c r="C48" t="s">
        <v>55</v>
      </c>
      <c r="D48" s="34">
        <v>949100</v>
      </c>
      <c r="E48" s="34">
        <v>949100</v>
      </c>
      <c r="F48" s="35">
        <v>1</v>
      </c>
      <c r="G48" s="34">
        <v>949100</v>
      </c>
      <c r="H48" s="35">
        <v>1</v>
      </c>
      <c r="I48" s="34">
        <v>949100</v>
      </c>
      <c r="J48" s="35">
        <v>1</v>
      </c>
      <c r="K48" s="34">
        <v>949100</v>
      </c>
      <c r="L48" s="35">
        <v>1</v>
      </c>
    </row>
    <row r="49" spans="1:12" x14ac:dyDescent="0.25">
      <c r="A49" t="s">
        <v>2</v>
      </c>
      <c r="B49" t="s">
        <v>46</v>
      </c>
      <c r="C49" t="s">
        <v>33</v>
      </c>
      <c r="D49" s="34">
        <v>398423.89</v>
      </c>
      <c r="E49" s="34">
        <v>398423.89</v>
      </c>
      <c r="F49" s="35">
        <v>1</v>
      </c>
      <c r="G49" s="34">
        <v>398423.89</v>
      </c>
      <c r="H49" s="35">
        <v>1</v>
      </c>
      <c r="I49" s="34">
        <v>398423.89</v>
      </c>
      <c r="J49" s="35">
        <v>1</v>
      </c>
      <c r="K49" s="34">
        <v>398423.89</v>
      </c>
      <c r="L49" s="35">
        <v>1</v>
      </c>
    </row>
    <row r="50" spans="1:12" x14ac:dyDescent="0.25">
      <c r="A50" t="s">
        <v>2</v>
      </c>
      <c r="B50" t="s">
        <v>46</v>
      </c>
      <c r="C50" t="s">
        <v>56</v>
      </c>
      <c r="D50" s="34">
        <v>270673.31</v>
      </c>
      <c r="E50" s="34">
        <v>270673.31</v>
      </c>
      <c r="F50" s="35">
        <v>1</v>
      </c>
      <c r="G50" s="34">
        <v>270673.31</v>
      </c>
      <c r="H50" s="35">
        <v>1</v>
      </c>
      <c r="I50" s="34">
        <v>270673.31</v>
      </c>
      <c r="J50" s="35">
        <v>1</v>
      </c>
      <c r="K50" s="34">
        <v>270673.31</v>
      </c>
      <c r="L50" s="35">
        <v>1</v>
      </c>
    </row>
    <row r="51" spans="1:12" x14ac:dyDescent="0.25">
      <c r="A51" t="s">
        <v>2</v>
      </c>
      <c r="B51" t="s">
        <v>46</v>
      </c>
      <c r="C51" t="s">
        <v>35</v>
      </c>
      <c r="D51" s="34">
        <v>1586230</v>
      </c>
      <c r="E51" s="34">
        <v>1586230</v>
      </c>
      <c r="F51" s="35">
        <v>1</v>
      </c>
      <c r="G51" s="34">
        <v>1586230</v>
      </c>
      <c r="H51" s="35">
        <v>1</v>
      </c>
      <c r="I51" s="34">
        <v>1586230</v>
      </c>
      <c r="J51" s="35">
        <v>1</v>
      </c>
      <c r="K51" s="34">
        <v>1586230</v>
      </c>
      <c r="L51" s="35">
        <v>1</v>
      </c>
    </row>
    <row r="52" spans="1:12" x14ac:dyDescent="0.25">
      <c r="A52" t="s">
        <v>2</v>
      </c>
      <c r="B52" t="s">
        <v>46</v>
      </c>
      <c r="C52" t="s">
        <v>36</v>
      </c>
      <c r="D52" s="34">
        <v>231366.76</v>
      </c>
      <c r="E52" s="34">
        <v>231366.76</v>
      </c>
      <c r="F52" s="35">
        <v>1</v>
      </c>
      <c r="G52" s="34">
        <v>231366.76</v>
      </c>
      <c r="H52" s="35">
        <v>1</v>
      </c>
      <c r="I52" s="34">
        <v>231366.76</v>
      </c>
      <c r="J52" s="35">
        <v>1</v>
      </c>
      <c r="K52" s="34">
        <v>231366.76</v>
      </c>
      <c r="L52" s="35">
        <v>1</v>
      </c>
    </row>
    <row r="53" spans="1:12" x14ac:dyDescent="0.25">
      <c r="A53" t="s">
        <v>2</v>
      </c>
      <c r="B53" t="s">
        <v>46</v>
      </c>
      <c r="C53" t="s">
        <v>57</v>
      </c>
      <c r="D53" s="34">
        <v>1407060</v>
      </c>
      <c r="E53" s="34">
        <v>1407060</v>
      </c>
      <c r="F53" s="35">
        <v>1</v>
      </c>
      <c r="G53" s="34">
        <v>1407060</v>
      </c>
      <c r="H53" s="35">
        <v>1</v>
      </c>
      <c r="I53" s="34">
        <v>1407060</v>
      </c>
      <c r="J53" s="35">
        <v>1</v>
      </c>
      <c r="K53" s="34">
        <v>1407060</v>
      </c>
      <c r="L53" s="35">
        <v>1</v>
      </c>
    </row>
    <row r="54" spans="1:12" x14ac:dyDescent="0.25">
      <c r="A54" t="s">
        <v>2</v>
      </c>
      <c r="B54" t="s">
        <v>46</v>
      </c>
      <c r="C54" t="s">
        <v>58</v>
      </c>
      <c r="D54" s="34">
        <v>1425220</v>
      </c>
      <c r="E54" s="34">
        <v>1425220</v>
      </c>
      <c r="F54" s="35">
        <v>1</v>
      </c>
      <c r="G54" s="34">
        <v>1425220</v>
      </c>
      <c r="H54" s="35">
        <v>1</v>
      </c>
      <c r="I54" s="34">
        <v>1425220</v>
      </c>
      <c r="J54" s="35">
        <v>1</v>
      </c>
      <c r="K54" s="34">
        <v>1425220</v>
      </c>
      <c r="L54" s="3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F17" sqref="F17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9"/>
      <c r="B1" s="70"/>
      <c r="C1" s="59" t="s">
        <v>0</v>
      </c>
      <c r="D1" s="60"/>
      <c r="E1" s="60"/>
      <c r="F1" s="60"/>
      <c r="G1" s="60"/>
      <c r="H1" s="60"/>
      <c r="I1" s="60"/>
      <c r="J1" s="59"/>
      <c r="K1" s="60"/>
      <c r="L1" s="61"/>
    </row>
    <row r="2" spans="1:12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12" ht="33" customHeight="1" thickBot="1" x14ac:dyDescent="0.3">
      <c r="A3" s="6" t="s">
        <v>60</v>
      </c>
      <c r="B3" s="65" t="s">
        <v>2</v>
      </c>
      <c r="C3" s="66"/>
      <c r="D3" s="7" t="s">
        <v>61</v>
      </c>
      <c r="E3" s="62" t="s">
        <v>62</v>
      </c>
      <c r="F3" s="63"/>
      <c r="G3" s="64" t="s">
        <v>3</v>
      </c>
      <c r="H3" s="64"/>
      <c r="I3" s="8" t="s">
        <v>78</v>
      </c>
      <c r="J3" s="67" t="s">
        <v>4</v>
      </c>
      <c r="K3" s="67"/>
      <c r="L3" s="68"/>
    </row>
    <row r="4" spans="1:12" ht="29.25" customHeight="1" thickBot="1" x14ac:dyDescent="0.3">
      <c r="A4" s="77" t="s">
        <v>63</v>
      </c>
      <c r="B4" s="78"/>
      <c r="C4" s="78"/>
      <c r="D4" s="78"/>
      <c r="E4" s="79" t="s">
        <v>64</v>
      </c>
      <c r="F4" s="80"/>
      <c r="G4" s="81" t="s">
        <v>65</v>
      </c>
      <c r="H4" s="78"/>
      <c r="I4" s="79" t="s">
        <v>66</v>
      </c>
      <c r="J4" s="78"/>
      <c r="K4" s="79" t="s">
        <v>67</v>
      </c>
      <c r="L4" s="82"/>
    </row>
    <row r="5" spans="1:12" ht="57.75" customHeight="1" thickBot="1" x14ac:dyDescent="0.3">
      <c r="A5" s="26" t="s">
        <v>68</v>
      </c>
      <c r="B5" s="27" t="s">
        <v>69</v>
      </c>
      <c r="C5" s="27" t="s">
        <v>70</v>
      </c>
      <c r="D5" s="28" t="s">
        <v>71</v>
      </c>
      <c r="E5" s="28" t="s">
        <v>72</v>
      </c>
      <c r="F5" s="28" t="s">
        <v>73</v>
      </c>
      <c r="G5" s="28" t="s">
        <v>74</v>
      </c>
      <c r="H5" s="28" t="s">
        <v>75</v>
      </c>
      <c r="I5" s="28" t="s">
        <v>76</v>
      </c>
      <c r="J5" s="28" t="s">
        <v>77</v>
      </c>
      <c r="K5" s="28" t="s">
        <v>5</v>
      </c>
      <c r="L5" s="29" t="s">
        <v>6</v>
      </c>
    </row>
    <row r="6" spans="1:12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</row>
    <row r="7" spans="1:12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</row>
    <row r="8" spans="1:12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</row>
    <row r="9" spans="1:12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</row>
    <row r="10" spans="1:12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</row>
    <row r="11" spans="1:12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</row>
    <row r="12" spans="1:12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</row>
    <row r="13" spans="1:12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</row>
    <row r="14" spans="1:12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</row>
    <row r="15" spans="1:12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</row>
    <row r="16" spans="1:12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</row>
    <row r="17" spans="1:12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</row>
    <row r="18" spans="1:12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</row>
    <row r="19" spans="1:12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</row>
    <row r="20" spans="1:12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</row>
    <row r="21" spans="1:12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</row>
    <row r="22" spans="1:12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</row>
    <row r="23" spans="1:12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</row>
    <row r="24" spans="1:12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</row>
    <row r="25" spans="1:12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</row>
    <row r="26" spans="1:12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</row>
    <row r="27" spans="1:12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</row>
    <row r="28" spans="1:12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155607.98000000001</v>
      </c>
      <c r="H28" s="49">
        <v>0.92169999999999996</v>
      </c>
      <c r="I28" s="48">
        <v>127437.57</v>
      </c>
      <c r="J28" s="49">
        <v>0.75480000000000003</v>
      </c>
      <c r="K28" s="48">
        <v>0</v>
      </c>
      <c r="L28" s="40">
        <v>0</v>
      </c>
    </row>
    <row r="29" spans="1:12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</row>
    <row r="30" spans="1:12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</row>
    <row r="31" spans="1:12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</row>
    <row r="32" spans="1:12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</row>
    <row r="33" spans="1:12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</row>
    <row r="34" spans="1:12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</row>
    <row r="35" spans="1:12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</row>
    <row r="36" spans="1:12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</row>
    <row r="37" spans="1:12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</row>
    <row r="38" spans="1:12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</row>
    <row r="39" spans="1:12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</row>
    <row r="40" spans="1:12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</row>
    <row r="41" spans="1:12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</row>
    <row r="42" spans="1:12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</row>
    <row r="43" spans="1:12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</row>
    <row r="44" spans="1:12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</row>
    <row r="45" spans="1:12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</row>
    <row r="46" spans="1:12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</row>
    <row r="47" spans="1:12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</row>
    <row r="48" spans="1:12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</row>
    <row r="49" spans="1:12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</row>
    <row r="50" spans="1:12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</row>
    <row r="51" spans="1:12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</row>
    <row r="52" spans="1:12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</row>
    <row r="53" spans="1:12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</row>
    <row r="54" spans="1:12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</row>
    <row r="55" spans="1:12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</row>
    <row r="56" spans="1:12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</row>
    <row r="57" spans="1:12" ht="15.75" thickBot="1" x14ac:dyDescent="0.3">
      <c r="A57" s="30" t="s">
        <v>59</v>
      </c>
      <c r="B57" s="30"/>
      <c r="C57" s="30"/>
      <c r="D57" s="31">
        <f>SUM(D6:D56)</f>
        <v>18883803.800000001</v>
      </c>
      <c r="E57" s="31">
        <f>SUM(E6:E56)</f>
        <v>18852593.300000001</v>
      </c>
      <c r="F57" s="30"/>
      <c r="G57" s="31">
        <f>SUM(G6:G56)</f>
        <v>18839769.880000003</v>
      </c>
      <c r="H57" s="30"/>
      <c r="I57" s="32">
        <f>SUM(I6:I56)</f>
        <v>18803276.710000001</v>
      </c>
      <c r="J57" s="30"/>
      <c r="K57" s="31">
        <f>SUM(K6:K56)</f>
        <v>18389598.359999999</v>
      </c>
      <c r="L57" s="33"/>
    </row>
  </sheetData>
  <mergeCells count="12">
    <mergeCell ref="A1:B1"/>
    <mergeCell ref="C1:I1"/>
    <mergeCell ref="J1:L1"/>
    <mergeCell ref="B3:C3"/>
    <mergeCell ref="E3:F3"/>
    <mergeCell ref="G3:H3"/>
    <mergeCell ref="J3:L3"/>
    <mergeCell ref="A4:D4"/>
    <mergeCell ref="E4:F4"/>
    <mergeCell ref="G4:H4"/>
    <mergeCell ref="I4:J4"/>
    <mergeCell ref="K4:L4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rascunho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2022-06-09T20:17:02Z</dcterms:modified>
</cp:coreProperties>
</file>