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Documentos\PROGRESSO\"/>
    </mc:Choice>
  </mc:AlternateContent>
  <xr:revisionPtr revIDLastSave="0" documentId="8_{7190A393-309F-447B-A2B1-D020B73DEA55}" xr6:coauthVersionLast="45" xr6:coauthVersionMax="45" xr10:uidLastSave="{00000000-0000-0000-0000-000000000000}"/>
  <bookViews>
    <workbookView xWindow="-120" yWindow="-120" windowWidth="29040" windowHeight="15840" xr2:uid="{BDBEDB6C-6590-406C-B5C4-898856934B79}"/>
  </bookViews>
  <sheets>
    <sheet name="Planilha3" sheetId="3" r:id="rId1"/>
    <sheet name="Planilha1" sheetId="1" r:id="rId2"/>
    <sheet name="Planilha4" sheetId="4" r:id="rId3"/>
  </sheets>
  <definedNames>
    <definedName name="_xlnm._FilterDatabase" localSheetId="0" hidden="1">Planilha3!#REF!</definedName>
    <definedName name="DadosExternos_1" localSheetId="0" hidden="1">Planilha3!$A$6:$M$70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1" i="3" l="1"/>
  <c r="M71" i="3" s="1"/>
  <c r="J71" i="3"/>
  <c r="K71" i="3" s="1"/>
  <c r="H71" i="3"/>
  <c r="I71" i="3" s="1"/>
  <c r="F71" i="3"/>
  <c r="E71" i="3"/>
  <c r="G3" i="3"/>
  <c r="G3" i="4"/>
  <c r="G71" i="3" l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3F8E3F-2C05-49D3-B2E1-64F69A18289B}" keepAlive="1" name="Consulta - 03-EDF" description="Conexão com a consulta '03-EDF' na pasta de trabalho." type="5" refreshedVersion="6" background="1" saveData="1">
    <dbPr connection="Provider=Microsoft.Mashup.OleDb.1;Data Source=$Workbook$;Location=03-EDF;Extended Properties=&quot;&quot;" command="SELECT * FROM [03-EDF]"/>
  </connection>
  <connection id="2" xr16:uid="{37E2D9C4-45AE-4343-9917-678D8A2A5C0D}" keepAlive="1" name="Consulta - 03-PROGRESSO_EDF" description="Conexão com a consulta '03-PROGRESSO_EDF' na pasta de trabalho." type="5" refreshedVersion="6" background="1">
    <dbPr connection="Provider=Microsoft.Mashup.OleDb.1;Data Source=$Workbook$;Location=03-PROGRESSO_EDF;Extended Properties=&quot;&quot;" command="SELECT * FROM [03-PROGRESSO_EDF]"/>
  </connection>
</connections>
</file>

<file path=xl/sharedStrings.xml><?xml version="1.0" encoding="utf-8"?>
<sst xmlns="http://schemas.openxmlformats.org/spreadsheetml/2006/main" count="337" uniqueCount="108">
  <si>
    <t>STRUCTURE ERECTION PROGRESS SUMMARY</t>
  </si>
  <si>
    <t>Date:</t>
  </si>
  <si>
    <t>P71</t>
  </si>
  <si>
    <t>EJA/TUPI</t>
  </si>
  <si>
    <t>11-0009</t>
  </si>
  <si>
    <t>3900.0000023.12.2</t>
  </si>
  <si>
    <t>Weight
Peso Dim</t>
  </si>
  <si>
    <t>% Prog.
Percent. Dim</t>
  </si>
  <si>
    <t>STRUCTURE ASSEMBLY PROGRESS SUMMARY</t>
  </si>
  <si>
    <r>
      <rPr>
        <b/>
        <sz val="11"/>
        <color rgb="FF000000"/>
        <rFont val="Calibri"/>
        <family val="2"/>
      </rPr>
      <t xml:space="preserve">Project Name
</t>
    </r>
    <r>
      <rPr>
        <b/>
        <i/>
        <sz val="10"/>
        <color rgb="FF000000"/>
        <rFont val="Calibri"/>
        <family val="2"/>
      </rPr>
      <t>Nome do Projeto</t>
    </r>
  </si>
  <si>
    <r>
      <rPr>
        <b/>
        <sz val="11"/>
        <color rgb="FF000000"/>
        <rFont val="Calibri"/>
        <family val="2"/>
      </rPr>
      <t xml:space="preserve">Client
</t>
    </r>
    <r>
      <rPr>
        <b/>
        <i/>
        <sz val="10"/>
        <color rgb="FF000000"/>
        <rFont val="Calibri"/>
        <family val="2"/>
      </rPr>
      <t>Cliente</t>
    </r>
  </si>
  <si>
    <r>
      <rPr>
        <b/>
        <sz val="11"/>
        <color rgb="FF000000"/>
        <rFont val="Calibri"/>
        <family val="2"/>
      </rPr>
      <t>Project ID / Package</t>
    </r>
    <r>
      <rPr>
        <b/>
        <i/>
        <sz val="11"/>
        <color rgb="FF000000"/>
        <rFont val="Calibri"/>
        <family val="2"/>
      </rPr>
      <t xml:space="preserve">
</t>
    </r>
    <r>
      <rPr>
        <b/>
        <i/>
        <sz val="10"/>
        <color rgb="FF000000"/>
        <rFont val="Calibri"/>
        <family val="2"/>
      </rPr>
      <t>Código do Projeto</t>
    </r>
  </si>
  <si>
    <r>
      <rPr>
        <b/>
        <sz val="11"/>
        <color rgb="FF000000"/>
        <rFont val="Calibri"/>
        <family val="2"/>
      </rPr>
      <t xml:space="preserve">Order Contract
</t>
    </r>
    <r>
      <rPr>
        <b/>
        <i/>
        <sz val="10"/>
        <color rgb="FF000000"/>
        <rFont val="Calibri"/>
        <family val="2"/>
      </rPr>
      <t>Ordenação do Contrato</t>
    </r>
  </si>
  <si>
    <r>
      <t xml:space="preserve">DRAWING
</t>
    </r>
    <r>
      <rPr>
        <b/>
        <i/>
        <sz val="10"/>
        <color rgb="FFFFFFFF"/>
        <rFont val="Calibri"/>
        <family val="2"/>
      </rPr>
      <t>DESENHO</t>
    </r>
  </si>
  <si>
    <r>
      <t xml:space="preserve">FITUP (45%)
</t>
    </r>
    <r>
      <rPr>
        <b/>
        <i/>
        <sz val="10"/>
        <color rgb="FFFFFFFF"/>
        <rFont val="Calibri"/>
        <family val="2"/>
      </rPr>
      <t>AJUSTE</t>
    </r>
  </si>
  <si>
    <r>
      <t xml:space="preserve">WELDING (50%)
</t>
    </r>
    <r>
      <rPr>
        <b/>
        <i/>
        <sz val="10"/>
        <color rgb="FFFFFFFF"/>
        <rFont val="Calibri"/>
        <family val="2"/>
      </rPr>
      <t>SOLDA</t>
    </r>
  </si>
  <si>
    <r>
      <t xml:space="preserve">NDT (5%)
</t>
    </r>
    <r>
      <rPr>
        <b/>
        <i/>
        <sz val="10"/>
        <color rgb="FFFFFFFF"/>
        <rFont val="Calibri"/>
        <family val="2"/>
      </rPr>
      <t>END</t>
    </r>
  </si>
  <si>
    <r>
      <t xml:space="preserve">Project
</t>
    </r>
    <r>
      <rPr>
        <b/>
        <i/>
        <sz val="10"/>
        <color rgb="FFFFFFFF"/>
        <rFont val="Calibri"/>
        <family val="2"/>
      </rPr>
      <t>Projeto</t>
    </r>
  </si>
  <si>
    <r>
      <t xml:space="preserve">Module
</t>
    </r>
    <r>
      <rPr>
        <b/>
        <i/>
        <sz val="10"/>
        <color rgb="FFFFFFFF"/>
        <rFont val="Calibri"/>
        <family val="2"/>
      </rPr>
      <t>Módulo</t>
    </r>
  </si>
  <si>
    <r>
      <t xml:space="preserve">Block
</t>
    </r>
    <r>
      <rPr>
        <b/>
        <i/>
        <sz val="10"/>
        <color rgb="FFFFFFFF"/>
        <rFont val="Calibri"/>
        <family val="2"/>
      </rPr>
      <t>DM</t>
    </r>
  </si>
  <si>
    <r>
      <t xml:space="preserve">Weight Project
</t>
    </r>
    <r>
      <rPr>
        <b/>
        <i/>
        <sz val="10"/>
        <color rgb="FFFFFFFF"/>
        <rFont val="Calibri"/>
        <family val="2"/>
      </rPr>
      <t>Peso do Projeto</t>
    </r>
  </si>
  <si>
    <r>
      <t xml:space="preserve">   F. Weight   
</t>
    </r>
    <r>
      <rPr>
        <b/>
        <i/>
        <sz val="10"/>
        <color rgb="FFFFFFFF"/>
        <rFont val="Calibri"/>
        <family val="2"/>
      </rPr>
      <t>Peso Aju.</t>
    </r>
  </si>
  <si>
    <r>
      <t xml:space="preserve">% F. Prog.
</t>
    </r>
    <r>
      <rPr>
        <b/>
        <i/>
        <sz val="10"/>
        <color rgb="FFFFFFFF"/>
        <rFont val="Calibri"/>
        <family val="2"/>
      </rPr>
      <t>Percent. Aju.</t>
    </r>
  </si>
  <si>
    <r>
      <t xml:space="preserve">W. Weight
</t>
    </r>
    <r>
      <rPr>
        <b/>
        <i/>
        <sz val="10"/>
        <color rgb="FFFFFFFF"/>
        <rFont val="Calibri"/>
        <family val="2"/>
      </rPr>
      <t>Peso Sold.</t>
    </r>
  </si>
  <si>
    <r>
      <t xml:space="preserve">% W. Prog.
</t>
    </r>
    <r>
      <rPr>
        <b/>
        <i/>
        <sz val="10"/>
        <color rgb="FFFFFFFF"/>
        <rFont val="Calibri"/>
        <family val="2"/>
      </rPr>
      <t>Percent. Sold.</t>
    </r>
  </si>
  <si>
    <r>
      <t xml:space="preserve">NDT Weight
</t>
    </r>
    <r>
      <rPr>
        <b/>
        <i/>
        <sz val="10"/>
        <color rgb="FFFFFFFF"/>
        <rFont val="Calibri"/>
        <family val="2"/>
      </rPr>
      <t>Peso Insp.</t>
    </r>
  </si>
  <si>
    <r>
      <t xml:space="preserve">% NDT Prog.
</t>
    </r>
    <r>
      <rPr>
        <b/>
        <i/>
        <sz val="10"/>
        <color rgb="FFFFFFFF"/>
        <rFont val="Calibri"/>
        <family val="2"/>
      </rPr>
      <t>Percent. Insp.</t>
    </r>
  </si>
  <si>
    <t>M00</t>
  </si>
  <si>
    <t>CP1</t>
  </si>
  <si>
    <t>EL.35800</t>
  </si>
  <si>
    <t>CP2</t>
  </si>
  <si>
    <t>FT</t>
  </si>
  <si>
    <t>EL.63800</t>
  </si>
  <si>
    <t>M00-CHEM</t>
  </si>
  <si>
    <t>EL.31500</t>
  </si>
  <si>
    <t>M00-CHEMB</t>
  </si>
  <si>
    <t>M00-LDCA</t>
  </si>
  <si>
    <t>M00-LDPF</t>
  </si>
  <si>
    <t>M00-LDSA</t>
  </si>
  <si>
    <t>M00-LDSF</t>
  </si>
  <si>
    <t>M00-SKID31</t>
  </si>
  <si>
    <t>M00-SKID31B</t>
  </si>
  <si>
    <t>PU1</t>
  </si>
  <si>
    <t>EL.28800/EL.33500</t>
  </si>
  <si>
    <t>EL.33500/EL.37492</t>
  </si>
  <si>
    <t>PU2</t>
  </si>
  <si>
    <t>PU3</t>
  </si>
  <si>
    <t>PU4</t>
  </si>
  <si>
    <t>PU5</t>
  </si>
  <si>
    <t>PU6</t>
  </si>
  <si>
    <t>PU7</t>
  </si>
  <si>
    <t>PU8</t>
  </si>
  <si>
    <t>PU9</t>
  </si>
  <si>
    <t>M02</t>
  </si>
  <si>
    <t>M02A</t>
  </si>
  <si>
    <t>EL.37500</t>
  </si>
  <si>
    <t>M02A/B</t>
  </si>
  <si>
    <t>EL.37500/EL.47500</t>
  </si>
  <si>
    <t>M02B</t>
  </si>
  <si>
    <t>EL.47500</t>
  </si>
  <si>
    <t>M02B/C</t>
  </si>
  <si>
    <t>EL.47500/EL.50700</t>
  </si>
  <si>
    <t>M02C</t>
  </si>
  <si>
    <t>EL.50700</t>
  </si>
  <si>
    <t>M02SD/A</t>
  </si>
  <si>
    <t>EL.34100/EL.37500</t>
  </si>
  <si>
    <t>M03</t>
  </si>
  <si>
    <t>M03A</t>
  </si>
  <si>
    <t>M03A/B</t>
  </si>
  <si>
    <t>EL.37500/EL.43500</t>
  </si>
  <si>
    <t>M03B</t>
  </si>
  <si>
    <t>EL.43500</t>
  </si>
  <si>
    <t>M11</t>
  </si>
  <si>
    <t>M11A</t>
  </si>
  <si>
    <t>M11A/B</t>
  </si>
  <si>
    <t>M11B</t>
  </si>
  <si>
    <t>M11D</t>
  </si>
  <si>
    <t>M12</t>
  </si>
  <si>
    <t>M12A</t>
  </si>
  <si>
    <t>M12A/B</t>
  </si>
  <si>
    <t>M12B</t>
  </si>
  <si>
    <t>M12B/C</t>
  </si>
  <si>
    <t>EL.43500/EL.48100</t>
  </si>
  <si>
    <t>M12C</t>
  </si>
  <si>
    <t>EL.48100</t>
  </si>
  <si>
    <t>M12L</t>
  </si>
  <si>
    <t>M12L/A</t>
  </si>
  <si>
    <t>M14</t>
  </si>
  <si>
    <t>M17</t>
  </si>
  <si>
    <t>M171</t>
  </si>
  <si>
    <t>EL.37500/EL.43000</t>
  </si>
  <si>
    <t>EL.43000/EL.48100</t>
  </si>
  <si>
    <t>EL.48100/EL.51443</t>
  </si>
  <si>
    <t>M172</t>
  </si>
  <si>
    <t>M173</t>
  </si>
  <si>
    <t>M174</t>
  </si>
  <si>
    <t>M175</t>
  </si>
  <si>
    <t>M176</t>
  </si>
  <si>
    <t>M177</t>
  </si>
  <si>
    <t>EL.48100/EL.50792</t>
  </si>
  <si>
    <t>M178</t>
  </si>
  <si>
    <t>EL.43000/EL.44500</t>
  </si>
  <si>
    <r>
      <t xml:space="preserve">FITUP (40%)
</t>
    </r>
    <r>
      <rPr>
        <b/>
        <i/>
        <sz val="10"/>
        <color rgb="FFFFFFFF"/>
        <rFont val="Calibri"/>
        <family val="2"/>
      </rPr>
      <t>AJUSTE</t>
    </r>
  </si>
  <si>
    <r>
      <t xml:space="preserve">WELDING (45%)
</t>
    </r>
    <r>
      <rPr>
        <b/>
        <i/>
        <sz val="10"/>
        <color rgb="FFFFFFFF"/>
        <rFont val="Calibri"/>
        <family val="2"/>
      </rPr>
      <t>SOLDA</t>
    </r>
  </si>
  <si>
    <r>
      <t xml:space="preserve">DIMENSIONAL (10%)
</t>
    </r>
    <r>
      <rPr>
        <b/>
        <i/>
        <sz val="10"/>
        <color rgb="FFFFFFFF"/>
        <rFont val="Calibri"/>
        <family val="2"/>
      </rPr>
      <t>DIMENSIONAL</t>
    </r>
  </si>
  <si>
    <r>
      <t xml:space="preserve">Part
</t>
    </r>
    <r>
      <rPr>
        <b/>
        <i/>
        <sz val="10"/>
        <color rgb="FFFFFFFF"/>
        <rFont val="Calibri"/>
        <family val="2"/>
      </rPr>
      <t>Area</t>
    </r>
  </si>
  <si>
    <r>
      <t xml:space="preserve">F. Weight
</t>
    </r>
    <r>
      <rPr>
        <b/>
        <i/>
        <sz val="10"/>
        <color rgb="FFFFFFFF"/>
        <rFont val="Calibri"/>
        <family val="2"/>
      </rPr>
      <t>Peso Aju.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</si>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</sst>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1"/>
      <color rgb="FFFFFFFF"/>
      <name val="Calibri"/>
      <family val="2"/>
    </font>
    <font>
      <b/>
      <i/>
      <sz val="10"/>
      <color rgb="FFFFFFFF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9646"/>
        <bgColor rgb="FF00000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/>
    <xf numFmtId="14" fontId="5" fillId="0" borderId="8" xfId="0" applyNumberFormat="1" applyFont="1" applyBorder="1" applyAlignment="1">
      <alignment horizontal="right"/>
    </xf>
    <xf numFmtId="14" fontId="2" fillId="0" borderId="8" xfId="0" applyNumberFormat="1" applyFont="1" applyBorder="1"/>
    <xf numFmtId="0" fontId="2" fillId="0" borderId="9" xfId="0" applyFont="1" applyBorder="1"/>
    <xf numFmtId="0" fontId="6" fillId="0" borderId="7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6" fillId="0" borderId="11" xfId="0" applyFont="1" applyBorder="1" applyAlignment="1">
      <alignment horizontal="right" vertical="center" wrapText="1"/>
    </xf>
    <xf numFmtId="0" fontId="2" fillId="0" borderId="9" xfId="0" quotePrefix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8" xfId="0" quotePrefix="1" applyFont="1" applyBorder="1" applyAlignment="1">
      <alignment horizontal="right" vertical="center"/>
    </xf>
    <xf numFmtId="0" fontId="2" fillId="0" borderId="9" xfId="0" quotePrefix="1" applyFont="1" applyBorder="1" applyAlignment="1">
      <alignment horizontal="right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8" xfId="0" applyNumberForma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8"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medium">
          <color indexed="64"/>
        </top>
      </border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numFmt numFmtId="4" formatCode="#,##0.00"/>
    </dxf>
    <dxf>
      <numFmt numFmtId="4" formatCode="#,##0.00"/>
    </dxf>
    <dxf>
      <numFmt numFmtId="14" formatCode="0.00%"/>
    </dxf>
    <dxf>
      <numFmt numFmtId="4" formatCode="#,##0.00"/>
    </dxf>
    <dxf>
      <numFmt numFmtId="14" formatCode="0.00%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356998</xdr:colOff>
      <xdr:row>0</xdr:row>
      <xdr:rowOff>95250</xdr:rowOff>
    </xdr:from>
    <xdr:to>
      <xdr:col>1</xdr:col>
      <xdr:colOff>333375</xdr:colOff>
      <xdr:row>1</xdr:row>
      <xdr:rowOff>351047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B3335BB-0047-47CD-A1B7-59B920366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6998" y="95250"/>
          <a:ext cx="1109852" cy="446297"/>
        </a:xfrm>
        <a:prstGeom prst="rect">
          <a:avLst/>
        </a:prstGeom>
      </xdr:spPr>
    </xdr:pic>
    <xdr:clientData/>
  </xdr:twoCellAnchor>
  <xdr:twoCellAnchor editAs="oneCell">
    <xdr:from>
      <xdr:col>10</xdr:col>
      <xdr:colOff>742950</xdr:colOff>
      <xdr:row>0</xdr:row>
      <xdr:rowOff>28575</xdr:rowOff>
    </xdr:from>
    <xdr:to>
      <xdr:col>12</xdr:col>
      <xdr:colOff>330219</xdr:colOff>
      <xdr:row>1</xdr:row>
      <xdr:rowOff>285750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172FC32-3728-4997-9826-6FA788BC2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1187469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137923</xdr:colOff>
      <xdr:row>0</xdr:row>
      <xdr:rowOff>85725</xdr:rowOff>
    </xdr:from>
    <xdr:to>
      <xdr:col>1</xdr:col>
      <xdr:colOff>257175</xdr:colOff>
      <xdr:row>1</xdr:row>
      <xdr:rowOff>331997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FD7563-312F-434D-A5AD-FD2F811F1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7923" y="85725"/>
          <a:ext cx="1109852" cy="436772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0</xdr:row>
      <xdr:rowOff>123826</xdr:rowOff>
    </xdr:from>
    <xdr:to>
      <xdr:col>9</xdr:col>
      <xdr:colOff>387369</xdr:colOff>
      <xdr:row>1</xdr:row>
      <xdr:rowOff>371476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0A4C19-94E2-4928-8E6F-BA7309D89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7900" y="123826"/>
          <a:ext cx="1187469" cy="4381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8F5BDA1-4C69-42AF-B128-93D0B939F766}" autoFormatId="16" applyNumberFormats="0" applyBorderFormats="0" applyFontFormats="0" applyPatternFormats="0" applyAlignmentFormats="0" applyWidthHeightFormats="0">
  <queryTableRefresh nextId="14">
    <queryTableFields count="13">
      <queryTableField id="1" name="PROJETO" tableColumnId="1"/>
      <queryTableField id="2" name="SUB_BLOCO" tableColumnId="2"/>
      <queryTableField id="3" name="BLOCO" tableColumnId="3"/>
      <queryTableField id="4" name="AREA" tableColumnId="4"/>
      <queryTableField id="5" name="PESO_AREA" tableColumnId="5"/>
      <queryTableField id="6" name="PESO_VA" tableColumnId="6"/>
      <queryTableField id="7" name="PERC_VA" tableColumnId="7"/>
      <queryTableField id="8" name="PESO_RS" tableColumnId="8"/>
      <queryTableField id="9" name="PERC_RS" tableColumnId="9"/>
      <queryTableField id="10" name="PESO_LIB" tableColumnId="10"/>
      <queryTableField id="11" name="PERC_LIB" tableColumnId="11"/>
      <queryTableField id="12" name="PESO_DI" tableColumnId="12"/>
      <queryTableField id="13" name="PERC_DI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19C749-9D73-4C07-8C19-7336A629B096}" name="_03_EDF" displayName="_03_EDF" ref="A6:M71" tableType="queryTable" totalsRowCount="1" totalsRowDxfId="0" totalsRowBorderDxfId="14">
  <autoFilter ref="A6:M70" xr:uid="{1785D9AF-70BE-4A5F-8574-068349367D39}"/>
  <tableColumns count="13">
    <tableColumn id="1" xr3:uid="{5443FAF5-184E-4C82-9A33-A7336624066D}" uniqueName="1" name="Project_x000a_Projeto" totalsRowLabel="Total" queryTableFieldId="1" dataDxfId="27" totalsRowDxfId="13"/>
    <tableColumn id="2" xr3:uid="{483D6FAD-E053-4303-A86A-F3568312DB81}" uniqueName="2" name="Module_x000a_Módulo" queryTableFieldId="2" dataDxfId="26" totalsRowDxfId="12"/>
    <tableColumn id="3" xr3:uid="{2397692C-42DF-42C4-9668-F5944AEC0C68}" uniqueName="3" name="Block_x000a_DM" queryTableFieldId="3" dataDxfId="25" totalsRowDxfId="11"/>
    <tableColumn id="4" xr3:uid="{90B2FD7C-E566-42DD-8037-27B7745577C8}" uniqueName="4" name="Part_x000a_Area" queryTableFieldId="4" dataDxfId="24" totalsRowDxfId="10"/>
    <tableColumn id="5" xr3:uid="{F5E84A8A-BC8A-4EB0-BC02-83E63CCE8421}" uniqueName="5" name="Weight Project_x000a_Peso do Projeto" totalsRowFunction="sum" queryTableFieldId="5" dataDxfId="23" totalsRowDxfId="9"/>
    <tableColumn id="6" xr3:uid="{E0A06BB8-2C78-4F12-8C61-F1ACF59A4904}" uniqueName="6" name="F. Weight_x000a_Peso Aju." totalsRowFunction="sum" queryTableFieldId="6" dataDxfId="22" totalsRowDxfId="8"/>
    <tableColumn id="7" xr3:uid="{3D928457-A13C-4EA9-8B14-893A33CC9AC1}" uniqueName="7" name="% F. Prog._x000a_Percent. Aju." totalsRowFunction="custom" queryTableFieldId="7" dataDxfId="21" totalsRowDxfId="7" dataCellStyle="Porcentagem" totalsRowCellStyle="Porcentagem">
      <totalsRowFormula>_03_EDF[[#Totals],[F. Weight
Peso Aju.]]/_03_EDF[[#Totals],[Weight Project
Peso do Projeto]]</totalsRowFormula>
    </tableColumn>
    <tableColumn id="8" xr3:uid="{8120D168-A39F-436F-AED3-906B5133C3B3}" uniqueName="8" name="W. Weight_x000a_Peso Sold." totalsRowFunction="sum" queryTableFieldId="8" dataDxfId="20" totalsRowDxfId="6"/>
    <tableColumn id="9" xr3:uid="{A085264F-9D9A-4F46-B0A7-08FCBA5F2606}" uniqueName="9" name="% W. Prog._x000a_Percent. Sold." totalsRowFunction="custom" queryTableFieldId="9" dataDxfId="19" totalsRowDxfId="5" dataCellStyle="Porcentagem" totalsRowCellStyle="Porcentagem">
      <totalsRowFormula>_03_EDF[[#Totals],[W. Weight
Peso Sold.]]/_03_EDF[[#Totals],[Weight Project
Peso do Projeto]]</totalsRowFormula>
    </tableColumn>
    <tableColumn id="10" xr3:uid="{18254BA9-3237-480E-9854-2211461DFB78}" uniqueName="10" name="NDT Weight_x000a_Peso Insp." totalsRowFunction="sum" queryTableFieldId="10" dataDxfId="18" totalsRowDxfId="4"/>
    <tableColumn id="11" xr3:uid="{64A88C94-2467-40B3-9BAD-87CE1707D126}" uniqueName="11" name="% NDT Prog._x000a_Percent. Insp." totalsRowFunction="custom" queryTableFieldId="11" dataDxfId="15" totalsRowDxfId="3" dataCellStyle="Porcentagem">
      <totalsRowFormula>_03_EDF[[#Totals],[NDT Weight
Peso Insp.]]/_03_EDF[[#Totals],[Weight Project
Peso do Projeto]]</totalsRowFormula>
    </tableColumn>
    <tableColumn id="12" xr3:uid="{C6B9AB7F-58D3-415D-9672-0860C0CCFE4E}" uniqueName="12" name="Weight_x000a_Peso Dim" totalsRowFunction="sum" queryTableFieldId="12" dataDxfId="17" totalsRowDxfId="2"/>
    <tableColumn id="13" xr3:uid="{8D9ECB2E-921B-4D09-8C4F-CC3FA670681F}" uniqueName="13" name="% Prog._x000a_Percent. Dim" totalsRowFunction="custom" queryTableFieldId="13" dataDxfId="16" totalsRowDxfId="1" dataCellStyle="Porcentagem">
      <totalsRowFormula>_03_EDF[[#Totals],[Weight
Peso Dim]]/_03_EDF[[#Totals],[Weight Project
Peso do Projeto]]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1E83-D23C-43DC-96D4-FBCC67B353FE}">
  <dimension ref="A1:M71"/>
  <sheetViews>
    <sheetView tabSelected="1" workbookViewId="0">
      <selection activeCell="C18" sqref="C18"/>
    </sheetView>
  </sheetViews>
  <sheetFormatPr defaultRowHeight="15" x14ac:dyDescent="0.25"/>
  <cols>
    <col min="1" max="1" width="17" customWidth="1"/>
    <col min="2" max="2" width="12.28515625" customWidth="1"/>
    <col min="3" max="3" width="12.5703125" bestFit="1" customWidth="1"/>
    <col min="4" max="4" width="16.85546875" bestFit="1" customWidth="1"/>
    <col min="5" max="5" width="13.5703125" bestFit="1" customWidth="1"/>
    <col min="6" max="9" width="12" bestFit="1" customWidth="1"/>
    <col min="10" max="10" width="20.42578125" bestFit="1" customWidth="1"/>
    <col min="11" max="12" width="12" bestFit="1" customWidth="1"/>
    <col min="13" max="13" width="13.42578125" customWidth="1"/>
  </cols>
  <sheetData>
    <row r="1" spans="1:13" ht="15" customHeight="1" x14ac:dyDescent="0.25">
      <c r="A1" s="1"/>
      <c r="B1" s="2"/>
      <c r="C1" s="6" t="s">
        <v>0</v>
      </c>
      <c r="D1" s="41"/>
      <c r="E1" s="41"/>
      <c r="F1" s="41"/>
      <c r="G1" s="41"/>
      <c r="H1" s="41"/>
      <c r="I1" s="41"/>
      <c r="J1" s="7"/>
      <c r="K1" s="6"/>
      <c r="L1" s="41"/>
      <c r="M1" s="7"/>
    </row>
    <row r="2" spans="1:13" ht="33.75" customHeight="1" thickBot="1" x14ac:dyDescent="0.3">
      <c r="A2" s="8"/>
      <c r="B2" s="9"/>
      <c r="C2" s="13"/>
      <c r="D2" s="42"/>
      <c r="E2" s="42"/>
      <c r="F2" s="42"/>
      <c r="G2" s="42"/>
      <c r="H2" s="42"/>
      <c r="I2" s="42"/>
      <c r="J2" s="14"/>
      <c r="K2" s="13"/>
      <c r="L2" s="42"/>
      <c r="M2" s="14"/>
    </row>
    <row r="3" spans="1:13" ht="15.75" thickBot="1" x14ac:dyDescent="0.3">
      <c r="A3" s="15"/>
      <c r="B3" s="16"/>
      <c r="C3" s="16"/>
      <c r="D3" s="16"/>
      <c r="E3" s="16"/>
      <c r="F3" s="17" t="s">
        <v>1</v>
      </c>
      <c r="G3" s="18">
        <f ca="1">NOW()</f>
        <v>44105.497744791668</v>
      </c>
      <c r="H3" s="16"/>
      <c r="I3" s="16"/>
      <c r="J3" s="16"/>
      <c r="K3" s="16"/>
      <c r="L3" s="16"/>
      <c r="M3" s="19"/>
    </row>
    <row r="4" spans="1:13" ht="45" customHeight="1" thickBot="1" x14ac:dyDescent="0.3">
      <c r="A4" s="20" t="s">
        <v>9</v>
      </c>
      <c r="B4" s="43"/>
      <c r="C4" s="44" t="s">
        <v>2</v>
      </c>
      <c r="D4" s="22" t="s">
        <v>10</v>
      </c>
      <c r="E4" s="45" t="s">
        <v>3</v>
      </c>
      <c r="F4" s="24" t="s">
        <v>11</v>
      </c>
      <c r="G4" s="25"/>
      <c r="H4" s="26" t="s">
        <v>4</v>
      </c>
      <c r="I4" s="27"/>
      <c r="J4" s="28" t="s">
        <v>12</v>
      </c>
      <c r="K4" s="46" t="s">
        <v>5</v>
      </c>
      <c r="L4" s="46"/>
      <c r="M4" s="47"/>
    </row>
    <row r="5" spans="1:13" ht="15.75" customHeight="1" thickBot="1" x14ac:dyDescent="0.3">
      <c r="A5" s="30" t="s">
        <v>13</v>
      </c>
      <c r="B5" s="31"/>
      <c r="C5" s="31"/>
      <c r="D5" s="31"/>
      <c r="E5" s="31"/>
      <c r="F5" s="32" t="s">
        <v>102</v>
      </c>
      <c r="G5" s="33"/>
      <c r="H5" s="32" t="s">
        <v>103</v>
      </c>
      <c r="I5" s="34"/>
      <c r="J5" s="35" t="s">
        <v>16</v>
      </c>
      <c r="K5" s="34"/>
      <c r="L5" s="48" t="s">
        <v>104</v>
      </c>
      <c r="M5" s="49"/>
    </row>
    <row r="6" spans="1:13" ht="43.5" thickBot="1" x14ac:dyDescent="0.3">
      <c r="A6" s="37" t="s">
        <v>17</v>
      </c>
      <c r="B6" s="38" t="s">
        <v>18</v>
      </c>
      <c r="C6" s="38" t="s">
        <v>19</v>
      </c>
      <c r="D6" s="50" t="s">
        <v>105</v>
      </c>
      <c r="E6" s="39" t="s">
        <v>20</v>
      </c>
      <c r="F6" s="39" t="s">
        <v>106</v>
      </c>
      <c r="G6" s="39" t="s">
        <v>22</v>
      </c>
      <c r="H6" s="39" t="s">
        <v>23</v>
      </c>
      <c r="I6" s="39" t="s">
        <v>24</v>
      </c>
      <c r="J6" s="39" t="s">
        <v>25</v>
      </c>
      <c r="K6" s="39" t="s">
        <v>26</v>
      </c>
      <c r="L6" s="39" t="s">
        <v>6</v>
      </c>
      <c r="M6" s="39" t="s">
        <v>7</v>
      </c>
    </row>
    <row r="7" spans="1:13" x14ac:dyDescent="0.25">
      <c r="A7" s="51" t="s">
        <v>2</v>
      </c>
      <c r="B7" s="51" t="s">
        <v>27</v>
      </c>
      <c r="C7" s="51" t="s">
        <v>28</v>
      </c>
      <c r="D7" s="51" t="s">
        <v>29</v>
      </c>
      <c r="E7" s="52">
        <v>61696.523999999998</v>
      </c>
      <c r="F7" s="52">
        <v>0</v>
      </c>
      <c r="G7" s="53">
        <v>0</v>
      </c>
      <c r="H7" s="52">
        <v>0</v>
      </c>
      <c r="I7" s="53">
        <v>0</v>
      </c>
      <c r="J7" s="52">
        <v>0</v>
      </c>
      <c r="K7" s="53">
        <v>0</v>
      </c>
      <c r="L7" s="52">
        <v>0</v>
      </c>
      <c r="M7" s="53">
        <v>0</v>
      </c>
    </row>
    <row r="8" spans="1:13" x14ac:dyDescent="0.25">
      <c r="A8" s="51" t="s">
        <v>2</v>
      </c>
      <c r="B8" s="51" t="s">
        <v>27</v>
      </c>
      <c r="C8" s="51" t="s">
        <v>30</v>
      </c>
      <c r="D8" s="51" t="s">
        <v>29</v>
      </c>
      <c r="E8" s="52">
        <v>61512.597399999991</v>
      </c>
      <c r="F8" s="52">
        <v>0</v>
      </c>
      <c r="G8" s="53">
        <v>0</v>
      </c>
      <c r="H8" s="52">
        <v>0</v>
      </c>
      <c r="I8" s="53">
        <v>0</v>
      </c>
      <c r="J8" s="52">
        <v>0</v>
      </c>
      <c r="K8" s="53">
        <v>0</v>
      </c>
      <c r="L8" s="52">
        <v>0</v>
      </c>
      <c r="M8" s="53">
        <v>0</v>
      </c>
    </row>
    <row r="9" spans="1:13" x14ac:dyDescent="0.25">
      <c r="A9" s="51" t="s">
        <v>2</v>
      </c>
      <c r="B9" s="51" t="s">
        <v>27</v>
      </c>
      <c r="C9" s="51" t="s">
        <v>31</v>
      </c>
      <c r="D9" s="51" t="s">
        <v>32</v>
      </c>
      <c r="E9" s="52">
        <v>116529.74</v>
      </c>
      <c r="F9" s="52">
        <v>47834.496850529962</v>
      </c>
      <c r="G9" s="53">
        <v>0.41049174957851925</v>
      </c>
      <c r="H9" s="52">
        <v>33488.134102530828</v>
      </c>
      <c r="I9" s="53">
        <v>0.2873784332010938</v>
      </c>
      <c r="J9" s="52">
        <v>6511.3826086956515</v>
      </c>
      <c r="K9" s="53">
        <v>5.5877431878725993E-2</v>
      </c>
      <c r="L9" s="52">
        <v>0</v>
      </c>
      <c r="M9" s="53">
        <v>0</v>
      </c>
    </row>
    <row r="10" spans="1:13" x14ac:dyDescent="0.25">
      <c r="A10" s="51" t="s">
        <v>2</v>
      </c>
      <c r="B10" s="51" t="s">
        <v>27</v>
      </c>
      <c r="C10" s="51" t="s">
        <v>33</v>
      </c>
      <c r="D10" s="51" t="s">
        <v>34</v>
      </c>
      <c r="E10" s="52">
        <v>66526.931673225015</v>
      </c>
      <c r="F10" s="52">
        <v>66526.931673225015</v>
      </c>
      <c r="G10" s="53">
        <v>1</v>
      </c>
      <c r="H10" s="52">
        <v>66526.931673225015</v>
      </c>
      <c r="I10" s="53">
        <v>1</v>
      </c>
      <c r="J10" s="52">
        <v>66526.931673225015</v>
      </c>
      <c r="K10" s="53">
        <v>1</v>
      </c>
      <c r="L10" s="52">
        <v>66526.931673225015</v>
      </c>
      <c r="M10" s="53">
        <v>1</v>
      </c>
    </row>
    <row r="11" spans="1:13" x14ac:dyDescent="0.25">
      <c r="A11" s="51" t="s">
        <v>2</v>
      </c>
      <c r="B11" s="51" t="s">
        <v>27</v>
      </c>
      <c r="C11" s="51" t="s">
        <v>35</v>
      </c>
      <c r="D11" s="51" t="s">
        <v>34</v>
      </c>
      <c r="E11" s="52">
        <v>27322.570000000014</v>
      </c>
      <c r="F11" s="52">
        <v>27322.570000000014</v>
      </c>
      <c r="G11" s="53">
        <v>1</v>
      </c>
      <c r="H11" s="52">
        <v>27322.570000000014</v>
      </c>
      <c r="I11" s="53">
        <v>1</v>
      </c>
      <c r="J11" s="52">
        <v>27322.570000000014</v>
      </c>
      <c r="K11" s="53">
        <v>1</v>
      </c>
      <c r="L11" s="52">
        <v>27322.570000000014</v>
      </c>
      <c r="M11" s="53">
        <v>1</v>
      </c>
    </row>
    <row r="12" spans="1:13" x14ac:dyDescent="0.25">
      <c r="A12" s="51" t="s">
        <v>2</v>
      </c>
      <c r="B12" s="51" t="s">
        <v>27</v>
      </c>
      <c r="C12" s="51" t="s">
        <v>36</v>
      </c>
      <c r="D12" s="51" t="s">
        <v>34</v>
      </c>
      <c r="E12" s="52">
        <v>7738.8999999999987</v>
      </c>
      <c r="F12" s="52">
        <v>7738.8999999999987</v>
      </c>
      <c r="G12" s="53">
        <v>1</v>
      </c>
      <c r="H12" s="52">
        <v>7738.8999999999987</v>
      </c>
      <c r="I12" s="53">
        <v>1</v>
      </c>
      <c r="J12" s="52">
        <v>7738.8999999999987</v>
      </c>
      <c r="K12" s="53">
        <v>1</v>
      </c>
      <c r="L12" s="52">
        <v>7738.8999999999987</v>
      </c>
      <c r="M12" s="53">
        <v>1</v>
      </c>
    </row>
    <row r="13" spans="1:13" x14ac:dyDescent="0.25">
      <c r="A13" s="51" t="s">
        <v>2</v>
      </c>
      <c r="B13" s="51" t="s">
        <v>27</v>
      </c>
      <c r="C13" s="51" t="s">
        <v>37</v>
      </c>
      <c r="D13" s="51" t="s">
        <v>34</v>
      </c>
      <c r="E13" s="52">
        <v>12606.7</v>
      </c>
      <c r="F13" s="52">
        <v>12606.7</v>
      </c>
      <c r="G13" s="53">
        <v>1</v>
      </c>
      <c r="H13" s="52">
        <v>12606.7</v>
      </c>
      <c r="I13" s="53">
        <v>1</v>
      </c>
      <c r="J13" s="52">
        <v>12606.7</v>
      </c>
      <c r="K13" s="53">
        <v>1</v>
      </c>
      <c r="L13" s="52">
        <v>12606.7</v>
      </c>
      <c r="M13" s="53">
        <v>1</v>
      </c>
    </row>
    <row r="14" spans="1:13" x14ac:dyDescent="0.25">
      <c r="A14" s="51" t="s">
        <v>2</v>
      </c>
      <c r="B14" s="51" t="s">
        <v>27</v>
      </c>
      <c r="C14" s="51" t="s">
        <v>38</v>
      </c>
      <c r="D14" s="51" t="s">
        <v>34</v>
      </c>
      <c r="E14" s="52">
        <v>11821.399999999996</v>
      </c>
      <c r="F14" s="52">
        <v>11821.399999999996</v>
      </c>
      <c r="G14" s="53">
        <v>1</v>
      </c>
      <c r="H14" s="52">
        <v>11821.399999999996</v>
      </c>
      <c r="I14" s="53">
        <v>1</v>
      </c>
      <c r="J14" s="52">
        <v>11821.399999999996</v>
      </c>
      <c r="K14" s="53">
        <v>1</v>
      </c>
      <c r="L14" s="52">
        <v>11821.399999999996</v>
      </c>
      <c r="M14" s="53">
        <v>1</v>
      </c>
    </row>
    <row r="15" spans="1:13" x14ac:dyDescent="0.25">
      <c r="A15" s="51" t="s">
        <v>2</v>
      </c>
      <c r="B15" s="51" t="s">
        <v>27</v>
      </c>
      <c r="C15" s="51" t="s">
        <v>39</v>
      </c>
      <c r="D15" s="51" t="s">
        <v>34</v>
      </c>
      <c r="E15" s="52">
        <v>13649.199999999999</v>
      </c>
      <c r="F15" s="52">
        <v>13649.199999999999</v>
      </c>
      <c r="G15" s="53">
        <v>1</v>
      </c>
      <c r="H15" s="52">
        <v>13649.199999999999</v>
      </c>
      <c r="I15" s="53">
        <v>1</v>
      </c>
      <c r="J15" s="52">
        <v>13649.199999999999</v>
      </c>
      <c r="K15" s="53">
        <v>1</v>
      </c>
      <c r="L15" s="52">
        <v>13649.199999999999</v>
      </c>
      <c r="M15" s="53">
        <v>1</v>
      </c>
    </row>
    <row r="16" spans="1:13" x14ac:dyDescent="0.25">
      <c r="A16" s="51" t="s">
        <v>2</v>
      </c>
      <c r="B16" s="51" t="s">
        <v>27</v>
      </c>
      <c r="C16" s="51" t="s">
        <v>40</v>
      </c>
      <c r="D16" s="51" t="s">
        <v>34</v>
      </c>
      <c r="E16" s="52">
        <v>18015.695291250006</v>
      </c>
      <c r="F16" s="52">
        <v>18015.695291250006</v>
      </c>
      <c r="G16" s="53">
        <v>1</v>
      </c>
      <c r="H16" s="52">
        <v>18015.695291250006</v>
      </c>
      <c r="I16" s="53">
        <v>1</v>
      </c>
      <c r="J16" s="52">
        <v>18015.695291250006</v>
      </c>
      <c r="K16" s="53">
        <v>1</v>
      </c>
      <c r="L16" s="52">
        <v>18015.695291250006</v>
      </c>
      <c r="M16" s="53">
        <v>1</v>
      </c>
    </row>
    <row r="17" spans="1:13" x14ac:dyDescent="0.25">
      <c r="A17" s="51" t="s">
        <v>2</v>
      </c>
      <c r="B17" s="51" t="s">
        <v>27</v>
      </c>
      <c r="C17" s="51" t="s">
        <v>41</v>
      </c>
      <c r="D17" s="51" t="s">
        <v>34</v>
      </c>
      <c r="E17" s="52">
        <v>14499.954724850006</v>
      </c>
      <c r="F17" s="52">
        <v>14499.954724850006</v>
      </c>
      <c r="G17" s="53">
        <v>1</v>
      </c>
      <c r="H17" s="52">
        <v>14499.954724850006</v>
      </c>
      <c r="I17" s="53">
        <v>1</v>
      </c>
      <c r="J17" s="52">
        <v>14499.954724850006</v>
      </c>
      <c r="K17" s="53">
        <v>1</v>
      </c>
      <c r="L17" s="52">
        <v>14499.954724850006</v>
      </c>
      <c r="M17" s="53">
        <v>1</v>
      </c>
    </row>
    <row r="18" spans="1:13" x14ac:dyDescent="0.25">
      <c r="A18" s="51" t="s">
        <v>2</v>
      </c>
      <c r="B18" s="51" t="s">
        <v>27</v>
      </c>
      <c r="C18" s="51" t="s">
        <v>42</v>
      </c>
      <c r="D18" s="51" t="s">
        <v>43</v>
      </c>
      <c r="E18" s="52">
        <v>83412.565384615358</v>
      </c>
      <c r="F18" s="52">
        <v>75468.51153846152</v>
      </c>
      <c r="G18" s="53">
        <v>0.90476190476190488</v>
      </c>
      <c r="H18" s="52">
        <v>43692.296153846139</v>
      </c>
      <c r="I18" s="53">
        <v>0.52380952380952384</v>
      </c>
      <c r="J18" s="52">
        <v>35748.242307692293</v>
      </c>
      <c r="K18" s="53">
        <v>0.42857142857142855</v>
      </c>
      <c r="L18" s="52">
        <v>0</v>
      </c>
      <c r="M18" s="53">
        <v>0</v>
      </c>
    </row>
    <row r="19" spans="1:13" x14ac:dyDescent="0.25">
      <c r="A19" s="51" t="s">
        <v>2</v>
      </c>
      <c r="B19" s="51" t="s">
        <v>27</v>
      </c>
      <c r="C19" s="51" t="s">
        <v>42</v>
      </c>
      <c r="D19" s="51" t="s">
        <v>44</v>
      </c>
      <c r="E19" s="52">
        <v>19860.13461538461</v>
      </c>
      <c r="F19" s="52">
        <v>7944.0538461538445</v>
      </c>
      <c r="G19" s="53">
        <v>0.4</v>
      </c>
      <c r="H19" s="52">
        <v>0</v>
      </c>
      <c r="I19" s="53">
        <v>0</v>
      </c>
      <c r="J19" s="52">
        <v>0</v>
      </c>
      <c r="K19" s="53">
        <v>0</v>
      </c>
      <c r="L19" s="52">
        <v>0</v>
      </c>
      <c r="M19" s="53">
        <v>0</v>
      </c>
    </row>
    <row r="20" spans="1:13" x14ac:dyDescent="0.25">
      <c r="A20" s="51" t="s">
        <v>2</v>
      </c>
      <c r="B20" s="51" t="s">
        <v>27</v>
      </c>
      <c r="C20" s="51" t="s">
        <v>45</v>
      </c>
      <c r="D20" s="51" t="s">
        <v>43</v>
      </c>
      <c r="E20" s="52">
        <v>53557.390769230769</v>
      </c>
      <c r="F20" s="52">
        <v>53557.390769230769</v>
      </c>
      <c r="G20" s="53">
        <v>1</v>
      </c>
      <c r="H20" s="52">
        <v>53557.390769230769</v>
      </c>
      <c r="I20" s="53">
        <v>1</v>
      </c>
      <c r="J20" s="52">
        <v>53557.390769230769</v>
      </c>
      <c r="K20" s="53">
        <v>1</v>
      </c>
      <c r="L20" s="52">
        <v>0</v>
      </c>
      <c r="M20" s="53">
        <v>0</v>
      </c>
    </row>
    <row r="21" spans="1:13" x14ac:dyDescent="0.25">
      <c r="A21" s="51" t="s">
        <v>2</v>
      </c>
      <c r="B21" s="51" t="s">
        <v>27</v>
      </c>
      <c r="C21" s="51" t="s">
        <v>45</v>
      </c>
      <c r="D21" s="51" t="s">
        <v>44</v>
      </c>
      <c r="E21" s="52">
        <v>33473.369230769233</v>
      </c>
      <c r="F21" s="52">
        <v>33473.369230769233</v>
      </c>
      <c r="G21" s="53">
        <v>1</v>
      </c>
      <c r="H21" s="52">
        <v>33473.369230769233</v>
      </c>
      <c r="I21" s="53">
        <v>1</v>
      </c>
      <c r="J21" s="52">
        <v>33473.369230769233</v>
      </c>
      <c r="K21" s="53">
        <v>1</v>
      </c>
      <c r="L21" s="52">
        <v>0</v>
      </c>
      <c r="M21" s="53">
        <v>0</v>
      </c>
    </row>
    <row r="22" spans="1:13" x14ac:dyDescent="0.25">
      <c r="A22" s="51" t="s">
        <v>2</v>
      </c>
      <c r="B22" s="51" t="s">
        <v>27</v>
      </c>
      <c r="C22" s="51" t="s">
        <v>46</v>
      </c>
      <c r="D22" s="51" t="s">
        <v>43</v>
      </c>
      <c r="E22" s="52">
        <v>82046.400000000009</v>
      </c>
      <c r="F22" s="52">
        <v>82046.400000000009</v>
      </c>
      <c r="G22" s="53">
        <v>1</v>
      </c>
      <c r="H22" s="52">
        <v>82046.400000000009</v>
      </c>
      <c r="I22" s="53">
        <v>1</v>
      </c>
      <c r="J22" s="52">
        <v>82046.400000000009</v>
      </c>
      <c r="K22" s="53">
        <v>1</v>
      </c>
      <c r="L22" s="52">
        <v>82046.400000000009</v>
      </c>
      <c r="M22" s="53">
        <v>1</v>
      </c>
    </row>
    <row r="23" spans="1:13" x14ac:dyDescent="0.25">
      <c r="A23" s="51" t="s">
        <v>2</v>
      </c>
      <c r="B23" s="51" t="s">
        <v>27</v>
      </c>
      <c r="C23" s="51" t="s">
        <v>47</v>
      </c>
      <c r="D23" s="51" t="s">
        <v>43</v>
      </c>
      <c r="E23" s="52">
        <v>80497.16</v>
      </c>
      <c r="F23" s="52">
        <v>80497.16</v>
      </c>
      <c r="G23" s="53">
        <v>1</v>
      </c>
      <c r="H23" s="52">
        <v>80497.16</v>
      </c>
      <c r="I23" s="53">
        <v>1</v>
      </c>
      <c r="J23" s="52">
        <v>80497.16</v>
      </c>
      <c r="K23" s="53">
        <v>1</v>
      </c>
      <c r="L23" s="52">
        <v>80497.16</v>
      </c>
      <c r="M23" s="53">
        <v>1</v>
      </c>
    </row>
    <row r="24" spans="1:13" x14ac:dyDescent="0.25">
      <c r="A24" s="51" t="s">
        <v>2</v>
      </c>
      <c r="B24" s="51" t="s">
        <v>27</v>
      </c>
      <c r="C24" s="51" t="s">
        <v>48</v>
      </c>
      <c r="D24" s="51" t="s">
        <v>44</v>
      </c>
      <c r="E24" s="52">
        <v>89010.219999999987</v>
      </c>
      <c r="F24" s="52">
        <v>89010.219999999987</v>
      </c>
      <c r="G24" s="53">
        <v>1</v>
      </c>
      <c r="H24" s="52">
        <v>89010.219999999987</v>
      </c>
      <c r="I24" s="53">
        <v>1</v>
      </c>
      <c r="J24" s="52">
        <v>89010.219999999987</v>
      </c>
      <c r="K24" s="53">
        <v>1</v>
      </c>
      <c r="L24" s="52">
        <v>89010.219999999987</v>
      </c>
      <c r="M24" s="53">
        <v>1</v>
      </c>
    </row>
    <row r="25" spans="1:13" x14ac:dyDescent="0.25">
      <c r="A25" s="51" t="s">
        <v>2</v>
      </c>
      <c r="B25" s="51" t="s">
        <v>27</v>
      </c>
      <c r="C25" s="51" t="s">
        <v>49</v>
      </c>
      <c r="D25" s="51" t="s">
        <v>44</v>
      </c>
      <c r="E25" s="52">
        <v>88239.10000000002</v>
      </c>
      <c r="F25" s="52">
        <v>88239.10000000002</v>
      </c>
      <c r="G25" s="53">
        <v>1</v>
      </c>
      <c r="H25" s="52">
        <v>88239.10000000002</v>
      </c>
      <c r="I25" s="53">
        <v>1</v>
      </c>
      <c r="J25" s="52">
        <v>88239.10000000002</v>
      </c>
      <c r="K25" s="53">
        <v>1</v>
      </c>
      <c r="L25" s="52">
        <v>88239.10000000002</v>
      </c>
      <c r="M25" s="53">
        <v>1</v>
      </c>
    </row>
    <row r="26" spans="1:13" x14ac:dyDescent="0.25">
      <c r="A26" s="51" t="s">
        <v>2</v>
      </c>
      <c r="B26" s="51" t="s">
        <v>27</v>
      </c>
      <c r="C26" s="51" t="s">
        <v>50</v>
      </c>
      <c r="D26" s="51" t="s">
        <v>43</v>
      </c>
      <c r="E26" s="52">
        <v>20377.497966666666</v>
      </c>
      <c r="F26" s="52">
        <v>3396.249661111111</v>
      </c>
      <c r="G26" s="53">
        <v>0.16666666666666666</v>
      </c>
      <c r="H26" s="52">
        <v>0</v>
      </c>
      <c r="I26" s="53">
        <v>0</v>
      </c>
      <c r="J26" s="52">
        <v>0</v>
      </c>
      <c r="K26" s="53">
        <v>0</v>
      </c>
      <c r="L26" s="52">
        <v>0</v>
      </c>
      <c r="M26" s="53">
        <v>0</v>
      </c>
    </row>
    <row r="27" spans="1:13" x14ac:dyDescent="0.25">
      <c r="A27" s="51" t="s">
        <v>2</v>
      </c>
      <c r="B27" s="51" t="s">
        <v>27</v>
      </c>
      <c r="C27" s="51" t="s">
        <v>50</v>
      </c>
      <c r="D27" s="51" t="s">
        <v>44</v>
      </c>
      <c r="E27" s="52">
        <v>40754.995933333332</v>
      </c>
      <c r="F27" s="52">
        <v>3396.249661111111</v>
      </c>
      <c r="G27" s="53">
        <v>8.3333333333333329E-2</v>
      </c>
      <c r="H27" s="52">
        <v>3396.249661111111</v>
      </c>
      <c r="I27" s="53">
        <v>8.3333333333333329E-2</v>
      </c>
      <c r="J27" s="52">
        <v>0</v>
      </c>
      <c r="K27" s="53">
        <v>0</v>
      </c>
      <c r="L27" s="52">
        <v>0</v>
      </c>
      <c r="M27" s="53">
        <v>0</v>
      </c>
    </row>
    <row r="28" spans="1:13" x14ac:dyDescent="0.25">
      <c r="A28" s="51" t="s">
        <v>2</v>
      </c>
      <c r="B28" s="51" t="s">
        <v>27</v>
      </c>
      <c r="C28" s="51" t="s">
        <v>51</v>
      </c>
      <c r="D28" s="51" t="s">
        <v>43</v>
      </c>
      <c r="E28" s="52">
        <v>37721.30214</v>
      </c>
      <c r="F28" s="52">
        <v>13621.581328333334</v>
      </c>
      <c r="G28" s="53">
        <v>0.3611111111111111</v>
      </c>
      <c r="H28" s="52">
        <v>12573.767379999999</v>
      </c>
      <c r="I28" s="53">
        <v>0.33333333333333331</v>
      </c>
      <c r="J28" s="52">
        <v>9430.3255349999999</v>
      </c>
      <c r="K28" s="53">
        <v>0.25</v>
      </c>
      <c r="L28" s="52">
        <v>0</v>
      </c>
      <c r="M28" s="53">
        <v>0</v>
      </c>
    </row>
    <row r="29" spans="1:13" x14ac:dyDescent="0.25">
      <c r="A29" s="51" t="s">
        <v>2</v>
      </c>
      <c r="B29" s="51" t="s">
        <v>27</v>
      </c>
      <c r="C29" s="51" t="s">
        <v>51</v>
      </c>
      <c r="D29" s="51" t="s">
        <v>44</v>
      </c>
      <c r="E29" s="52">
        <v>25147.534760000002</v>
      </c>
      <c r="F29" s="52">
        <v>0</v>
      </c>
      <c r="G29" s="53">
        <v>0</v>
      </c>
      <c r="H29" s="52">
        <v>0</v>
      </c>
      <c r="I29" s="53">
        <v>0</v>
      </c>
      <c r="J29" s="52">
        <v>0</v>
      </c>
      <c r="K29" s="53">
        <v>0</v>
      </c>
      <c r="L29" s="52">
        <v>0</v>
      </c>
      <c r="M29" s="53">
        <v>0</v>
      </c>
    </row>
    <row r="30" spans="1:13" x14ac:dyDescent="0.25">
      <c r="A30" s="51" t="s">
        <v>2</v>
      </c>
      <c r="B30" s="51" t="s">
        <v>27</v>
      </c>
      <c r="C30" s="51" t="s">
        <v>52</v>
      </c>
      <c r="D30" s="51" t="s">
        <v>43</v>
      </c>
      <c r="E30" s="52">
        <v>51218.906666666669</v>
      </c>
      <c r="F30" s="52">
        <v>0</v>
      </c>
      <c r="G30" s="53">
        <v>0</v>
      </c>
      <c r="H30" s="52">
        <v>0</v>
      </c>
      <c r="I30" s="53">
        <v>0</v>
      </c>
      <c r="J30" s="52">
        <v>0</v>
      </c>
      <c r="K30" s="53">
        <v>0</v>
      </c>
      <c r="L30" s="52">
        <v>0</v>
      </c>
      <c r="M30" s="53">
        <v>0</v>
      </c>
    </row>
    <row r="31" spans="1:13" x14ac:dyDescent="0.25">
      <c r="A31" s="51" t="s">
        <v>2</v>
      </c>
      <c r="B31" s="51" t="s">
        <v>27</v>
      </c>
      <c r="C31" s="51" t="s">
        <v>52</v>
      </c>
      <c r="D31" s="51" t="s">
        <v>44</v>
      </c>
      <c r="E31" s="52">
        <v>25609.453333333335</v>
      </c>
      <c r="F31" s="52">
        <v>0</v>
      </c>
      <c r="G31" s="53">
        <v>0</v>
      </c>
      <c r="H31" s="52">
        <v>0</v>
      </c>
      <c r="I31" s="53">
        <v>0</v>
      </c>
      <c r="J31" s="52">
        <v>0</v>
      </c>
      <c r="K31" s="53">
        <v>0</v>
      </c>
      <c r="L31" s="52">
        <v>0</v>
      </c>
      <c r="M31" s="53">
        <v>0</v>
      </c>
    </row>
    <row r="32" spans="1:13" x14ac:dyDescent="0.25">
      <c r="A32" s="51" t="s">
        <v>2</v>
      </c>
      <c r="B32" s="51" t="s">
        <v>53</v>
      </c>
      <c r="C32" s="51" t="s">
        <v>54</v>
      </c>
      <c r="D32" s="51" t="s">
        <v>55</v>
      </c>
      <c r="E32" s="52">
        <v>96552.957720588165</v>
      </c>
      <c r="F32" s="52">
        <v>96552.957720588165</v>
      </c>
      <c r="G32" s="53">
        <v>1</v>
      </c>
      <c r="H32" s="52">
        <v>96552.957720588165</v>
      </c>
      <c r="I32" s="53">
        <v>1</v>
      </c>
      <c r="J32" s="52">
        <v>96552.957720588165</v>
      </c>
      <c r="K32" s="53">
        <v>1</v>
      </c>
      <c r="L32" s="52">
        <v>96552.957720588165</v>
      </c>
      <c r="M32" s="53">
        <v>1</v>
      </c>
    </row>
    <row r="33" spans="1:13" x14ac:dyDescent="0.25">
      <c r="A33" s="51" t="s">
        <v>2</v>
      </c>
      <c r="B33" s="51" t="s">
        <v>53</v>
      </c>
      <c r="C33" s="51" t="s">
        <v>56</v>
      </c>
      <c r="D33" s="51" t="s">
        <v>57</v>
      </c>
      <c r="E33" s="52">
        <v>7161.8114376280319</v>
      </c>
      <c r="F33" s="52">
        <v>7161.8114376280319</v>
      </c>
      <c r="G33" s="53">
        <v>1</v>
      </c>
      <c r="H33" s="52">
        <v>7161.8114376280319</v>
      </c>
      <c r="I33" s="53">
        <v>1</v>
      </c>
      <c r="J33" s="52">
        <v>7161.8114376280319</v>
      </c>
      <c r="K33" s="53">
        <v>1</v>
      </c>
      <c r="L33" s="52">
        <v>7161.8114376280319</v>
      </c>
      <c r="M33" s="53">
        <v>1</v>
      </c>
    </row>
    <row r="34" spans="1:13" x14ac:dyDescent="0.25">
      <c r="A34" s="51" t="s">
        <v>2</v>
      </c>
      <c r="B34" s="51" t="s">
        <v>53</v>
      </c>
      <c r="C34" s="51" t="s">
        <v>58</v>
      </c>
      <c r="D34" s="51" t="s">
        <v>59</v>
      </c>
      <c r="E34" s="52">
        <v>108361.32088237196</v>
      </c>
      <c r="F34" s="52">
        <v>108361.32088237196</v>
      </c>
      <c r="G34" s="53">
        <v>1</v>
      </c>
      <c r="H34" s="52">
        <v>108361.32088237196</v>
      </c>
      <c r="I34" s="53">
        <v>1</v>
      </c>
      <c r="J34" s="52">
        <v>108361.32088237196</v>
      </c>
      <c r="K34" s="53">
        <v>1</v>
      </c>
      <c r="L34" s="52">
        <v>108361.32088237196</v>
      </c>
      <c r="M34" s="53">
        <v>1</v>
      </c>
    </row>
    <row r="35" spans="1:13" x14ac:dyDescent="0.25">
      <c r="A35" s="51" t="s">
        <v>2</v>
      </c>
      <c r="B35" s="51" t="s">
        <v>53</v>
      </c>
      <c r="C35" s="51" t="s">
        <v>60</v>
      </c>
      <c r="D35" s="51" t="s">
        <v>61</v>
      </c>
      <c r="E35" s="52">
        <v>28819.23</v>
      </c>
      <c r="F35" s="52">
        <v>28819.23</v>
      </c>
      <c r="G35" s="53">
        <v>1</v>
      </c>
      <c r="H35" s="52">
        <v>28819.23</v>
      </c>
      <c r="I35" s="53">
        <v>1</v>
      </c>
      <c r="J35" s="52">
        <v>28819.23</v>
      </c>
      <c r="K35" s="53">
        <v>1</v>
      </c>
      <c r="L35" s="52">
        <v>28819.23</v>
      </c>
      <c r="M35" s="53">
        <v>1</v>
      </c>
    </row>
    <row r="36" spans="1:13" x14ac:dyDescent="0.25">
      <c r="A36" s="51" t="s">
        <v>2</v>
      </c>
      <c r="B36" s="51" t="s">
        <v>53</v>
      </c>
      <c r="C36" s="51" t="s">
        <v>62</v>
      </c>
      <c r="D36" s="51" t="s">
        <v>63</v>
      </c>
      <c r="E36" s="52">
        <v>41918.879999999997</v>
      </c>
      <c r="F36" s="52">
        <v>41918.879999999997</v>
      </c>
      <c r="G36" s="53">
        <v>1</v>
      </c>
      <c r="H36" s="52">
        <v>41918.879999999997</v>
      </c>
      <c r="I36" s="53">
        <v>1</v>
      </c>
      <c r="J36" s="52">
        <v>41918.879999999997</v>
      </c>
      <c r="K36" s="53">
        <v>1</v>
      </c>
      <c r="L36" s="52">
        <v>41918.879999999997</v>
      </c>
      <c r="M36" s="53">
        <v>1</v>
      </c>
    </row>
    <row r="37" spans="1:13" x14ac:dyDescent="0.25">
      <c r="A37" s="51" t="s">
        <v>2</v>
      </c>
      <c r="B37" s="51" t="s">
        <v>53</v>
      </c>
      <c r="C37" s="51" t="s">
        <v>64</v>
      </c>
      <c r="D37" s="51" t="s">
        <v>65</v>
      </c>
      <c r="E37" s="52">
        <v>69664.792279411718</v>
      </c>
      <c r="F37" s="52">
        <v>69664.792279411718</v>
      </c>
      <c r="G37" s="53">
        <v>1</v>
      </c>
      <c r="H37" s="52">
        <v>69664.792279411718</v>
      </c>
      <c r="I37" s="53">
        <v>1</v>
      </c>
      <c r="J37" s="52">
        <v>69664.792279411718</v>
      </c>
      <c r="K37" s="53">
        <v>1</v>
      </c>
      <c r="L37" s="52">
        <v>69664.792279411718</v>
      </c>
      <c r="M37" s="53">
        <v>1</v>
      </c>
    </row>
    <row r="38" spans="1:13" x14ac:dyDescent="0.25">
      <c r="A38" s="51" t="s">
        <v>2</v>
      </c>
      <c r="B38" s="51" t="s">
        <v>66</v>
      </c>
      <c r="C38" s="51" t="s">
        <v>67</v>
      </c>
      <c r="D38" s="51" t="s">
        <v>55</v>
      </c>
      <c r="E38" s="52">
        <v>202798.24999999991</v>
      </c>
      <c r="F38" s="52">
        <v>202798.24999999991</v>
      </c>
      <c r="G38" s="53">
        <v>1</v>
      </c>
      <c r="H38" s="52">
        <v>202798.24999999991</v>
      </c>
      <c r="I38" s="53">
        <v>1</v>
      </c>
      <c r="J38" s="52">
        <v>202798.24999999991</v>
      </c>
      <c r="K38" s="53">
        <v>1</v>
      </c>
      <c r="L38" s="52">
        <v>202798.24999999991</v>
      </c>
      <c r="M38" s="53">
        <v>1</v>
      </c>
    </row>
    <row r="39" spans="1:13" x14ac:dyDescent="0.25">
      <c r="A39" s="51" t="s">
        <v>2</v>
      </c>
      <c r="B39" s="51" t="s">
        <v>66</v>
      </c>
      <c r="C39" s="51" t="s">
        <v>68</v>
      </c>
      <c r="D39" s="51" t="s">
        <v>69</v>
      </c>
      <c r="E39" s="52">
        <v>14225.697777777767</v>
      </c>
      <c r="F39" s="52">
        <v>14225.697777777767</v>
      </c>
      <c r="G39" s="53">
        <v>1</v>
      </c>
      <c r="H39" s="52">
        <v>14225.697777777767</v>
      </c>
      <c r="I39" s="53">
        <v>1</v>
      </c>
      <c r="J39" s="52">
        <v>14225.697777777767</v>
      </c>
      <c r="K39" s="53">
        <v>1</v>
      </c>
      <c r="L39" s="52">
        <v>14225.697777777767</v>
      </c>
      <c r="M39" s="53">
        <v>1</v>
      </c>
    </row>
    <row r="40" spans="1:13" x14ac:dyDescent="0.25">
      <c r="A40" s="51" t="s">
        <v>2</v>
      </c>
      <c r="B40" s="51" t="s">
        <v>66</v>
      </c>
      <c r="C40" s="51" t="s">
        <v>70</v>
      </c>
      <c r="D40" s="51" t="s">
        <v>71</v>
      </c>
      <c r="E40" s="52">
        <v>33786.032222222195</v>
      </c>
      <c r="F40" s="52">
        <v>33786.032222222195</v>
      </c>
      <c r="G40" s="53">
        <v>1</v>
      </c>
      <c r="H40" s="52">
        <v>33786.032222222195</v>
      </c>
      <c r="I40" s="53">
        <v>1</v>
      </c>
      <c r="J40" s="52">
        <v>33786.032222222195</v>
      </c>
      <c r="K40" s="53">
        <v>1</v>
      </c>
      <c r="L40" s="52">
        <v>33786.032222222195</v>
      </c>
      <c r="M40" s="53">
        <v>1</v>
      </c>
    </row>
    <row r="41" spans="1:13" x14ac:dyDescent="0.25">
      <c r="A41" s="51" t="s">
        <v>2</v>
      </c>
      <c r="B41" s="51" t="s">
        <v>72</v>
      </c>
      <c r="C41" s="51" t="s">
        <v>73</v>
      </c>
      <c r="D41" s="51" t="s">
        <v>55</v>
      </c>
      <c r="E41" s="52">
        <v>197930.57800000015</v>
      </c>
      <c r="F41" s="52">
        <v>197930.57800000015</v>
      </c>
      <c r="G41" s="53">
        <v>1</v>
      </c>
      <c r="H41" s="52">
        <v>197930.57800000015</v>
      </c>
      <c r="I41" s="53">
        <v>1</v>
      </c>
      <c r="J41" s="52">
        <v>197930.57800000015</v>
      </c>
      <c r="K41" s="53">
        <v>1</v>
      </c>
      <c r="L41" s="52">
        <v>197930.57800000015</v>
      </c>
      <c r="M41" s="53">
        <v>1</v>
      </c>
    </row>
    <row r="42" spans="1:13" x14ac:dyDescent="0.25">
      <c r="A42" s="51" t="s">
        <v>2</v>
      </c>
      <c r="B42" s="51" t="s">
        <v>72</v>
      </c>
      <c r="C42" s="51" t="s">
        <v>74</v>
      </c>
      <c r="D42" s="51" t="s">
        <v>69</v>
      </c>
      <c r="E42" s="52">
        <v>48039.180472087894</v>
      </c>
      <c r="F42" s="52">
        <v>48039.180472087894</v>
      </c>
      <c r="G42" s="53">
        <v>1</v>
      </c>
      <c r="H42" s="52">
        <v>48039.180472087894</v>
      </c>
      <c r="I42" s="53">
        <v>1</v>
      </c>
      <c r="J42" s="52">
        <v>48039.180472087894</v>
      </c>
      <c r="K42" s="53">
        <v>1</v>
      </c>
      <c r="L42" s="52">
        <v>48039.180472087894</v>
      </c>
      <c r="M42" s="53">
        <v>1</v>
      </c>
    </row>
    <row r="43" spans="1:13" x14ac:dyDescent="0.25">
      <c r="A43" s="51" t="s">
        <v>2</v>
      </c>
      <c r="B43" s="51" t="s">
        <v>72</v>
      </c>
      <c r="C43" s="51" t="s">
        <v>75</v>
      </c>
      <c r="D43" s="51" t="s">
        <v>71</v>
      </c>
      <c r="E43" s="52">
        <v>113870.65000791205</v>
      </c>
      <c r="F43" s="52">
        <v>113870.65000791205</v>
      </c>
      <c r="G43" s="53">
        <v>1</v>
      </c>
      <c r="H43" s="52">
        <v>113870.65000791205</v>
      </c>
      <c r="I43" s="53">
        <v>1</v>
      </c>
      <c r="J43" s="52">
        <v>113870.65000791205</v>
      </c>
      <c r="K43" s="53">
        <v>1</v>
      </c>
      <c r="L43" s="52">
        <v>113870.65000791205</v>
      </c>
      <c r="M43" s="53">
        <v>1</v>
      </c>
    </row>
    <row r="44" spans="1:13" x14ac:dyDescent="0.25">
      <c r="A44" s="51" t="s">
        <v>2</v>
      </c>
      <c r="B44" s="51" t="s">
        <v>72</v>
      </c>
      <c r="C44" s="51" t="s">
        <v>76</v>
      </c>
      <c r="D44" s="51" t="s">
        <v>55</v>
      </c>
      <c r="E44" s="52">
        <v>38583.482900000025</v>
      </c>
      <c r="F44" s="52">
        <v>38583.482900000025</v>
      </c>
      <c r="G44" s="53">
        <v>1</v>
      </c>
      <c r="H44" s="52">
        <v>38583.482900000025</v>
      </c>
      <c r="I44" s="53">
        <v>1</v>
      </c>
      <c r="J44" s="52">
        <v>38583.482900000025</v>
      </c>
      <c r="K44" s="53">
        <v>1</v>
      </c>
      <c r="L44" s="52">
        <v>38583.482900000025</v>
      </c>
      <c r="M44" s="53">
        <v>1</v>
      </c>
    </row>
    <row r="45" spans="1:13" x14ac:dyDescent="0.25">
      <c r="A45" s="51" t="s">
        <v>2</v>
      </c>
      <c r="B45" s="51" t="s">
        <v>77</v>
      </c>
      <c r="C45" s="51" t="s">
        <v>78</v>
      </c>
      <c r="D45" s="51" t="s">
        <v>55</v>
      </c>
      <c r="E45" s="52">
        <v>117331.45999999999</v>
      </c>
      <c r="F45" s="52">
        <v>117331.45999999999</v>
      </c>
      <c r="G45" s="53">
        <v>1</v>
      </c>
      <c r="H45" s="52">
        <v>117331.45999999999</v>
      </c>
      <c r="I45" s="53">
        <v>1</v>
      </c>
      <c r="J45" s="52">
        <v>117331.45999999999</v>
      </c>
      <c r="K45" s="53">
        <v>1</v>
      </c>
      <c r="L45" s="52">
        <v>117331.45999999999</v>
      </c>
      <c r="M45" s="53">
        <v>1</v>
      </c>
    </row>
    <row r="46" spans="1:13" x14ac:dyDescent="0.25">
      <c r="A46" s="51" t="s">
        <v>2</v>
      </c>
      <c r="B46" s="51" t="s">
        <v>77</v>
      </c>
      <c r="C46" s="51" t="s">
        <v>79</v>
      </c>
      <c r="D46" s="51" t="s">
        <v>69</v>
      </c>
      <c r="E46" s="52">
        <v>31371.858461538464</v>
      </c>
      <c r="F46" s="52">
        <v>31371.858461538464</v>
      </c>
      <c r="G46" s="53">
        <v>1</v>
      </c>
      <c r="H46" s="52">
        <v>31371.858461538464</v>
      </c>
      <c r="I46" s="53">
        <v>1</v>
      </c>
      <c r="J46" s="52">
        <v>31371.858461538464</v>
      </c>
      <c r="K46" s="53">
        <v>1</v>
      </c>
      <c r="L46" s="52">
        <v>31371.858461538464</v>
      </c>
      <c r="M46" s="53">
        <v>1</v>
      </c>
    </row>
    <row r="47" spans="1:13" x14ac:dyDescent="0.25">
      <c r="A47" s="51" t="s">
        <v>2</v>
      </c>
      <c r="B47" s="51" t="s">
        <v>77</v>
      </c>
      <c r="C47" s="51" t="s">
        <v>80</v>
      </c>
      <c r="D47" s="51" t="s">
        <v>71</v>
      </c>
      <c r="E47" s="52">
        <v>53593.591538461544</v>
      </c>
      <c r="F47" s="52">
        <v>53593.591538461544</v>
      </c>
      <c r="G47" s="53">
        <v>1</v>
      </c>
      <c r="H47" s="52">
        <v>53593.591538461544</v>
      </c>
      <c r="I47" s="53">
        <v>1</v>
      </c>
      <c r="J47" s="52">
        <v>53593.591538461544</v>
      </c>
      <c r="K47" s="53">
        <v>1</v>
      </c>
      <c r="L47" s="52">
        <v>53593.591538461544</v>
      </c>
      <c r="M47" s="53">
        <v>1</v>
      </c>
    </row>
    <row r="48" spans="1:13" x14ac:dyDescent="0.25">
      <c r="A48" s="51" t="s">
        <v>2</v>
      </c>
      <c r="B48" s="51" t="s">
        <v>77</v>
      </c>
      <c r="C48" s="51" t="s">
        <v>81</v>
      </c>
      <c r="D48" s="51" t="s">
        <v>82</v>
      </c>
      <c r="E48" s="52">
        <v>18310.153273878263</v>
      </c>
      <c r="F48" s="52">
        <v>18310.153273878263</v>
      </c>
      <c r="G48" s="53">
        <v>1</v>
      </c>
      <c r="H48" s="52">
        <v>18310.153273878263</v>
      </c>
      <c r="I48" s="53">
        <v>1</v>
      </c>
      <c r="J48" s="52">
        <v>18310.153273878263</v>
      </c>
      <c r="K48" s="53">
        <v>1</v>
      </c>
      <c r="L48" s="52">
        <v>18310.153273878263</v>
      </c>
      <c r="M48" s="53">
        <v>1</v>
      </c>
    </row>
    <row r="49" spans="1:13" x14ac:dyDescent="0.25">
      <c r="A49" s="51" t="s">
        <v>2</v>
      </c>
      <c r="B49" s="51" t="s">
        <v>77</v>
      </c>
      <c r="C49" s="51" t="s">
        <v>83</v>
      </c>
      <c r="D49" s="51" t="s">
        <v>84</v>
      </c>
      <c r="E49" s="52">
        <v>26811.295865321739</v>
      </c>
      <c r="F49" s="52">
        <v>26811.295865321739</v>
      </c>
      <c r="G49" s="53">
        <v>1</v>
      </c>
      <c r="H49" s="52">
        <v>26811.295865321739</v>
      </c>
      <c r="I49" s="53">
        <v>1</v>
      </c>
      <c r="J49" s="52">
        <v>26811.295865321739</v>
      </c>
      <c r="K49" s="53">
        <v>1</v>
      </c>
      <c r="L49" s="52">
        <v>26811.295865321739</v>
      </c>
      <c r="M49" s="53">
        <v>1</v>
      </c>
    </row>
    <row r="50" spans="1:13" x14ac:dyDescent="0.25">
      <c r="A50" s="51" t="s">
        <v>2</v>
      </c>
      <c r="B50" s="51" t="s">
        <v>77</v>
      </c>
      <c r="C50" s="51" t="s">
        <v>85</v>
      </c>
      <c r="D50" s="51" t="s">
        <v>55</v>
      </c>
      <c r="E50" s="52">
        <v>19379.126958333338</v>
      </c>
      <c r="F50" s="52">
        <v>19379.126958333338</v>
      </c>
      <c r="G50" s="53">
        <v>1</v>
      </c>
      <c r="H50" s="52">
        <v>19379.126958333338</v>
      </c>
      <c r="I50" s="53">
        <v>1</v>
      </c>
      <c r="J50" s="52">
        <v>19379.126958333338</v>
      </c>
      <c r="K50" s="53">
        <v>1</v>
      </c>
      <c r="L50" s="52">
        <v>19379.126958333338</v>
      </c>
      <c r="M50" s="53">
        <v>1</v>
      </c>
    </row>
    <row r="51" spans="1:13" x14ac:dyDescent="0.25">
      <c r="A51" s="51" t="s">
        <v>2</v>
      </c>
      <c r="B51" s="51" t="s">
        <v>77</v>
      </c>
      <c r="C51" s="51" t="s">
        <v>86</v>
      </c>
      <c r="D51" s="51" t="s">
        <v>55</v>
      </c>
      <c r="E51" s="52">
        <v>3875.8253916666677</v>
      </c>
      <c r="F51" s="52">
        <v>3875.8253916666677</v>
      </c>
      <c r="G51" s="53">
        <v>1</v>
      </c>
      <c r="H51" s="52">
        <v>3875.8253916666677</v>
      </c>
      <c r="I51" s="53">
        <v>1</v>
      </c>
      <c r="J51" s="52">
        <v>3875.8253916666677</v>
      </c>
      <c r="K51" s="53">
        <v>1</v>
      </c>
      <c r="L51" s="52">
        <v>3875.8253916666677</v>
      </c>
      <c r="M51" s="53">
        <v>1</v>
      </c>
    </row>
    <row r="52" spans="1:13" x14ac:dyDescent="0.25">
      <c r="A52" s="51" t="s">
        <v>2</v>
      </c>
      <c r="B52" s="51" t="s">
        <v>87</v>
      </c>
      <c r="C52" s="51" t="s">
        <v>87</v>
      </c>
      <c r="D52" s="51" t="s">
        <v>55</v>
      </c>
      <c r="E52" s="52">
        <v>231366.75872000019</v>
      </c>
      <c r="F52" s="52">
        <v>231366.75872000019</v>
      </c>
      <c r="G52" s="53">
        <v>1</v>
      </c>
      <c r="H52" s="52">
        <v>231366.75872000019</v>
      </c>
      <c r="I52" s="53">
        <v>1</v>
      </c>
      <c r="J52" s="52">
        <v>231366.75872000019</v>
      </c>
      <c r="K52" s="53">
        <v>1</v>
      </c>
      <c r="L52" s="52">
        <v>231366.75872000019</v>
      </c>
      <c r="M52" s="53">
        <v>1</v>
      </c>
    </row>
    <row r="53" spans="1:13" x14ac:dyDescent="0.25">
      <c r="A53" s="51" t="s">
        <v>2</v>
      </c>
      <c r="B53" s="51" t="s">
        <v>88</v>
      </c>
      <c r="C53" s="51" t="s">
        <v>89</v>
      </c>
      <c r="D53" s="51" t="s">
        <v>90</v>
      </c>
      <c r="E53" s="52">
        <v>60975.073548387059</v>
      </c>
      <c r="F53" s="52">
        <v>60975.073548387059</v>
      </c>
      <c r="G53" s="53">
        <v>1</v>
      </c>
      <c r="H53" s="52">
        <v>60975.073548387059</v>
      </c>
      <c r="I53" s="53">
        <v>1</v>
      </c>
      <c r="J53" s="52">
        <v>60975.073548387059</v>
      </c>
      <c r="K53" s="53">
        <v>1</v>
      </c>
      <c r="L53" s="52">
        <v>0</v>
      </c>
      <c r="M53" s="53">
        <v>0</v>
      </c>
    </row>
    <row r="54" spans="1:13" x14ac:dyDescent="0.25">
      <c r="A54" s="51" t="s">
        <v>2</v>
      </c>
      <c r="B54" s="51" t="s">
        <v>88</v>
      </c>
      <c r="C54" s="51" t="s">
        <v>89</v>
      </c>
      <c r="D54" s="51" t="s">
        <v>91</v>
      </c>
      <c r="E54" s="52">
        <v>46627.997419354811</v>
      </c>
      <c r="F54" s="52">
        <v>32280.92129032256</v>
      </c>
      <c r="G54" s="53">
        <v>0.69230769230769229</v>
      </c>
      <c r="H54" s="52">
        <v>32280.92129032256</v>
      </c>
      <c r="I54" s="53">
        <v>0.69230769230769229</v>
      </c>
      <c r="J54" s="52">
        <v>28694.1522580645</v>
      </c>
      <c r="K54" s="53">
        <v>0.61538461538461542</v>
      </c>
      <c r="L54" s="52">
        <v>0</v>
      </c>
      <c r="M54" s="53">
        <v>0</v>
      </c>
    </row>
    <row r="55" spans="1:13" x14ac:dyDescent="0.25">
      <c r="A55" s="51" t="s">
        <v>2</v>
      </c>
      <c r="B55" s="51" t="s">
        <v>88</v>
      </c>
      <c r="C55" s="51" t="s">
        <v>89</v>
      </c>
      <c r="D55" s="51" t="s">
        <v>92</v>
      </c>
      <c r="E55" s="52">
        <v>3586.7690322580625</v>
      </c>
      <c r="F55" s="52">
        <v>3586.7690322580625</v>
      </c>
      <c r="G55" s="53">
        <v>1</v>
      </c>
      <c r="H55" s="52">
        <v>3586.7690322580625</v>
      </c>
      <c r="I55" s="53">
        <v>1</v>
      </c>
      <c r="J55" s="52">
        <v>0</v>
      </c>
      <c r="K55" s="53">
        <v>0</v>
      </c>
      <c r="L55" s="52">
        <v>0</v>
      </c>
      <c r="M55" s="53">
        <v>0</v>
      </c>
    </row>
    <row r="56" spans="1:13" x14ac:dyDescent="0.25">
      <c r="A56" s="51" t="s">
        <v>2</v>
      </c>
      <c r="B56" s="51" t="s">
        <v>88</v>
      </c>
      <c r="C56" s="51" t="s">
        <v>93</v>
      </c>
      <c r="D56" s="51" t="s">
        <v>90</v>
      </c>
      <c r="E56" s="52">
        <v>56297.169999999955</v>
      </c>
      <c r="F56" s="52">
        <v>56297.169999999955</v>
      </c>
      <c r="G56" s="53">
        <v>1</v>
      </c>
      <c r="H56" s="52">
        <v>56297.169999999955</v>
      </c>
      <c r="I56" s="53">
        <v>1</v>
      </c>
      <c r="J56" s="52">
        <v>56297.169999999955</v>
      </c>
      <c r="K56" s="53">
        <v>1</v>
      </c>
      <c r="L56" s="52">
        <v>56297.169999999955</v>
      </c>
      <c r="M56" s="53">
        <v>1</v>
      </c>
    </row>
    <row r="57" spans="1:13" x14ac:dyDescent="0.25">
      <c r="A57" s="51" t="s">
        <v>2</v>
      </c>
      <c r="B57" s="51" t="s">
        <v>88</v>
      </c>
      <c r="C57" s="51" t="s">
        <v>93</v>
      </c>
      <c r="D57" s="51" t="s">
        <v>91</v>
      </c>
      <c r="E57" s="52">
        <v>56297.169999999955</v>
      </c>
      <c r="F57" s="52">
        <v>56297.169999999955</v>
      </c>
      <c r="G57" s="53">
        <v>1</v>
      </c>
      <c r="H57" s="52">
        <v>56297.169999999955</v>
      </c>
      <c r="I57" s="53">
        <v>1</v>
      </c>
      <c r="J57" s="52">
        <v>56297.169999999955</v>
      </c>
      <c r="K57" s="53">
        <v>1</v>
      </c>
      <c r="L57" s="52">
        <v>56297.169999999955</v>
      </c>
      <c r="M57" s="53">
        <v>1</v>
      </c>
    </row>
    <row r="58" spans="1:13" x14ac:dyDescent="0.25">
      <c r="A58" s="51" t="s">
        <v>2</v>
      </c>
      <c r="B58" s="51" t="s">
        <v>88</v>
      </c>
      <c r="C58" s="51" t="s">
        <v>94</v>
      </c>
      <c r="D58" s="51" t="s">
        <v>90</v>
      </c>
      <c r="E58" s="52">
        <v>51802.619999999923</v>
      </c>
      <c r="F58" s="52">
        <v>51802.619999999923</v>
      </c>
      <c r="G58" s="53">
        <v>1</v>
      </c>
      <c r="H58" s="52">
        <v>51802.619999999923</v>
      </c>
      <c r="I58" s="53">
        <v>1</v>
      </c>
      <c r="J58" s="52">
        <v>51802.619999999923</v>
      </c>
      <c r="K58" s="53">
        <v>1</v>
      </c>
      <c r="L58" s="52">
        <v>51802.619999999923</v>
      </c>
      <c r="M58" s="53">
        <v>1</v>
      </c>
    </row>
    <row r="59" spans="1:13" x14ac:dyDescent="0.25">
      <c r="A59" s="51" t="s">
        <v>2</v>
      </c>
      <c r="B59" s="51" t="s">
        <v>88</v>
      </c>
      <c r="C59" s="51" t="s">
        <v>94</v>
      </c>
      <c r="D59" s="51" t="s">
        <v>91</v>
      </c>
      <c r="E59" s="52">
        <v>51802.619999999923</v>
      </c>
      <c r="F59" s="52">
        <v>51802.619999999923</v>
      </c>
      <c r="G59" s="53">
        <v>1</v>
      </c>
      <c r="H59" s="52">
        <v>51802.619999999923</v>
      </c>
      <c r="I59" s="53">
        <v>1</v>
      </c>
      <c r="J59" s="52">
        <v>51802.619999999923</v>
      </c>
      <c r="K59" s="53">
        <v>1</v>
      </c>
      <c r="L59" s="52">
        <v>51802.619999999923</v>
      </c>
      <c r="M59" s="53">
        <v>1</v>
      </c>
    </row>
    <row r="60" spans="1:13" x14ac:dyDescent="0.25">
      <c r="A60" s="51" t="s">
        <v>2</v>
      </c>
      <c r="B60" s="51" t="s">
        <v>88</v>
      </c>
      <c r="C60" s="51" t="s">
        <v>95</v>
      </c>
      <c r="D60" s="51" t="s">
        <v>90</v>
      </c>
      <c r="E60" s="52">
        <v>89929.743749999994</v>
      </c>
      <c r="F60" s="52">
        <v>89929.743749999994</v>
      </c>
      <c r="G60" s="53">
        <v>1</v>
      </c>
      <c r="H60" s="52">
        <v>89929.743749999994</v>
      </c>
      <c r="I60" s="53">
        <v>1</v>
      </c>
      <c r="J60" s="52">
        <v>89929.743749999994</v>
      </c>
      <c r="K60" s="53">
        <v>1</v>
      </c>
      <c r="L60" s="52">
        <v>89929.743749999994</v>
      </c>
      <c r="M60" s="53">
        <v>1</v>
      </c>
    </row>
    <row r="61" spans="1:13" x14ac:dyDescent="0.25">
      <c r="A61" s="51" t="s">
        <v>2</v>
      </c>
      <c r="B61" s="51" t="s">
        <v>88</v>
      </c>
      <c r="C61" s="51" t="s">
        <v>95</v>
      </c>
      <c r="D61" s="51" t="s">
        <v>91</v>
      </c>
      <c r="E61" s="52">
        <v>5995.3162499999999</v>
      </c>
      <c r="F61" s="52">
        <v>5995.3162499999999</v>
      </c>
      <c r="G61" s="53">
        <v>1</v>
      </c>
      <c r="H61" s="52">
        <v>5995.3162499999999</v>
      </c>
      <c r="I61" s="53">
        <v>1</v>
      </c>
      <c r="J61" s="52">
        <v>5995.3162499999999</v>
      </c>
      <c r="K61" s="53">
        <v>1</v>
      </c>
      <c r="L61" s="52">
        <v>5995.3162499999999</v>
      </c>
      <c r="M61" s="53">
        <v>1</v>
      </c>
    </row>
    <row r="62" spans="1:13" x14ac:dyDescent="0.25">
      <c r="A62" s="51" t="s">
        <v>2</v>
      </c>
      <c r="B62" s="51" t="s">
        <v>88</v>
      </c>
      <c r="C62" s="51" t="s">
        <v>96</v>
      </c>
      <c r="D62" s="51" t="s">
        <v>90</v>
      </c>
      <c r="E62" s="52">
        <v>84125.098536585356</v>
      </c>
      <c r="F62" s="52">
        <v>84125.098536585356</v>
      </c>
      <c r="G62" s="53">
        <v>1</v>
      </c>
      <c r="H62" s="52">
        <v>84125.098536585356</v>
      </c>
      <c r="I62" s="53">
        <v>1</v>
      </c>
      <c r="J62" s="52">
        <v>84125.098536585356</v>
      </c>
      <c r="K62" s="53">
        <v>1</v>
      </c>
      <c r="L62" s="52">
        <v>84125.098536585356</v>
      </c>
      <c r="M62" s="53">
        <v>1</v>
      </c>
    </row>
    <row r="63" spans="1:13" x14ac:dyDescent="0.25">
      <c r="A63" s="51" t="s">
        <v>2</v>
      </c>
      <c r="B63" s="51" t="s">
        <v>88</v>
      </c>
      <c r="C63" s="51" t="s">
        <v>96</v>
      </c>
      <c r="D63" s="51" t="s">
        <v>91</v>
      </c>
      <c r="E63" s="52">
        <v>11684.041463414633</v>
      </c>
      <c r="F63" s="52">
        <v>11684.041463414633</v>
      </c>
      <c r="G63" s="53">
        <v>1</v>
      </c>
      <c r="H63" s="52">
        <v>11684.041463414633</v>
      </c>
      <c r="I63" s="53">
        <v>1</v>
      </c>
      <c r="J63" s="52">
        <v>11684.041463414633</v>
      </c>
      <c r="K63" s="53">
        <v>1</v>
      </c>
      <c r="L63" s="52">
        <v>11684.041463414633</v>
      </c>
      <c r="M63" s="53">
        <v>1</v>
      </c>
    </row>
    <row r="64" spans="1:13" x14ac:dyDescent="0.25">
      <c r="A64" s="51" t="s">
        <v>2</v>
      </c>
      <c r="B64" s="51" t="s">
        <v>88</v>
      </c>
      <c r="C64" s="51" t="s">
        <v>97</v>
      </c>
      <c r="D64" s="51" t="s">
        <v>90</v>
      </c>
      <c r="E64" s="52">
        <v>92753.886822227039</v>
      </c>
      <c r="F64" s="52">
        <v>92753.886822227039</v>
      </c>
      <c r="G64" s="53">
        <v>1</v>
      </c>
      <c r="H64" s="52">
        <v>92753.886822227039</v>
      </c>
      <c r="I64" s="53">
        <v>1</v>
      </c>
      <c r="J64" s="52">
        <v>92753.886822227039</v>
      </c>
      <c r="K64" s="53">
        <v>1</v>
      </c>
      <c r="L64" s="52">
        <v>92753.886822227039</v>
      </c>
      <c r="M64" s="53">
        <v>1</v>
      </c>
    </row>
    <row r="65" spans="1:13" x14ac:dyDescent="0.25">
      <c r="A65" s="51" t="s">
        <v>2</v>
      </c>
      <c r="B65" s="51" t="s">
        <v>88</v>
      </c>
      <c r="C65" s="51" t="s">
        <v>97</v>
      </c>
      <c r="D65" s="51" t="s">
        <v>91</v>
      </c>
      <c r="E65" s="52">
        <v>2576.4968561729734</v>
      </c>
      <c r="F65" s="52">
        <v>2576.4968561729734</v>
      </c>
      <c r="G65" s="53">
        <v>1</v>
      </c>
      <c r="H65" s="52">
        <v>2576.4968561729734</v>
      </c>
      <c r="I65" s="53">
        <v>1</v>
      </c>
      <c r="J65" s="52">
        <v>2576.4968561729734</v>
      </c>
      <c r="K65" s="53">
        <v>1</v>
      </c>
      <c r="L65" s="52">
        <v>2576.4968561729734</v>
      </c>
      <c r="M65" s="53">
        <v>1</v>
      </c>
    </row>
    <row r="66" spans="1:13" x14ac:dyDescent="0.25">
      <c r="A66" s="51" t="s">
        <v>2</v>
      </c>
      <c r="B66" s="51" t="s">
        <v>88</v>
      </c>
      <c r="C66" s="51" t="s">
        <v>98</v>
      </c>
      <c r="D66" s="51" t="s">
        <v>90</v>
      </c>
      <c r="E66" s="52">
        <v>33687.787500000006</v>
      </c>
      <c r="F66" s="52">
        <v>33687.787500000006</v>
      </c>
      <c r="G66" s="53">
        <v>1</v>
      </c>
      <c r="H66" s="52">
        <v>33687.787500000006</v>
      </c>
      <c r="I66" s="53">
        <v>1</v>
      </c>
      <c r="J66" s="52">
        <v>33687.787500000006</v>
      </c>
      <c r="K66" s="53">
        <v>1</v>
      </c>
      <c r="L66" s="52">
        <v>33687.787500000006</v>
      </c>
      <c r="M66" s="53">
        <v>1</v>
      </c>
    </row>
    <row r="67" spans="1:13" x14ac:dyDescent="0.25">
      <c r="A67" s="51" t="s">
        <v>2</v>
      </c>
      <c r="B67" s="51" t="s">
        <v>88</v>
      </c>
      <c r="C67" s="51" t="s">
        <v>98</v>
      </c>
      <c r="D67" s="51" t="s">
        <v>91</v>
      </c>
      <c r="E67" s="52">
        <v>1464.6864130434785</v>
      </c>
      <c r="F67" s="52">
        <v>1464.6864130434785</v>
      </c>
      <c r="G67" s="53">
        <v>1</v>
      </c>
      <c r="H67" s="52">
        <v>1464.6864130434785</v>
      </c>
      <c r="I67" s="53">
        <v>1</v>
      </c>
      <c r="J67" s="52">
        <v>1464.6864130434785</v>
      </c>
      <c r="K67" s="53">
        <v>1</v>
      </c>
      <c r="L67" s="52">
        <v>1464.6864130434785</v>
      </c>
      <c r="M67" s="53">
        <v>1</v>
      </c>
    </row>
    <row r="68" spans="1:13" x14ac:dyDescent="0.25">
      <c r="A68" s="51" t="s">
        <v>2</v>
      </c>
      <c r="B68" s="51" t="s">
        <v>88</v>
      </c>
      <c r="C68" s="51" t="s">
        <v>98</v>
      </c>
      <c r="D68" s="51" t="s">
        <v>99</v>
      </c>
      <c r="E68" s="52">
        <v>99598.676086956533</v>
      </c>
      <c r="F68" s="52">
        <v>99598.676086956533</v>
      </c>
      <c r="G68" s="53">
        <v>1</v>
      </c>
      <c r="H68" s="52">
        <v>99598.676086956533</v>
      </c>
      <c r="I68" s="53">
        <v>1</v>
      </c>
      <c r="J68" s="52">
        <v>99598.676086956533</v>
      </c>
      <c r="K68" s="53">
        <v>1</v>
      </c>
      <c r="L68" s="52">
        <v>99598.676086956533</v>
      </c>
      <c r="M68" s="53">
        <v>1</v>
      </c>
    </row>
    <row r="69" spans="1:13" x14ac:dyDescent="0.25">
      <c r="A69" s="51" t="s">
        <v>2</v>
      </c>
      <c r="B69" s="51" t="s">
        <v>88</v>
      </c>
      <c r="C69" s="51" t="s">
        <v>100</v>
      </c>
      <c r="D69" s="51" t="s">
        <v>90</v>
      </c>
      <c r="E69" s="52">
        <v>67096.790270270314</v>
      </c>
      <c r="F69" s="52">
        <v>67096.790270270314</v>
      </c>
      <c r="G69" s="53">
        <v>1</v>
      </c>
      <c r="H69" s="52">
        <v>67096.790270270314</v>
      </c>
      <c r="I69" s="53">
        <v>1</v>
      </c>
      <c r="J69" s="52">
        <v>67096.790270270314</v>
      </c>
      <c r="K69" s="53">
        <v>1</v>
      </c>
      <c r="L69" s="52">
        <v>67096.790270270314</v>
      </c>
      <c r="M69" s="53">
        <v>1</v>
      </c>
    </row>
    <row r="70" spans="1:13" ht="15.75" thickBot="1" x14ac:dyDescent="0.3">
      <c r="A70" s="51" t="s">
        <v>2</v>
      </c>
      <c r="B70" s="51" t="s">
        <v>88</v>
      </c>
      <c r="C70" s="51" t="s">
        <v>100</v>
      </c>
      <c r="D70" s="51" t="s">
        <v>101</v>
      </c>
      <c r="E70" s="52">
        <v>1863.7997297297309</v>
      </c>
      <c r="F70" s="52">
        <v>1863.7997297297309</v>
      </c>
      <c r="G70" s="53">
        <v>1</v>
      </c>
      <c r="H70" s="52">
        <v>1863.7997297297309</v>
      </c>
      <c r="I70" s="53">
        <v>1</v>
      </c>
      <c r="J70" s="52">
        <v>1863.7997297297309</v>
      </c>
      <c r="K70" s="53">
        <v>1</v>
      </c>
      <c r="L70" s="52">
        <v>1863.7997297297309</v>
      </c>
      <c r="M70" s="53">
        <v>1</v>
      </c>
    </row>
    <row r="71" spans="1:13" s="60" customFormat="1" ht="15.75" thickBot="1" x14ac:dyDescent="0.3">
      <c r="A71" s="54" t="s">
        <v>107</v>
      </c>
      <c r="B71" s="55"/>
      <c r="C71" s="55"/>
      <c r="D71" s="55"/>
      <c r="E71" s="56">
        <f>SUBTOTAL(109,_03_EDF[Weight Project
Peso do Projeto])</f>
        <v>3464764.9214769257</v>
      </c>
      <c r="F71" s="56">
        <f>SUBTOTAL(109,_03_EDF[F. Weight
Peso Aju.])</f>
        <v>3058237.7360335947</v>
      </c>
      <c r="G71" s="57">
        <f>_03_EDF[[#Totals],[F. Weight
Peso Aju.]]/_03_EDF[[#Totals],[Weight Project
Peso do Projeto]]</f>
        <v>0.88266817672869979</v>
      </c>
      <c r="H71" s="56">
        <f>SUBTOTAL(109,_03_EDF[W. Weight
Peso Sold.])</f>
        <v>2999727.0404453818</v>
      </c>
      <c r="I71" s="57">
        <f>_03_EDF[[#Totals],[W. Weight
Peso Sold.]]/_03_EDF[[#Totals],[Weight Project
Peso do Projeto]]</f>
        <v>0.86578082739497597</v>
      </c>
      <c r="J71" s="56">
        <f>SUBTOTAL(109,_03_EDF[NDT Weight
Peso Insp.])</f>
        <v>2951093.0055347653</v>
      </c>
      <c r="K71" s="58">
        <f>_03_EDF[[#Totals],[NDT Weight
Peso Insp.]]/_03_EDF[[#Totals],[Weight Project
Peso do Projeto]]</f>
        <v>0.85174407857858436</v>
      </c>
      <c r="L71" s="56">
        <f>SUBTOTAL(109,_03_EDF[Weight
Peso Dim])</f>
        <v>2722703.0692769256</v>
      </c>
      <c r="M71" s="59">
        <f>_03_EDF[[#Totals],[Weight
Peso Dim]]/_03_EDF[[#Totals],[Weight Project
Peso do Projeto]]</f>
        <v>0.78582620494677569</v>
      </c>
    </row>
  </sheetData>
  <mergeCells count="11">
    <mergeCell ref="K1:M2"/>
    <mergeCell ref="F4:G4"/>
    <mergeCell ref="H4:I4"/>
    <mergeCell ref="K4:M4"/>
    <mergeCell ref="A5:E5"/>
    <mergeCell ref="F5:G5"/>
    <mergeCell ref="H5:I5"/>
    <mergeCell ref="J5:K5"/>
    <mergeCell ref="L5:M5"/>
    <mergeCell ref="A1:B2"/>
    <mergeCell ref="C1:J2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887F-5889-4237-A52D-94D8032AE484}">
  <dimension ref="A1:J6"/>
  <sheetViews>
    <sheetView workbookViewId="0">
      <selection sqref="A1:J6"/>
    </sheetView>
  </sheetViews>
  <sheetFormatPr defaultColWidth="22.5703125" defaultRowHeight="15" x14ac:dyDescent="0.25"/>
  <cols>
    <col min="1" max="1" width="14.85546875" bestFit="1" customWidth="1"/>
    <col min="2" max="2" width="8" bestFit="1" customWidth="1"/>
    <col min="3" max="3" width="24.28515625" customWidth="1"/>
    <col min="4" max="4" width="13.5703125" bestFit="1" customWidth="1"/>
    <col min="5" max="5" width="14.42578125" bestFit="1" customWidth="1"/>
    <col min="6" max="7" width="11" bestFit="1" customWidth="1"/>
    <col min="8" max="8" width="11.7109375" bestFit="1" customWidth="1"/>
    <col min="9" max="9" width="20.42578125" bestFit="1" customWidth="1"/>
    <col min="10" max="10" width="16.85546875" bestFit="1" customWidth="1"/>
    <col min="11" max="11" width="11.7109375" bestFit="1" customWidth="1"/>
    <col min="12" max="12" width="9.28515625" bestFit="1" customWidth="1"/>
    <col min="13" max="13" width="12.42578125" bestFit="1" customWidth="1"/>
  </cols>
  <sheetData>
    <row r="1" spans="1:10" x14ac:dyDescent="0.25">
      <c r="A1" s="1"/>
      <c r="B1" s="2"/>
      <c r="C1" s="3" t="s">
        <v>8</v>
      </c>
      <c r="D1" s="4"/>
      <c r="E1" s="4"/>
      <c r="F1" s="4"/>
      <c r="G1" s="4"/>
      <c r="H1" s="5"/>
      <c r="I1" s="6"/>
      <c r="J1" s="7"/>
    </row>
    <row r="2" spans="1:10" ht="41.25" customHeight="1" thickBot="1" x14ac:dyDescent="0.3">
      <c r="A2" s="8"/>
      <c r="B2" s="9"/>
      <c r="C2" s="10"/>
      <c r="D2" s="11"/>
      <c r="E2" s="11"/>
      <c r="F2" s="11"/>
      <c r="G2" s="11"/>
      <c r="H2" s="12"/>
      <c r="I2" s="13"/>
      <c r="J2" s="14"/>
    </row>
    <row r="3" spans="1:10" ht="15.75" thickBot="1" x14ac:dyDescent="0.3">
      <c r="A3" s="15"/>
      <c r="B3" s="16"/>
      <c r="C3" s="16"/>
      <c r="D3" s="16"/>
      <c r="E3" s="17" t="s">
        <v>1</v>
      </c>
      <c r="F3" s="18">
        <f ca="1">TODAY()</f>
        <v>44105</v>
      </c>
      <c r="G3" s="16"/>
      <c r="H3" s="16"/>
      <c r="I3" s="16"/>
      <c r="J3" s="19"/>
    </row>
    <row r="4" spans="1:10" ht="27" customHeight="1" thickBot="1" x14ac:dyDescent="0.3">
      <c r="A4" s="20" t="s">
        <v>9</v>
      </c>
      <c r="B4" s="21" t="s">
        <v>2</v>
      </c>
      <c r="C4" s="22" t="s">
        <v>10</v>
      </c>
      <c r="D4" s="23" t="s">
        <v>3</v>
      </c>
      <c r="E4" s="24" t="s">
        <v>11</v>
      </c>
      <c r="F4" s="25"/>
      <c r="G4" s="26" t="s">
        <v>4</v>
      </c>
      <c r="H4" s="27"/>
      <c r="I4" s="28" t="s">
        <v>12</v>
      </c>
      <c r="J4" s="29" t="s">
        <v>5</v>
      </c>
    </row>
    <row r="5" spans="1:10" ht="15.75" thickBot="1" x14ac:dyDescent="0.3">
      <c r="A5" s="30" t="s">
        <v>13</v>
      </c>
      <c r="B5" s="31"/>
      <c r="C5" s="31"/>
      <c r="D5" s="31"/>
      <c r="E5" s="32" t="s">
        <v>14</v>
      </c>
      <c r="F5" s="33"/>
      <c r="G5" s="32" t="s">
        <v>15</v>
      </c>
      <c r="H5" s="34"/>
      <c r="I5" s="35" t="s">
        <v>16</v>
      </c>
      <c r="J5" s="36"/>
    </row>
    <row r="6" spans="1:10" ht="48.75" customHeight="1" thickBot="1" x14ac:dyDescent="0.3">
      <c r="A6" s="37" t="s">
        <v>17</v>
      </c>
      <c r="B6" s="38" t="s">
        <v>18</v>
      </c>
      <c r="C6" s="38" t="s">
        <v>19</v>
      </c>
      <c r="D6" s="39" t="s">
        <v>20</v>
      </c>
      <c r="E6" s="39" t="s">
        <v>21</v>
      </c>
      <c r="F6" s="39" t="s">
        <v>22</v>
      </c>
      <c r="G6" s="39" t="s">
        <v>23</v>
      </c>
      <c r="H6" s="39" t="s">
        <v>24</v>
      </c>
      <c r="I6" s="39" t="s">
        <v>25</v>
      </c>
      <c r="J6" s="40" t="s">
        <v>26</v>
      </c>
    </row>
  </sheetData>
  <mergeCells count="9">
    <mergeCell ref="E4:F4"/>
    <mergeCell ref="G4:H4"/>
    <mergeCell ref="A5:D5"/>
    <mergeCell ref="E5:F5"/>
    <mergeCell ref="G5:H5"/>
    <mergeCell ref="I5:J5"/>
    <mergeCell ref="A1:B2"/>
    <mergeCell ref="C1:H2"/>
    <mergeCell ref="I1:J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3F6F-E00D-44D3-917C-3DF2763E5561}">
  <dimension ref="A1:M6"/>
  <sheetViews>
    <sheetView workbookViewId="0">
      <selection sqref="A1:M6"/>
    </sheetView>
  </sheetViews>
  <sheetFormatPr defaultRowHeight="15" x14ac:dyDescent="0.25"/>
  <sheetData>
    <row r="1" spans="1:13" x14ac:dyDescent="0.25">
      <c r="A1" s="1"/>
      <c r="B1" s="2"/>
      <c r="C1" s="6" t="s">
        <v>0</v>
      </c>
      <c r="D1" s="41"/>
      <c r="E1" s="41"/>
      <c r="F1" s="41"/>
      <c r="G1" s="41"/>
      <c r="H1" s="41"/>
      <c r="I1" s="41"/>
      <c r="J1" s="7"/>
      <c r="K1" s="6"/>
      <c r="L1" s="41"/>
      <c r="M1" s="7"/>
    </row>
    <row r="2" spans="1:13" ht="15.75" thickBot="1" x14ac:dyDescent="0.3">
      <c r="A2" s="8"/>
      <c r="B2" s="9"/>
      <c r="C2" s="13"/>
      <c r="D2" s="42"/>
      <c r="E2" s="42"/>
      <c r="F2" s="42"/>
      <c r="G2" s="42"/>
      <c r="H2" s="42"/>
      <c r="I2" s="42"/>
      <c r="J2" s="14"/>
      <c r="K2" s="13"/>
      <c r="L2" s="42"/>
      <c r="M2" s="14"/>
    </row>
    <row r="3" spans="1:13" ht="15.75" thickBot="1" x14ac:dyDescent="0.3">
      <c r="A3" s="15"/>
      <c r="B3" s="16"/>
      <c r="C3" s="16"/>
      <c r="D3" s="16"/>
      <c r="E3" s="16"/>
      <c r="F3" s="17" t="s">
        <v>1</v>
      </c>
      <c r="G3" s="18">
        <f ca="1">NOW()</f>
        <v>44105.497744791668</v>
      </c>
      <c r="H3" s="16"/>
      <c r="I3" s="16"/>
      <c r="J3" s="16"/>
      <c r="K3" s="16"/>
      <c r="L3" s="16"/>
      <c r="M3" s="19"/>
    </row>
    <row r="4" spans="1:13" ht="69" thickBot="1" x14ac:dyDescent="0.3">
      <c r="A4" s="20" t="s">
        <v>9</v>
      </c>
      <c r="B4" s="43"/>
      <c r="C4" s="44" t="s">
        <v>2</v>
      </c>
      <c r="D4" s="22" t="s">
        <v>10</v>
      </c>
      <c r="E4" s="45" t="s">
        <v>3</v>
      </c>
      <c r="F4" s="24" t="s">
        <v>11</v>
      </c>
      <c r="G4" s="25"/>
      <c r="H4" s="26" t="s">
        <v>4</v>
      </c>
      <c r="I4" s="27"/>
      <c r="J4" s="28" t="s">
        <v>12</v>
      </c>
      <c r="K4" s="46" t="s">
        <v>5</v>
      </c>
      <c r="L4" s="46"/>
      <c r="M4" s="47"/>
    </row>
    <row r="5" spans="1:13" ht="15.75" thickBot="1" x14ac:dyDescent="0.3">
      <c r="A5" s="30" t="s">
        <v>13</v>
      </c>
      <c r="B5" s="31"/>
      <c r="C5" s="31"/>
      <c r="D5" s="31"/>
      <c r="E5" s="31"/>
      <c r="F5" s="32" t="s">
        <v>102</v>
      </c>
      <c r="G5" s="33"/>
      <c r="H5" s="32" t="s">
        <v>103</v>
      </c>
      <c r="I5" s="34"/>
      <c r="J5" s="35" t="s">
        <v>16</v>
      </c>
      <c r="K5" s="34"/>
      <c r="L5" s="48" t="s">
        <v>104</v>
      </c>
      <c r="M5" s="49"/>
    </row>
    <row r="6" spans="1:13" ht="56.25" thickBot="1" x14ac:dyDescent="0.3">
      <c r="A6" s="37" t="s">
        <v>17</v>
      </c>
      <c r="B6" s="38" t="s">
        <v>18</v>
      </c>
      <c r="C6" s="38" t="s">
        <v>19</v>
      </c>
      <c r="D6" s="50" t="s">
        <v>105</v>
      </c>
      <c r="E6" s="39" t="s">
        <v>20</v>
      </c>
      <c r="F6" s="39" t="s">
        <v>106</v>
      </c>
      <c r="G6" s="39" t="s">
        <v>22</v>
      </c>
      <c r="H6" s="39" t="s">
        <v>23</v>
      </c>
      <c r="I6" s="39" t="s">
        <v>24</v>
      </c>
      <c r="J6" s="39" t="s">
        <v>25</v>
      </c>
      <c r="K6" s="39" t="s">
        <v>26</v>
      </c>
      <c r="L6" s="39" t="s">
        <v>6</v>
      </c>
      <c r="M6" s="39" t="s">
        <v>7</v>
      </c>
    </row>
  </sheetData>
  <mergeCells count="11">
    <mergeCell ref="A5:E5"/>
    <mergeCell ref="F5:G5"/>
    <mergeCell ref="H5:I5"/>
    <mergeCell ref="J5:K5"/>
    <mergeCell ref="L5:M5"/>
    <mergeCell ref="A1:B2"/>
    <mergeCell ref="C1:J2"/>
    <mergeCell ref="K1:M2"/>
    <mergeCell ref="F4:G4"/>
    <mergeCell ref="H4:I4"/>
    <mergeCell ref="K4:M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J l x B U V 8 4 0 o O o A A A A + A A A A B I A H A B D b 2 5 m a W c v U G F j a 2 F n Z S 5 4 b W w g o h g A K K A U A A A A A A A A A A A A A A A A A A A A A A A A A A A A h Y 9 N D o I w G E S v Q r q n L V V R y U d J d C u J 0 c S 4 b a B C I x R C i + V u L j y S V 5 D E 3 5 3 L m b x J 3 t y v N 0 i G u v I u s j O q 0 T E K M E W e 1 F m T K 1 3 E q L c n f 4 E S D l u R n U U h v R H W J h q M i l F p b R s R 4 p z D b o K b r i C M 0 o A c 0 8 0 + K 2 U t f K W N F T q T 6 L P K / 6 8 Q h 8 N T h j M 8 n + J Z G C w x C x m Q d w 2 p 0 l + E j c a Y A v k p Y d 1 X t u 8 k b 6 2 / 2 g F 5 R y C v F / w B U E s D B B Q A A g A I A C Z c Q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X E F R t a d Q 9 t 8 A A A A p A g A A E w A c A E Z v c m 1 1 b G F z L 1 N l Y 3 R p b 2 4 x L m 0 g o h g A K K A U A A A A A A A A A A A A A A A A A A A A A A A A A A A A 1 Z B B a 8 J A E I X v g f y H Z b 0 o p M H S W y W H k p j i x Y i h p 2 y Q c R 1 0 I d m V n d F L 6 X / v R q E X W z 1 3 L g M z j 5 n v P U L N x l l R X / v z L I 7 i i A 7 g c S d G c v r y t F p X 7 + t 5 X V e b e V F K k Y k O O Y 5 E q N J Z x j B 4 0 x q J 0 g I Y t k A 4 L k 2 H a T 4 s L d N Y 5 q / q g 9 C T 0 u A 7 p y q L h T d n V I X T p z 5 I H K m f H 2 r l 3 d 6 H a y 4 F r X d b O U l E k 3 s E x i W c z R 4 G x q A 5 o m e D l L E / Y T t J r j w j u f m N 9 4 L 5 2 d T 6 g D 1 k U i Y L x j 6 7 t d Z + N Y O F N o 6 M / f v g T T 7 / I 5 W H W d x L 4 O L 7 G 1 B L A Q I t A B Q A A g A I A C Z c Q V F f O N K D q A A A A P g A A A A S A A A A A A A A A A A A A A A A A A A A A A B D b 2 5 m a W c v U G F j a 2 F n Z S 5 4 b W x Q S w E C L Q A U A A I A C A A m X E F R D 8 r p q 6 Q A A A D p A A A A E w A A A A A A A A A A A A A A A A D 0 A A A A W 0 N v b n R l b n R f V H l w Z X N d L n h t b F B L A Q I t A B Q A A g A I A C Z c Q V G 1 p 1 D 2 3 w A A A C k C A A A T A A A A A A A A A A A A A A A A A O U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q A A A A A A A A p C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z L V B S T 0 d S R V N T T 1 9 F R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M V Q x M z o 1 M D o 0 M i 4 1 N z M 4 M z c x W i I g L z 4 8 R W 5 0 c n k g V H l w Z T 0 i R m l s b E N v b H V t b l R 5 c G V z I i B W Y W x 1 Z T 0 i c 0 J n W U d C U V V G Q l F V R k J R V U Y i I C 8 + P E V u d H J 5 I F R 5 c G U 9 I k Z p b G x D b 2 x 1 b W 5 O Y W 1 l c y I g V m F s d W U 9 I n N b J n F 1 b 3 Q 7 U 1 V C X 0 J M T 0 N P J n F 1 b 3 Q 7 L C Z x d W 9 0 O 0 J M T 0 N P J n F 1 b 3 Q 7 L C Z x d W 9 0 O 0 F S R U E m c X V v d D s s J n F 1 b 3 Q 7 U E V T T 1 9 B U k V B J n F 1 b 3 Q 7 L C Z x d W 9 0 O 1 B F U 0 9 f V k E m c X V v d D s s J n F 1 b 3 Q 7 U E V S Q 1 9 W Q S Z x d W 9 0 O y w m c X V v d D t Q R V N P X 1 J T J n F 1 b 3 Q 7 L C Z x d W 9 0 O 1 B F U k N f U l M m c X V v d D s s J n F 1 b 3 Q 7 U E V T T 1 9 M S U I m c X V v d D s s J n F 1 b 3 Q 7 U E V S Q 1 9 M S U I m c X V v d D s s J n F 1 b 3 Q 7 U E V T T 1 9 E S S Z x d W 9 0 O y w m c X V v d D t Q R V J D X 0 R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V B S T 0 d S R V N T T 1 9 F R E Y u e 1 N V Q l 9 C T E 9 D T y w w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Q U k 9 H U k V T U 0 9 f R U R G L n t C T E 9 D T y w x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Q U k 9 H U k V T U 0 9 f R U R G L n t B U k V B L D J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V B S T 0 d S R V N T T 1 9 F R E Y u e 1 B F U 0 9 f Q V J F Q S w z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Q U k 9 H U k V T U 0 9 f R U R G L n t Q R V N P X 1 Z B L D R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V B S T 0 d S R V N T T 1 9 F R E Y u e 1 B F U k N f V k E s N X 0 m c X V v d D s s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U F J P R 1 J F U 1 N P X 0 V E R i 5 7 U E V T T 1 9 S U y w 2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Q U k 9 H U k V T U 0 9 f R U R G L n t Q R V J D X 1 J T L D d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V B S T 0 d S R V N T T 1 9 F R E Y u e 1 B F U 0 9 f T E l C L D h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V B S T 0 d S R V N T T 1 9 F R E Y u e 1 B F U k N f T E l C L D l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V B S T 0 d S R V N T T 1 9 F R E Y u e 1 B F U 0 9 f R E k s M T B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V B S T 0 d S R V N T T 1 9 F R E Y u e 1 B F U k N f R E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Q U k 9 H U k V T U 0 9 f R U R G L n t T V U J f Q k x P Q 0 8 s M H 0 m c X V v d D s s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U F J P R 1 J F U 1 N P X 0 V E R i 5 7 Q k x P Q 0 8 s M X 0 m c X V v d D s s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U F J P R 1 J F U 1 N P X 0 V E R i 5 7 Q V J F Q S w y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Q U k 9 H U k V T U 0 9 f R U R G L n t Q R V N P X 0 F S R U E s M 3 0 m c X V v d D s s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U F J P R 1 J F U 1 N P X 0 V E R i 5 7 U E V T T 1 9 W Q S w 0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Q U k 9 H U k V T U 0 9 f R U R G L n t Q R V J D X 1 Z B L D V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V B S T 0 d S R V N T T 1 9 F R E Y u e 1 B F U 0 9 f U l M s N n 0 m c X V v d D s s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U F J P R 1 J F U 1 N P X 0 V E R i 5 7 U E V S Q 1 9 S U y w 3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Q U k 9 H U k V T U 0 9 f R U R G L n t Q R V N P X 0 x J Q i w 4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Q U k 9 H U k V T U 0 9 f R U R G L n t Q R V J D X 0 x J Q i w 5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Q U k 9 H U k V T U 0 9 f R U R G L n t Q R V N P X 0 R J L D E w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Q U k 9 H U k V T U 0 9 f R U R G L n t Q R V J D X 0 R J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t U F J P R 1 J F U 1 N P X 0 V E R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V B S T 0 d S R V N T T 1 9 F R E Y v X z A z L V B S T 0 d S R V N T T 1 9 F R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F R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D N f R U R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x V D E 0 O j M z O j E z L j Q 0 M D c z N D Z a I i A v P j x F b n R y e S B U e X B l P S J G a W x s Q 2 9 s d W 1 u V H l w Z X M i I F Z h b H V l P S J z Q m d Z R 0 J n V U Z C U V V G Q l F V R k J R P T 0 i I C 8 + P E V u d H J 5 I F R 5 c G U 9 I k Z p b G x D b 2 x 1 b W 5 O Y W 1 l c y I g V m F s d W U 9 I n N b J n F 1 b 3 Q 7 U F J P S k V U T y Z x d W 9 0 O y w m c X V v d D t T V U J f Q k x P Q 0 8 m c X V v d D s s J n F 1 b 3 Q 7 Q k x P Q 0 8 m c X V v d D s s J n F 1 b 3 Q 7 Q V J F Q S Z x d W 9 0 O y w m c X V v d D t Q R V N P X 0 F S R U E m c X V v d D s s J n F 1 b 3 Q 7 U E V T T 1 9 W Q S Z x d W 9 0 O y w m c X V v d D t Q R V J D X 1 Z B J n F 1 b 3 Q 7 L C Z x d W 9 0 O 1 B F U 0 9 f U l M m c X V v d D s s J n F 1 b 3 Q 7 U E V S Q 1 9 S U y Z x d W 9 0 O y w m c X V v d D t Q R V N P X 0 x J Q i Z x d W 9 0 O y w m c X V v d D t Q R V J D X 0 x J Q i Z x d W 9 0 O y w m c X V v d D t Q R V N P X 0 R J J n F 1 b 3 Q 7 L C Z x d W 9 0 O 1 B F U k N f R E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R U R G L n t Q U k 9 K R V R P L D B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1 V C X 0 J M T 0 N P L D F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Q k x P Q 0 8 s M n 0 m c X V v d D s s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R U R G L n t B U k V B L D N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E V T T 1 9 B U k V B L D R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E V T T 1 9 W Q S w 1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F R E Y u e 1 B F U k N f V k E s N n 0 m c X V v d D s s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R U R G L n t Q R V N P X 1 J T L D d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E V S Q 1 9 S U y w 4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F R E Y u e 1 B F U 0 9 f T E l C L D l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E V S Q 1 9 M S U I s M T B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E V T T 1 9 E S S w x M X 0 m c X V v d D s s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R U R G L n t Q R V J D X 0 R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R U R G L n t Q U k 9 K R V R P L D B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1 V C X 0 J M T 0 N P L D F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Q k x P Q 0 8 s M n 0 m c X V v d D s s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R U R G L n t B U k V B L D N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E V T T 1 9 B U k V B L D R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E V T T 1 9 W Q S w 1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F R E Y u e 1 B F U k N f V k E s N n 0 m c X V v d D s s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R U R G L n t Q R V N P X 1 J T L D d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E V S Q 1 9 S U y w 4 f S Z x d W 9 0 O y w m c X V v d D t T Z X J 2 Z X I u R G F 0 Y W J h c 2 V c X C 8 y L 0 Z p b G U v Y z p c X F x c d X N l c n N c X F x c Y 2 F y b G 9 c X F x c b 2 5 l Z H J p d m V c X F x c Z G 9 j d W 1 l b n R v c 1 x c X F x w c m 9 n c m V z c 2 9 c X F x c c H J v Z 3 J l c 3 N v L m F j Y 2 R i L y 8 w M y 1 F R E Y u e 1 B F U 0 9 f T E l C L D l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E V S Q 1 9 M S U I s M T B 9 J n F 1 b 3 Q 7 L C Z x d W 9 0 O 1 N l c n Z l c i 5 E Y X R h Y m F z Z V x c L z I v R m l s Z S 9 j O l x c X F x 1 c 2 V y c 1 x c X F x j Y X J s b 1 x c X F x v b m V k c m l 2 Z V x c X F x k b 2 N 1 b W V u d G 9 z X F x c X H B y b 2 d y Z X N z b 1 x c X F x w c m 9 n c m V z c 2 8 u Y W N j Z G I v L z A z L U V E R i 5 7 U E V T T 1 9 E S S w x M X 0 m c X V v d D s s J n F 1 b 3 Q 7 U 2 V y d m V y L k R h d G F i Y X N l X F w v M i 9 G a W x l L 2 M 6 X F x c X H V z Z X J z X F x c X G N h c m x v X F x c X G 9 u Z W R y a X Z l X F x c X G R v Y 3 V t Z W 5 0 b 3 N c X F x c c H J v Z 3 J l c 3 N v X F x c X H B y b 2 d y Z X N z b y 5 h Y 2 N k Y i 8 v M D M t R U R G L n t Q R V J D X 0 R J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t R U R G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R U R G L 1 8 w M y 1 F R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s U H I X o y 0 0 m g 0 v X f h t B W w w A A A A A C A A A A A A A Q Z g A A A A E A A C A A A A A k s f N t q H d N s 6 j o j F U + 4 Y + x t + y 2 3 v b N m e 2 D z R Q S U 6 4 h 8 Q A A A A A O g A A A A A I A A C A A A A B C B f I w D Q x F 0 e / f Z c O o E T 0 S i f w 1 y H l 8 / j v L O 7 y Q K S L U d V A A A A B M q U 5 S H g F H t Y M / S W a E 1 A 4 K 5 8 c j H A 7 V / s a z 9 5 Y m W i V J P 5 i M v v R G S G J X + k I x h W Z Y E D r Y j g S t Z g g G 8 K k A b Y + w P M n s / h a H t 9 B v K Y 3 8 z 0 s W R W F N n 0 A A A A B r C l f y d 7 S M L z J G n I E e m Z R X A X L H w y y + m j v P h A O g D O 8 q p z T R f v S K b 9 c S a X 7 5 D L 5 K F o m w 8 i A l i i n / 9 X I d G a i s 8 u 2 3 < / D a t a M a s h u p > 
</file>

<file path=customXml/itemProps1.xml><?xml version="1.0" encoding="utf-8"?>
<ds:datastoreItem xmlns:ds="http://schemas.openxmlformats.org/officeDocument/2006/customXml" ds:itemID="{6EB979BA-C439-4019-BC0D-277D93819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carlos.ebts@hotmail.com</dc:creator>
  <cp:lastModifiedBy>carlos.ebts@hotmail.com</cp:lastModifiedBy>
  <dcterms:created xsi:type="dcterms:W3CDTF">2020-10-01T13:44:16Z</dcterms:created>
  <dcterms:modified xsi:type="dcterms:W3CDTF">2020-10-01T14:57:31Z</dcterms:modified>
</cp:coreProperties>
</file>