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57C07C3A-EE5D-4914-AC8D-B2B3BD86E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Anterior" sheetId="40" r:id="rId2"/>
    <sheet name="Planilha37" sheetId="39" state="hidden" r:id="rId3"/>
    <sheet name="Planilha36" sheetId="38" state="hidden" r:id="rId4"/>
    <sheet name="Planilha35" sheetId="37" state="hidden" r:id="rId5"/>
    <sheet name="Planilha34" sheetId="36" state="hidden" r:id="rId6"/>
    <sheet name="Planilha33" sheetId="35" state="hidden" r:id="rId7"/>
    <sheet name="Planilha32" sheetId="34" state="hidden" r:id="rId8"/>
    <sheet name="Planilha31" sheetId="33" state="hidden" r:id="rId9"/>
    <sheet name="Planilha30" sheetId="32" state="hidden" r:id="rId10"/>
    <sheet name="Planilha29" sheetId="31" state="hidden" r:id="rId11"/>
    <sheet name="Planilha28" sheetId="30" state="hidden" r:id="rId12"/>
    <sheet name="Planilha27" sheetId="29" state="hidden" r:id="rId13"/>
    <sheet name="Planilha26" sheetId="28" state="hidden" r:id="rId14"/>
    <sheet name="Planilha25" sheetId="27" state="hidden" r:id="rId15"/>
    <sheet name="Planilha24" sheetId="26" state="hidden" r:id="rId16"/>
    <sheet name="Planilha23" sheetId="25" state="hidden" r:id="rId17"/>
    <sheet name="Planilha22" sheetId="24" r:id="rId18"/>
    <sheet name="Planilha21" sheetId="23" state="hidden" r:id="rId19"/>
    <sheet name="Planilha20" sheetId="22" state="hidden" r:id="rId20"/>
    <sheet name="Planilha19" sheetId="21" state="hidden" r:id="rId21"/>
    <sheet name="Planilha18" sheetId="20" state="hidden" r:id="rId22"/>
    <sheet name="Planilha16" sheetId="18" state="hidden" r:id="rId23"/>
    <sheet name="Planilha17" sheetId="19" state="hidden" r:id="rId24"/>
    <sheet name="Planilha15" sheetId="17" state="hidden" r:id="rId25"/>
    <sheet name="Planilha14" sheetId="16" state="hidden" r:id="rId26"/>
    <sheet name="Planilha13" sheetId="15" state="hidden" r:id="rId27"/>
    <sheet name="Planilha12" sheetId="14" state="hidden" r:id="rId28"/>
    <sheet name="Planilha11" sheetId="13" state="hidden" r:id="rId29"/>
    <sheet name="Planilha10" sheetId="12" state="hidden" r:id="rId30"/>
    <sheet name="Planilha9" sheetId="11" state="hidden" r:id="rId31"/>
    <sheet name="Planilha8" sheetId="10" state="hidden" r:id="rId32"/>
    <sheet name="Planilha6" sheetId="8" state="hidden" r:id="rId33"/>
    <sheet name="Planilha7" sheetId="9" state="hidden" r:id="rId34"/>
    <sheet name="Planilha5" sheetId="7" state="hidden" r:id="rId35"/>
    <sheet name="Planilha4" sheetId="6" state="hidden" r:id="rId36"/>
    <sheet name="Planilha2" sheetId="4" state="hidden" r:id="rId37"/>
    <sheet name="Planilha3" sheetId="5" state="hidden" r:id="rId38"/>
    <sheet name="Planilha1" sheetId="3" state="hidden" r:id="rId39"/>
    <sheet name="Report_Detail" sheetId="2" state="hidden" r:id="rId40"/>
  </sheets>
  <definedNames>
    <definedName name="_xlnm._FilterDatabase" localSheetId="36" hidden="1">Planilha2!$A$1:$J$67</definedName>
    <definedName name="_xlnm._FilterDatabase" localSheetId="2" hidden="1">Planilha37!$A$1:$L$52</definedName>
    <definedName name="_xlnm._FilterDatabase" localSheetId="35" hidden="1">Planilha4!$A$1:$K$71</definedName>
    <definedName name="_xlnm._FilterDatabase" localSheetId="34" hidden="1">Planilha5!$A$1:$K$75</definedName>
    <definedName name="_xlnm.Print_Titles" localSheetId="1">Anterior!$1:$7</definedName>
    <definedName name="_xlnm.Print_Titles" localSheetId="0">Report!$1:$7</definedName>
    <definedName name="_xlnm.Print_Titles" localSheetId="39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5" i="1" l="1"/>
  <c r="P55" i="1" s="1"/>
  <c r="O9" i="1"/>
  <c r="O10" i="1"/>
  <c r="O11" i="1"/>
  <c r="P11" i="1" s="1"/>
  <c r="O12" i="1"/>
  <c r="P12" i="1" s="1"/>
  <c r="O13" i="1"/>
  <c r="O14" i="1"/>
  <c r="O15" i="1"/>
  <c r="P15" i="1" s="1"/>
  <c r="O16" i="1"/>
  <c r="P16" i="1" s="1"/>
  <c r="O17" i="1"/>
  <c r="O18" i="1"/>
  <c r="O19" i="1"/>
  <c r="P19" i="1" s="1"/>
  <c r="O20" i="1"/>
  <c r="P20" i="1" s="1"/>
  <c r="O21" i="1"/>
  <c r="O22" i="1"/>
  <c r="O23" i="1"/>
  <c r="O24" i="1"/>
  <c r="P24" i="1" s="1"/>
  <c r="O25" i="1"/>
  <c r="O26" i="1"/>
  <c r="O27" i="1"/>
  <c r="P27" i="1" s="1"/>
  <c r="O28" i="1"/>
  <c r="P28" i="1" s="1"/>
  <c r="O29" i="1"/>
  <c r="O30" i="1"/>
  <c r="O31" i="1"/>
  <c r="P31" i="1" s="1"/>
  <c r="O32" i="1"/>
  <c r="P32" i="1" s="1"/>
  <c r="O33" i="1"/>
  <c r="O34" i="1"/>
  <c r="O35" i="1"/>
  <c r="P35" i="1" s="1"/>
  <c r="O36" i="1"/>
  <c r="P36" i="1" s="1"/>
  <c r="O37" i="1"/>
  <c r="O38" i="1"/>
  <c r="O39" i="1"/>
  <c r="P39" i="1" s="1"/>
  <c r="O40" i="1"/>
  <c r="P40" i="1" s="1"/>
  <c r="O41" i="1"/>
  <c r="O42" i="1"/>
  <c r="O43" i="1"/>
  <c r="P43" i="1" s="1"/>
  <c r="O44" i="1"/>
  <c r="P44" i="1" s="1"/>
  <c r="O45" i="1"/>
  <c r="O46" i="1"/>
  <c r="O47" i="1"/>
  <c r="P47" i="1" s="1"/>
  <c r="O48" i="1"/>
  <c r="P48" i="1" s="1"/>
  <c r="O49" i="1"/>
  <c r="O50" i="1"/>
  <c r="O51" i="1"/>
  <c r="P51" i="1" s="1"/>
  <c r="O52" i="1"/>
  <c r="P52" i="1" s="1"/>
  <c r="O53" i="1"/>
  <c r="O54" i="1"/>
  <c r="O56" i="1"/>
  <c r="P56" i="1" s="1"/>
  <c r="O57" i="1"/>
  <c r="P57" i="1" s="1"/>
  <c r="O58" i="1"/>
  <c r="E59" i="1"/>
  <c r="F59" i="1"/>
  <c r="H59" i="1"/>
  <c r="J59" i="1"/>
  <c r="L59" i="1"/>
  <c r="O8" i="1"/>
  <c r="P8" i="1" s="1"/>
  <c r="P9" i="1"/>
  <c r="P10" i="1"/>
  <c r="P13" i="1"/>
  <c r="P14" i="1"/>
  <c r="P17" i="1"/>
  <c r="P18" i="1"/>
  <c r="P21" i="1"/>
  <c r="P22" i="1"/>
  <c r="P23" i="1"/>
  <c r="P25" i="1"/>
  <c r="P26" i="1"/>
  <c r="P29" i="1"/>
  <c r="P30" i="1"/>
  <c r="P33" i="1"/>
  <c r="P34" i="1"/>
  <c r="P37" i="1"/>
  <c r="P38" i="1"/>
  <c r="P41" i="1"/>
  <c r="P42" i="1"/>
  <c r="P45" i="1"/>
  <c r="P46" i="1"/>
  <c r="P49" i="1"/>
  <c r="P50" i="1"/>
  <c r="P53" i="1"/>
  <c r="P54" i="1"/>
  <c r="P58" i="1"/>
  <c r="Q8" i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S8" i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Q30" i="1"/>
  <c r="R30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P59" i="1" l="1"/>
  <c r="O59" i="1"/>
  <c r="V59" i="1"/>
  <c r="S59" i="1"/>
  <c r="U59" i="1"/>
  <c r="T8" i="1"/>
  <c r="T59" i="1" s="1"/>
  <c r="Q59" i="1"/>
  <c r="R8" i="1"/>
  <c r="R59" i="1" s="1"/>
  <c r="L59" i="40" l="1"/>
  <c r="H59" i="40"/>
  <c r="F59" i="40"/>
  <c r="E59" i="40"/>
  <c r="J10" i="40"/>
  <c r="J59" i="40" s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<sst xmlns="http://schemas.openxmlformats.org/spreadsheetml/2006/main" count="14598" uniqueCount="286">
  <si>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</si>
  <si>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</si>
  <si>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</si>
  <si>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</si>
  <si>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</si>
  <si>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</si>
  <si>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</si>
  <si>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</si>
  <si>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</si>
  <si>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</si>
  <si>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</si>
  <si>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</si>
  <si>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</si>
  <si>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</si>
  <si>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</si>
  <si>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</si>
  <si>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</si>
  <si>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</si>
  <si>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</si>
  <si>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</si>
  <si>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</si>
  <si>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</si>
  <si>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</si>
  <si>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</si>
  <si>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</si>
  <si>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</si>
  <si>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</si>
  <si>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</si>
  <si>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</si>
  <si>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</si>
  <si>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</si>
  <si>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</si>
  <si>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</si>
  <si>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</si>
  <si>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</si>
  <si>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</si>
  <si>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</si>
  <si>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</si>
  <si>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</si>
  <si>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</si>
  <si>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</si>
  <si>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</si>
  <si>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</si>
  <si>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</si>
  <si>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</si>
  <si>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</si>
  <si>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</si>
  <si>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</si>
  <si>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</si>
  <si>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</si>
  <si>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</si>
  <si>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</si>
  <si>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</si>
  <si>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</si>
  <si>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</si>
  <si>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</si>
  <si>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</si>
  <si>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</si>
  <si>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</si>
  <si>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</si>
  <si>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</si>
  <si>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</si>
  <si>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</si>
  <si>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</si>
  <si>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</si>
  <si>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</si>
  <si>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</si>
  <si>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</si>
  <si>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</si>
  <si>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</si>
  <si>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</si>
  <si>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</si>
  <si>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</si>
  <si>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</si>
  <si>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</si>
  <si>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</si>
  <si>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</si>
  <si>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</si>
  <si>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</si>
  <si>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</si>
  <si>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</si>
  <si>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</si>
  <si>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</si>
  <si>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</si>
  <si>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</si>
  <si>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</si>
  <si>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</si>
  <si>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</si>
  <si>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</si>
  <si>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</si>
  <si>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</si>
  <si>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</si>
  <si>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</si>
  <si>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</si>
  <si>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</si>
  <si>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</si>
  <si>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</si>
  <si>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</si>
  <si>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</si>
  <si>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</si>
  <si>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</si>
  <si>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</si>
  <si>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</si>
  <si>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</si>
  <si>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</si>
  <si>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</si>
  <si>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</si>
  <si>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</si>
  <si>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</si>
  <si>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</si>
  <si>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</si>
  <si>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</si>
  <si>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</si>
  <si>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</si>
  <si>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</si>
  <si>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</si>
  <si>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</si>
  <si>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</si>
  <si>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</si>
  <si>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</si>
  <si>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</si>
  <si>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</si>
  <si>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</si>
  <si>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</si>
  <si>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</si>
  <si>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</si>
  <si>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</si>
  <si>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</si>
  <si>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</si>
  <si>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</si>
  <si>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</si>
  <si>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</si>
  <si>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</si>
  <si>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</si>
  <si>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</si>
  <si>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</si>
  <si>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</si>
  <si>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</si>
  <si>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</si>
  <si>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</si>
  <si>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</si>
  <si>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</si>
  <si>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</si>
  <si>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</si>
  <si>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</si>
  <si>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</si>
  <si>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</si>
  <si>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</si>
  <si>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</si>
  <si>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</si>
  <si>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</si>
  <si>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</si>
  <si>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</si>
  <si>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</si>
  <si>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</si>
  <si>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</si>
  <si>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</si>
  <si>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</si>
  <si>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</si>
  <si>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</si>
  <si>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</si>
  <si>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</si>
  <si>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</si>
  <si>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</si>
  <si>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</si>
  <si>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</si>
  <si>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</si>
  <si>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</si>
  <si>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</si>
  <si>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</si>
  <si>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</si>
  <si>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</si>
  <si>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</si>
  <si>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</si>
  <si>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</si>
  <si>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</si>
  <si>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</si>
  <si>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</si>
  <si>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</si>
  <si>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</si>
  <si>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</si>
  <si>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</si>
  <si>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</si>
  <si>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</si>
  <si>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</si>
  <si>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</si>
  <si>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</si>
  <si>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</si>
  <si>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</si>
  <si>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</si>
  <si>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</si>
  <si>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</si>
  <si>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</si>
  <si>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</si>
  <si>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</si>
  <si>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</si>
  <si>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</si>
  <si>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</si>
  <si>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</si>
  <si>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</si>
  <si>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</si>
  <si>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</si>
  <si>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</si>
  <si>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</si>
  <si>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</si>
  <si>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</si>
  <si>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</si>
  <si>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</si>
  <si>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</si>
  <si>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</si>
  <si>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</si>
  <si>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</si>
  <si>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</si>
  <si>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</si>
  <si>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</si>
  <si>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</si>
  <si>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</si>
  <si>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</si>
  <si>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</si>
  <si>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</si>
  <si>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</si>
  <si>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</si>
  <si>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</si>
  <si>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</si>
  <si>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</si>
  <si>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</si>
  <si>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</si>
  <si>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</si>
  <si>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</si>
  <si>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</si>
  <si>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</si>
  <si>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</si>
  <si>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</si>
  <si>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</si>
  <si>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</si>
  <si>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</si>
  <si>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</si>
  <si>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</si>
  <si>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</si>
  <si>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</si>
  <si>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</si>
  <si>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</si>
  <si>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</si>
  <si>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</si>
  <si>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</si>
  <si>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</si>
  <si>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</si>
  <si>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</si>
  <si>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</si>
  <si>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</si>
  <si>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</si>
  <si>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</si>
  <si>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</si>
  <si>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</si>
  <si>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</si>
  <si>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</si>
  <si>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</si>
  <si>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</si>
  <si>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</si>
  <si>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</si>
  <si>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</si>
  <si>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</si>
  <si>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</si>
  <si>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</si>
  <si>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</si>
  <si>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</si>
  <si>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</si>
  <si>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</si>
  <si>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</si>
  <si>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</si>
  <si>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</si>
  <si>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</si>
  <si>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</si>
  <si>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</si>
  <si>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</si>
  <si>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</si>
  <si>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</si>
  <si>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</si>
  <si>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</si>
  <si>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</si>
  <si>
    <t>AVANÇO</t>
  </si>
  <si>
    <t>SOLDA</t>
  </si>
  <si>
    <t>MÊS ANTERIOR</t>
  </si>
  <si>
    <t>END</t>
  </si>
  <si>
    <t>FITUP</t>
  </si>
  <si>
    <t>PESO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</si>
</sst>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72" formatCode="#,##0.0000"/>
  </numFmts>
  <fonts count="2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301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3" fillId="2" borderId="11" xfId="0" applyNumberFormat="1" applyFont="1" applyFill="1" applyBorder="1"/>
    <xf numFmtId="4" fontId="3" fillId="2" borderId="11" xfId="0" applyNumberFormat="1" applyFont="1" applyFill="1" applyBorder="1"/>
    <xf numFmtId="0" fontId="3" fillId="2" borderId="11" xfId="0" applyFont="1" applyFill="1" applyBorder="1"/>
    <xf numFmtId="0" fontId="3" fillId="2" borderId="23" xfId="0" applyFont="1" applyFill="1" applyBorder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7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4" fontId="0" fillId="0" borderId="3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4" fontId="0" fillId="0" borderId="26" xfId="0" applyNumberFormat="1" applyBorder="1" applyAlignment="1">
      <alignment horizontal="left"/>
    </xf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10" fontId="0" fillId="0" borderId="1" xfId="1" applyNumberFormat="1" applyFon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5" fillId="0" borderId="15" xfId="0" applyNumberFormat="1" applyFont="1" applyBorder="1" applyAlignment="1">
      <alignment horizontal="right" vertical="center" wrapText="1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4" fillId="0" borderId="12" xfId="0" applyNumberFormat="1" applyFont="1" applyBorder="1" applyAlignment="1">
      <alignment horizontal="right" vertical="center"/>
    </xf>
    <xf numFmtId="14" fontId="0" fillId="0" borderId="12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4" fontId="27" fillId="0" borderId="0" xfId="0" applyNumberFormat="1" applyFont="1" applyAlignment="1">
      <alignment horizontal="center"/>
    </xf>
    <xf numFmtId="0" fontId="27" fillId="0" borderId="0" xfId="0" applyNumberFormat="1" applyFont="1"/>
    <xf numFmtId="4" fontId="27" fillId="0" borderId="0" xfId="0" applyNumberFormat="1" applyFont="1" applyAlignment="1">
      <alignment horizontal="center" vertical="center"/>
    </xf>
    <xf numFmtId="0" fontId="27" fillId="0" borderId="0" xfId="0" applyNumberFormat="1" applyFont="1" applyAlignment="1">
      <alignment vertical="center"/>
    </xf>
    <xf numFmtId="4" fontId="28" fillId="4" borderId="28" xfId="0" applyNumberFormat="1" applyFont="1" applyFill="1" applyBorder="1" applyAlignment="1">
      <alignment horizontal="center" vertical="center"/>
    </xf>
    <xf numFmtId="4" fontId="28" fillId="4" borderId="30" xfId="0" applyNumberFormat="1" applyFont="1" applyFill="1" applyBorder="1" applyAlignment="1">
      <alignment horizontal="center" vertical="center" wrapText="1"/>
    </xf>
    <xf numFmtId="0" fontId="28" fillId="4" borderId="30" xfId="0" applyNumberFormat="1" applyFont="1" applyFill="1" applyBorder="1" applyAlignment="1">
      <alignment horizontal="center" vertical="center"/>
    </xf>
    <xf numFmtId="4" fontId="27" fillId="0" borderId="29" xfId="0" applyNumberFormat="1" applyFont="1" applyBorder="1" applyAlignment="1">
      <alignment horizontal="center"/>
    </xf>
    <xf numFmtId="4" fontId="27" fillId="0" borderId="29" xfId="0" applyNumberFormat="1" applyFont="1" applyBorder="1"/>
    <xf numFmtId="4" fontId="28" fillId="4" borderId="0" xfId="0" applyNumberFormat="1" applyFont="1" applyFill="1" applyAlignment="1">
      <alignment horizontal="center"/>
    </xf>
    <xf numFmtId="172" fontId="27" fillId="0" borderId="29" xfId="0" applyNumberFormat="1" applyFont="1" applyBorder="1" applyAlignment="1">
      <alignment horizontal="center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1" xfId="0" applyNumberFormat="1" applyFont="1" applyFill="1" applyBorder="1" applyAlignment="1">
      <alignment horizontal="center" vertical="center" wrapText="1"/>
    </xf>
    <xf numFmtId="10" fontId="0" fillId="0" borderId="26" xfId="1" applyNumberFormat="1" applyFont="1" applyBorder="1" applyAlignment="1">
      <alignment horizontal="left"/>
    </xf>
    <xf numFmtId="10" fontId="0" fillId="0" borderId="26" xfId="0" applyNumberFormat="1" applyBorder="1" applyAlignment="1">
      <alignment horizontal="left"/>
    </xf>
    <xf numFmtId="4" fontId="0" fillId="0" borderId="23" xfId="0" applyNumberFormat="1" applyBorder="1" applyAlignment="1">
      <alignment horizontal="left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9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alignment horizontal="left" vertical="bottom" textRotation="0" wrapText="0" indent="0" justifyLastLine="0" shrinkToFit="0" readingOrder="0"/>
    </dxf>
    <dxf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165" formatCode="0.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numFmt numFmtId="165" formatCode="0.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numFmt numFmtId="165" formatCode="0.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numFmt numFmtId="4" formatCode="#,##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top style="medium">
          <color rgb="FF000000"/>
        </top>
      </border>
    </dxf>
    <dxf>
      <border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0" formatCode="General"/>
      <fill>
        <patternFill patternType="solid">
          <fgColor rgb="FF000000"/>
          <bgColor rgb="FFF79646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395587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395587</xdr:colOff>
      <xdr:row>2</xdr:row>
      <xdr:rowOff>600075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579A23-1B6A-4DFE-8772-2FA1FA224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13B5CA-F6A8-45FB-8B33-0B6A0A45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44" dataDxfId="49" totalsRowDxfId="48" headerRowBorderDxfId="46" tableBorderDxfId="47" totalsRowBorderDxfId="45">
  <autoFilter ref="B7:M58" xr:uid="{C8CD6EE5-99D1-49FD-A4D7-B60E4C9C0C81}"/>
  <tableColumns count="12">
    <tableColumn id="1" xr3:uid="{00000000-0010-0000-0000-000001000000}" name="Project_x000a_Projeto" totalsRowLabel="Total" dataDxfId="23" totalsRowDxfId="22"/>
    <tableColumn id="2" xr3:uid="{00000000-0010-0000-0000-000002000000}" name="Module_x000a_Módulo" dataDxfId="21" totalsRowDxfId="20"/>
    <tableColumn id="3" xr3:uid="{00000000-0010-0000-0000-000003000000}" name="Block_x000a_DM" dataDxfId="19" totalsRowDxfId="18"/>
    <tableColumn id="4" xr3:uid="{00000000-0010-0000-0000-000004000000}" name="Weight Project_x000a_Peso do Projeto" totalsRowFunction="sum" dataDxfId="17" totalsRowDxfId="16"/>
    <tableColumn id="8" xr3:uid="{00000000-0010-0000-0000-000008000000}" name="F. Weight_x000a_Peso Aju." totalsRowFunction="sum" dataDxfId="15" totalsRowDxfId="14"/>
    <tableColumn id="9" xr3:uid="{00000000-0010-0000-0000-000009000000}" name="% F. Prog._x000a_Percent. Aju." dataDxfId="13" totalsRowDxfId="12"/>
    <tableColumn id="10" xr3:uid="{00000000-0010-0000-0000-00000A000000}" name="W. Weight_x000a_Peso Sold." totalsRowFunction="sum" dataDxfId="11" totalsRowDxfId="10"/>
    <tableColumn id="11" xr3:uid="{00000000-0010-0000-0000-00000B000000}" name="% W. Prog._x000a_Percent. Sold." dataDxfId="9" totalsRowDxfId="8"/>
    <tableColumn id="12" xr3:uid="{00000000-0010-0000-0000-00000C000000}" name="NDT Weight_x000a_Peso Insp." totalsRowFunction="sum" dataDxfId="7" totalsRowDxfId="6"/>
    <tableColumn id="13" xr3:uid="{00000000-0010-0000-0000-00000D000000}" name="% NDT Prog._x000a_Percent. Insp." dataDxfId="5" totalsRowDxfId="4"/>
    <tableColumn id="5" xr3:uid="{00000000-0010-0000-0000-000005000000}" name="Weight_x000a_Peso Dim" totalsRowFunction="sum" dataDxfId="3" totalsRowDxfId="2"/>
    <tableColumn id="14" xr3:uid="{00000000-0010-0000-0000-00000E000000}" name="% Prog._x000a_Percent. Dim" dataDxfId="1" totalsRowDxfId="0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E24E4-24DD-4ECD-BBC7-19177565B401}" name="tblProgress2" displayName="tblProgress2" ref="B7:M59" totalsRowCount="1" headerRowDxfId="67" dataDxfId="66" totalsRowDxfId="65" headerRowBorderDxfId="63" tableBorderDxfId="64" totalsRowBorderDxfId="62">
  <autoFilter ref="B7:M58" xr:uid="{C8CD6EE5-99D1-49FD-A4D7-B60E4C9C0C81}"/>
  <tableColumns count="12">
    <tableColumn id="1" xr3:uid="{894CA04E-D91B-44A6-9D61-596C8FAEE27E}" name="Project_x000a_Projeto" totalsRowLabel="Total" dataDxfId="61" totalsRowDxfId="43"/>
    <tableColumn id="2" xr3:uid="{FC0642C5-BD26-4B9F-A3B2-187802BA890B}" name="Module_x000a_Módulo" dataDxfId="60" totalsRowDxfId="42"/>
    <tableColumn id="3" xr3:uid="{E4977B19-EF02-4E04-8756-5C5F40294128}" name="Block_x000a_DM" dataDxfId="59" totalsRowDxfId="41"/>
    <tableColumn id="4" xr3:uid="{5E6D3B4C-BA3E-42D6-B8D7-5F0BE9A08804}" name="Weight Project_x000a_Peso do Projeto" totalsRowFunction="sum" dataDxfId="58" totalsRowDxfId="40"/>
    <tableColumn id="8" xr3:uid="{A01FE575-2781-4C44-A41A-83BCA3BCDB40}" name="F. Weight_x000a_Peso Aju." totalsRowFunction="sum" dataDxfId="57" totalsRowDxfId="39"/>
    <tableColumn id="9" xr3:uid="{9B8C2DF7-F852-4A44-98C1-408EA6753335}" name="% F. Prog._x000a_Percent. Aju." dataDxfId="56" totalsRowDxfId="38"/>
    <tableColumn id="10" xr3:uid="{F3E29A71-9D23-41AF-AF71-50076142B9A8}" name="W. Weight_x000a_Peso Sold." totalsRowFunction="sum" dataDxfId="55" totalsRowDxfId="37"/>
    <tableColumn id="11" xr3:uid="{841AD32B-4C68-4EA2-BF6B-5E14DCA029D1}" name="% W. Prog._x000a_Percent. Sold." dataDxfId="54" totalsRowDxfId="36"/>
    <tableColumn id="12" xr3:uid="{77D70079-0E32-43EF-8F51-0E284A06D8C4}" name="NDT Weight_x000a_Peso Insp." totalsRowFunction="sum" dataDxfId="53" totalsRowDxfId="35"/>
    <tableColumn id="13" xr3:uid="{2B71D41C-54ED-4AAA-B238-7DD4D79FE958}" name="% NDT Prog._x000a_Percent. Insp." dataDxfId="52" totalsRowDxfId="34"/>
    <tableColumn id="5" xr3:uid="{36AF4434-37FD-418D-B024-D9177CABA5C5}" name="Weight_x000a_Peso Dim" totalsRowFunction="sum" dataDxfId="51" totalsRowDxfId="33"/>
    <tableColumn id="14" xr3:uid="{1CF3CEFA-7823-4062-8B81-F4F7129A8A46}" name="% Prog._x000a_Percent. Dim" dataDxfId="50" totalsRowDxfId="32"/>
  </tableColumns>
  <tableStyleInfo name="TableStyleLight15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90" dataDxfId="89" totalsRowDxfId="87" tableBorderDxfId="88" totalsRowBorderDxfId="86">
  <tableColumns count="18">
    <tableColumn id="1" xr3:uid="{00000000-0010-0000-0100-000001000000}" name="Project_x000a_Projeto" totalsRowLabel="Total" totalsRowDxfId="85"/>
    <tableColumn id="2" xr3:uid="{00000000-0010-0000-0100-000002000000}" name="Module_x000a_Módulo" totalsRowDxfId="84"/>
    <tableColumn id="3" xr3:uid="{00000000-0010-0000-0100-000003000000}" name="Block_x000a_DM" totalsRowDxfId="83"/>
    <tableColumn id="4" xr3:uid="{00000000-0010-0000-0100-000004000000}" name="Part_x000a_Area" totalsRowDxfId="82"/>
    <tableColumn id="5" xr3:uid="{00000000-0010-0000-0100-000005000000}" name="Weight_x000a_Peso" totalsRowFunction="sum" totalsRowDxfId="81"/>
    <tableColumn id="20" xr3:uid="{00000000-0010-0000-0100-000014000000}" name="F. Week Sch_x000a_Sem. Prog. Cort." totalsRowDxfId="80"/>
    <tableColumn id="8" xr3:uid="{00000000-0010-0000-0100-000008000000}" name="F. Weight_x000a_Peso Aju." totalsRowFunction="sum" totalsRowDxfId="79"/>
    <tableColumn id="9" xr3:uid="{00000000-0010-0000-0100-000009000000}" name="% F. Prog._x000a_Percent. Aju." totalsRowDxfId="78"/>
    <tableColumn id="19" xr3:uid="{00000000-0010-0000-0100-000013000000}" name="F. Week Done_x000a_Sem. Real. Aju." totalsRowDxfId="77"/>
    <tableColumn id="22" xr3:uid="{00000000-0010-0000-0100-000016000000}" name="W. Week Sch_x000a_Sem. Prog. Sold." totalsRowDxfId="76"/>
    <tableColumn id="10" xr3:uid="{00000000-0010-0000-0100-00000A000000}" name="W. Weight_x000a_Peso Sold." totalsRowFunction="sum" totalsRowDxfId="75"/>
    <tableColumn id="11" xr3:uid="{00000000-0010-0000-0100-00000B000000}" name="% W. Prog._x000a_Percent. Sold." totalsRowDxfId="74"/>
    <tableColumn id="21" xr3:uid="{00000000-0010-0000-0100-000015000000}" name="W. Week Done_x000a_Sem. Real. Sol." totalsRowDxfId="73"/>
    <tableColumn id="12" xr3:uid="{00000000-0010-0000-0100-00000C000000}" name="NDT Weight_x000a_Peso Insp." totalsRowFunction="sum" totalsRowDxfId="72"/>
    <tableColumn id="13" xr3:uid="{00000000-0010-0000-0100-00000D000000}" name="% NDT Prog._x000a_Percent. Insp." totalsRowDxfId="71"/>
    <tableColumn id="14" xr3:uid="{00000000-0010-0000-0100-00000E000000}" name="Dimensional_x000a_Dimensional" totalsRowFunction="sum" totalsRowDxfId="70"/>
    <tableColumn id="6" xr3:uid="{00000000-0010-0000-0100-000006000000}" name="% Dimensional_x000a_Percent Di" totalsRowDxfId="69"/>
    <tableColumn id="16" xr3:uid="{00000000-0010-0000-0100-000010000000}" name="% Progress_x000a_Progresso" totalsRowDxfId="68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V62"/>
  <sheetViews>
    <sheetView showGridLines="0"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5" sqref="J15"/>
    </sheetView>
  </sheetViews>
  <sheetFormatPr defaultRowHeight="15" x14ac:dyDescent="0.25"/>
  <cols>
    <col min="1" max="1" width="0.5703125" style="1" customWidth="1"/>
    <col min="2" max="2" width="14.85546875" style="1" bestFit="1" customWidth="1"/>
    <col min="3" max="3" width="15.28515625" style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8.42578125" style="1" bestFit="1" customWidth="1"/>
    <col min="14" max="14" width="2.85546875" style="1" customWidth="1"/>
    <col min="15" max="15" width="12.7109375" style="285" customWidth="1"/>
    <col min="16" max="16" width="13.85546875" style="286" customWidth="1"/>
    <col min="17" max="17" width="12.7109375" style="285" customWidth="1"/>
    <col min="18" max="18" width="13.85546875" style="286" customWidth="1"/>
    <col min="19" max="19" width="12.7109375" style="285" customWidth="1"/>
    <col min="20" max="20" width="13.85546875" style="286" customWidth="1"/>
    <col min="21" max="21" width="12.7109375" style="285" customWidth="1"/>
    <col min="22" max="22" width="13.85546875" style="286" customWidth="1"/>
    <col min="23" max="16384" width="9.140625" style="1"/>
  </cols>
  <sheetData>
    <row r="1" spans="2:22" ht="3" customHeight="1" thickBot="1" x14ac:dyDescent="0.3">
      <c r="B1" s="5"/>
      <c r="C1" s="5"/>
    </row>
    <row r="2" spans="2:22" ht="3" customHeight="1" x14ac:dyDescent="0.25">
      <c r="B2" s="256"/>
      <c r="C2" s="257"/>
      <c r="D2" s="242" t="s">
        <v>40</v>
      </c>
      <c r="E2" s="243"/>
      <c r="F2" s="243"/>
      <c r="G2" s="243"/>
      <c r="H2" s="243"/>
      <c r="I2" s="243"/>
      <c r="J2" s="244"/>
      <c r="K2" s="242"/>
      <c r="L2" s="243"/>
      <c r="M2" s="244"/>
    </row>
    <row r="3" spans="2:22" ht="56.25" customHeight="1" thickBot="1" x14ac:dyDescent="0.3">
      <c r="B3" s="258"/>
      <c r="C3" s="259"/>
      <c r="D3" s="245"/>
      <c r="E3" s="246"/>
      <c r="F3" s="246"/>
      <c r="G3" s="246"/>
      <c r="H3" s="246"/>
      <c r="I3" s="246"/>
      <c r="J3" s="247"/>
      <c r="K3" s="245"/>
      <c r="L3" s="246"/>
      <c r="M3" s="247"/>
    </row>
    <row r="4" spans="2:22" s="284" customFormat="1" ht="18.75" customHeight="1" thickBot="1" x14ac:dyDescent="0.3">
      <c r="B4" s="25"/>
      <c r="C4" s="16"/>
      <c r="D4" s="16"/>
      <c r="E4" s="16"/>
      <c r="F4" s="281" t="s">
        <v>0</v>
      </c>
      <c r="G4" s="282">
        <v>44655</v>
      </c>
      <c r="H4" s="16"/>
      <c r="I4" s="16"/>
      <c r="J4" s="16"/>
      <c r="K4" s="16"/>
      <c r="L4" s="16"/>
      <c r="M4" s="283"/>
      <c r="O4" s="287"/>
      <c r="P4" s="288"/>
      <c r="Q4" s="287"/>
      <c r="R4" s="288"/>
      <c r="S4" s="287"/>
      <c r="T4" s="288"/>
      <c r="U4" s="287"/>
      <c r="V4" s="288"/>
    </row>
    <row r="5" spans="2:22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62" t="s">
        <v>26</v>
      </c>
      <c r="G5" s="263"/>
      <c r="H5" s="260" t="s">
        <v>189</v>
      </c>
      <c r="I5" s="261"/>
      <c r="J5" s="20" t="s">
        <v>27</v>
      </c>
      <c r="K5" s="248" t="s">
        <v>4</v>
      </c>
      <c r="L5" s="248"/>
      <c r="M5" s="249"/>
    </row>
    <row r="6" spans="2:22" ht="29.25" customHeight="1" thickBot="1" x14ac:dyDescent="0.3">
      <c r="B6" s="252" t="s">
        <v>16</v>
      </c>
      <c r="C6" s="253"/>
      <c r="D6" s="253"/>
      <c r="E6" s="253"/>
      <c r="F6" s="254" t="s">
        <v>34</v>
      </c>
      <c r="G6" s="255"/>
      <c r="H6" s="254" t="s">
        <v>33</v>
      </c>
      <c r="I6" s="251"/>
      <c r="J6" s="250" t="s">
        <v>28</v>
      </c>
      <c r="K6" s="251"/>
      <c r="L6" s="264" t="s">
        <v>35</v>
      </c>
      <c r="M6" s="296"/>
      <c r="O6" s="289" t="s">
        <v>285</v>
      </c>
      <c r="P6" s="289"/>
      <c r="Q6" s="289" t="s">
        <v>284</v>
      </c>
      <c r="R6" s="289"/>
      <c r="S6" s="289" t="s">
        <v>281</v>
      </c>
      <c r="T6" s="289"/>
      <c r="U6" s="289" t="s">
        <v>283</v>
      </c>
      <c r="V6" s="289"/>
    </row>
    <row r="7" spans="2:22" s="284" customFormat="1" ht="45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297" t="s">
        <v>30</v>
      </c>
      <c r="O7" s="290" t="s">
        <v>282</v>
      </c>
      <c r="P7" s="291" t="s">
        <v>280</v>
      </c>
      <c r="Q7" s="290" t="s">
        <v>282</v>
      </c>
      <c r="R7" s="291" t="s">
        <v>280</v>
      </c>
      <c r="S7" s="290" t="s">
        <v>282</v>
      </c>
      <c r="T7" s="291" t="s">
        <v>280</v>
      </c>
      <c r="U7" s="290" t="s">
        <v>282</v>
      </c>
      <c r="V7" s="291" t="s">
        <v>280</v>
      </c>
    </row>
    <row r="8" spans="2:22" ht="15.75" thickBot="1" x14ac:dyDescent="0.3">
      <c r="B8" s="180" t="s">
        <v>155</v>
      </c>
      <c r="C8" s="180" t="s">
        <v>52</v>
      </c>
      <c r="D8" s="180" t="s">
        <v>100</v>
      </c>
      <c r="E8" s="181">
        <v>61548.39</v>
      </c>
      <c r="F8" s="181">
        <v>46161.3</v>
      </c>
      <c r="G8" s="182">
        <v>0.75</v>
      </c>
      <c r="H8" s="181">
        <v>46161.3</v>
      </c>
      <c r="I8" s="182">
        <v>0.75</v>
      </c>
      <c r="J8" s="181">
        <v>46161.3</v>
      </c>
      <c r="K8" s="182">
        <v>0.75</v>
      </c>
      <c r="L8" s="181">
        <v>0</v>
      </c>
      <c r="M8" s="298">
        <v>0</v>
      </c>
      <c r="O8" s="292">
        <f>VLOOKUP(tblProgress[[#This Row],[Block
DM]],tblProgress2[[#Headers],[#Data],[Block
DM]:[% Prog.
Percent. Dim]],2,0)</f>
        <v>61548.394400000005</v>
      </c>
      <c r="P8" s="293">
        <f>tblProgress[[#This Row],[Weight Project
Peso do Projeto]]-O8</f>
        <v>-4.4000000052619725E-3</v>
      </c>
      <c r="Q8" s="292">
        <f>VLOOKUP(tblProgress[[#This Row],[Block
DM]],tblProgress2[[#Headers],[#Data],[Block
DM]:[% Prog.
Percent. Dim]],3,0)</f>
        <v>61548.394400000005</v>
      </c>
      <c r="R8" s="293">
        <f>tblProgress[[#This Row],[F. Weight
Peso Aju.]]-Q8</f>
        <v>-15387.094400000002</v>
      </c>
      <c r="S8" s="292">
        <f>VLOOKUP(tblProgress[[#This Row],[Block
DM]],tblProgress2[[#Headers],[#Data],[Block
DM]:[% Prog.
Percent. Dim]],5,0)</f>
        <v>61548.394400000005</v>
      </c>
      <c r="T8" s="293">
        <f>tblProgress[[#This Row],[W. Weight
Peso Sold.]]-S8</f>
        <v>-15387.094400000002</v>
      </c>
      <c r="U8" s="292">
        <f>VLOOKUP(tblProgress[[#This Row],[Block
DM]],tblProgress2[[#Headers],[#Data],[Block
DM]:[% Prog.
Percent. Dim]],5,0)</f>
        <v>61548.394400000005</v>
      </c>
      <c r="V8" s="293">
        <f>tblProgress[[#This Row],[W. Weight
Peso Sold.]]-U8</f>
        <v>-15387.094400000002</v>
      </c>
    </row>
    <row r="9" spans="2:22" ht="15.75" thickBot="1" x14ac:dyDescent="0.3">
      <c r="B9" s="180" t="s">
        <v>155</v>
      </c>
      <c r="C9" s="180" t="s">
        <v>52</v>
      </c>
      <c r="D9" s="180" t="s">
        <v>103</v>
      </c>
      <c r="E9" s="181">
        <v>57927.86</v>
      </c>
      <c r="F9" s="181">
        <v>43445.9</v>
      </c>
      <c r="G9" s="182">
        <v>0.75</v>
      </c>
      <c r="H9" s="181">
        <v>43445.9</v>
      </c>
      <c r="I9" s="182">
        <v>0.75</v>
      </c>
      <c r="J9" s="181">
        <v>43445.9</v>
      </c>
      <c r="K9" s="182">
        <v>0.75</v>
      </c>
      <c r="L9" s="181">
        <v>0</v>
      </c>
      <c r="M9" s="298">
        <v>0</v>
      </c>
      <c r="O9" s="292">
        <f>VLOOKUP(tblProgress[[#This Row],[Block
DM]],tblProgress2[[#Headers],[#Data],[Block
DM]:[% Prog.
Percent. Dim]],2,0)</f>
        <v>57927.862964705862</v>
      </c>
      <c r="P9" s="293">
        <f>tblProgress[[#This Row],[Weight Project
Peso do Projeto]]-O9</f>
        <v>-2.9647058618138544E-3</v>
      </c>
      <c r="Q9" s="292">
        <f>VLOOKUP(tblProgress[[#This Row],[Block
DM]],tblProgress2[[#Headers],[#Data],[Block
DM]:[% Prog.
Percent. Dim]],3,0)</f>
        <v>57927.862964705862</v>
      </c>
      <c r="R9" s="293">
        <f>tblProgress[[#This Row],[F. Weight
Peso Aju.]]-Q9</f>
        <v>-14481.962964705861</v>
      </c>
      <c r="S9" s="292">
        <f>VLOOKUP(tblProgress[[#This Row],[Block
DM]],tblProgress2[[#Headers],[#Data],[Block
DM]:[% Prog.
Percent. Dim]],3,0)</f>
        <v>57927.862964705862</v>
      </c>
      <c r="T9" s="293">
        <f>tblProgress[[#This Row],[W. Weight
Peso Sold.]]-S9</f>
        <v>-14481.962964705861</v>
      </c>
      <c r="U9" s="292">
        <f>VLOOKUP(tblProgress[[#This Row],[Block
DM]],tblProgress2[[#Headers],[#Data],[Block
DM]:[% Prog.
Percent. Dim]],3,0)</f>
        <v>57927.862964705862</v>
      </c>
      <c r="V9" s="293">
        <f>tblProgress[[#This Row],[W. Weight
Peso Sold.]]-U9</f>
        <v>-14481.962964705861</v>
      </c>
    </row>
    <row r="10" spans="2:22" ht="15.75" thickBot="1" x14ac:dyDescent="0.3">
      <c r="B10" s="180" t="s">
        <v>155</v>
      </c>
      <c r="C10" s="180" t="s">
        <v>52</v>
      </c>
      <c r="D10" s="180" t="s">
        <v>135</v>
      </c>
      <c r="E10" s="181">
        <v>149745.84</v>
      </c>
      <c r="F10" s="181">
        <v>149745.84</v>
      </c>
      <c r="G10" s="182">
        <v>1</v>
      </c>
      <c r="H10" s="181">
        <v>149745.84</v>
      </c>
      <c r="I10" s="182">
        <v>1</v>
      </c>
      <c r="J10" s="181">
        <v>149745.84</v>
      </c>
      <c r="K10" s="182">
        <v>1</v>
      </c>
      <c r="L10" s="181">
        <v>149745.84</v>
      </c>
      <c r="M10" s="298">
        <v>1</v>
      </c>
      <c r="O10" s="292">
        <f>VLOOKUP(tblProgress[[#This Row],[Block
DM]],tblProgress2[[#Headers],[#Data],[Block
DM]:[% Prog.
Percent. Dim]],2,0)</f>
        <v>149745.84000000003</v>
      </c>
      <c r="P10" s="293">
        <f>tblProgress[[#This Row],[Weight Project
Peso do Projeto]]-O10</f>
        <v>0</v>
      </c>
      <c r="Q10" s="292">
        <f>VLOOKUP(tblProgress[[#This Row],[Block
DM]],tblProgress2[[#Headers],[#Data],[Block
DM]:[% Prog.
Percent. Dim]],3,0)</f>
        <v>149745.84000000003</v>
      </c>
      <c r="R10" s="293">
        <f>tblProgress[[#This Row],[F. Weight
Peso Aju.]]-Q10</f>
        <v>0</v>
      </c>
      <c r="S10" s="292">
        <f>VLOOKUP(tblProgress[[#This Row],[Block
DM]],tblProgress2[[#Headers],[#Data],[Block
DM]:[% Prog.
Percent. Dim]],3,0)</f>
        <v>149745.84000000003</v>
      </c>
      <c r="T10" s="293">
        <f>tblProgress[[#This Row],[W. Weight
Peso Sold.]]-S10</f>
        <v>0</v>
      </c>
      <c r="U10" s="292">
        <f>VLOOKUP(tblProgress[[#This Row],[Block
DM]],tblProgress2[[#Headers],[#Data],[Block
DM]:[% Prog.
Percent. Dim]],3,0)</f>
        <v>149745.84000000003</v>
      </c>
      <c r="V10" s="293">
        <f>tblProgress[[#This Row],[W. Weight
Peso Sold.]]-U10</f>
        <v>0</v>
      </c>
    </row>
    <row r="11" spans="2:22" ht="15.75" thickBot="1" x14ac:dyDescent="0.3">
      <c r="B11" s="180" t="s">
        <v>155</v>
      </c>
      <c r="C11" s="180" t="s">
        <v>52</v>
      </c>
      <c r="D11" s="180" t="s">
        <v>92</v>
      </c>
      <c r="E11" s="181">
        <v>3632.65</v>
      </c>
      <c r="F11" s="181">
        <v>3632.65</v>
      </c>
      <c r="G11" s="182">
        <v>1</v>
      </c>
      <c r="H11" s="181">
        <v>3632.65</v>
      </c>
      <c r="I11" s="182">
        <v>1</v>
      </c>
      <c r="J11" s="181">
        <v>3632.65</v>
      </c>
      <c r="K11" s="182">
        <v>1</v>
      </c>
      <c r="L11" s="181">
        <v>3632.65</v>
      </c>
      <c r="M11" s="298">
        <v>1</v>
      </c>
      <c r="O11" s="292">
        <f>VLOOKUP(tblProgress[[#This Row],[Block
DM]],tblProgress2[[#Headers],[#Data],[Block
DM]:[% Prog.
Percent. Dim]],2,0)</f>
        <v>3632.6453241000008</v>
      </c>
      <c r="P11" s="293">
        <f>tblProgress[[#This Row],[Weight Project
Peso do Projeto]]-O11</f>
        <v>4.6758999992562167E-3</v>
      </c>
      <c r="Q11" s="292">
        <f>VLOOKUP(tblProgress[[#This Row],[Block
DM]],tblProgress2[[#Headers],[#Data],[Block
DM]:[% Prog.
Percent. Dim]],3,0)</f>
        <v>3632.6453241000008</v>
      </c>
      <c r="R11" s="293">
        <f>tblProgress[[#This Row],[F. Weight
Peso Aju.]]-Q11</f>
        <v>4.6758999992562167E-3</v>
      </c>
      <c r="S11" s="292">
        <f>VLOOKUP(tblProgress[[#This Row],[Block
DM]],tblProgress2[[#Headers],[#Data],[Block
DM]:[% Prog.
Percent. Dim]],3,0)</f>
        <v>3632.6453241000008</v>
      </c>
      <c r="T11" s="293">
        <f>tblProgress[[#This Row],[W. Weight
Peso Sold.]]-S11</f>
        <v>4.6758999992562167E-3</v>
      </c>
      <c r="U11" s="292">
        <f>VLOOKUP(tblProgress[[#This Row],[Block
DM]],tblProgress2[[#Headers],[#Data],[Block
DM]:[% Prog.
Percent. Dim]],3,0)</f>
        <v>3632.6453241000008</v>
      </c>
      <c r="V11" s="293">
        <f>tblProgress[[#This Row],[W. Weight
Peso Sold.]]-U11</f>
        <v>4.6758999992562167E-3</v>
      </c>
    </row>
    <row r="12" spans="2:22" ht="15.75" thickBot="1" x14ac:dyDescent="0.3">
      <c r="B12" s="180" t="s">
        <v>155</v>
      </c>
      <c r="C12" s="180" t="s">
        <v>52</v>
      </c>
      <c r="D12" s="180" t="s">
        <v>94</v>
      </c>
      <c r="E12" s="181">
        <v>66526.929999999993</v>
      </c>
      <c r="F12" s="181">
        <v>66526.929999999993</v>
      </c>
      <c r="G12" s="182">
        <v>1</v>
      </c>
      <c r="H12" s="181">
        <v>66526.929999999993</v>
      </c>
      <c r="I12" s="182">
        <v>1</v>
      </c>
      <c r="J12" s="181">
        <v>66526.929999999993</v>
      </c>
      <c r="K12" s="182">
        <v>1</v>
      </c>
      <c r="L12" s="181">
        <v>66526.929999999993</v>
      </c>
      <c r="M12" s="298">
        <v>1</v>
      </c>
      <c r="O12" s="292">
        <f>VLOOKUP(tblProgress[[#This Row],[Block
DM]],tblProgress2[[#Headers],[#Data],[Block
DM]:[% Prog.
Percent. Dim]],2,0)</f>
        <v>66526.931673225001</v>
      </c>
      <c r="P12" s="293">
        <f>tblProgress[[#This Row],[Weight Project
Peso do Projeto]]-O12</f>
        <v>-1.6732250078348443E-3</v>
      </c>
      <c r="Q12" s="292">
        <f>VLOOKUP(tblProgress[[#This Row],[Block
DM]],tblProgress2[[#Headers],[#Data],[Block
DM]:[% Prog.
Percent. Dim]],3,0)</f>
        <v>66526.931673225001</v>
      </c>
      <c r="R12" s="293">
        <f>tblProgress[[#This Row],[F. Weight
Peso Aju.]]-Q12</f>
        <v>-1.6732250078348443E-3</v>
      </c>
      <c r="S12" s="292">
        <f>VLOOKUP(tblProgress[[#This Row],[Block
DM]],tblProgress2[[#Headers],[#Data],[Block
DM]:[% Prog.
Percent. Dim]],3,0)</f>
        <v>66526.931673225001</v>
      </c>
      <c r="T12" s="293">
        <f>tblProgress[[#This Row],[W. Weight
Peso Sold.]]-S12</f>
        <v>-1.6732250078348443E-3</v>
      </c>
      <c r="U12" s="292">
        <f>VLOOKUP(tblProgress[[#This Row],[Block
DM]],tblProgress2[[#Headers],[#Data],[Block
DM]:[% Prog.
Percent. Dim]],3,0)</f>
        <v>66526.931673225001</v>
      </c>
      <c r="V12" s="293">
        <f>tblProgress[[#This Row],[W. Weight
Peso Sold.]]-U12</f>
        <v>-1.6732250078348443E-3</v>
      </c>
    </row>
    <row r="13" spans="2:22" ht="15.75" thickBot="1" x14ac:dyDescent="0.3">
      <c r="B13" s="180" t="s">
        <v>155</v>
      </c>
      <c r="C13" s="180" t="s">
        <v>52</v>
      </c>
      <c r="D13" s="180" t="s">
        <v>95</v>
      </c>
      <c r="E13" s="181">
        <v>27322.57</v>
      </c>
      <c r="F13" s="181">
        <v>27322.57</v>
      </c>
      <c r="G13" s="182">
        <v>1</v>
      </c>
      <c r="H13" s="181">
        <v>27322.57</v>
      </c>
      <c r="I13" s="182">
        <v>1</v>
      </c>
      <c r="J13" s="181">
        <v>27322.57</v>
      </c>
      <c r="K13" s="182">
        <v>1</v>
      </c>
      <c r="L13" s="181">
        <v>27322.57</v>
      </c>
      <c r="M13" s="298">
        <v>1</v>
      </c>
      <c r="O13" s="292">
        <f>VLOOKUP(tblProgress[[#This Row],[Block
DM]],tblProgress2[[#Headers],[#Data],[Block
DM]:[% Prog.
Percent. Dim]],2,0)</f>
        <v>27322.570000000007</v>
      </c>
      <c r="P13" s="293">
        <f>tblProgress[[#This Row],[Weight Project
Peso do Projeto]]-O13</f>
        <v>0</v>
      </c>
      <c r="Q13" s="292">
        <f>VLOOKUP(tblProgress[[#This Row],[Block
DM]],tblProgress2[[#Headers],[#Data],[Block
DM]:[% Prog.
Percent. Dim]],3,0)</f>
        <v>27322.570000000007</v>
      </c>
      <c r="R13" s="293">
        <f>tblProgress[[#This Row],[F. Weight
Peso Aju.]]-Q13</f>
        <v>0</v>
      </c>
      <c r="S13" s="292">
        <f>VLOOKUP(tblProgress[[#This Row],[Block
DM]],tblProgress2[[#Headers],[#Data],[Block
DM]:[% Prog.
Percent. Dim]],3,0)</f>
        <v>27322.570000000007</v>
      </c>
      <c r="T13" s="293">
        <f>tblProgress[[#This Row],[W. Weight
Peso Sold.]]-S13</f>
        <v>0</v>
      </c>
      <c r="U13" s="292">
        <f>VLOOKUP(tblProgress[[#This Row],[Block
DM]],tblProgress2[[#Headers],[#Data],[Block
DM]:[% Prog.
Percent. Dim]],3,0)</f>
        <v>27322.570000000007</v>
      </c>
      <c r="V13" s="293">
        <f>tblProgress[[#This Row],[W. Weight
Peso Sold.]]-U13</f>
        <v>0</v>
      </c>
    </row>
    <row r="14" spans="2:22" ht="15.75" thickBot="1" x14ac:dyDescent="0.3">
      <c r="B14" s="180" t="s">
        <v>155</v>
      </c>
      <c r="C14" s="180" t="s">
        <v>52</v>
      </c>
      <c r="D14" s="180" t="s">
        <v>127</v>
      </c>
      <c r="E14" s="181">
        <v>7738.9</v>
      </c>
      <c r="F14" s="181">
        <v>7738.9</v>
      </c>
      <c r="G14" s="182">
        <v>1</v>
      </c>
      <c r="H14" s="181">
        <v>7738.9</v>
      </c>
      <c r="I14" s="182">
        <v>1</v>
      </c>
      <c r="J14" s="183">
        <v>7738.9</v>
      </c>
      <c r="K14" s="182">
        <v>1</v>
      </c>
      <c r="L14" s="183">
        <v>7738.9</v>
      </c>
      <c r="M14" s="298">
        <v>1</v>
      </c>
      <c r="O14" s="292">
        <f>VLOOKUP(tblProgress[[#This Row],[Block
DM]],tblProgress2[[#Headers],[#Data],[Block
DM]:[% Prog.
Percent. Dim]],2,0)</f>
        <v>7738.8999999999987</v>
      </c>
      <c r="P14" s="293">
        <f>tblProgress[[#This Row],[Weight Project
Peso do Projeto]]-O14</f>
        <v>0</v>
      </c>
      <c r="Q14" s="292">
        <f>VLOOKUP(tblProgress[[#This Row],[Block
DM]],tblProgress2[[#Headers],[#Data],[Block
DM]:[% Prog.
Percent. Dim]],3,0)</f>
        <v>7738.8999999999987</v>
      </c>
      <c r="R14" s="293">
        <f>tblProgress[[#This Row],[F. Weight
Peso Aju.]]-Q14</f>
        <v>0</v>
      </c>
      <c r="S14" s="292">
        <f>VLOOKUP(tblProgress[[#This Row],[Block
DM]],tblProgress2[[#Headers],[#Data],[Block
DM]:[% Prog.
Percent. Dim]],3,0)</f>
        <v>7738.8999999999987</v>
      </c>
      <c r="T14" s="293">
        <f>tblProgress[[#This Row],[W. Weight
Peso Sold.]]-S14</f>
        <v>0</v>
      </c>
      <c r="U14" s="292">
        <f>VLOOKUP(tblProgress[[#This Row],[Block
DM]],tblProgress2[[#Headers],[#Data],[Block
DM]:[% Prog.
Percent. Dim]],3,0)</f>
        <v>7738.8999999999987</v>
      </c>
      <c r="V14" s="293">
        <f>tblProgress[[#This Row],[W. Weight
Peso Sold.]]-U14</f>
        <v>0</v>
      </c>
    </row>
    <row r="15" spans="2:22" ht="15.75" thickBot="1" x14ac:dyDescent="0.3">
      <c r="B15" s="180" t="s">
        <v>155</v>
      </c>
      <c r="C15" s="180" t="s">
        <v>52</v>
      </c>
      <c r="D15" s="180" t="s">
        <v>129</v>
      </c>
      <c r="E15" s="181">
        <v>12606.7</v>
      </c>
      <c r="F15" s="181">
        <v>12606.7</v>
      </c>
      <c r="G15" s="182">
        <v>1</v>
      </c>
      <c r="H15" s="181">
        <v>12606.7</v>
      </c>
      <c r="I15" s="182">
        <v>1</v>
      </c>
      <c r="J15" s="181">
        <v>12606.7</v>
      </c>
      <c r="K15" s="182">
        <v>1</v>
      </c>
      <c r="L15" s="181">
        <v>12606.7</v>
      </c>
      <c r="M15" s="298">
        <v>1</v>
      </c>
      <c r="O15" s="292">
        <f>VLOOKUP(tblProgress[[#This Row],[Block
DM]],tblProgress2[[#Headers],[#Data],[Block
DM]:[% Prog.
Percent. Dim]],2,0)</f>
        <v>12606.699999999999</v>
      </c>
      <c r="P15" s="293">
        <f>tblProgress[[#This Row],[Weight Project
Peso do Projeto]]-O15</f>
        <v>0</v>
      </c>
      <c r="Q15" s="292">
        <f>VLOOKUP(tblProgress[[#This Row],[Block
DM]],tblProgress2[[#Headers],[#Data],[Block
DM]:[% Prog.
Percent. Dim]],3,0)</f>
        <v>12606.699999999999</v>
      </c>
      <c r="R15" s="293">
        <f>tblProgress[[#This Row],[F. Weight
Peso Aju.]]-Q15</f>
        <v>0</v>
      </c>
      <c r="S15" s="292">
        <f>VLOOKUP(tblProgress[[#This Row],[Block
DM]],tblProgress2[[#Headers],[#Data],[Block
DM]:[% Prog.
Percent. Dim]],3,0)</f>
        <v>12606.699999999999</v>
      </c>
      <c r="T15" s="293">
        <f>tblProgress[[#This Row],[W. Weight
Peso Sold.]]-S15</f>
        <v>0</v>
      </c>
      <c r="U15" s="292">
        <f>VLOOKUP(tblProgress[[#This Row],[Block
DM]],tblProgress2[[#Headers],[#Data],[Block
DM]:[% Prog.
Percent. Dim]],3,0)</f>
        <v>12606.699999999999</v>
      </c>
      <c r="V15" s="293">
        <f>tblProgress[[#This Row],[W. Weight
Peso Sold.]]-U15</f>
        <v>0</v>
      </c>
    </row>
    <row r="16" spans="2:22" ht="15.75" thickBot="1" x14ac:dyDescent="0.3">
      <c r="B16" s="180" t="s">
        <v>155</v>
      </c>
      <c r="C16" s="180" t="s">
        <v>52</v>
      </c>
      <c r="D16" s="180" t="s">
        <v>212</v>
      </c>
      <c r="E16" s="181">
        <v>437.83</v>
      </c>
      <c r="F16" s="181">
        <v>437.83</v>
      </c>
      <c r="G16" s="182">
        <v>1</v>
      </c>
      <c r="H16" s="181">
        <v>437.83</v>
      </c>
      <c r="I16" s="182">
        <v>1</v>
      </c>
      <c r="J16" s="181">
        <v>437.83</v>
      </c>
      <c r="K16" s="182">
        <v>1</v>
      </c>
      <c r="L16" s="181">
        <v>437.83</v>
      </c>
      <c r="M16" s="298">
        <v>1</v>
      </c>
      <c r="O16" s="292">
        <f>VLOOKUP(tblProgress[[#This Row],[Block
DM]],tblProgress2[[#Headers],[#Data],[Block
DM]:[% Prog.
Percent. Dim]],2,0)</f>
        <v>437.82982499999997</v>
      </c>
      <c r="P16" s="293">
        <f>tblProgress[[#This Row],[Weight Project
Peso do Projeto]]-O16</f>
        <v>1.7500000001291482E-4</v>
      </c>
      <c r="Q16" s="292">
        <f>VLOOKUP(tblProgress[[#This Row],[Block
DM]],tblProgress2[[#Headers],[#Data],[Block
DM]:[% Prog.
Percent. Dim]],3,0)</f>
        <v>437.82982499999997</v>
      </c>
      <c r="R16" s="293">
        <f>tblProgress[[#This Row],[F. Weight
Peso Aju.]]-Q16</f>
        <v>1.7500000001291482E-4</v>
      </c>
      <c r="S16" s="292">
        <f>VLOOKUP(tblProgress[[#This Row],[Block
DM]],tblProgress2[[#Headers],[#Data],[Block
DM]:[% Prog.
Percent. Dim]],3,0)</f>
        <v>437.82982499999997</v>
      </c>
      <c r="T16" s="293">
        <f>tblProgress[[#This Row],[W. Weight
Peso Sold.]]-S16</f>
        <v>1.7500000001291482E-4</v>
      </c>
      <c r="U16" s="292">
        <f>VLOOKUP(tblProgress[[#This Row],[Block
DM]],tblProgress2[[#Headers],[#Data],[Block
DM]:[% Prog.
Percent. Dim]],3,0)</f>
        <v>437.82982499999997</v>
      </c>
      <c r="V16" s="293">
        <f>tblProgress[[#This Row],[W. Weight
Peso Sold.]]-U16</f>
        <v>1.7500000001291482E-4</v>
      </c>
    </row>
    <row r="17" spans="2:22" ht="15.75" thickBot="1" x14ac:dyDescent="0.3">
      <c r="B17" s="180" t="s">
        <v>155</v>
      </c>
      <c r="C17" s="180" t="s">
        <v>52</v>
      </c>
      <c r="D17" s="180" t="s">
        <v>124</v>
      </c>
      <c r="E17" s="181">
        <v>11811.4</v>
      </c>
      <c r="F17" s="181">
        <v>11811.4</v>
      </c>
      <c r="G17" s="182">
        <v>1</v>
      </c>
      <c r="H17" s="181">
        <v>11811.4</v>
      </c>
      <c r="I17" s="182">
        <v>1</v>
      </c>
      <c r="J17" s="183">
        <v>11811.4</v>
      </c>
      <c r="K17" s="182">
        <v>1</v>
      </c>
      <c r="L17" s="183">
        <v>11811.4</v>
      </c>
      <c r="M17" s="298">
        <v>1</v>
      </c>
      <c r="O17" s="292">
        <f>VLOOKUP(tblProgress[[#This Row],[Block
DM]],tblProgress2[[#Headers],[#Data],[Block
DM]:[% Prog.
Percent. Dim]],2,0)</f>
        <v>11811.4</v>
      </c>
      <c r="P17" s="293">
        <f>tblProgress[[#This Row],[Weight Project
Peso do Projeto]]-O17</f>
        <v>0</v>
      </c>
      <c r="Q17" s="292">
        <f>VLOOKUP(tblProgress[[#This Row],[Block
DM]],tblProgress2[[#Headers],[#Data],[Block
DM]:[% Prog.
Percent. Dim]],3,0)</f>
        <v>11811.4</v>
      </c>
      <c r="R17" s="293">
        <f>tblProgress[[#This Row],[F. Weight
Peso Aju.]]-Q17</f>
        <v>0</v>
      </c>
      <c r="S17" s="292">
        <f>VLOOKUP(tblProgress[[#This Row],[Block
DM]],tblProgress2[[#Headers],[#Data],[Block
DM]:[% Prog.
Percent. Dim]],3,0)</f>
        <v>11811.4</v>
      </c>
      <c r="T17" s="293">
        <f>tblProgress[[#This Row],[W. Weight
Peso Sold.]]-S17</f>
        <v>0</v>
      </c>
      <c r="U17" s="292">
        <f>VLOOKUP(tblProgress[[#This Row],[Block
DM]],tblProgress2[[#Headers],[#Data],[Block
DM]:[% Prog.
Percent. Dim]],3,0)</f>
        <v>11811.4</v>
      </c>
      <c r="V17" s="293">
        <f>tblProgress[[#This Row],[W. Weight
Peso Sold.]]-U17</f>
        <v>0</v>
      </c>
    </row>
    <row r="18" spans="2:22" ht="15.75" thickBot="1" x14ac:dyDescent="0.3">
      <c r="B18" s="180" t="s">
        <v>155</v>
      </c>
      <c r="C18" s="180" t="s">
        <v>52</v>
      </c>
      <c r="D18" s="180" t="s">
        <v>167</v>
      </c>
      <c r="E18" s="181">
        <v>13649.2</v>
      </c>
      <c r="F18" s="181">
        <v>13649.2</v>
      </c>
      <c r="G18" s="182">
        <v>1</v>
      </c>
      <c r="H18" s="181">
        <v>13649.2</v>
      </c>
      <c r="I18" s="182">
        <v>1</v>
      </c>
      <c r="J18" s="183">
        <v>13649.2</v>
      </c>
      <c r="K18" s="182">
        <v>1</v>
      </c>
      <c r="L18" s="183">
        <v>13649.2</v>
      </c>
      <c r="M18" s="298">
        <v>1</v>
      </c>
      <c r="O18" s="292">
        <f>VLOOKUP(tblProgress[[#This Row],[Block
DM]],tblProgress2[[#Headers],[#Data],[Block
DM]:[% Prog.
Percent. Dim]],2,0)</f>
        <v>13649.199999999997</v>
      </c>
      <c r="P18" s="293">
        <f>tblProgress[[#This Row],[Weight Project
Peso do Projeto]]-O18</f>
        <v>0</v>
      </c>
      <c r="Q18" s="292">
        <f>VLOOKUP(tblProgress[[#This Row],[Block
DM]],tblProgress2[[#Headers],[#Data],[Block
DM]:[% Prog.
Percent. Dim]],3,0)</f>
        <v>13649.199999999997</v>
      </c>
      <c r="R18" s="293">
        <f>tblProgress[[#This Row],[F. Weight
Peso Aju.]]-Q18</f>
        <v>0</v>
      </c>
      <c r="S18" s="292">
        <f>VLOOKUP(tblProgress[[#This Row],[Block
DM]],tblProgress2[[#Headers],[#Data],[Block
DM]:[% Prog.
Percent. Dim]],3,0)</f>
        <v>13649.199999999997</v>
      </c>
      <c r="T18" s="293">
        <f>tblProgress[[#This Row],[W. Weight
Peso Sold.]]-S18</f>
        <v>0</v>
      </c>
      <c r="U18" s="292">
        <f>VLOOKUP(tblProgress[[#This Row],[Block
DM]],tblProgress2[[#Headers],[#Data],[Block
DM]:[% Prog.
Percent. Dim]],3,0)</f>
        <v>13649.199999999997</v>
      </c>
      <c r="V18" s="293">
        <f>tblProgress[[#This Row],[W. Weight
Peso Sold.]]-U18</f>
        <v>0</v>
      </c>
    </row>
    <row r="19" spans="2:22" ht="15.75" thickBot="1" x14ac:dyDescent="0.3">
      <c r="B19" s="180" t="s">
        <v>155</v>
      </c>
      <c r="C19" s="180" t="s">
        <v>52</v>
      </c>
      <c r="D19" s="180" t="s">
        <v>73</v>
      </c>
      <c r="E19" s="181">
        <v>18010.7</v>
      </c>
      <c r="F19" s="181">
        <v>18010.7</v>
      </c>
      <c r="G19" s="182">
        <v>1</v>
      </c>
      <c r="H19" s="181">
        <v>18010.7</v>
      </c>
      <c r="I19" s="182">
        <v>1</v>
      </c>
      <c r="J19" s="181">
        <v>15437.74</v>
      </c>
      <c r="K19" s="182">
        <v>0.85709999999999997</v>
      </c>
      <c r="L19" s="181">
        <v>0</v>
      </c>
      <c r="M19" s="298">
        <v>0</v>
      </c>
      <c r="O19" s="292">
        <f>VLOOKUP(tblProgress[[#This Row],[Block
DM]],tblProgress2[[#Headers],[#Data],[Block
DM]:[% Prog.
Percent. Dim]],2,0)</f>
        <v>18010.695291250006</v>
      </c>
      <c r="P19" s="293">
        <f>tblProgress[[#This Row],[Weight Project
Peso do Projeto]]-O19</f>
        <v>4.7087499951885547E-3</v>
      </c>
      <c r="Q19" s="292">
        <f>VLOOKUP(tblProgress[[#This Row],[Block
DM]],tblProgress2[[#Headers],[#Data],[Block
DM]:[% Prog.
Percent. Dim]],3,0)</f>
        <v>18010.695291250006</v>
      </c>
      <c r="R19" s="293">
        <f>tblProgress[[#This Row],[F. Weight
Peso Aju.]]-Q19</f>
        <v>4.7087499951885547E-3</v>
      </c>
      <c r="S19" s="292">
        <f>VLOOKUP(tblProgress[[#This Row],[Block
DM]],tblProgress2[[#Headers],[#Data],[Block
DM]:[% Prog.
Percent. Dim]],3,0)</f>
        <v>18010.695291250006</v>
      </c>
      <c r="T19" s="293">
        <f>tblProgress[[#This Row],[W. Weight
Peso Sold.]]-S19</f>
        <v>4.7087499951885547E-3</v>
      </c>
      <c r="U19" s="292">
        <f>VLOOKUP(tblProgress[[#This Row],[Block
DM]],tblProgress2[[#Headers],[#Data],[Block
DM]:[% Prog.
Percent. Dim]],3,0)</f>
        <v>18010.695291250006</v>
      </c>
      <c r="V19" s="293">
        <f>tblProgress[[#This Row],[W. Weight
Peso Sold.]]-U19</f>
        <v>4.7087499951885547E-3</v>
      </c>
    </row>
    <row r="20" spans="2:22" ht="15.75" thickBot="1" x14ac:dyDescent="0.3">
      <c r="B20" s="180" t="s">
        <v>155</v>
      </c>
      <c r="C20" s="180" t="s">
        <v>52</v>
      </c>
      <c r="D20" s="180" t="s">
        <v>90</v>
      </c>
      <c r="E20" s="181">
        <v>14499.95</v>
      </c>
      <c r="F20" s="181">
        <v>14499.95</v>
      </c>
      <c r="G20" s="182">
        <v>1</v>
      </c>
      <c r="H20" s="181">
        <v>14499.95</v>
      </c>
      <c r="I20" s="182">
        <v>1</v>
      </c>
      <c r="J20" s="183">
        <v>14499.95</v>
      </c>
      <c r="K20" s="182">
        <v>1</v>
      </c>
      <c r="L20" s="183">
        <v>14499.95</v>
      </c>
      <c r="M20" s="298">
        <v>1</v>
      </c>
      <c r="O20" s="292">
        <f>VLOOKUP(tblProgress[[#This Row],[Block
DM]],tblProgress2[[#Headers],[#Data],[Block
DM]:[% Prog.
Percent. Dim]],2,0)</f>
        <v>14499.954724850006</v>
      </c>
      <c r="P20" s="293">
        <f>tblProgress[[#This Row],[Weight Project
Peso do Projeto]]-O20</f>
        <v>-4.724850005004555E-3</v>
      </c>
      <c r="Q20" s="292">
        <f>VLOOKUP(tblProgress[[#This Row],[Block
DM]],tblProgress2[[#Headers],[#Data],[Block
DM]:[% Prog.
Percent. Dim]],3,0)</f>
        <v>14499.954724850006</v>
      </c>
      <c r="R20" s="293">
        <f>tblProgress[[#This Row],[F. Weight
Peso Aju.]]-Q20</f>
        <v>-4.724850005004555E-3</v>
      </c>
      <c r="S20" s="292">
        <f>VLOOKUP(tblProgress[[#This Row],[Block
DM]],tblProgress2[[#Headers],[#Data],[Block
DM]:[% Prog.
Percent. Dim]],3,0)</f>
        <v>14499.954724850006</v>
      </c>
      <c r="T20" s="293">
        <f>tblProgress[[#This Row],[W. Weight
Peso Sold.]]-S20</f>
        <v>-4.724850005004555E-3</v>
      </c>
      <c r="U20" s="292">
        <f>VLOOKUP(tblProgress[[#This Row],[Block
DM]],tblProgress2[[#Headers],[#Data],[Block
DM]:[% Prog.
Percent. Dim]],3,0)</f>
        <v>14499.954724850006</v>
      </c>
      <c r="V20" s="293">
        <f>tblProgress[[#This Row],[W. Weight
Peso Sold.]]-U20</f>
        <v>-4.724850005004555E-3</v>
      </c>
    </row>
    <row r="21" spans="2:22" ht="15.75" thickBot="1" x14ac:dyDescent="0.3">
      <c r="B21" s="180" t="s">
        <v>155</v>
      </c>
      <c r="C21" s="180" t="s">
        <v>52</v>
      </c>
      <c r="D21" s="180" t="s">
        <v>76</v>
      </c>
      <c r="E21" s="181">
        <v>107390.5</v>
      </c>
      <c r="F21" s="181">
        <v>107390.5</v>
      </c>
      <c r="G21" s="182">
        <v>1</v>
      </c>
      <c r="H21" s="181">
        <v>106448.48</v>
      </c>
      <c r="I21" s="182">
        <v>0.99119999999999997</v>
      </c>
      <c r="J21" s="181">
        <v>106448.48</v>
      </c>
      <c r="K21" s="182">
        <v>0.99119999999999997</v>
      </c>
      <c r="L21" s="181">
        <v>0</v>
      </c>
      <c r="M21" s="298">
        <v>0</v>
      </c>
      <c r="O21" s="292">
        <f>VLOOKUP(tblProgress[[#This Row],[Block
DM]],tblProgress2[[#Headers],[#Data],[Block
DM]:[% Prog.
Percent. Dim]],2,0)</f>
        <v>107390.49999999997</v>
      </c>
      <c r="P21" s="293">
        <f>tblProgress[[#This Row],[Weight Project
Peso do Projeto]]-O21</f>
        <v>0</v>
      </c>
      <c r="Q21" s="292">
        <f>VLOOKUP(tblProgress[[#This Row],[Block
DM]],tblProgress2[[#Headers],[#Data],[Block
DM]:[% Prog.
Percent. Dim]],3,0)</f>
        <v>107390.49999999997</v>
      </c>
      <c r="R21" s="293">
        <f>tblProgress[[#This Row],[F. Weight
Peso Aju.]]-Q21</f>
        <v>0</v>
      </c>
      <c r="S21" s="292">
        <f>VLOOKUP(tblProgress[[#This Row],[Block
DM]],tblProgress2[[#Headers],[#Data],[Block
DM]:[% Prog.
Percent. Dim]],3,0)</f>
        <v>107390.49999999997</v>
      </c>
      <c r="T21" s="293">
        <f>tblProgress[[#This Row],[W. Weight
Peso Sold.]]-S21</f>
        <v>-942.01999999997497</v>
      </c>
      <c r="U21" s="292">
        <f>VLOOKUP(tblProgress[[#This Row],[Block
DM]],tblProgress2[[#Headers],[#Data],[Block
DM]:[% Prog.
Percent. Dim]],3,0)</f>
        <v>107390.49999999997</v>
      </c>
      <c r="V21" s="293">
        <f>tblProgress[[#This Row],[W. Weight
Peso Sold.]]-U21</f>
        <v>-942.01999999997497</v>
      </c>
    </row>
    <row r="22" spans="2:22" ht="15.75" thickBot="1" x14ac:dyDescent="0.3">
      <c r="B22" s="180" t="s">
        <v>155</v>
      </c>
      <c r="C22" s="180" t="s">
        <v>52</v>
      </c>
      <c r="D22" s="180" t="s">
        <v>80</v>
      </c>
      <c r="E22" s="181">
        <v>87030.76</v>
      </c>
      <c r="F22" s="181">
        <v>87030.76</v>
      </c>
      <c r="G22" s="182">
        <v>1</v>
      </c>
      <c r="H22" s="181">
        <v>87030.76</v>
      </c>
      <c r="I22" s="182">
        <v>1</v>
      </c>
      <c r="J22" s="181">
        <v>87030.76</v>
      </c>
      <c r="K22" s="182">
        <v>1</v>
      </c>
      <c r="L22" s="181">
        <v>87030.76</v>
      </c>
      <c r="M22" s="298">
        <v>1</v>
      </c>
      <c r="O22" s="292">
        <f>VLOOKUP(tblProgress[[#This Row],[Block
DM]],tblProgress2[[#Headers],[#Data],[Block
DM]:[% Prog.
Percent. Dim]],2,0)</f>
        <v>87030.76</v>
      </c>
      <c r="P22" s="293">
        <f>tblProgress[[#This Row],[Weight Project
Peso do Projeto]]-O22</f>
        <v>0</v>
      </c>
      <c r="Q22" s="292">
        <f>VLOOKUP(tblProgress[[#This Row],[Block
DM]],tblProgress2[[#Headers],[#Data],[Block
DM]:[% Prog.
Percent. Dim]],3,0)</f>
        <v>87030.76</v>
      </c>
      <c r="R22" s="293">
        <f>tblProgress[[#This Row],[F. Weight
Peso Aju.]]-Q22</f>
        <v>0</v>
      </c>
      <c r="S22" s="292">
        <f>VLOOKUP(tblProgress[[#This Row],[Block
DM]],tblProgress2[[#Headers],[#Data],[Block
DM]:[% Prog.
Percent. Dim]],3,0)</f>
        <v>87030.76</v>
      </c>
      <c r="T22" s="293">
        <f>tblProgress[[#This Row],[W. Weight
Peso Sold.]]-S22</f>
        <v>0</v>
      </c>
      <c r="U22" s="292">
        <f>VLOOKUP(tblProgress[[#This Row],[Block
DM]],tblProgress2[[#Headers],[#Data],[Block
DM]:[% Prog.
Percent. Dim]],3,0)</f>
        <v>87030.76</v>
      </c>
      <c r="V22" s="293">
        <f>tblProgress[[#This Row],[W. Weight
Peso Sold.]]-U22</f>
        <v>0</v>
      </c>
    </row>
    <row r="23" spans="2:22" ht="15.75" thickBot="1" x14ac:dyDescent="0.3">
      <c r="B23" s="180" t="s">
        <v>155</v>
      </c>
      <c r="C23" s="180" t="s">
        <v>52</v>
      </c>
      <c r="D23" s="180" t="s">
        <v>83</v>
      </c>
      <c r="E23" s="181">
        <v>82046.399999999994</v>
      </c>
      <c r="F23" s="181">
        <v>82046.399999999994</v>
      </c>
      <c r="G23" s="182">
        <v>1</v>
      </c>
      <c r="H23" s="181">
        <v>82046.399999999994</v>
      </c>
      <c r="I23" s="182">
        <v>1</v>
      </c>
      <c r="J23" s="181">
        <v>82046.399999999994</v>
      </c>
      <c r="K23" s="182">
        <v>1</v>
      </c>
      <c r="L23" s="181">
        <v>82046.399999999994</v>
      </c>
      <c r="M23" s="298">
        <v>1</v>
      </c>
      <c r="O23" s="292">
        <f>VLOOKUP(tblProgress[[#This Row],[Block
DM]],tblProgress2[[#Headers],[#Data],[Block
DM]:[% Prog.
Percent. Dim]],2,0)</f>
        <v>82046.400000000009</v>
      </c>
      <c r="P23" s="293">
        <f>tblProgress[[#This Row],[Weight Project
Peso do Projeto]]-O23</f>
        <v>0</v>
      </c>
      <c r="Q23" s="292">
        <f>VLOOKUP(tblProgress[[#This Row],[Block
DM]],tblProgress2[[#Headers],[#Data],[Block
DM]:[% Prog.
Percent. Dim]],3,0)</f>
        <v>82046.400000000009</v>
      </c>
      <c r="R23" s="293">
        <f>tblProgress[[#This Row],[F. Weight
Peso Aju.]]-Q23</f>
        <v>0</v>
      </c>
      <c r="S23" s="292">
        <f>VLOOKUP(tblProgress[[#This Row],[Block
DM]],tblProgress2[[#Headers],[#Data],[Block
DM]:[% Prog.
Percent. Dim]],3,0)</f>
        <v>82046.400000000009</v>
      </c>
      <c r="T23" s="293">
        <f>tblProgress[[#This Row],[W. Weight
Peso Sold.]]-S23</f>
        <v>0</v>
      </c>
      <c r="U23" s="292">
        <f>VLOOKUP(tblProgress[[#This Row],[Block
DM]],tblProgress2[[#Headers],[#Data],[Block
DM]:[% Prog.
Percent. Dim]],3,0)</f>
        <v>82046.400000000009</v>
      </c>
      <c r="V23" s="293">
        <f>tblProgress[[#This Row],[W. Weight
Peso Sold.]]-U23</f>
        <v>0</v>
      </c>
    </row>
    <row r="24" spans="2:22" ht="15.75" thickBot="1" x14ac:dyDescent="0.3">
      <c r="B24" s="180" t="s">
        <v>155</v>
      </c>
      <c r="C24" s="180" t="s">
        <v>52</v>
      </c>
      <c r="D24" s="180" t="s">
        <v>86</v>
      </c>
      <c r="E24" s="181">
        <v>80497.16</v>
      </c>
      <c r="F24" s="181">
        <v>80497.16</v>
      </c>
      <c r="G24" s="182">
        <v>1</v>
      </c>
      <c r="H24" s="181">
        <v>74747.360000000001</v>
      </c>
      <c r="I24" s="182">
        <v>0.92859999999999998</v>
      </c>
      <c r="J24" s="181">
        <v>74747.360000000001</v>
      </c>
      <c r="K24" s="182">
        <v>0.92859999999999998</v>
      </c>
      <c r="L24" s="181">
        <v>0</v>
      </c>
      <c r="M24" s="298">
        <v>0</v>
      </c>
      <c r="O24" s="292">
        <f>VLOOKUP(tblProgress[[#This Row],[Block
DM]],tblProgress2[[#Headers],[#Data],[Block
DM]:[% Prog.
Percent. Dim]],2,0)</f>
        <v>80497.16</v>
      </c>
      <c r="P24" s="293">
        <f>tblProgress[[#This Row],[Weight Project
Peso do Projeto]]-O24</f>
        <v>0</v>
      </c>
      <c r="Q24" s="292">
        <f>VLOOKUP(tblProgress[[#This Row],[Block
DM]],tblProgress2[[#Headers],[#Data],[Block
DM]:[% Prog.
Percent. Dim]],3,0)</f>
        <v>80497.16</v>
      </c>
      <c r="R24" s="293">
        <f>tblProgress[[#This Row],[F. Weight
Peso Aju.]]-Q24</f>
        <v>0</v>
      </c>
      <c r="S24" s="292">
        <f>VLOOKUP(tblProgress[[#This Row],[Block
DM]],tblProgress2[[#Headers],[#Data],[Block
DM]:[% Prog.
Percent. Dim]],3,0)</f>
        <v>80497.16</v>
      </c>
      <c r="T24" s="293">
        <f>tblProgress[[#This Row],[W. Weight
Peso Sold.]]-S24</f>
        <v>-5749.8000000000029</v>
      </c>
      <c r="U24" s="292">
        <f>VLOOKUP(tblProgress[[#This Row],[Block
DM]],tblProgress2[[#Headers],[#Data],[Block
DM]:[% Prog.
Percent. Dim]],3,0)</f>
        <v>80497.16</v>
      </c>
      <c r="V24" s="293">
        <f>tblProgress[[#This Row],[W. Weight
Peso Sold.]]-U24</f>
        <v>-5749.8000000000029</v>
      </c>
    </row>
    <row r="25" spans="2:22" ht="15.75" thickBot="1" x14ac:dyDescent="0.3">
      <c r="B25" s="180" t="s">
        <v>155</v>
      </c>
      <c r="C25" s="180" t="s">
        <v>52</v>
      </c>
      <c r="D25" s="180" t="s">
        <v>96</v>
      </c>
      <c r="E25" s="181">
        <v>89010.22</v>
      </c>
      <c r="F25" s="181">
        <v>89010.22</v>
      </c>
      <c r="G25" s="182">
        <v>1</v>
      </c>
      <c r="H25" s="181">
        <v>89010.22</v>
      </c>
      <c r="I25" s="182">
        <v>1</v>
      </c>
      <c r="J25" s="181">
        <v>89010.22</v>
      </c>
      <c r="K25" s="182">
        <v>1</v>
      </c>
      <c r="L25" s="181">
        <v>89010.22</v>
      </c>
      <c r="M25" s="298">
        <v>1</v>
      </c>
      <c r="O25" s="292">
        <f>VLOOKUP(tblProgress[[#This Row],[Block
DM]],tblProgress2[[#Headers],[#Data],[Block
DM]:[% Prog.
Percent. Dim]],2,0)</f>
        <v>89010.219999999987</v>
      </c>
      <c r="P25" s="293">
        <f>tblProgress[[#This Row],[Weight Project
Peso do Projeto]]-O25</f>
        <v>0</v>
      </c>
      <c r="Q25" s="292">
        <f>VLOOKUP(tblProgress[[#This Row],[Block
DM]],tblProgress2[[#Headers],[#Data],[Block
DM]:[% Prog.
Percent. Dim]],3,0)</f>
        <v>89010.219999999987</v>
      </c>
      <c r="R25" s="293">
        <f>tblProgress[[#This Row],[F. Weight
Peso Aju.]]-Q25</f>
        <v>0</v>
      </c>
      <c r="S25" s="292">
        <f>VLOOKUP(tblProgress[[#This Row],[Block
DM]],tblProgress2[[#Headers],[#Data],[Block
DM]:[% Prog.
Percent. Dim]],3,0)</f>
        <v>89010.219999999987</v>
      </c>
      <c r="T25" s="293">
        <f>tblProgress[[#This Row],[W. Weight
Peso Sold.]]-S25</f>
        <v>0</v>
      </c>
      <c r="U25" s="292">
        <f>VLOOKUP(tblProgress[[#This Row],[Block
DM]],tblProgress2[[#Headers],[#Data],[Block
DM]:[% Prog.
Percent. Dim]],3,0)</f>
        <v>89010.219999999987</v>
      </c>
      <c r="V25" s="293">
        <f>tblProgress[[#This Row],[W. Weight
Peso Sold.]]-U25</f>
        <v>0</v>
      </c>
    </row>
    <row r="26" spans="2:22" ht="15.75" thickBot="1" x14ac:dyDescent="0.3">
      <c r="B26" s="180" t="s">
        <v>155</v>
      </c>
      <c r="C26" s="180" t="s">
        <v>52</v>
      </c>
      <c r="D26" s="180" t="s">
        <v>104</v>
      </c>
      <c r="E26" s="181">
        <v>88239.1</v>
      </c>
      <c r="F26" s="181">
        <v>88239.1</v>
      </c>
      <c r="G26" s="182">
        <v>1</v>
      </c>
      <c r="H26" s="181">
        <v>88239.1</v>
      </c>
      <c r="I26" s="182">
        <v>1</v>
      </c>
      <c r="J26" s="181">
        <v>88239.1</v>
      </c>
      <c r="K26" s="182">
        <v>1</v>
      </c>
      <c r="L26" s="181">
        <v>88239.1</v>
      </c>
      <c r="M26" s="298">
        <v>1</v>
      </c>
      <c r="O26" s="292">
        <f>VLOOKUP(tblProgress[[#This Row],[Block
DM]],tblProgress2[[#Headers],[#Data],[Block
DM]:[% Prog.
Percent. Dim]],2,0)</f>
        <v>88239.10000000002</v>
      </c>
      <c r="P26" s="293">
        <f>tblProgress[[#This Row],[Weight Project
Peso do Projeto]]-O26</f>
        <v>0</v>
      </c>
      <c r="Q26" s="292">
        <f>VLOOKUP(tblProgress[[#This Row],[Block
DM]],tblProgress2[[#Headers],[#Data],[Block
DM]:[% Prog.
Percent. Dim]],3,0)</f>
        <v>88239.10000000002</v>
      </c>
      <c r="R26" s="293">
        <f>tblProgress[[#This Row],[F. Weight
Peso Aju.]]-Q26</f>
        <v>0</v>
      </c>
      <c r="S26" s="292">
        <f>VLOOKUP(tblProgress[[#This Row],[Block
DM]],tblProgress2[[#Headers],[#Data],[Block
DM]:[% Prog.
Percent. Dim]],3,0)</f>
        <v>88239.10000000002</v>
      </c>
      <c r="T26" s="293">
        <f>tblProgress[[#This Row],[W. Weight
Peso Sold.]]-S26</f>
        <v>0</v>
      </c>
      <c r="U26" s="292">
        <f>VLOOKUP(tblProgress[[#This Row],[Block
DM]],tblProgress2[[#Headers],[#Data],[Block
DM]:[% Prog.
Percent. Dim]],3,0)</f>
        <v>88239.10000000002</v>
      </c>
      <c r="V26" s="293">
        <f>tblProgress[[#This Row],[W. Weight
Peso Sold.]]-U26</f>
        <v>0</v>
      </c>
    </row>
    <row r="27" spans="2:22" ht="15.75" thickBot="1" x14ac:dyDescent="0.3">
      <c r="B27" s="180" t="s">
        <v>155</v>
      </c>
      <c r="C27" s="180" t="s">
        <v>52</v>
      </c>
      <c r="D27" s="180" t="s">
        <v>123</v>
      </c>
      <c r="E27" s="181">
        <v>61132.49</v>
      </c>
      <c r="F27" s="181">
        <v>61132.49</v>
      </c>
      <c r="G27" s="182">
        <v>1</v>
      </c>
      <c r="H27" s="181">
        <v>61132.49</v>
      </c>
      <c r="I27" s="182">
        <v>1</v>
      </c>
      <c r="J27" s="181">
        <v>61132.49</v>
      </c>
      <c r="K27" s="182">
        <v>1</v>
      </c>
      <c r="L27" s="181">
        <v>61132.49</v>
      </c>
      <c r="M27" s="298">
        <v>1</v>
      </c>
      <c r="O27" s="292">
        <f>VLOOKUP(tblProgress[[#This Row],[Block
DM]],tblProgress2[[#Headers],[#Data],[Block
DM]:[% Prog.
Percent. Dim]],2,0)</f>
        <v>61132.493900000001</v>
      </c>
      <c r="P27" s="293">
        <f>tblProgress[[#This Row],[Weight Project
Peso do Projeto]]-O27</f>
        <v>-3.9000000033411197E-3</v>
      </c>
      <c r="Q27" s="292">
        <f>VLOOKUP(tblProgress[[#This Row],[Block
DM]],tblProgress2[[#Headers],[#Data],[Block
DM]:[% Prog.
Percent. Dim]],3,0)</f>
        <v>61132.493900000001</v>
      </c>
      <c r="R27" s="293">
        <f>tblProgress[[#This Row],[F. Weight
Peso Aju.]]-Q27</f>
        <v>-3.9000000033411197E-3</v>
      </c>
      <c r="S27" s="292">
        <f>VLOOKUP(tblProgress[[#This Row],[Block
DM]],tblProgress2[[#Headers],[#Data],[Block
DM]:[% Prog.
Percent. Dim]],3,0)</f>
        <v>61132.493900000001</v>
      </c>
      <c r="T27" s="293">
        <f>tblProgress[[#This Row],[W. Weight
Peso Sold.]]-S27</f>
        <v>-3.9000000033411197E-3</v>
      </c>
      <c r="U27" s="292">
        <f>VLOOKUP(tblProgress[[#This Row],[Block
DM]],tblProgress2[[#Headers],[#Data],[Block
DM]:[% Prog.
Percent. Dim]],3,0)</f>
        <v>61132.493900000001</v>
      </c>
      <c r="V27" s="293">
        <f>tblProgress[[#This Row],[W. Weight
Peso Sold.]]-U27</f>
        <v>-3.9000000033411197E-3</v>
      </c>
    </row>
    <row r="28" spans="2:22" ht="15.75" thickBot="1" x14ac:dyDescent="0.3">
      <c r="B28" s="180" t="s">
        <v>155</v>
      </c>
      <c r="C28" s="180" t="s">
        <v>52</v>
      </c>
      <c r="D28" s="180" t="s">
        <v>126</v>
      </c>
      <c r="E28" s="181">
        <v>62868.84</v>
      </c>
      <c r="F28" s="181">
        <v>62868.84</v>
      </c>
      <c r="G28" s="182">
        <v>1</v>
      </c>
      <c r="H28" s="181">
        <v>62868.84</v>
      </c>
      <c r="I28" s="182">
        <v>1</v>
      </c>
      <c r="J28" s="181">
        <v>62868.84</v>
      </c>
      <c r="K28" s="182">
        <v>1</v>
      </c>
      <c r="L28" s="181">
        <v>62868.84</v>
      </c>
      <c r="M28" s="298">
        <v>1</v>
      </c>
      <c r="N28" s="33"/>
      <c r="O28" s="292">
        <f>VLOOKUP(tblProgress[[#This Row],[Block
DM]],tblProgress2[[#Headers],[#Data],[Block
DM]:[% Prog.
Percent. Dim]],2,0)</f>
        <v>62868.836900000009</v>
      </c>
      <c r="P28" s="293">
        <f>tblProgress[[#This Row],[Weight Project
Peso do Projeto]]-O28</f>
        <v>3.0999999871710315E-3</v>
      </c>
      <c r="Q28" s="292">
        <f>VLOOKUP(tblProgress[[#This Row],[Block
DM]],tblProgress2[[#Headers],[#Data],[Block
DM]:[% Prog.
Percent. Dim]],3,0)</f>
        <v>62868.836900000009</v>
      </c>
      <c r="R28" s="293">
        <f>tblProgress[[#This Row],[F. Weight
Peso Aju.]]-Q28</f>
        <v>3.0999999871710315E-3</v>
      </c>
      <c r="S28" s="292">
        <f>VLOOKUP(tblProgress[[#This Row],[Block
DM]],tblProgress2[[#Headers],[#Data],[Block
DM]:[% Prog.
Percent. Dim]],3,0)</f>
        <v>62868.836900000009</v>
      </c>
      <c r="T28" s="293">
        <f>tblProgress[[#This Row],[W. Weight
Peso Sold.]]-S28</f>
        <v>3.0999999871710315E-3</v>
      </c>
      <c r="U28" s="292">
        <f>VLOOKUP(tblProgress[[#This Row],[Block
DM]],tblProgress2[[#Headers],[#Data],[Block
DM]:[% Prog.
Percent. Dim]],3,0)</f>
        <v>62868.836900000009</v>
      </c>
      <c r="V28" s="293">
        <f>tblProgress[[#This Row],[W. Weight
Peso Sold.]]-U28</f>
        <v>3.0999999871710315E-3</v>
      </c>
    </row>
    <row r="29" spans="2:22" ht="15.75" thickBot="1" x14ac:dyDescent="0.3">
      <c r="B29" s="180" t="s">
        <v>155</v>
      </c>
      <c r="C29" s="180" t="s">
        <v>52</v>
      </c>
      <c r="D29" s="180" t="s">
        <v>131</v>
      </c>
      <c r="E29" s="181">
        <v>113928.35</v>
      </c>
      <c r="F29" s="181">
        <v>113928.35</v>
      </c>
      <c r="G29" s="182">
        <v>1</v>
      </c>
      <c r="H29" s="181">
        <v>113928.35</v>
      </c>
      <c r="I29" s="182">
        <v>1</v>
      </c>
      <c r="J29" s="181">
        <v>113928.35</v>
      </c>
      <c r="K29" s="182">
        <v>1</v>
      </c>
      <c r="L29" s="181">
        <v>113928.35</v>
      </c>
      <c r="M29" s="298">
        <v>1</v>
      </c>
      <c r="O29" s="292">
        <f>VLOOKUP(tblProgress[[#This Row],[Block
DM]],tblProgress2[[#Headers],[#Data],[Block
DM]:[% Prog.
Percent. Dim]],2,0)</f>
        <v>113928.35333333333</v>
      </c>
      <c r="P29" s="293">
        <f>tblProgress[[#This Row],[Weight Project
Peso do Projeto]]-O29</f>
        <v>-3.3333333267364651E-3</v>
      </c>
      <c r="Q29" s="292">
        <f>VLOOKUP(tblProgress[[#This Row],[Block
DM]],tblProgress2[[#Headers],[#Data],[Block
DM]:[% Prog.
Percent. Dim]],3,0)</f>
        <v>113928.35333333333</v>
      </c>
      <c r="R29" s="293">
        <f>tblProgress[[#This Row],[F. Weight
Peso Aju.]]-Q29</f>
        <v>-3.3333333267364651E-3</v>
      </c>
      <c r="S29" s="292">
        <f>VLOOKUP(tblProgress[[#This Row],[Block
DM]],tblProgress2[[#Headers],[#Data],[Block
DM]:[% Prog.
Percent. Dim]],3,0)</f>
        <v>113928.35333333333</v>
      </c>
      <c r="T29" s="293">
        <f>tblProgress[[#This Row],[W. Weight
Peso Sold.]]-S29</f>
        <v>-3.3333333267364651E-3</v>
      </c>
      <c r="U29" s="292">
        <f>VLOOKUP(tblProgress[[#This Row],[Block
DM]],tblProgress2[[#Headers],[#Data],[Block
DM]:[% Prog.
Percent. Dim]],3,0)</f>
        <v>113928.35333333333</v>
      </c>
      <c r="V29" s="293">
        <f>tblProgress[[#This Row],[W. Weight
Peso Sold.]]-U29</f>
        <v>-3.3333333267364651E-3</v>
      </c>
    </row>
    <row r="30" spans="2:22" ht="15.75" thickBot="1" x14ac:dyDescent="0.3">
      <c r="B30" s="180" t="s">
        <v>155</v>
      </c>
      <c r="C30" s="180" t="s">
        <v>52</v>
      </c>
      <c r="D30" s="180" t="s">
        <v>191</v>
      </c>
      <c r="E30" s="181">
        <v>168830.83</v>
      </c>
      <c r="F30" s="181">
        <v>118047.44</v>
      </c>
      <c r="G30" s="182">
        <v>0.69920000000000004</v>
      </c>
      <c r="H30" s="181">
        <v>108657.3</v>
      </c>
      <c r="I30" s="182">
        <v>0.64359999999999995</v>
      </c>
      <c r="J30" s="181">
        <v>89877.03</v>
      </c>
      <c r="K30" s="182">
        <v>0.5323</v>
      </c>
      <c r="L30" s="181">
        <v>0</v>
      </c>
      <c r="M30" s="298">
        <v>0</v>
      </c>
      <c r="O30" s="292">
        <f>VLOOKUP(tblProgress[[#This Row],[Block
DM]],tblProgress2[[#Headers],[#Data],[Block
DM]:[% Prog.
Percent. Dim]],2,0)</f>
        <v>168830.83</v>
      </c>
      <c r="P30" s="293">
        <f>tblProgress[[#This Row],[Weight Project
Peso do Projeto]]-O30</f>
        <v>0</v>
      </c>
      <c r="Q30" s="292">
        <f>VLOOKUP(tblProgress[[#This Row],[Block
DM]],tblProgress2[[#Headers],[#Data],[Block
DM]:[% Prog.
Percent. Dim]],3,0)</f>
        <v>99029.47317767654</v>
      </c>
      <c r="R30" s="293">
        <f>tblProgress[[#This Row],[F. Weight
Peso Aju.]]-Q30</f>
        <v>19017.966822323462</v>
      </c>
      <c r="S30" s="292">
        <f>VLOOKUP(tblProgress[[#This Row],[Block
DM]],tblProgress2[[#Headers],[#Data],[Block
DM]:[% Prog.
Percent. Dim]],3,0)</f>
        <v>99029.47317767654</v>
      </c>
      <c r="T30" s="293">
        <f>tblProgress[[#This Row],[W. Weight
Peso Sold.]]-S30</f>
        <v>9627.8268223234627</v>
      </c>
      <c r="U30" s="292">
        <f>VLOOKUP(tblProgress[[#This Row],[Block
DM]],tblProgress2[[#Headers],[#Data],[Block
DM]:[% Prog.
Percent. Dim]],3,0)</f>
        <v>99029.47317767654</v>
      </c>
      <c r="V30" s="293">
        <f>tblProgress[[#This Row],[W. Weight
Peso Sold.]]-U30</f>
        <v>9627.8268223234627</v>
      </c>
    </row>
    <row r="31" spans="2:22" ht="15.75" thickBot="1" x14ac:dyDescent="0.3">
      <c r="B31" s="180" t="s">
        <v>155</v>
      </c>
      <c r="C31" s="180" t="s">
        <v>172</v>
      </c>
      <c r="D31" s="180" t="s">
        <v>190</v>
      </c>
      <c r="E31" s="181">
        <v>1105480</v>
      </c>
      <c r="F31" s="181">
        <v>1105480</v>
      </c>
      <c r="G31" s="182">
        <v>1</v>
      </c>
      <c r="H31" s="181">
        <v>1105480</v>
      </c>
      <c r="I31" s="182">
        <v>1</v>
      </c>
      <c r="J31" s="181">
        <v>1105480</v>
      </c>
      <c r="K31" s="182">
        <v>1</v>
      </c>
      <c r="L31" s="181">
        <v>1105480</v>
      </c>
      <c r="M31" s="298">
        <v>1</v>
      </c>
      <c r="O31" s="292">
        <f>VLOOKUP(tblProgress[[#This Row],[Block
DM]],tblProgress2[[#Headers],[#Data],[Block
DM]:[% Prog.
Percent. Dim]],2,0)</f>
        <v>1105480</v>
      </c>
      <c r="P31" s="293">
        <f>tblProgress[[#This Row],[Weight Project
Peso do Projeto]]-O31</f>
        <v>0</v>
      </c>
      <c r="Q31" s="292">
        <f>VLOOKUP(tblProgress[[#This Row],[Block
DM]],tblProgress2[[#Headers],[#Data],[Block
DM]:[% Prog.
Percent. Dim]],3,0)</f>
        <v>1105480</v>
      </c>
      <c r="R31" s="293">
        <f>tblProgress[[#This Row],[F. Weight
Peso Aju.]]-Q31</f>
        <v>0</v>
      </c>
      <c r="S31" s="292">
        <f>VLOOKUP(tblProgress[[#This Row],[Block
DM]],tblProgress2[[#Headers],[#Data],[Block
DM]:[% Prog.
Percent. Dim]],3,0)</f>
        <v>1105480</v>
      </c>
      <c r="T31" s="293">
        <f>tblProgress[[#This Row],[W. Weight
Peso Sold.]]-S31</f>
        <v>0</v>
      </c>
      <c r="U31" s="292">
        <f>VLOOKUP(tblProgress[[#This Row],[Block
DM]],tblProgress2[[#Headers],[#Data],[Block
DM]:[% Prog.
Percent. Dim]],3,0)</f>
        <v>1105480</v>
      </c>
      <c r="V31" s="293">
        <f>tblProgress[[#This Row],[W. Weight
Peso Sold.]]-U31</f>
        <v>0</v>
      </c>
    </row>
    <row r="32" spans="2:22" ht="15.75" thickBot="1" x14ac:dyDescent="0.3">
      <c r="B32" s="180" t="s">
        <v>155</v>
      </c>
      <c r="C32" s="180" t="s">
        <v>47</v>
      </c>
      <c r="D32" s="180" t="s">
        <v>48</v>
      </c>
      <c r="E32" s="181">
        <v>38583.480000000003</v>
      </c>
      <c r="F32" s="181">
        <v>38583.480000000003</v>
      </c>
      <c r="G32" s="184">
        <v>1</v>
      </c>
      <c r="H32" s="181">
        <v>38583.480000000003</v>
      </c>
      <c r="I32" s="184">
        <v>1</v>
      </c>
      <c r="J32" s="181">
        <v>38583.480000000003</v>
      </c>
      <c r="K32" s="184">
        <v>1</v>
      </c>
      <c r="L32" s="185">
        <v>38583.480000000003</v>
      </c>
      <c r="M32" s="299">
        <v>1</v>
      </c>
      <c r="O32" s="292">
        <f>VLOOKUP(tblProgress[[#This Row],[Block
DM]],tblProgress2[[#Headers],[#Data],[Block
DM]:[% Prog.
Percent. Dim]],2,0)</f>
        <v>38583.482900000025</v>
      </c>
      <c r="P32" s="293">
        <f>tblProgress[[#This Row],[Weight Project
Peso do Projeto]]-O32</f>
        <v>-2.900000021327287E-3</v>
      </c>
      <c r="Q32" s="292">
        <f>VLOOKUP(tblProgress[[#This Row],[Block
DM]],tblProgress2[[#Headers],[#Data],[Block
DM]:[% Prog.
Percent. Dim]],3,0)</f>
        <v>38583.482900000025</v>
      </c>
      <c r="R32" s="293">
        <f>tblProgress[[#This Row],[F. Weight
Peso Aju.]]-Q32</f>
        <v>-2.900000021327287E-3</v>
      </c>
      <c r="S32" s="292">
        <f>VLOOKUP(tblProgress[[#This Row],[Block
DM]],tblProgress2[[#Headers],[#Data],[Block
DM]:[% Prog.
Percent. Dim]],3,0)</f>
        <v>38583.482900000025</v>
      </c>
      <c r="T32" s="293">
        <f>tblProgress[[#This Row],[W. Weight
Peso Sold.]]-S32</f>
        <v>-2.900000021327287E-3</v>
      </c>
      <c r="U32" s="292">
        <f>VLOOKUP(tblProgress[[#This Row],[Block
DM]],tblProgress2[[#Headers],[#Data],[Block
DM]:[% Prog.
Percent. Dim]],3,0)</f>
        <v>38583.482900000025</v>
      </c>
      <c r="V32" s="293">
        <f>tblProgress[[#This Row],[W. Weight
Peso Sold.]]-U32</f>
        <v>-2.900000021327287E-3</v>
      </c>
    </row>
    <row r="33" spans="2:22" ht="15.75" thickBot="1" x14ac:dyDescent="0.3">
      <c r="B33" s="180" t="s">
        <v>155</v>
      </c>
      <c r="C33" s="180" t="s">
        <v>180</v>
      </c>
      <c r="D33" s="180" t="s">
        <v>180</v>
      </c>
      <c r="E33" s="181">
        <v>1571.32</v>
      </c>
      <c r="F33" s="186">
        <v>1571.32</v>
      </c>
      <c r="G33" s="182">
        <v>1</v>
      </c>
      <c r="H33" s="183">
        <v>1571.32</v>
      </c>
      <c r="I33" s="182">
        <v>1</v>
      </c>
      <c r="J33" s="183">
        <v>1571.32</v>
      </c>
      <c r="K33" s="182">
        <v>1</v>
      </c>
      <c r="L33" s="183">
        <v>1571.32</v>
      </c>
      <c r="M33" s="298">
        <v>1</v>
      </c>
      <c r="O33" s="292">
        <f>VLOOKUP(tblProgress[[#This Row],[Block
DM]],tblProgress2[[#Headers],[#Data],[Block
DM]:[% Prog.
Percent. Dim]],2,0)</f>
        <v>1571.3225315749999</v>
      </c>
      <c r="P33" s="293">
        <f>tblProgress[[#This Row],[Weight Project
Peso do Projeto]]-O33</f>
        <v>-2.5315749999208492E-3</v>
      </c>
      <c r="Q33" s="292">
        <f>VLOOKUP(tblProgress[[#This Row],[Block
DM]],tblProgress2[[#Headers],[#Data],[Block
DM]:[% Prog.
Percent. Dim]],3,0)</f>
        <v>1571.3225315749999</v>
      </c>
      <c r="R33" s="293">
        <f>tblProgress[[#This Row],[F. Weight
Peso Aju.]]-Q33</f>
        <v>-2.5315749999208492E-3</v>
      </c>
      <c r="S33" s="292">
        <f>VLOOKUP(tblProgress[[#This Row],[Block
DM]],tblProgress2[[#Headers],[#Data],[Block
DM]:[% Prog.
Percent. Dim]],3,0)</f>
        <v>1571.3225315749999</v>
      </c>
      <c r="T33" s="293">
        <f>tblProgress[[#This Row],[W. Weight
Peso Sold.]]-S33</f>
        <v>-2.5315749999208492E-3</v>
      </c>
      <c r="U33" s="292">
        <f>VLOOKUP(tblProgress[[#This Row],[Block
DM]],tblProgress2[[#Headers],[#Data],[Block
DM]:[% Prog.
Percent. Dim]],3,0)</f>
        <v>1571.3225315749999</v>
      </c>
      <c r="V33" s="293">
        <f>tblProgress[[#This Row],[W. Weight
Peso Sold.]]-U33</f>
        <v>-2.5315749999208492E-3</v>
      </c>
    </row>
    <row r="34" spans="2:22" ht="15.75" thickBot="1" x14ac:dyDescent="0.3">
      <c r="B34" s="180" t="s">
        <v>155</v>
      </c>
      <c r="C34" s="180" t="s">
        <v>181</v>
      </c>
      <c r="D34" s="180" t="s">
        <v>181</v>
      </c>
      <c r="E34" s="181">
        <v>231366.76</v>
      </c>
      <c r="F34" s="186">
        <v>231366.76</v>
      </c>
      <c r="G34" s="182">
        <v>1</v>
      </c>
      <c r="H34" s="183">
        <v>231366.76</v>
      </c>
      <c r="I34" s="182">
        <v>1</v>
      </c>
      <c r="J34" s="183">
        <v>231366.76</v>
      </c>
      <c r="K34" s="182">
        <v>1</v>
      </c>
      <c r="L34" s="181">
        <v>231366.76</v>
      </c>
      <c r="M34" s="298">
        <v>1</v>
      </c>
      <c r="O34" s="292">
        <f>VLOOKUP(tblProgress[[#This Row],[Block
DM]],tblProgress2[[#Headers],[#Data],[Block
DM]:[% Prog.
Percent. Dim]],2,0)</f>
        <v>231366.76</v>
      </c>
      <c r="P34" s="293">
        <f>tblProgress[[#This Row],[Weight Project
Peso do Projeto]]-O34</f>
        <v>0</v>
      </c>
      <c r="Q34" s="292">
        <f>VLOOKUP(tblProgress[[#This Row],[Block
DM]],tblProgress2[[#Headers],[#Data],[Block
DM]:[% Prog.
Percent. Dim]],3,0)</f>
        <v>231366.76</v>
      </c>
      <c r="R34" s="293">
        <f>tblProgress[[#This Row],[F. Weight
Peso Aju.]]-Q34</f>
        <v>0</v>
      </c>
      <c r="S34" s="292">
        <f>VLOOKUP(tblProgress[[#This Row],[Block
DM]],tblProgress2[[#Headers],[#Data],[Block
DM]:[% Prog.
Percent. Dim]],3,0)</f>
        <v>231366.76</v>
      </c>
      <c r="T34" s="293">
        <f>tblProgress[[#This Row],[W. Weight
Peso Sold.]]-S34</f>
        <v>0</v>
      </c>
      <c r="U34" s="292">
        <f>VLOOKUP(tblProgress[[#This Row],[Block
DM]],tblProgress2[[#Headers],[#Data],[Block
DM]:[% Prog.
Percent. Dim]],3,0)</f>
        <v>231366.76</v>
      </c>
      <c r="V34" s="293">
        <f>tblProgress[[#This Row],[W. Weight
Peso Sold.]]-U34</f>
        <v>0</v>
      </c>
    </row>
    <row r="35" spans="2:22" ht="15.75" thickBot="1" x14ac:dyDescent="0.3">
      <c r="B35" s="180" t="s">
        <v>155</v>
      </c>
      <c r="C35" s="180" t="s">
        <v>44</v>
      </c>
      <c r="D35" s="180" t="s">
        <v>169</v>
      </c>
      <c r="E35" s="181">
        <v>111189.84</v>
      </c>
      <c r="F35" s="186">
        <v>111189.84</v>
      </c>
      <c r="G35" s="182">
        <v>1</v>
      </c>
      <c r="H35" s="183">
        <v>111189.84</v>
      </c>
      <c r="I35" s="182">
        <v>1</v>
      </c>
      <c r="J35" s="183">
        <v>111189.84</v>
      </c>
      <c r="K35" s="182">
        <v>1</v>
      </c>
      <c r="L35" s="181">
        <v>111189.84</v>
      </c>
      <c r="M35" s="298">
        <v>1</v>
      </c>
      <c r="O35" s="292">
        <f>VLOOKUP(tblProgress[[#This Row],[Block
DM]],tblProgress2[[#Headers],[#Data],[Block
DM]:[% Prog.
Percent. Dim]],2,0)</f>
        <v>111189.83999999997</v>
      </c>
      <c r="P35" s="293">
        <f>tblProgress[[#This Row],[Weight Project
Peso do Projeto]]-O35</f>
        <v>0</v>
      </c>
      <c r="Q35" s="292">
        <f>VLOOKUP(tblProgress[[#This Row],[Block
DM]],tblProgress2[[#Headers],[#Data],[Block
DM]:[% Prog.
Percent. Dim]],3,0)</f>
        <v>111189.83999999997</v>
      </c>
      <c r="R35" s="293">
        <f>tblProgress[[#This Row],[F. Weight
Peso Aju.]]-Q35</f>
        <v>0</v>
      </c>
      <c r="S35" s="292">
        <f>VLOOKUP(tblProgress[[#This Row],[Block
DM]],tblProgress2[[#Headers],[#Data],[Block
DM]:[% Prog.
Percent. Dim]],3,0)</f>
        <v>111189.83999999997</v>
      </c>
      <c r="T35" s="293">
        <f>tblProgress[[#This Row],[W. Weight
Peso Sold.]]-S35</f>
        <v>0</v>
      </c>
      <c r="U35" s="292">
        <f>VLOOKUP(tblProgress[[#This Row],[Block
DM]],tblProgress2[[#Headers],[#Data],[Block
DM]:[% Prog.
Percent. Dim]],3,0)</f>
        <v>111189.83999999997</v>
      </c>
      <c r="V35" s="293">
        <f>tblProgress[[#This Row],[W. Weight
Peso Sold.]]-U35</f>
        <v>0</v>
      </c>
    </row>
    <row r="36" spans="2:22" ht="15.75" thickBot="1" x14ac:dyDescent="0.3">
      <c r="B36" s="180" t="s">
        <v>155</v>
      </c>
      <c r="C36" s="180" t="s">
        <v>44</v>
      </c>
      <c r="D36" s="180" t="s">
        <v>85</v>
      </c>
      <c r="E36" s="181">
        <v>112594.34</v>
      </c>
      <c r="F36" s="186">
        <v>112594.34</v>
      </c>
      <c r="G36" s="182">
        <v>1</v>
      </c>
      <c r="H36" s="183">
        <v>112594.34</v>
      </c>
      <c r="I36" s="182">
        <v>1</v>
      </c>
      <c r="J36" s="183">
        <v>112594.34</v>
      </c>
      <c r="K36" s="182">
        <v>1</v>
      </c>
      <c r="L36" s="183">
        <v>112594.34</v>
      </c>
      <c r="M36" s="298">
        <v>1</v>
      </c>
      <c r="O36" s="292">
        <f>VLOOKUP(tblProgress[[#This Row],[Block
DM]],tblProgress2[[#Headers],[#Data],[Block
DM]:[% Prog.
Percent. Dim]],2,0)</f>
        <v>112594.33999999989</v>
      </c>
      <c r="P36" s="293">
        <f>tblProgress[[#This Row],[Weight Project
Peso do Projeto]]-O36</f>
        <v>0</v>
      </c>
      <c r="Q36" s="292">
        <f>VLOOKUP(tblProgress[[#This Row],[Block
DM]],tblProgress2[[#Headers],[#Data],[Block
DM]:[% Prog.
Percent. Dim]],3,0)</f>
        <v>112594.33999999989</v>
      </c>
      <c r="R36" s="293">
        <f>tblProgress[[#This Row],[F. Weight
Peso Aju.]]-Q36</f>
        <v>0</v>
      </c>
      <c r="S36" s="292">
        <f>VLOOKUP(tblProgress[[#This Row],[Block
DM]],tblProgress2[[#Headers],[#Data],[Block
DM]:[% Prog.
Percent. Dim]],3,0)</f>
        <v>112594.33999999989</v>
      </c>
      <c r="T36" s="293">
        <f>tblProgress[[#This Row],[W. Weight
Peso Sold.]]-S36</f>
        <v>0</v>
      </c>
      <c r="U36" s="292">
        <f>VLOOKUP(tblProgress[[#This Row],[Block
DM]],tblProgress2[[#Headers],[#Data],[Block
DM]:[% Prog.
Percent. Dim]],3,0)</f>
        <v>112594.33999999989</v>
      </c>
      <c r="V36" s="293">
        <f>tblProgress[[#This Row],[W. Weight
Peso Sold.]]-U36</f>
        <v>0</v>
      </c>
    </row>
    <row r="37" spans="2:22" ht="15.75" thickBot="1" x14ac:dyDescent="0.3">
      <c r="B37" s="180" t="s">
        <v>155</v>
      </c>
      <c r="C37" s="180" t="s">
        <v>44</v>
      </c>
      <c r="D37" s="180" t="s">
        <v>82</v>
      </c>
      <c r="E37" s="181">
        <v>103605.24</v>
      </c>
      <c r="F37" s="186">
        <v>103605.24</v>
      </c>
      <c r="G37" s="182">
        <v>1</v>
      </c>
      <c r="H37" s="183">
        <v>103605.24</v>
      </c>
      <c r="I37" s="182">
        <v>1</v>
      </c>
      <c r="J37" s="183">
        <v>103605.24</v>
      </c>
      <c r="K37" s="182">
        <v>1</v>
      </c>
      <c r="L37" s="181">
        <v>103605.24</v>
      </c>
      <c r="M37" s="298">
        <v>1</v>
      </c>
      <c r="O37" s="292">
        <f>VLOOKUP(tblProgress[[#This Row],[Block
DM]],tblProgress2[[#Headers],[#Data],[Block
DM]:[% Prog.
Percent. Dim]],2,0)</f>
        <v>103605.23999999985</v>
      </c>
      <c r="P37" s="293">
        <f>tblProgress[[#This Row],[Weight Project
Peso do Projeto]]-O37</f>
        <v>1.6007106751203537E-10</v>
      </c>
      <c r="Q37" s="292">
        <f>VLOOKUP(tblProgress[[#This Row],[Block
DM]],tblProgress2[[#Headers],[#Data],[Block
DM]:[% Prog.
Percent. Dim]],3,0)</f>
        <v>103605.23999999985</v>
      </c>
      <c r="R37" s="293">
        <f>tblProgress[[#This Row],[F. Weight
Peso Aju.]]-Q37</f>
        <v>1.6007106751203537E-10</v>
      </c>
      <c r="S37" s="292">
        <f>VLOOKUP(tblProgress[[#This Row],[Block
DM]],tblProgress2[[#Headers],[#Data],[Block
DM]:[% Prog.
Percent. Dim]],3,0)</f>
        <v>103605.23999999985</v>
      </c>
      <c r="T37" s="293">
        <f>tblProgress[[#This Row],[W. Weight
Peso Sold.]]-S37</f>
        <v>1.6007106751203537E-10</v>
      </c>
      <c r="U37" s="292">
        <f>VLOOKUP(tblProgress[[#This Row],[Block
DM]],tblProgress2[[#Headers],[#Data],[Block
DM]:[% Prog.
Percent. Dim]],3,0)</f>
        <v>103605.23999999985</v>
      </c>
      <c r="V37" s="293">
        <f>tblProgress[[#This Row],[W. Weight
Peso Sold.]]-U37</f>
        <v>1.6007106751203537E-10</v>
      </c>
    </row>
    <row r="38" spans="2:22" ht="15.75" thickBot="1" x14ac:dyDescent="0.3">
      <c r="B38" s="180" t="s">
        <v>155</v>
      </c>
      <c r="C38" s="180" t="s">
        <v>44</v>
      </c>
      <c r="D38" s="180" t="s">
        <v>81</v>
      </c>
      <c r="E38" s="181">
        <v>95925.06</v>
      </c>
      <c r="F38" s="186">
        <v>95925.06</v>
      </c>
      <c r="G38" s="182">
        <v>1</v>
      </c>
      <c r="H38" s="183">
        <v>95925.06</v>
      </c>
      <c r="I38" s="182">
        <v>1</v>
      </c>
      <c r="J38" s="183">
        <v>95925.06</v>
      </c>
      <c r="K38" s="182">
        <v>1</v>
      </c>
      <c r="L38" s="183">
        <v>95925.06</v>
      </c>
      <c r="M38" s="298">
        <v>1</v>
      </c>
      <c r="O38" s="292">
        <f>VLOOKUP(tblProgress[[#This Row],[Block
DM]],tblProgress2[[#Headers],[#Data],[Block
DM]:[% Prog.
Percent. Dim]],2,0)</f>
        <v>95925.059999999983</v>
      </c>
      <c r="P38" s="293">
        <f>tblProgress[[#This Row],[Weight Project
Peso do Projeto]]-O38</f>
        <v>0</v>
      </c>
      <c r="Q38" s="292">
        <f>VLOOKUP(tblProgress[[#This Row],[Block
DM]],tblProgress2[[#Headers],[#Data],[Block
DM]:[% Prog.
Percent. Dim]],3,0)</f>
        <v>95925.059999999983</v>
      </c>
      <c r="R38" s="293">
        <f>tblProgress[[#This Row],[F. Weight
Peso Aju.]]-Q38</f>
        <v>0</v>
      </c>
      <c r="S38" s="292">
        <f>VLOOKUP(tblProgress[[#This Row],[Block
DM]],tblProgress2[[#Headers],[#Data],[Block
DM]:[% Prog.
Percent. Dim]],3,0)</f>
        <v>95925.059999999983</v>
      </c>
      <c r="T38" s="293">
        <f>tblProgress[[#This Row],[W. Weight
Peso Sold.]]-S38</f>
        <v>0</v>
      </c>
      <c r="U38" s="292">
        <f>VLOOKUP(tblProgress[[#This Row],[Block
DM]],tblProgress2[[#Headers],[#Data],[Block
DM]:[% Prog.
Percent. Dim]],3,0)</f>
        <v>95925.059999999983</v>
      </c>
      <c r="V38" s="293">
        <f>tblProgress[[#This Row],[W. Weight
Peso Sold.]]-U38</f>
        <v>0</v>
      </c>
    </row>
    <row r="39" spans="2:22" ht="15.75" thickBot="1" x14ac:dyDescent="0.3">
      <c r="B39" s="180" t="s">
        <v>155</v>
      </c>
      <c r="C39" s="180" t="s">
        <v>44</v>
      </c>
      <c r="D39" s="180" t="s">
        <v>75</v>
      </c>
      <c r="E39" s="181">
        <v>95809.14</v>
      </c>
      <c r="F39" s="186">
        <v>95809.14</v>
      </c>
      <c r="G39" s="184">
        <v>1</v>
      </c>
      <c r="H39" s="183">
        <v>95809.14</v>
      </c>
      <c r="I39" s="184">
        <v>1</v>
      </c>
      <c r="J39" s="183">
        <v>95809.14</v>
      </c>
      <c r="K39" s="184">
        <v>1</v>
      </c>
      <c r="L39" s="181">
        <v>95809.14</v>
      </c>
      <c r="M39" s="298">
        <v>1</v>
      </c>
      <c r="O39" s="292">
        <f>VLOOKUP(tblProgress[[#This Row],[Block
DM]],tblProgress2[[#Headers],[#Data],[Block
DM]:[% Prog.
Percent. Dim]],2,0)</f>
        <v>95809.140000000101</v>
      </c>
      <c r="P39" s="293">
        <f>tblProgress[[#This Row],[Weight Project
Peso do Projeto]]-O39</f>
        <v>0</v>
      </c>
      <c r="Q39" s="292">
        <f>VLOOKUP(tblProgress[[#This Row],[Block
DM]],tblProgress2[[#Headers],[#Data],[Block
DM]:[% Prog.
Percent. Dim]],3,0)</f>
        <v>95809.140000000101</v>
      </c>
      <c r="R39" s="293">
        <f>tblProgress[[#This Row],[F. Weight
Peso Aju.]]-Q39</f>
        <v>0</v>
      </c>
      <c r="S39" s="292">
        <f>VLOOKUP(tblProgress[[#This Row],[Block
DM]],tblProgress2[[#Headers],[#Data],[Block
DM]:[% Prog.
Percent. Dim]],3,0)</f>
        <v>95809.140000000101</v>
      </c>
      <c r="T39" s="293">
        <f>tblProgress[[#This Row],[W. Weight
Peso Sold.]]-S39</f>
        <v>0</v>
      </c>
      <c r="U39" s="292">
        <f>VLOOKUP(tblProgress[[#This Row],[Block
DM]],tblProgress2[[#Headers],[#Data],[Block
DM]:[% Prog.
Percent. Dim]],3,0)</f>
        <v>95809.140000000101</v>
      </c>
      <c r="V39" s="293">
        <f>tblProgress[[#This Row],[W. Weight
Peso Sold.]]-U39</f>
        <v>0</v>
      </c>
    </row>
    <row r="40" spans="2:22" ht="15.75" thickBot="1" x14ac:dyDescent="0.3">
      <c r="B40" s="180" t="s">
        <v>155</v>
      </c>
      <c r="C40" s="180" t="s">
        <v>44</v>
      </c>
      <c r="D40" s="180" t="s">
        <v>72</v>
      </c>
      <c r="E40" s="181">
        <v>95330.38</v>
      </c>
      <c r="F40" s="186">
        <v>95330.38</v>
      </c>
      <c r="G40" s="184">
        <v>1</v>
      </c>
      <c r="H40" s="183">
        <v>95330.38</v>
      </c>
      <c r="I40" s="184">
        <v>1</v>
      </c>
      <c r="J40" s="183">
        <v>95330.38</v>
      </c>
      <c r="K40" s="184">
        <v>1</v>
      </c>
      <c r="L40" s="181">
        <v>95330.38</v>
      </c>
      <c r="M40" s="298">
        <v>1</v>
      </c>
      <c r="O40" s="292">
        <f>VLOOKUP(tblProgress[[#This Row],[Block
DM]],tblProgress2[[#Headers],[#Data],[Block
DM]:[% Prog.
Percent. Dim]],2,0)</f>
        <v>95330.38367840006</v>
      </c>
      <c r="P40" s="293">
        <f>tblProgress[[#This Row],[Weight Project
Peso do Projeto]]-O40</f>
        <v>-3.6784000549232587E-3</v>
      </c>
      <c r="Q40" s="292">
        <f>VLOOKUP(tblProgress[[#This Row],[Block
DM]],tblProgress2[[#Headers],[#Data],[Block
DM]:[% Prog.
Percent. Dim]],3,0)</f>
        <v>95330.38367840006</v>
      </c>
      <c r="R40" s="293">
        <f>tblProgress[[#This Row],[F. Weight
Peso Aju.]]-Q40</f>
        <v>-3.6784000549232587E-3</v>
      </c>
      <c r="S40" s="292">
        <f>VLOOKUP(tblProgress[[#This Row],[Block
DM]],tblProgress2[[#Headers],[#Data],[Block
DM]:[% Prog.
Percent. Dim]],3,0)</f>
        <v>95330.38367840006</v>
      </c>
      <c r="T40" s="293">
        <f>tblProgress[[#This Row],[W. Weight
Peso Sold.]]-S40</f>
        <v>-3.6784000549232587E-3</v>
      </c>
      <c r="U40" s="292">
        <f>VLOOKUP(tblProgress[[#This Row],[Block
DM]],tblProgress2[[#Headers],[#Data],[Block
DM]:[% Prog.
Percent. Dim]],3,0)</f>
        <v>95330.38367840006</v>
      </c>
      <c r="V40" s="293">
        <f>tblProgress[[#This Row],[W. Weight
Peso Sold.]]-U40</f>
        <v>-3.6784000549232587E-3</v>
      </c>
    </row>
    <row r="41" spans="2:22" ht="15.75" thickBot="1" x14ac:dyDescent="0.3">
      <c r="B41" s="180" t="s">
        <v>155</v>
      </c>
      <c r="C41" s="180" t="s">
        <v>44</v>
      </c>
      <c r="D41" s="180" t="s">
        <v>71</v>
      </c>
      <c r="E41" s="181">
        <v>134751.15</v>
      </c>
      <c r="F41" s="186">
        <v>134751.15</v>
      </c>
      <c r="G41" s="184">
        <v>1</v>
      </c>
      <c r="H41" s="183">
        <v>134751.15</v>
      </c>
      <c r="I41" s="184">
        <v>1</v>
      </c>
      <c r="J41" s="183">
        <v>134751.15</v>
      </c>
      <c r="K41" s="184">
        <v>1</v>
      </c>
      <c r="L41" s="181">
        <v>134751.15</v>
      </c>
      <c r="M41" s="298">
        <v>1</v>
      </c>
      <c r="O41" s="292">
        <f>VLOOKUP(tblProgress[[#This Row],[Block
DM]],tblProgress2[[#Headers],[#Data],[Block
DM]:[% Prog.
Percent. Dim]],2,0)</f>
        <v>134751.15000000011</v>
      </c>
      <c r="P41" s="293">
        <f>tblProgress[[#This Row],[Weight Project
Peso do Projeto]]-O41</f>
        <v>0</v>
      </c>
      <c r="Q41" s="292">
        <f>VLOOKUP(tblProgress[[#This Row],[Block
DM]],tblProgress2[[#Headers],[#Data],[Block
DM]:[% Prog.
Percent. Dim]],3,0)</f>
        <v>134751.15000000011</v>
      </c>
      <c r="R41" s="293">
        <f>tblProgress[[#This Row],[F. Weight
Peso Aju.]]-Q41</f>
        <v>0</v>
      </c>
      <c r="S41" s="292">
        <f>VLOOKUP(tblProgress[[#This Row],[Block
DM]],tblProgress2[[#Headers],[#Data],[Block
DM]:[% Prog.
Percent. Dim]],3,0)</f>
        <v>134751.15000000011</v>
      </c>
      <c r="T41" s="293">
        <f>tblProgress[[#This Row],[W. Weight
Peso Sold.]]-S41</f>
        <v>0</v>
      </c>
      <c r="U41" s="292">
        <f>VLOOKUP(tblProgress[[#This Row],[Block
DM]],tblProgress2[[#Headers],[#Data],[Block
DM]:[% Prog.
Percent. Dim]],3,0)</f>
        <v>134751.15000000011</v>
      </c>
      <c r="V41" s="293">
        <f>tblProgress[[#This Row],[W. Weight
Peso Sold.]]-U41</f>
        <v>0</v>
      </c>
    </row>
    <row r="42" spans="2:22" ht="15.75" thickBot="1" x14ac:dyDescent="0.3">
      <c r="B42" s="180" t="s">
        <v>155</v>
      </c>
      <c r="C42" s="180" t="s">
        <v>44</v>
      </c>
      <c r="D42" s="180" t="s">
        <v>45</v>
      </c>
      <c r="E42" s="181">
        <v>68960.59</v>
      </c>
      <c r="F42" s="186">
        <v>68960.59</v>
      </c>
      <c r="G42" s="184">
        <v>1</v>
      </c>
      <c r="H42" s="183">
        <v>68960.59</v>
      </c>
      <c r="I42" s="184">
        <v>1</v>
      </c>
      <c r="J42" s="183">
        <v>68960.59</v>
      </c>
      <c r="K42" s="184">
        <v>1</v>
      </c>
      <c r="L42" s="181">
        <v>68960.59</v>
      </c>
      <c r="M42" s="298">
        <v>1</v>
      </c>
      <c r="O42" s="292">
        <f>VLOOKUP(tblProgress[[#This Row],[Block
DM]],tblProgress2[[#Headers],[#Data],[Block
DM]:[% Prog.
Percent. Dim]],2,0)</f>
        <v>68960.59000000004</v>
      </c>
      <c r="P42" s="293">
        <f>tblProgress[[#This Row],[Weight Project
Peso do Projeto]]-O42</f>
        <v>0</v>
      </c>
      <c r="Q42" s="292">
        <f>VLOOKUP(tblProgress[[#This Row],[Block
DM]],tblProgress2[[#Headers],[#Data],[Block
DM]:[% Prog.
Percent. Dim]],3,0)</f>
        <v>68960.59000000004</v>
      </c>
      <c r="R42" s="293">
        <f>tblProgress[[#This Row],[F. Weight
Peso Aju.]]-Q42</f>
        <v>0</v>
      </c>
      <c r="S42" s="292">
        <f>VLOOKUP(tblProgress[[#This Row],[Block
DM]],tblProgress2[[#Headers],[#Data],[Block
DM]:[% Prog.
Percent. Dim]],3,0)</f>
        <v>68960.59000000004</v>
      </c>
      <c r="T42" s="293">
        <f>tblProgress[[#This Row],[W. Weight
Peso Sold.]]-S42</f>
        <v>0</v>
      </c>
      <c r="U42" s="292">
        <f>VLOOKUP(tblProgress[[#This Row],[Block
DM]],tblProgress2[[#Headers],[#Data],[Block
DM]:[% Prog.
Percent. Dim]],3,0)</f>
        <v>68960.59000000004</v>
      </c>
      <c r="V42" s="293">
        <f>tblProgress[[#This Row],[W. Weight
Peso Sold.]]-U42</f>
        <v>0</v>
      </c>
    </row>
    <row r="43" spans="2:22" ht="15.75" thickBot="1" x14ac:dyDescent="0.3">
      <c r="B43" s="180" t="s">
        <v>155</v>
      </c>
      <c r="C43" s="180" t="s">
        <v>105</v>
      </c>
      <c r="D43" s="180" t="s">
        <v>173</v>
      </c>
      <c r="E43" s="181">
        <v>1420480</v>
      </c>
      <c r="F43" s="186">
        <v>1420480</v>
      </c>
      <c r="G43" s="182">
        <v>1</v>
      </c>
      <c r="H43" s="183">
        <v>1420480</v>
      </c>
      <c r="I43" s="182">
        <v>1</v>
      </c>
      <c r="J43" s="183">
        <v>1420480</v>
      </c>
      <c r="K43" s="182">
        <v>1</v>
      </c>
      <c r="L43" s="181">
        <v>1420480</v>
      </c>
      <c r="M43" s="298">
        <v>1</v>
      </c>
      <c r="O43" s="292">
        <f>VLOOKUP(tblProgress[[#This Row],[Block
DM]],tblProgress2[[#Headers],[#Data],[Block
DM]:[% Prog.
Percent. Dim]],2,0)</f>
        <v>1420480</v>
      </c>
      <c r="P43" s="293">
        <f>tblProgress[[#This Row],[Weight Project
Peso do Projeto]]-O43</f>
        <v>0</v>
      </c>
      <c r="Q43" s="292">
        <f>VLOOKUP(tblProgress[[#This Row],[Block
DM]],tblProgress2[[#Headers],[#Data],[Block
DM]:[% Prog.
Percent. Dim]],3,0)</f>
        <v>1420480</v>
      </c>
      <c r="R43" s="293">
        <f>tblProgress[[#This Row],[F. Weight
Peso Aju.]]-Q43</f>
        <v>0</v>
      </c>
      <c r="S43" s="292">
        <f>VLOOKUP(tblProgress[[#This Row],[Block
DM]],tblProgress2[[#Headers],[#Data],[Block
DM]:[% Prog.
Percent. Dim]],3,0)</f>
        <v>1420480</v>
      </c>
      <c r="T43" s="293">
        <f>tblProgress[[#This Row],[W. Weight
Peso Sold.]]-S43</f>
        <v>0</v>
      </c>
      <c r="U43" s="292">
        <f>VLOOKUP(tblProgress[[#This Row],[Block
DM]],tblProgress2[[#Headers],[#Data],[Block
DM]:[% Prog.
Percent. Dim]],3,0)</f>
        <v>1420480</v>
      </c>
      <c r="V43" s="293">
        <f>tblProgress[[#This Row],[W. Weight
Peso Sold.]]-U43</f>
        <v>0</v>
      </c>
    </row>
    <row r="44" spans="2:22" ht="15.75" thickBot="1" x14ac:dyDescent="0.3">
      <c r="B44" s="180" t="s">
        <v>155</v>
      </c>
      <c r="C44" s="180" t="s">
        <v>105</v>
      </c>
      <c r="D44" s="180" t="s">
        <v>174</v>
      </c>
      <c r="E44" s="181">
        <v>352478.99</v>
      </c>
      <c r="F44" s="186">
        <v>352478.99</v>
      </c>
      <c r="G44" s="184">
        <v>1</v>
      </c>
      <c r="H44" s="183">
        <v>352478.99</v>
      </c>
      <c r="I44" s="184">
        <v>1</v>
      </c>
      <c r="J44" s="183">
        <v>352478.99</v>
      </c>
      <c r="K44" s="184">
        <v>1</v>
      </c>
      <c r="L44" s="181">
        <v>352478.99</v>
      </c>
      <c r="M44" s="298">
        <v>1</v>
      </c>
      <c r="O44" s="292">
        <f>VLOOKUP(tblProgress[[#This Row],[Block
DM]],tblProgress2[[#Headers],[#Data],[Block
DM]:[% Prog.
Percent. Dim]],2,0)</f>
        <v>352478.99232000008</v>
      </c>
      <c r="P44" s="293">
        <f>tblProgress[[#This Row],[Weight Project
Peso do Projeto]]-O44</f>
        <v>-2.3200000869110227E-3</v>
      </c>
      <c r="Q44" s="292">
        <f>VLOOKUP(tblProgress[[#This Row],[Block
DM]],tblProgress2[[#Headers],[#Data],[Block
DM]:[% Prog.
Percent. Dim]],3,0)</f>
        <v>352478.99232000008</v>
      </c>
      <c r="R44" s="293">
        <f>tblProgress[[#This Row],[F. Weight
Peso Aju.]]-Q44</f>
        <v>-2.3200000869110227E-3</v>
      </c>
      <c r="S44" s="292">
        <f>VLOOKUP(tblProgress[[#This Row],[Block
DM]],tblProgress2[[#Headers],[#Data],[Block
DM]:[% Prog.
Percent. Dim]],3,0)</f>
        <v>352478.99232000008</v>
      </c>
      <c r="T44" s="293">
        <f>tblProgress[[#This Row],[W. Weight
Peso Sold.]]-S44</f>
        <v>-2.3200000869110227E-3</v>
      </c>
      <c r="U44" s="292">
        <f>VLOOKUP(tblProgress[[#This Row],[Block
DM]],tblProgress2[[#Headers],[#Data],[Block
DM]:[% Prog.
Percent. Dim]],3,0)</f>
        <v>352478.99232000008</v>
      </c>
      <c r="V44" s="293">
        <f>tblProgress[[#This Row],[W. Weight
Peso Sold.]]-U44</f>
        <v>-2.3200000869110227E-3</v>
      </c>
    </row>
    <row r="45" spans="2:22" ht="15.75" thickBot="1" x14ac:dyDescent="0.3">
      <c r="B45" s="180" t="s">
        <v>155</v>
      </c>
      <c r="C45" s="180" t="s">
        <v>105</v>
      </c>
      <c r="D45" s="180" t="s">
        <v>41</v>
      </c>
      <c r="E45" s="181">
        <v>250809.98</v>
      </c>
      <c r="F45" s="186">
        <v>250809.98</v>
      </c>
      <c r="G45" s="184">
        <v>1</v>
      </c>
      <c r="H45" s="183">
        <v>250809.98</v>
      </c>
      <c r="I45" s="184">
        <v>1</v>
      </c>
      <c r="J45" s="183">
        <v>250809.98</v>
      </c>
      <c r="K45" s="184">
        <v>1</v>
      </c>
      <c r="L45" s="181">
        <v>250809.98</v>
      </c>
      <c r="M45" s="298">
        <v>1</v>
      </c>
      <c r="N45" s="33"/>
      <c r="O45" s="292">
        <f>VLOOKUP(tblProgress[[#This Row],[Block
DM]],tblProgress2[[#Headers],[#Data],[Block
DM]:[% Prog.
Percent. Dim]],2,0)</f>
        <v>250809.98000000007</v>
      </c>
      <c r="P45" s="293">
        <f>tblProgress[[#This Row],[Weight Project
Peso do Projeto]]-O45</f>
        <v>0</v>
      </c>
      <c r="Q45" s="292">
        <f>VLOOKUP(tblProgress[[#This Row],[Block
DM]],tblProgress2[[#Headers],[#Data],[Block
DM]:[% Prog.
Percent. Dim]],3,0)</f>
        <v>250809.98000000007</v>
      </c>
      <c r="R45" s="293">
        <f>tblProgress[[#This Row],[F. Weight
Peso Aju.]]-Q45</f>
        <v>0</v>
      </c>
      <c r="S45" s="292">
        <f>VLOOKUP(tblProgress[[#This Row],[Block
DM]],tblProgress2[[#Headers],[#Data],[Block
DM]:[% Prog.
Percent. Dim]],3,0)</f>
        <v>250809.98000000007</v>
      </c>
      <c r="T45" s="293">
        <f>tblProgress[[#This Row],[W. Weight
Peso Sold.]]-S45</f>
        <v>0</v>
      </c>
      <c r="U45" s="292">
        <f>VLOOKUP(tblProgress[[#This Row],[Block
DM]],tblProgress2[[#Headers],[#Data],[Block
DM]:[% Prog.
Percent. Dim]],3,0)</f>
        <v>250809.98000000007</v>
      </c>
      <c r="V45" s="293">
        <f>tblProgress[[#This Row],[W. Weight
Peso Sold.]]-U45</f>
        <v>0</v>
      </c>
    </row>
    <row r="46" spans="2:22" ht="15.75" thickBot="1" x14ac:dyDescent="0.3">
      <c r="B46" s="180" t="s">
        <v>155</v>
      </c>
      <c r="C46" s="180" t="s">
        <v>105</v>
      </c>
      <c r="D46" s="180" t="s">
        <v>175</v>
      </c>
      <c r="E46" s="181">
        <v>1244360</v>
      </c>
      <c r="F46" s="186">
        <v>1244360</v>
      </c>
      <c r="G46" s="182">
        <v>1</v>
      </c>
      <c r="H46" s="183">
        <v>1244360</v>
      </c>
      <c r="I46" s="182">
        <v>1</v>
      </c>
      <c r="J46" s="183">
        <v>1244360</v>
      </c>
      <c r="K46" s="182">
        <v>1</v>
      </c>
      <c r="L46" s="181">
        <v>1244360</v>
      </c>
      <c r="M46" s="298">
        <v>1</v>
      </c>
      <c r="O46" s="292">
        <f>VLOOKUP(tblProgress[[#This Row],[Block
DM]],tblProgress2[[#Headers],[#Data],[Block
DM]:[% Prog.
Percent. Dim]],2,0)</f>
        <v>1244360</v>
      </c>
      <c r="P46" s="293">
        <f>tblProgress[[#This Row],[Weight Project
Peso do Projeto]]-O46</f>
        <v>0</v>
      </c>
      <c r="Q46" s="292">
        <f>VLOOKUP(tblProgress[[#This Row],[Block
DM]],tblProgress2[[#Headers],[#Data],[Block
DM]:[% Prog.
Percent. Dim]],3,0)</f>
        <v>1244360</v>
      </c>
      <c r="R46" s="293">
        <f>tblProgress[[#This Row],[F. Weight
Peso Aju.]]-Q46</f>
        <v>0</v>
      </c>
      <c r="S46" s="292">
        <f>VLOOKUP(tblProgress[[#This Row],[Block
DM]],tblProgress2[[#Headers],[#Data],[Block
DM]:[% Prog.
Percent. Dim]],3,0)</f>
        <v>1244360</v>
      </c>
      <c r="T46" s="293">
        <f>tblProgress[[#This Row],[W. Weight
Peso Sold.]]-S46</f>
        <v>0</v>
      </c>
      <c r="U46" s="292">
        <f>VLOOKUP(tblProgress[[#This Row],[Block
DM]],tblProgress2[[#Headers],[#Data],[Block
DM]:[% Prog.
Percent. Dim]],3,0)</f>
        <v>1244360</v>
      </c>
      <c r="V46" s="293">
        <f>tblProgress[[#This Row],[W. Weight
Peso Sold.]]-U46</f>
        <v>0</v>
      </c>
    </row>
    <row r="47" spans="2:22" ht="15.75" thickBot="1" x14ac:dyDescent="0.3">
      <c r="B47" s="180" t="s">
        <v>155</v>
      </c>
      <c r="C47" s="180" t="s">
        <v>105</v>
      </c>
      <c r="D47" s="180" t="s">
        <v>176</v>
      </c>
      <c r="E47" s="181">
        <v>1216020</v>
      </c>
      <c r="F47" s="186">
        <v>1216020</v>
      </c>
      <c r="G47" s="182">
        <v>1</v>
      </c>
      <c r="H47" s="183">
        <v>1216020</v>
      </c>
      <c r="I47" s="182">
        <v>1</v>
      </c>
      <c r="J47" s="183">
        <v>1216020</v>
      </c>
      <c r="K47" s="182">
        <v>1</v>
      </c>
      <c r="L47" s="181">
        <v>1216020</v>
      </c>
      <c r="M47" s="298">
        <v>1</v>
      </c>
      <c r="O47" s="292">
        <f>VLOOKUP(tblProgress[[#This Row],[Block
DM]],tblProgress2[[#Headers],[#Data],[Block
DM]:[% Prog.
Percent. Dim]],2,0)</f>
        <v>1216020</v>
      </c>
      <c r="P47" s="293">
        <f>tblProgress[[#This Row],[Weight Project
Peso do Projeto]]-O47</f>
        <v>0</v>
      </c>
      <c r="Q47" s="292">
        <f>VLOOKUP(tblProgress[[#This Row],[Block
DM]],tblProgress2[[#Headers],[#Data],[Block
DM]:[% Prog.
Percent. Dim]],3,0)</f>
        <v>1216020</v>
      </c>
      <c r="R47" s="293">
        <f>tblProgress[[#This Row],[F. Weight
Peso Aju.]]-Q47</f>
        <v>0</v>
      </c>
      <c r="S47" s="292">
        <f>VLOOKUP(tblProgress[[#This Row],[Block
DM]],tblProgress2[[#Headers],[#Data],[Block
DM]:[% Prog.
Percent. Dim]],3,0)</f>
        <v>1216020</v>
      </c>
      <c r="T47" s="293">
        <f>tblProgress[[#This Row],[W. Weight
Peso Sold.]]-S47</f>
        <v>0</v>
      </c>
      <c r="U47" s="292">
        <f>VLOOKUP(tblProgress[[#This Row],[Block
DM]],tblProgress2[[#Headers],[#Data],[Block
DM]:[% Prog.
Percent. Dim]],3,0)</f>
        <v>1216020</v>
      </c>
      <c r="V47" s="293">
        <f>tblProgress[[#This Row],[W. Weight
Peso Sold.]]-U47</f>
        <v>0</v>
      </c>
    </row>
    <row r="48" spans="2:22" ht="15.75" thickBot="1" x14ac:dyDescent="0.3">
      <c r="B48" s="180" t="s">
        <v>155</v>
      </c>
      <c r="C48" s="180" t="s">
        <v>105</v>
      </c>
      <c r="D48" s="180" t="s">
        <v>177</v>
      </c>
      <c r="E48" s="181">
        <v>1165700</v>
      </c>
      <c r="F48" s="186">
        <v>1165700</v>
      </c>
      <c r="G48" s="182">
        <v>1</v>
      </c>
      <c r="H48" s="183">
        <v>1165700</v>
      </c>
      <c r="I48" s="182">
        <v>1</v>
      </c>
      <c r="J48" s="183">
        <v>1165700</v>
      </c>
      <c r="K48" s="182">
        <v>1</v>
      </c>
      <c r="L48" s="181">
        <v>1165700</v>
      </c>
      <c r="M48" s="298">
        <v>1</v>
      </c>
      <c r="O48" s="292">
        <f>VLOOKUP(tblProgress[[#This Row],[Block
DM]],tblProgress2[[#Headers],[#Data],[Block
DM]:[% Prog.
Percent. Dim]],2,0)</f>
        <v>1165700</v>
      </c>
      <c r="P48" s="293">
        <f>tblProgress[[#This Row],[Weight Project
Peso do Projeto]]-O48</f>
        <v>0</v>
      </c>
      <c r="Q48" s="292">
        <f>VLOOKUP(tblProgress[[#This Row],[Block
DM]],tblProgress2[[#Headers],[#Data],[Block
DM]:[% Prog.
Percent. Dim]],3,0)</f>
        <v>1165700</v>
      </c>
      <c r="R48" s="293">
        <f>tblProgress[[#This Row],[F. Weight
Peso Aju.]]-Q48</f>
        <v>0</v>
      </c>
      <c r="S48" s="292">
        <f>VLOOKUP(tblProgress[[#This Row],[Block
DM]],tblProgress2[[#Headers],[#Data],[Block
DM]:[% Prog.
Percent. Dim]],3,0)</f>
        <v>1165700</v>
      </c>
      <c r="T48" s="293">
        <f>tblProgress[[#This Row],[W. Weight
Peso Sold.]]-S48</f>
        <v>0</v>
      </c>
      <c r="U48" s="292">
        <f>VLOOKUP(tblProgress[[#This Row],[Block
DM]],tblProgress2[[#Headers],[#Data],[Block
DM]:[% Prog.
Percent. Dim]],3,0)</f>
        <v>1165700</v>
      </c>
      <c r="V48" s="293">
        <f>tblProgress[[#This Row],[W. Weight
Peso Sold.]]-U48</f>
        <v>0</v>
      </c>
    </row>
    <row r="49" spans="2:22" ht="15.75" thickBot="1" x14ac:dyDescent="0.3">
      <c r="B49" s="180" t="s">
        <v>155</v>
      </c>
      <c r="C49" s="180" t="s">
        <v>105</v>
      </c>
      <c r="D49" s="180" t="s">
        <v>178</v>
      </c>
      <c r="E49" s="181">
        <v>1049600</v>
      </c>
      <c r="F49" s="186">
        <v>1049600</v>
      </c>
      <c r="G49" s="182">
        <v>1</v>
      </c>
      <c r="H49" s="183">
        <v>1049600</v>
      </c>
      <c r="I49" s="182">
        <v>1</v>
      </c>
      <c r="J49" s="183">
        <v>1049600</v>
      </c>
      <c r="K49" s="182">
        <v>1</v>
      </c>
      <c r="L49" s="181">
        <v>1049600</v>
      </c>
      <c r="M49" s="298">
        <v>1</v>
      </c>
      <c r="O49" s="292">
        <f>VLOOKUP(tblProgress[[#This Row],[Block
DM]],tblProgress2[[#Headers],[#Data],[Block
DM]:[% Prog.
Percent. Dim]],2,0)</f>
        <v>1049600</v>
      </c>
      <c r="P49" s="293">
        <f>tblProgress[[#This Row],[Weight Project
Peso do Projeto]]-O49</f>
        <v>0</v>
      </c>
      <c r="Q49" s="292">
        <f>VLOOKUP(tblProgress[[#This Row],[Block
DM]],tblProgress2[[#Headers],[#Data],[Block
DM]:[% Prog.
Percent. Dim]],3,0)</f>
        <v>1049600</v>
      </c>
      <c r="R49" s="293">
        <f>tblProgress[[#This Row],[F. Weight
Peso Aju.]]-Q49</f>
        <v>0</v>
      </c>
      <c r="S49" s="292">
        <f>VLOOKUP(tblProgress[[#This Row],[Block
DM]],tblProgress2[[#Headers],[#Data],[Block
DM]:[% Prog.
Percent. Dim]],3,0)</f>
        <v>1049600</v>
      </c>
      <c r="T49" s="293">
        <f>tblProgress[[#This Row],[W. Weight
Peso Sold.]]-S49</f>
        <v>0</v>
      </c>
      <c r="U49" s="292">
        <f>VLOOKUP(tblProgress[[#This Row],[Block
DM]],tblProgress2[[#Headers],[#Data],[Block
DM]:[% Prog.
Percent. Dim]],3,0)</f>
        <v>1049600</v>
      </c>
      <c r="V49" s="293">
        <f>tblProgress[[#This Row],[W. Weight
Peso Sold.]]-U49</f>
        <v>0</v>
      </c>
    </row>
    <row r="50" spans="2:22" ht="15.75" thickBot="1" x14ac:dyDescent="0.3">
      <c r="B50" s="180" t="s">
        <v>155</v>
      </c>
      <c r="C50" s="180" t="s">
        <v>105</v>
      </c>
      <c r="D50" s="180" t="s">
        <v>146</v>
      </c>
      <c r="E50" s="181">
        <v>909930</v>
      </c>
      <c r="F50" s="186">
        <v>909930</v>
      </c>
      <c r="G50" s="182">
        <v>1</v>
      </c>
      <c r="H50" s="183">
        <v>909930</v>
      </c>
      <c r="I50" s="182">
        <v>1</v>
      </c>
      <c r="J50" s="183">
        <v>909930</v>
      </c>
      <c r="K50" s="182">
        <v>1</v>
      </c>
      <c r="L50" s="181">
        <v>909930</v>
      </c>
      <c r="M50" s="298">
        <v>1</v>
      </c>
      <c r="O50" s="292">
        <f>VLOOKUP(tblProgress[[#This Row],[Block
DM]],tblProgress2[[#Headers],[#Data],[Block
DM]:[% Prog.
Percent. Dim]],2,0)</f>
        <v>909930</v>
      </c>
      <c r="P50" s="293">
        <f>tblProgress[[#This Row],[Weight Project
Peso do Projeto]]-O50</f>
        <v>0</v>
      </c>
      <c r="Q50" s="292">
        <f>VLOOKUP(tblProgress[[#This Row],[Block
DM]],tblProgress2[[#Headers],[#Data],[Block
DM]:[% Prog.
Percent. Dim]],3,0)</f>
        <v>909930</v>
      </c>
      <c r="R50" s="293">
        <f>tblProgress[[#This Row],[F. Weight
Peso Aju.]]-Q50</f>
        <v>0</v>
      </c>
      <c r="S50" s="292">
        <f>VLOOKUP(tblProgress[[#This Row],[Block
DM]],tblProgress2[[#Headers],[#Data],[Block
DM]:[% Prog.
Percent. Dim]],3,0)</f>
        <v>909930</v>
      </c>
      <c r="T50" s="293">
        <f>tblProgress[[#This Row],[W. Weight
Peso Sold.]]-S50</f>
        <v>0</v>
      </c>
      <c r="U50" s="292">
        <f>VLOOKUP(tblProgress[[#This Row],[Block
DM]],tblProgress2[[#Headers],[#Data],[Block
DM]:[% Prog.
Percent. Dim]],3,0)</f>
        <v>909930</v>
      </c>
      <c r="V50" s="293">
        <f>tblProgress[[#This Row],[W. Weight
Peso Sold.]]-U50</f>
        <v>0</v>
      </c>
    </row>
    <row r="51" spans="2:22" ht="15.75" thickBot="1" x14ac:dyDescent="0.3">
      <c r="B51" s="180" t="s">
        <v>155</v>
      </c>
      <c r="C51" s="180" t="s">
        <v>105</v>
      </c>
      <c r="D51" s="180" t="s">
        <v>172</v>
      </c>
      <c r="E51" s="181">
        <v>1424750</v>
      </c>
      <c r="F51" s="186">
        <v>1424750</v>
      </c>
      <c r="G51" s="182">
        <v>1</v>
      </c>
      <c r="H51" s="183">
        <v>1424750</v>
      </c>
      <c r="I51" s="182">
        <v>1</v>
      </c>
      <c r="J51" s="183">
        <v>1424750</v>
      </c>
      <c r="K51" s="182">
        <v>1</v>
      </c>
      <c r="L51" s="181">
        <v>1424750</v>
      </c>
      <c r="M51" s="298">
        <v>1</v>
      </c>
      <c r="O51" s="292">
        <f>VLOOKUP(tblProgress[[#This Row],[Block
DM]],tblProgress2[[#Headers],[#Data],[Block
DM]:[% Prog.
Percent. Dim]],2,0)</f>
        <v>1424750</v>
      </c>
      <c r="P51" s="293">
        <f>tblProgress[[#This Row],[Weight Project
Peso do Projeto]]-O51</f>
        <v>0</v>
      </c>
      <c r="Q51" s="292">
        <f>VLOOKUP(tblProgress[[#This Row],[Block
DM]],tblProgress2[[#Headers],[#Data],[Block
DM]:[% Prog.
Percent. Dim]],3,0)</f>
        <v>1424750</v>
      </c>
      <c r="R51" s="293">
        <f>tblProgress[[#This Row],[F. Weight
Peso Aju.]]-Q51</f>
        <v>0</v>
      </c>
      <c r="S51" s="292">
        <f>VLOOKUP(tblProgress[[#This Row],[Block
DM]],tblProgress2[[#Headers],[#Data],[Block
DM]:[% Prog.
Percent. Dim]],3,0)</f>
        <v>1424750</v>
      </c>
      <c r="T51" s="293">
        <f>tblProgress[[#This Row],[W. Weight
Peso Sold.]]-S51</f>
        <v>0</v>
      </c>
      <c r="U51" s="292">
        <f>VLOOKUP(tblProgress[[#This Row],[Block
DM]],tblProgress2[[#Headers],[#Data],[Block
DM]:[% Prog.
Percent. Dim]],3,0)</f>
        <v>1424750</v>
      </c>
      <c r="V51" s="293">
        <f>tblProgress[[#This Row],[W. Weight
Peso Sold.]]-U51</f>
        <v>0</v>
      </c>
    </row>
    <row r="52" spans="2:22" ht="15.75" thickBot="1" x14ac:dyDescent="0.3">
      <c r="B52" s="180" t="s">
        <v>155</v>
      </c>
      <c r="C52" s="180" t="s">
        <v>105</v>
      </c>
      <c r="D52" s="180" t="s">
        <v>147</v>
      </c>
      <c r="E52" s="181">
        <v>949100</v>
      </c>
      <c r="F52" s="186">
        <v>949100</v>
      </c>
      <c r="G52" s="182">
        <v>1</v>
      </c>
      <c r="H52" s="183">
        <v>949100</v>
      </c>
      <c r="I52" s="182">
        <v>1</v>
      </c>
      <c r="J52" s="183">
        <v>949100</v>
      </c>
      <c r="K52" s="182">
        <v>1</v>
      </c>
      <c r="L52" s="181">
        <v>949100</v>
      </c>
      <c r="M52" s="298">
        <v>1</v>
      </c>
      <c r="O52" s="292">
        <f>VLOOKUP(tblProgress[[#This Row],[Block
DM]],tblProgress2[[#Headers],[#Data],[Block
DM]:[% Prog.
Percent. Dim]],2,0)</f>
        <v>949100</v>
      </c>
      <c r="P52" s="293">
        <f>tblProgress[[#This Row],[Weight Project
Peso do Projeto]]-O52</f>
        <v>0</v>
      </c>
      <c r="Q52" s="292">
        <f>VLOOKUP(tblProgress[[#This Row],[Block
DM]],tblProgress2[[#Headers],[#Data],[Block
DM]:[% Prog.
Percent. Dim]],3,0)</f>
        <v>949100</v>
      </c>
      <c r="R52" s="293">
        <f>tblProgress[[#This Row],[F. Weight
Peso Aju.]]-Q52</f>
        <v>0</v>
      </c>
      <c r="S52" s="292">
        <f>VLOOKUP(tblProgress[[#This Row],[Block
DM]],tblProgress2[[#Headers],[#Data],[Block
DM]:[% Prog.
Percent. Dim]],3,0)</f>
        <v>949100</v>
      </c>
      <c r="T52" s="293">
        <f>tblProgress[[#This Row],[W. Weight
Peso Sold.]]-S52</f>
        <v>0</v>
      </c>
      <c r="U52" s="292">
        <f>VLOOKUP(tblProgress[[#This Row],[Block
DM]],tblProgress2[[#Headers],[#Data],[Block
DM]:[% Prog.
Percent. Dim]],3,0)</f>
        <v>949100</v>
      </c>
      <c r="V52" s="293">
        <f>tblProgress[[#This Row],[W. Weight
Peso Sold.]]-U52</f>
        <v>0</v>
      </c>
    </row>
    <row r="53" spans="2:22" ht="15.75" thickBot="1" x14ac:dyDescent="0.3">
      <c r="B53" s="180" t="s">
        <v>155</v>
      </c>
      <c r="C53" s="180" t="s">
        <v>105</v>
      </c>
      <c r="D53" s="180" t="s">
        <v>47</v>
      </c>
      <c r="E53" s="181">
        <v>398423.89</v>
      </c>
      <c r="F53" s="186">
        <v>398423.89</v>
      </c>
      <c r="G53" s="182">
        <v>1</v>
      </c>
      <c r="H53" s="183">
        <v>398423.89</v>
      </c>
      <c r="I53" s="182">
        <v>1</v>
      </c>
      <c r="J53" s="183">
        <v>398423.89</v>
      </c>
      <c r="K53" s="182">
        <v>1</v>
      </c>
      <c r="L53" s="181">
        <v>398423.89</v>
      </c>
      <c r="M53" s="298">
        <v>1</v>
      </c>
      <c r="O53" s="292">
        <f>VLOOKUP(tblProgress[[#This Row],[Block
DM]],tblProgress2[[#Headers],[#Data],[Block
DM]:[% Prog.
Percent. Dim]],2,0)</f>
        <v>398423.89138000004</v>
      </c>
      <c r="P53" s="293">
        <f>tblProgress[[#This Row],[Weight Project
Peso do Projeto]]-O53</f>
        <v>-1.3800000306218863E-3</v>
      </c>
      <c r="Q53" s="292">
        <f>VLOOKUP(tblProgress[[#This Row],[Block
DM]],tblProgress2[[#Headers],[#Data],[Block
DM]:[% Prog.
Percent. Dim]],3,0)</f>
        <v>398423.89138000004</v>
      </c>
      <c r="R53" s="293">
        <f>tblProgress[[#This Row],[F. Weight
Peso Aju.]]-Q53</f>
        <v>-1.3800000306218863E-3</v>
      </c>
      <c r="S53" s="292">
        <f>VLOOKUP(tblProgress[[#This Row],[Block
DM]],tblProgress2[[#Headers],[#Data],[Block
DM]:[% Prog.
Percent. Dim]],3,0)</f>
        <v>398423.89138000004</v>
      </c>
      <c r="T53" s="293">
        <f>tblProgress[[#This Row],[W. Weight
Peso Sold.]]-S53</f>
        <v>-1.3800000306218863E-3</v>
      </c>
      <c r="U53" s="292">
        <f>VLOOKUP(tblProgress[[#This Row],[Block
DM]],tblProgress2[[#Headers],[#Data],[Block
DM]:[% Prog.
Percent. Dim]],3,0)</f>
        <v>398423.89138000004</v>
      </c>
      <c r="V53" s="293">
        <f>tblProgress[[#This Row],[W. Weight
Peso Sold.]]-U53</f>
        <v>-1.3800000306218863E-3</v>
      </c>
    </row>
    <row r="54" spans="2:22" ht="15.75" thickBot="1" x14ac:dyDescent="0.3">
      <c r="B54" s="180" t="s">
        <v>155</v>
      </c>
      <c r="C54" s="180" t="s">
        <v>105</v>
      </c>
      <c r="D54" s="180" t="s">
        <v>179</v>
      </c>
      <c r="E54" s="181">
        <v>270673.31</v>
      </c>
      <c r="F54" s="186">
        <v>270673.31</v>
      </c>
      <c r="G54" s="184">
        <v>1</v>
      </c>
      <c r="H54" s="183">
        <v>270673.31</v>
      </c>
      <c r="I54" s="184">
        <v>1</v>
      </c>
      <c r="J54" s="183">
        <v>270673.31</v>
      </c>
      <c r="K54" s="184">
        <v>1</v>
      </c>
      <c r="L54" s="181">
        <v>270673.31</v>
      </c>
      <c r="M54" s="298">
        <v>1</v>
      </c>
      <c r="O54" s="292">
        <f>VLOOKUP(tblProgress[[#This Row],[Block
DM]],tblProgress2[[#Headers],[#Data],[Block
DM]:[% Prog.
Percent. Dim]],2,0)</f>
        <v>270673.31</v>
      </c>
      <c r="P54" s="293">
        <f>tblProgress[[#This Row],[Weight Project
Peso do Projeto]]-O54</f>
        <v>0</v>
      </c>
      <c r="Q54" s="292">
        <f>VLOOKUP(tblProgress[[#This Row],[Block
DM]],tblProgress2[[#Headers],[#Data],[Block
DM]:[% Prog.
Percent. Dim]],3,0)</f>
        <v>270673.31</v>
      </c>
      <c r="R54" s="293">
        <f>tblProgress[[#This Row],[F. Weight
Peso Aju.]]-Q54</f>
        <v>0</v>
      </c>
      <c r="S54" s="292">
        <f>VLOOKUP(tblProgress[[#This Row],[Block
DM]],tblProgress2[[#Headers],[#Data],[Block
DM]:[% Prog.
Percent. Dim]],3,0)</f>
        <v>270673.31</v>
      </c>
      <c r="T54" s="293">
        <f>tblProgress[[#This Row],[W. Weight
Peso Sold.]]-S54</f>
        <v>0</v>
      </c>
      <c r="U54" s="292">
        <f>VLOOKUP(tblProgress[[#This Row],[Block
DM]],tblProgress2[[#Headers],[#Data],[Block
DM]:[% Prog.
Percent. Dim]],3,0)</f>
        <v>270673.31</v>
      </c>
      <c r="V54" s="293">
        <f>tblProgress[[#This Row],[W. Weight
Peso Sold.]]-U54</f>
        <v>0</v>
      </c>
    </row>
    <row r="55" spans="2:22" ht="15.75" thickBot="1" x14ac:dyDescent="0.3">
      <c r="B55" s="180" t="s">
        <v>155</v>
      </c>
      <c r="C55" s="180" t="s">
        <v>105</v>
      </c>
      <c r="D55" s="180" t="s">
        <v>180</v>
      </c>
      <c r="E55" s="181">
        <v>1586230</v>
      </c>
      <c r="F55" s="186">
        <v>1586230</v>
      </c>
      <c r="G55" s="184">
        <v>1</v>
      </c>
      <c r="H55" s="183">
        <v>1586230</v>
      </c>
      <c r="I55" s="184">
        <v>1</v>
      </c>
      <c r="J55" s="183">
        <v>1586230</v>
      </c>
      <c r="K55" s="184">
        <v>1</v>
      </c>
      <c r="L55" s="181">
        <v>1586230</v>
      </c>
      <c r="M55" s="298">
        <v>1</v>
      </c>
      <c r="O55" s="295">
        <f>VLOOKUP(tblProgress[[#This Row],[Block
DM]],tblProgress2[[#Headers],[#Data],[Block
DM]:[% Prog.
Percent. Dim]],2,0)</f>
        <v>1571.3225315749999</v>
      </c>
      <c r="P55" s="293">
        <f>tblProgress[[#This Row],[Weight Project
Peso do Projeto]]-O55</f>
        <v>1584658.6774684249</v>
      </c>
      <c r="Q55" s="292">
        <f>VLOOKUP(tblProgress[[#This Row],[Block
DM]],tblProgress2[[#Headers],[#Data],[Block
DM]:[% Prog.
Percent. Dim]],3,0)</f>
        <v>1571.3225315749999</v>
      </c>
      <c r="R55" s="293">
        <f>tblProgress[[#This Row],[F. Weight
Peso Aju.]]-Q55</f>
        <v>1584658.6774684249</v>
      </c>
      <c r="S55" s="292">
        <f>VLOOKUP(tblProgress[[#This Row],[Block
DM]],tblProgress2[[#Headers],[#Data],[Block
DM]:[% Prog.
Percent. Dim]],3,0)</f>
        <v>1571.3225315749999</v>
      </c>
      <c r="T55" s="293">
        <f>tblProgress[[#This Row],[W. Weight
Peso Sold.]]-S55</f>
        <v>1584658.6774684249</v>
      </c>
      <c r="U55" s="292">
        <f>VLOOKUP(tblProgress[[#This Row],[Block
DM]],tblProgress2[[#Headers],[#Data],[Block
DM]:[% Prog.
Percent. Dim]],3,0)</f>
        <v>1571.3225315749999</v>
      </c>
      <c r="V55" s="293">
        <f>tblProgress[[#This Row],[W. Weight
Peso Sold.]]-U55</f>
        <v>1584658.6774684249</v>
      </c>
    </row>
    <row r="56" spans="2:22" ht="15.75" thickBot="1" x14ac:dyDescent="0.3">
      <c r="B56" s="180" t="s">
        <v>155</v>
      </c>
      <c r="C56" s="180" t="s">
        <v>105</v>
      </c>
      <c r="D56" s="180" t="s">
        <v>181</v>
      </c>
      <c r="E56" s="181">
        <v>231366.76</v>
      </c>
      <c r="F56" s="186">
        <v>231366.76</v>
      </c>
      <c r="G56" s="182">
        <v>1</v>
      </c>
      <c r="H56" s="183">
        <v>231366.76</v>
      </c>
      <c r="I56" s="182">
        <v>1</v>
      </c>
      <c r="J56" s="183">
        <v>231366.76</v>
      </c>
      <c r="K56" s="182">
        <v>1</v>
      </c>
      <c r="L56" s="181">
        <v>231366.76</v>
      </c>
      <c r="M56" s="298">
        <v>1</v>
      </c>
      <c r="O56" s="292">
        <f>VLOOKUP(tblProgress[[#This Row],[Block
DM]],tblProgress2[[#Headers],[#Data],[Block
DM]:[% Prog.
Percent. Dim]],2,0)</f>
        <v>231366.76</v>
      </c>
      <c r="P56" s="293">
        <f>tblProgress[[#This Row],[Weight Project
Peso do Projeto]]-O56</f>
        <v>0</v>
      </c>
      <c r="Q56" s="292">
        <f>VLOOKUP(tblProgress[[#This Row],[Block
DM]],tblProgress2[[#Headers],[#Data],[Block
DM]:[% Prog.
Percent. Dim]],3,0)</f>
        <v>231366.76</v>
      </c>
      <c r="R56" s="293">
        <f>tblProgress[[#This Row],[F. Weight
Peso Aju.]]-Q56</f>
        <v>0</v>
      </c>
      <c r="S56" s="292">
        <f>VLOOKUP(tblProgress[[#This Row],[Block
DM]],tblProgress2[[#Headers],[#Data],[Block
DM]:[% Prog.
Percent. Dim]],3,0)</f>
        <v>231366.76</v>
      </c>
      <c r="T56" s="293">
        <f>tblProgress[[#This Row],[W. Weight
Peso Sold.]]-S56</f>
        <v>0</v>
      </c>
      <c r="U56" s="292">
        <f>VLOOKUP(tblProgress[[#This Row],[Block
DM]],tblProgress2[[#Headers],[#Data],[Block
DM]:[% Prog.
Percent. Dim]],3,0)</f>
        <v>231366.76</v>
      </c>
      <c r="V56" s="293">
        <f>tblProgress[[#This Row],[W. Weight
Peso Sold.]]-U56</f>
        <v>0</v>
      </c>
    </row>
    <row r="57" spans="2:22" ht="15.75" thickBot="1" x14ac:dyDescent="0.3">
      <c r="B57" s="180" t="s">
        <v>155</v>
      </c>
      <c r="C57" s="180" t="s">
        <v>105</v>
      </c>
      <c r="D57" s="180" t="s">
        <v>182</v>
      </c>
      <c r="E57" s="181">
        <v>1407060</v>
      </c>
      <c r="F57" s="186">
        <v>1407060</v>
      </c>
      <c r="G57" s="182">
        <v>1</v>
      </c>
      <c r="H57" s="183">
        <v>1407060</v>
      </c>
      <c r="I57" s="182">
        <v>1</v>
      </c>
      <c r="J57" s="183">
        <v>1407060</v>
      </c>
      <c r="K57" s="182">
        <v>1</v>
      </c>
      <c r="L57" s="300">
        <v>1407060</v>
      </c>
      <c r="M57" s="298">
        <v>1</v>
      </c>
      <c r="O57" s="292">
        <f>VLOOKUP(tblProgress[[#This Row],[Block
DM]],tblProgress2[[#Headers],[#Data],[Block
DM]:[% Prog.
Percent. Dim]],2,0)</f>
        <v>1407060</v>
      </c>
      <c r="P57" s="293">
        <f>tblProgress[[#This Row],[Weight Project
Peso do Projeto]]-O57</f>
        <v>0</v>
      </c>
      <c r="Q57" s="292">
        <f>VLOOKUP(tblProgress[[#This Row],[Block
DM]],tblProgress2[[#Headers],[#Data],[Block
DM]:[% Prog.
Percent. Dim]],3,0)</f>
        <v>1407060</v>
      </c>
      <c r="R57" s="293">
        <f>tblProgress[[#This Row],[F. Weight
Peso Aju.]]-Q57</f>
        <v>0</v>
      </c>
      <c r="S57" s="292">
        <f>VLOOKUP(tblProgress[[#This Row],[Block
DM]],tblProgress2[[#Headers],[#Data],[Block
DM]:[% Prog.
Percent. Dim]],3,0)</f>
        <v>1407060</v>
      </c>
      <c r="T57" s="293">
        <f>tblProgress[[#This Row],[W. Weight
Peso Sold.]]-S57</f>
        <v>0</v>
      </c>
      <c r="U57" s="292">
        <f>VLOOKUP(tblProgress[[#This Row],[Block
DM]],tblProgress2[[#Headers],[#Data],[Block
DM]:[% Prog.
Percent. Dim]],3,0)</f>
        <v>1407060</v>
      </c>
      <c r="V57" s="293">
        <f>tblProgress[[#This Row],[W. Weight
Peso Sold.]]-U57</f>
        <v>0</v>
      </c>
    </row>
    <row r="58" spans="2:22" ht="15.75" thickBot="1" x14ac:dyDescent="0.3">
      <c r="B58" s="180" t="s">
        <v>155</v>
      </c>
      <c r="C58" s="180" t="s">
        <v>105</v>
      </c>
      <c r="D58" s="180" t="s">
        <v>183</v>
      </c>
      <c r="E58" s="181">
        <v>1425220</v>
      </c>
      <c r="F58" s="186">
        <v>1425220</v>
      </c>
      <c r="G58" s="182">
        <v>1</v>
      </c>
      <c r="H58" s="183">
        <v>1425220</v>
      </c>
      <c r="I58" s="182">
        <v>1</v>
      </c>
      <c r="J58" s="183">
        <v>1425220</v>
      </c>
      <c r="K58" s="182">
        <v>1</v>
      </c>
      <c r="L58" s="181">
        <v>1425220</v>
      </c>
      <c r="M58" s="298">
        <v>1</v>
      </c>
      <c r="O58" s="292">
        <f>VLOOKUP(tblProgress[[#This Row],[Block
DM]],tblProgress2[[#Headers],[#Data],[Block
DM]:[% Prog.
Percent. Dim]],2,0)</f>
        <v>1425220</v>
      </c>
      <c r="P58" s="293">
        <f>tblProgress[[#This Row],[Weight Project
Peso do Projeto]]-O58</f>
        <v>0</v>
      </c>
      <c r="Q58" s="292">
        <f>VLOOKUP(tblProgress[[#This Row],[Block
DM]],tblProgress2[[#Headers],[#Data],[Block
DM]:[% Prog.
Percent. Dim]],3,0)</f>
        <v>1425220</v>
      </c>
      <c r="R58" s="293">
        <f>tblProgress[[#This Row],[F. Weight
Peso Aju.]]-Q58</f>
        <v>0</v>
      </c>
      <c r="S58" s="292">
        <f>VLOOKUP(tblProgress[[#This Row],[Block
DM]],tblProgress2[[#Headers],[#Data],[Block
DM]:[% Prog.
Percent. Dim]],3,0)</f>
        <v>1425220</v>
      </c>
      <c r="T58" s="293">
        <f>tblProgress[[#This Row],[W. Weight
Peso Sold.]]-S58</f>
        <v>0</v>
      </c>
      <c r="U58" s="292">
        <f>VLOOKUP(tblProgress[[#This Row],[Block
DM]],tblProgress2[[#Headers],[#Data],[Block
DM]:[% Prog.
Percent. Dim]],3,0)</f>
        <v>1425220</v>
      </c>
      <c r="V58" s="293">
        <f>tblProgress[[#This Row],[W. Weight
Peso Sold.]]-U58</f>
        <v>0</v>
      </c>
    </row>
    <row r="59" spans="2:22" ht="15.75" thickBot="1" x14ac:dyDescent="0.3">
      <c r="B59" s="40" t="s">
        <v>39</v>
      </c>
      <c r="C59" s="40"/>
      <c r="D59" s="40"/>
      <c r="E59" s="41">
        <f>SUBTOTAL(109,tblProgress[Weight Project
Peso do Projeto])</f>
        <v>18883803.800000001</v>
      </c>
      <c r="F59" s="41">
        <f>SUBTOTAL(109,tblProgress[F. Weight
Peso Aju.])</f>
        <v>18803151.359999999</v>
      </c>
      <c r="G59" s="42"/>
      <c r="H59" s="41">
        <f>SUBTOTAL(109,tblProgress[W. Weight
Peso Sold.])</f>
        <v>18787069.399999999</v>
      </c>
      <c r="I59" s="42"/>
      <c r="J59" s="41">
        <f>SUBTOTAL(109,tblProgress[NDT Weight
Peso Insp.])</f>
        <v>18765716.170000002</v>
      </c>
      <c r="K59" s="42"/>
      <c r="L59" s="41">
        <f>SUBTOTAL(109,tblProgress[Weight
Peso Dim])</f>
        <v>18389598.359999999</v>
      </c>
      <c r="M59" s="43"/>
      <c r="O59" s="294">
        <f>SUM(O8:O58)</f>
        <v>17299145.143678017</v>
      </c>
      <c r="P59" s="294">
        <f>SUM(P8:P58)</f>
        <v>1584658.6563219856</v>
      </c>
      <c r="Q59" s="294">
        <f>SUM(Q8:Q58)</f>
        <v>17229343.78685569</v>
      </c>
      <c r="R59" s="294">
        <f t="shared" ref="R59:V59" si="0">SUM(R8:R58)</f>
        <v>1573807.573144309</v>
      </c>
      <c r="S59" s="294">
        <f t="shared" si="0"/>
        <v>17229343.78685569</v>
      </c>
      <c r="T59" s="294">
        <f t="shared" si="0"/>
        <v>1557725.613144309</v>
      </c>
      <c r="U59" s="294">
        <f t="shared" si="0"/>
        <v>17229343.78685569</v>
      </c>
      <c r="V59" s="294">
        <f t="shared" si="0"/>
        <v>1557725.613144309</v>
      </c>
    </row>
    <row r="62" spans="2:22" x14ac:dyDescent="0.25">
      <c r="E62" s="31"/>
    </row>
  </sheetData>
  <mergeCells count="15">
    <mergeCell ref="Q6:R6"/>
    <mergeCell ref="S6:T6"/>
    <mergeCell ref="U6:V6"/>
    <mergeCell ref="O6:P6"/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conditionalFormatting sqref="R8:R58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T8:T58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V8:V58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P8:P58">
    <cfRule type="cellIs" dxfId="25" priority="1" operator="lessThan">
      <formula>0</formula>
    </cfRule>
    <cfRule type="cellIs" dxfId="24" priority="2" operator="greaterThan">
      <formula>0</formula>
    </cfRule>
  </conditionalFormatting>
  <printOptions horizontalCentered="1"/>
  <pageMargins left="0.51181102362204722" right="0.51181102362204722" top="0.59055118110236227" bottom="0.78740157480314965" header="0.31496062992125984" footer="0.39370078740157483"/>
  <pageSetup paperSize="9" scale="32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7" t="s">
        <v>192</v>
      </c>
      <c r="B1" s="207" t="s">
        <v>156</v>
      </c>
      <c r="C1" s="207" t="s">
        <v>193</v>
      </c>
      <c r="D1" s="207" t="s">
        <v>158</v>
      </c>
      <c r="E1" s="207" t="s">
        <v>198</v>
      </c>
      <c r="F1" s="207" t="s">
        <v>160</v>
      </c>
      <c r="G1" s="207" t="s">
        <v>161</v>
      </c>
      <c r="H1" s="207" t="s">
        <v>162</v>
      </c>
      <c r="I1" s="207" t="s">
        <v>186</v>
      </c>
      <c r="J1" s="207" t="s">
        <v>164</v>
      </c>
      <c r="K1" s="207" t="s">
        <v>187</v>
      </c>
      <c r="L1" s="207" t="s">
        <v>199</v>
      </c>
      <c r="M1" s="207" t="s">
        <v>200</v>
      </c>
    </row>
    <row r="2" spans="1:13" x14ac:dyDescent="0.25">
      <c r="A2" s="208" t="s">
        <v>155</v>
      </c>
      <c r="B2" s="208" t="s">
        <v>52</v>
      </c>
      <c r="C2" s="208" t="s">
        <v>100</v>
      </c>
      <c r="D2" s="208" t="s">
        <v>101</v>
      </c>
      <c r="E2" s="209">
        <v>9468.9837538461543</v>
      </c>
      <c r="F2" s="209">
        <v>4734.4918769230771</v>
      </c>
      <c r="G2" s="209">
        <v>0.5</v>
      </c>
      <c r="H2" s="209">
        <v>4734.4918769230771</v>
      </c>
      <c r="I2" s="209">
        <v>0.5</v>
      </c>
      <c r="J2" s="209">
        <v>4734.4918769230771</v>
      </c>
      <c r="K2" s="209">
        <v>0.5</v>
      </c>
      <c r="L2" s="209">
        <v>0</v>
      </c>
      <c r="M2" s="208" t="s">
        <v>201</v>
      </c>
    </row>
    <row r="3" spans="1:13" x14ac:dyDescent="0.25">
      <c r="A3" s="208" t="s">
        <v>155</v>
      </c>
      <c r="B3" s="208" t="s">
        <v>52</v>
      </c>
      <c r="C3" s="208" t="s">
        <v>100</v>
      </c>
      <c r="D3" s="208" t="s">
        <v>89</v>
      </c>
      <c r="E3" s="209">
        <v>4734.4918769230771</v>
      </c>
      <c r="F3" s="209">
        <v>4734.4918769230771</v>
      </c>
      <c r="G3" s="209">
        <v>1</v>
      </c>
      <c r="H3" s="209">
        <v>4734.4918769230771</v>
      </c>
      <c r="I3" s="209">
        <v>1</v>
      </c>
      <c r="J3" s="209">
        <v>4734.4918769230771</v>
      </c>
      <c r="K3" s="209">
        <v>1</v>
      </c>
      <c r="L3" s="209">
        <v>4734.4918769230771</v>
      </c>
      <c r="M3" s="208" t="s">
        <v>202</v>
      </c>
    </row>
    <row r="4" spans="1:13" x14ac:dyDescent="0.25">
      <c r="A4" s="208" t="s">
        <v>155</v>
      </c>
      <c r="B4" s="208" t="s">
        <v>52</v>
      </c>
      <c r="C4" s="208" t="s">
        <v>100</v>
      </c>
      <c r="D4" s="208" t="s">
        <v>244</v>
      </c>
      <c r="E4" s="209">
        <v>4734.4918769230771</v>
      </c>
      <c r="F4" s="209">
        <v>0</v>
      </c>
      <c r="G4" s="209">
        <v>0</v>
      </c>
      <c r="H4" s="209">
        <v>0</v>
      </c>
      <c r="I4" s="209">
        <v>0</v>
      </c>
      <c r="J4" s="209">
        <v>0</v>
      </c>
      <c r="K4" s="209">
        <v>0</v>
      </c>
      <c r="L4" s="209">
        <v>0</v>
      </c>
      <c r="M4" s="208" t="s">
        <v>201</v>
      </c>
    </row>
    <row r="5" spans="1:13" x14ac:dyDescent="0.25">
      <c r="A5" s="208" t="s">
        <v>155</v>
      </c>
      <c r="B5" s="208" t="s">
        <v>52</v>
      </c>
      <c r="C5" s="208" t="s">
        <v>100</v>
      </c>
      <c r="D5" s="208" t="s">
        <v>245</v>
      </c>
      <c r="E5" s="209">
        <v>37875.935015384617</v>
      </c>
      <c r="F5" s="209">
        <v>0</v>
      </c>
      <c r="G5" s="209">
        <v>0</v>
      </c>
      <c r="H5" s="209">
        <v>0</v>
      </c>
      <c r="I5" s="209">
        <v>0</v>
      </c>
      <c r="J5" s="209">
        <v>0</v>
      </c>
      <c r="K5" s="209">
        <v>0</v>
      </c>
      <c r="L5" s="209">
        <v>0</v>
      </c>
      <c r="M5" s="208" t="s">
        <v>201</v>
      </c>
    </row>
    <row r="6" spans="1:13" x14ac:dyDescent="0.25">
      <c r="A6" s="208" t="s">
        <v>155</v>
      </c>
      <c r="B6" s="208" t="s">
        <v>52</v>
      </c>
      <c r="C6" s="208" t="s">
        <v>100</v>
      </c>
      <c r="D6" s="208" t="s">
        <v>102</v>
      </c>
      <c r="E6" s="209">
        <v>4734.4918769230771</v>
      </c>
      <c r="F6" s="209">
        <v>0</v>
      </c>
      <c r="G6" s="209">
        <v>0</v>
      </c>
      <c r="H6" s="209">
        <v>0</v>
      </c>
      <c r="I6" s="209">
        <v>0</v>
      </c>
      <c r="J6" s="209">
        <v>0</v>
      </c>
      <c r="K6" s="209">
        <v>0</v>
      </c>
      <c r="L6" s="209">
        <v>0</v>
      </c>
      <c r="M6" s="208" t="s">
        <v>201</v>
      </c>
    </row>
    <row r="7" spans="1:13" x14ac:dyDescent="0.25">
      <c r="A7" s="208" t="s">
        <v>155</v>
      </c>
      <c r="B7" s="208" t="s">
        <v>52</v>
      </c>
      <c r="C7" s="208" t="s">
        <v>103</v>
      </c>
      <c r="D7" s="208" t="s">
        <v>245</v>
      </c>
      <c r="E7" s="209">
        <v>28963.931482352935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9">
        <v>0</v>
      </c>
      <c r="M7" s="208" t="s">
        <v>201</v>
      </c>
    </row>
    <row r="8" spans="1:13" x14ac:dyDescent="0.25">
      <c r="A8" s="208" t="s">
        <v>155</v>
      </c>
      <c r="B8" s="208" t="s">
        <v>52</v>
      </c>
      <c r="C8" s="208" t="s">
        <v>103</v>
      </c>
      <c r="D8" s="208" t="s">
        <v>102</v>
      </c>
      <c r="E8" s="209">
        <v>3620.4914352941169</v>
      </c>
      <c r="F8" s="209">
        <v>0</v>
      </c>
      <c r="G8" s="209">
        <v>0</v>
      </c>
      <c r="H8" s="209">
        <v>0</v>
      </c>
      <c r="I8" s="209">
        <v>0</v>
      </c>
      <c r="J8" s="209">
        <v>0</v>
      </c>
      <c r="K8" s="209">
        <v>0</v>
      </c>
      <c r="L8" s="209">
        <v>0</v>
      </c>
      <c r="M8" s="208" t="s">
        <v>201</v>
      </c>
    </row>
    <row r="9" spans="1:13" x14ac:dyDescent="0.25">
      <c r="A9" s="208" t="s">
        <v>155</v>
      </c>
      <c r="B9" s="208" t="s">
        <v>52</v>
      </c>
      <c r="C9" s="208" t="s">
        <v>103</v>
      </c>
      <c r="D9" s="208" t="s">
        <v>244</v>
      </c>
      <c r="E9" s="209">
        <v>18102.457176470583</v>
      </c>
      <c r="F9" s="209">
        <v>0</v>
      </c>
      <c r="G9" s="209">
        <v>0</v>
      </c>
      <c r="H9" s="209">
        <v>0</v>
      </c>
      <c r="I9" s="209">
        <v>0</v>
      </c>
      <c r="J9" s="209">
        <v>0</v>
      </c>
      <c r="K9" s="209">
        <v>0</v>
      </c>
      <c r="L9" s="209">
        <v>0</v>
      </c>
      <c r="M9" s="208" t="s">
        <v>201</v>
      </c>
    </row>
    <row r="10" spans="1:13" x14ac:dyDescent="0.25">
      <c r="A10" s="208" t="s">
        <v>155</v>
      </c>
      <c r="B10" s="208" t="s">
        <v>52</v>
      </c>
      <c r="C10" s="208" t="s">
        <v>103</v>
      </c>
      <c r="D10" s="208" t="s">
        <v>101</v>
      </c>
      <c r="E10" s="209">
        <v>7240.9828705882337</v>
      </c>
      <c r="F10" s="209">
        <v>3620.4914352941169</v>
      </c>
      <c r="G10" s="209">
        <v>0.5</v>
      </c>
      <c r="H10" s="209">
        <v>3620.4914352941169</v>
      </c>
      <c r="I10" s="209">
        <v>0.5</v>
      </c>
      <c r="J10" s="209">
        <v>3620.4914352941169</v>
      </c>
      <c r="K10" s="209">
        <v>0.5</v>
      </c>
      <c r="L10" s="209">
        <v>0</v>
      </c>
      <c r="M10" s="208" t="s">
        <v>201</v>
      </c>
    </row>
    <row r="11" spans="1:13" x14ac:dyDescent="0.25">
      <c r="A11" s="208" t="s">
        <v>155</v>
      </c>
      <c r="B11" s="208" t="s">
        <v>52</v>
      </c>
      <c r="C11" s="208" t="s">
        <v>135</v>
      </c>
      <c r="D11" s="208" t="s">
        <v>136</v>
      </c>
      <c r="E11" s="209">
        <v>149745.84000000003</v>
      </c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8" t="s">
        <v>201</v>
      </c>
    </row>
    <row r="12" spans="1:13" x14ac:dyDescent="0.25">
      <c r="A12" s="208" t="s">
        <v>155</v>
      </c>
      <c r="B12" s="208" t="s">
        <v>52</v>
      </c>
      <c r="C12" s="208" t="s">
        <v>92</v>
      </c>
      <c r="D12" s="208" t="s">
        <v>93</v>
      </c>
      <c r="E12" s="209">
        <v>3632.6453241000008</v>
      </c>
      <c r="F12" s="209">
        <v>3632.6453241000008</v>
      </c>
      <c r="G12" s="209">
        <v>1</v>
      </c>
      <c r="H12" s="209">
        <v>3632.6453241000008</v>
      </c>
      <c r="I12" s="209">
        <v>1</v>
      </c>
      <c r="J12" s="209">
        <v>3632.6453241000008</v>
      </c>
      <c r="K12" s="209">
        <v>1</v>
      </c>
      <c r="L12" s="209">
        <v>3632.6453241000008</v>
      </c>
      <c r="M12" s="208" t="s">
        <v>202</v>
      </c>
    </row>
    <row r="13" spans="1:13" ht="30" x14ac:dyDescent="0.25">
      <c r="A13" s="208" t="s">
        <v>155</v>
      </c>
      <c r="B13" s="208" t="s">
        <v>52</v>
      </c>
      <c r="C13" s="208" t="s">
        <v>94</v>
      </c>
      <c r="D13" s="208" t="s">
        <v>51</v>
      </c>
      <c r="E13" s="209">
        <v>66526.931673225001</v>
      </c>
      <c r="F13" s="209">
        <v>66526.931673225001</v>
      </c>
      <c r="G13" s="209">
        <v>1</v>
      </c>
      <c r="H13" s="209">
        <v>66526.931673225001</v>
      </c>
      <c r="I13" s="209">
        <v>1</v>
      </c>
      <c r="J13" s="209">
        <v>66526.931673225001</v>
      </c>
      <c r="K13" s="209">
        <v>1</v>
      </c>
      <c r="L13" s="209">
        <v>66526.931673225001</v>
      </c>
      <c r="M13" s="208" t="s">
        <v>202</v>
      </c>
    </row>
    <row r="14" spans="1:13" ht="30" x14ac:dyDescent="0.25">
      <c r="A14" s="208" t="s">
        <v>155</v>
      </c>
      <c r="B14" s="208" t="s">
        <v>52</v>
      </c>
      <c r="C14" s="208" t="s">
        <v>95</v>
      </c>
      <c r="D14" s="208" t="s">
        <v>168</v>
      </c>
      <c r="E14" s="209">
        <v>27322.570000000007</v>
      </c>
      <c r="F14" s="209">
        <v>27322.570000000007</v>
      </c>
      <c r="G14" s="209">
        <v>1</v>
      </c>
      <c r="H14" s="209">
        <v>27322.570000000007</v>
      </c>
      <c r="I14" s="209">
        <v>1</v>
      </c>
      <c r="J14" s="209">
        <v>27322.570000000007</v>
      </c>
      <c r="K14" s="209">
        <v>1</v>
      </c>
      <c r="L14" s="209">
        <v>27322.570000000007</v>
      </c>
      <c r="M14" s="208" t="s">
        <v>202</v>
      </c>
    </row>
    <row r="15" spans="1:13" ht="30" x14ac:dyDescent="0.25">
      <c r="A15" s="208" t="s">
        <v>155</v>
      </c>
      <c r="B15" s="208" t="s">
        <v>52</v>
      </c>
      <c r="C15" s="208" t="s">
        <v>127</v>
      </c>
      <c r="D15" s="208" t="s">
        <v>74</v>
      </c>
      <c r="E15" s="209">
        <v>4422.2285714285708</v>
      </c>
      <c r="F15" s="209">
        <v>4422.2285714285708</v>
      </c>
      <c r="G15" s="209">
        <v>1</v>
      </c>
      <c r="H15" s="209">
        <v>4422.2285714285708</v>
      </c>
      <c r="I15" s="209">
        <v>1</v>
      </c>
      <c r="J15" s="209">
        <v>4422.2285714285708</v>
      </c>
      <c r="K15" s="209">
        <v>1</v>
      </c>
      <c r="L15" s="209">
        <v>4422.2285714285708</v>
      </c>
      <c r="M15" s="208" t="s">
        <v>202</v>
      </c>
    </row>
    <row r="16" spans="1:13" ht="30" x14ac:dyDescent="0.25">
      <c r="A16" s="208" t="s">
        <v>155</v>
      </c>
      <c r="B16" s="208" t="s">
        <v>52</v>
      </c>
      <c r="C16" s="208" t="s">
        <v>127</v>
      </c>
      <c r="D16" s="208" t="s">
        <v>46</v>
      </c>
      <c r="E16" s="209">
        <v>3316.6714285714279</v>
      </c>
      <c r="F16" s="209">
        <v>3316.6714285714279</v>
      </c>
      <c r="G16" s="209">
        <v>1</v>
      </c>
      <c r="H16" s="209">
        <v>3316.6714285714279</v>
      </c>
      <c r="I16" s="209">
        <v>1</v>
      </c>
      <c r="J16" s="209">
        <v>3316.6714285714279</v>
      </c>
      <c r="K16" s="209">
        <v>1</v>
      </c>
      <c r="L16" s="209">
        <v>3316.6714285714279</v>
      </c>
      <c r="M16" s="208" t="s">
        <v>202</v>
      </c>
    </row>
    <row r="17" spans="1:13" ht="30" x14ac:dyDescent="0.25">
      <c r="A17" s="208" t="s">
        <v>155</v>
      </c>
      <c r="B17" s="208" t="s">
        <v>52</v>
      </c>
      <c r="C17" s="208" t="s">
        <v>129</v>
      </c>
      <c r="D17" s="208" t="s">
        <v>74</v>
      </c>
      <c r="E17" s="209">
        <v>12606.699999999999</v>
      </c>
      <c r="F17" s="209">
        <v>12606.699999999999</v>
      </c>
      <c r="G17" s="209">
        <v>1</v>
      </c>
      <c r="H17" s="209">
        <v>12606.699999999999</v>
      </c>
      <c r="I17" s="209">
        <v>1</v>
      </c>
      <c r="J17" s="209">
        <v>12606.699999999999</v>
      </c>
      <c r="K17" s="209">
        <v>1</v>
      </c>
      <c r="L17" s="209">
        <v>12606.699999999999</v>
      </c>
      <c r="M17" s="208" t="s">
        <v>202</v>
      </c>
    </row>
    <row r="18" spans="1:13" ht="30" x14ac:dyDescent="0.25">
      <c r="A18" s="208" t="s">
        <v>155</v>
      </c>
      <c r="B18" s="208" t="s">
        <v>52</v>
      </c>
      <c r="C18" s="208" t="s">
        <v>212</v>
      </c>
      <c r="D18" s="208" t="s">
        <v>213</v>
      </c>
      <c r="E18" s="209">
        <v>437.82982499999997</v>
      </c>
      <c r="F18" s="209">
        <v>437.82982499999997</v>
      </c>
      <c r="G18" s="209">
        <v>1</v>
      </c>
      <c r="H18" s="209">
        <v>437.82982499999997</v>
      </c>
      <c r="I18" s="209">
        <v>1</v>
      </c>
      <c r="J18" s="209">
        <v>437.82982499999997</v>
      </c>
      <c r="K18" s="209">
        <v>1</v>
      </c>
      <c r="L18" s="209">
        <v>437.82982499999997</v>
      </c>
      <c r="M18" s="208" t="s">
        <v>202</v>
      </c>
    </row>
    <row r="19" spans="1:13" ht="30" x14ac:dyDescent="0.25">
      <c r="A19" s="208" t="s">
        <v>155</v>
      </c>
      <c r="B19" s="208" t="s">
        <v>52</v>
      </c>
      <c r="C19" s="208" t="s">
        <v>124</v>
      </c>
      <c r="D19" s="208" t="s">
        <v>74</v>
      </c>
      <c r="E19" s="209">
        <v>11811.4</v>
      </c>
      <c r="F19" s="209">
        <v>11811.4</v>
      </c>
      <c r="G19" s="209">
        <v>1</v>
      </c>
      <c r="H19" s="209">
        <v>11811.4</v>
      </c>
      <c r="I19" s="209">
        <v>1</v>
      </c>
      <c r="J19" s="209">
        <v>11811.4</v>
      </c>
      <c r="K19" s="209">
        <v>1</v>
      </c>
      <c r="L19" s="209">
        <v>11811.4</v>
      </c>
      <c r="M19" s="208" t="s">
        <v>202</v>
      </c>
    </row>
    <row r="20" spans="1:13" ht="30" x14ac:dyDescent="0.25">
      <c r="A20" s="208" t="s">
        <v>155</v>
      </c>
      <c r="B20" s="208" t="s">
        <v>52</v>
      </c>
      <c r="C20" s="208" t="s">
        <v>167</v>
      </c>
      <c r="D20" s="208" t="s">
        <v>74</v>
      </c>
      <c r="E20" s="209">
        <v>13649.199999999997</v>
      </c>
      <c r="F20" s="209">
        <v>13649.199999999997</v>
      </c>
      <c r="G20" s="209">
        <v>1</v>
      </c>
      <c r="H20" s="209">
        <v>13649.199999999997</v>
      </c>
      <c r="I20" s="209">
        <v>1</v>
      </c>
      <c r="J20" s="209">
        <v>13649.199999999997</v>
      </c>
      <c r="K20" s="209">
        <v>1</v>
      </c>
      <c r="L20" s="209">
        <v>13649.199999999997</v>
      </c>
      <c r="M20" s="208" t="s">
        <v>202</v>
      </c>
    </row>
    <row r="21" spans="1:13" ht="30" x14ac:dyDescent="0.25">
      <c r="A21" s="208" t="s">
        <v>155</v>
      </c>
      <c r="B21" s="208" t="s">
        <v>52</v>
      </c>
      <c r="C21" s="208" t="s">
        <v>73</v>
      </c>
      <c r="D21" s="208" t="s">
        <v>74</v>
      </c>
      <c r="E21" s="209">
        <v>18010.695291250006</v>
      </c>
      <c r="F21" s="209">
        <v>12607.486703875004</v>
      </c>
      <c r="G21" s="209">
        <v>0.7</v>
      </c>
      <c r="H21" s="209">
        <v>12607.486703875004</v>
      </c>
      <c r="I21" s="209">
        <v>0.7</v>
      </c>
      <c r="J21" s="209">
        <v>10806.417174750002</v>
      </c>
      <c r="K21" s="209">
        <v>0.6</v>
      </c>
      <c r="L21" s="209">
        <v>0</v>
      </c>
      <c r="M21" s="208" t="s">
        <v>201</v>
      </c>
    </row>
    <row r="22" spans="1:13" ht="30" x14ac:dyDescent="0.25">
      <c r="A22" s="208" t="s">
        <v>155</v>
      </c>
      <c r="B22" s="208" t="s">
        <v>52</v>
      </c>
      <c r="C22" s="208" t="s">
        <v>90</v>
      </c>
      <c r="D22" s="208" t="s">
        <v>74</v>
      </c>
      <c r="E22" s="209">
        <v>14499.954724850006</v>
      </c>
      <c r="F22" s="209">
        <v>14499.954724850006</v>
      </c>
      <c r="G22" s="209">
        <v>1</v>
      </c>
      <c r="H22" s="209">
        <v>14499.954724850006</v>
      </c>
      <c r="I22" s="209">
        <v>1</v>
      </c>
      <c r="J22" s="209">
        <v>14499.954724850006</v>
      </c>
      <c r="K22" s="209">
        <v>1</v>
      </c>
      <c r="L22" s="209">
        <v>14499.954724850006</v>
      </c>
      <c r="M22" s="208" t="s">
        <v>202</v>
      </c>
    </row>
    <row r="23" spans="1:13" x14ac:dyDescent="0.25">
      <c r="A23" s="208" t="s">
        <v>155</v>
      </c>
      <c r="B23" s="208" t="s">
        <v>105</v>
      </c>
      <c r="C23" s="208" t="s">
        <v>173</v>
      </c>
      <c r="D23" s="208" t="s">
        <v>107</v>
      </c>
      <c r="E23" s="209">
        <v>1420480</v>
      </c>
      <c r="F23" s="210"/>
      <c r="G23" s="210"/>
      <c r="H23" s="210"/>
      <c r="I23" s="210"/>
      <c r="J23" s="210"/>
      <c r="K23" s="210"/>
      <c r="L23" s="209">
        <v>0</v>
      </c>
      <c r="M23" s="208" t="s">
        <v>201</v>
      </c>
    </row>
    <row r="24" spans="1:13" x14ac:dyDescent="0.25">
      <c r="A24" s="208" t="s">
        <v>155</v>
      </c>
      <c r="B24" s="208" t="s">
        <v>105</v>
      </c>
      <c r="C24" s="208" t="s">
        <v>174</v>
      </c>
      <c r="D24" s="208" t="s">
        <v>107</v>
      </c>
      <c r="E24" s="209">
        <v>352478.99232000008</v>
      </c>
      <c r="F24" s="210"/>
      <c r="G24" s="210"/>
      <c r="H24" s="210"/>
      <c r="I24" s="210"/>
      <c r="J24" s="210"/>
      <c r="K24" s="210"/>
      <c r="L24" s="209">
        <v>0</v>
      </c>
      <c r="M24" s="208" t="s">
        <v>201</v>
      </c>
    </row>
    <row r="25" spans="1:13" x14ac:dyDescent="0.25">
      <c r="A25" s="208" t="s">
        <v>155</v>
      </c>
      <c r="B25" s="208" t="s">
        <v>105</v>
      </c>
      <c r="C25" s="208" t="s">
        <v>41</v>
      </c>
      <c r="D25" s="208" t="s">
        <v>107</v>
      </c>
      <c r="E25" s="209">
        <v>250809.98000000007</v>
      </c>
      <c r="F25" s="210"/>
      <c r="G25" s="210"/>
      <c r="H25" s="210"/>
      <c r="I25" s="210"/>
      <c r="J25" s="210"/>
      <c r="K25" s="210"/>
      <c r="L25" s="209">
        <v>0</v>
      </c>
      <c r="M25" s="208" t="s">
        <v>201</v>
      </c>
    </row>
    <row r="26" spans="1:13" x14ac:dyDescent="0.25">
      <c r="A26" s="208" t="s">
        <v>155</v>
      </c>
      <c r="B26" s="208" t="s">
        <v>105</v>
      </c>
      <c r="C26" s="208" t="s">
        <v>175</v>
      </c>
      <c r="D26" s="208" t="s">
        <v>107</v>
      </c>
      <c r="E26" s="209">
        <v>1244360</v>
      </c>
      <c r="F26" s="210"/>
      <c r="G26" s="210"/>
      <c r="H26" s="210"/>
      <c r="I26" s="210"/>
      <c r="J26" s="210"/>
      <c r="K26" s="210"/>
      <c r="L26" s="209">
        <v>0</v>
      </c>
      <c r="M26" s="208" t="s">
        <v>201</v>
      </c>
    </row>
    <row r="27" spans="1:13" x14ac:dyDescent="0.25">
      <c r="A27" s="208" t="s">
        <v>155</v>
      </c>
      <c r="B27" s="208" t="s">
        <v>105</v>
      </c>
      <c r="C27" s="208" t="s">
        <v>176</v>
      </c>
      <c r="D27" s="208" t="s">
        <v>107</v>
      </c>
      <c r="E27" s="209">
        <v>1216020</v>
      </c>
      <c r="F27" s="210"/>
      <c r="G27" s="210"/>
      <c r="H27" s="210"/>
      <c r="I27" s="210"/>
      <c r="J27" s="210"/>
      <c r="K27" s="210"/>
      <c r="L27" s="209">
        <v>0</v>
      </c>
      <c r="M27" s="208" t="s">
        <v>201</v>
      </c>
    </row>
    <row r="28" spans="1:13" x14ac:dyDescent="0.25">
      <c r="A28" s="208" t="s">
        <v>155</v>
      </c>
      <c r="B28" s="208" t="s">
        <v>105</v>
      </c>
      <c r="C28" s="208" t="s">
        <v>177</v>
      </c>
      <c r="D28" s="208" t="s">
        <v>107</v>
      </c>
      <c r="E28" s="209">
        <v>1165700</v>
      </c>
      <c r="F28" s="210"/>
      <c r="G28" s="210"/>
      <c r="H28" s="210"/>
      <c r="I28" s="210"/>
      <c r="J28" s="210"/>
      <c r="K28" s="210"/>
      <c r="L28" s="209">
        <v>0</v>
      </c>
      <c r="M28" s="208" t="s">
        <v>201</v>
      </c>
    </row>
    <row r="29" spans="1:13" x14ac:dyDescent="0.25">
      <c r="A29" s="208" t="s">
        <v>155</v>
      </c>
      <c r="B29" s="208" t="s">
        <v>105</v>
      </c>
      <c r="C29" s="208" t="s">
        <v>178</v>
      </c>
      <c r="D29" s="208" t="s">
        <v>107</v>
      </c>
      <c r="E29" s="209">
        <v>1049600</v>
      </c>
      <c r="F29" s="210"/>
      <c r="G29" s="210"/>
      <c r="H29" s="210"/>
      <c r="I29" s="210"/>
      <c r="J29" s="210"/>
      <c r="K29" s="210"/>
      <c r="L29" s="209">
        <v>0</v>
      </c>
      <c r="M29" s="208" t="s">
        <v>201</v>
      </c>
    </row>
    <row r="30" spans="1:13" x14ac:dyDescent="0.25">
      <c r="A30" s="208" t="s">
        <v>155</v>
      </c>
      <c r="B30" s="208" t="s">
        <v>105</v>
      </c>
      <c r="C30" s="208" t="s">
        <v>146</v>
      </c>
      <c r="D30" s="208" t="s">
        <v>107</v>
      </c>
      <c r="E30" s="209">
        <v>909930</v>
      </c>
      <c r="F30" s="209">
        <v>909930</v>
      </c>
      <c r="G30" s="209">
        <v>1</v>
      </c>
      <c r="H30" s="209">
        <v>909930</v>
      </c>
      <c r="I30" s="209">
        <v>1</v>
      </c>
      <c r="J30" s="209">
        <v>909930</v>
      </c>
      <c r="K30" s="209">
        <v>1</v>
      </c>
      <c r="L30" s="209">
        <v>909930</v>
      </c>
      <c r="M30" s="208" t="s">
        <v>202</v>
      </c>
    </row>
    <row r="31" spans="1:13" x14ac:dyDescent="0.25">
      <c r="A31" s="208" t="s">
        <v>155</v>
      </c>
      <c r="B31" s="208" t="s">
        <v>190</v>
      </c>
      <c r="C31" s="208" t="s">
        <v>172</v>
      </c>
      <c r="D31" s="208" t="s">
        <v>184</v>
      </c>
      <c r="E31" s="209">
        <v>1105480</v>
      </c>
      <c r="F31" s="210"/>
      <c r="G31" s="210"/>
      <c r="H31" s="210"/>
      <c r="I31" s="210"/>
      <c r="J31" s="210"/>
      <c r="K31" s="210"/>
      <c r="L31" s="209">
        <v>0</v>
      </c>
      <c r="M31" s="208" t="s">
        <v>201</v>
      </c>
    </row>
    <row r="32" spans="1:13" x14ac:dyDescent="0.25">
      <c r="A32" s="208" t="s">
        <v>155</v>
      </c>
      <c r="B32" s="208" t="s">
        <v>105</v>
      </c>
      <c r="C32" s="208" t="s">
        <v>172</v>
      </c>
      <c r="D32" s="208" t="s">
        <v>107</v>
      </c>
      <c r="E32" s="209">
        <v>1424750</v>
      </c>
      <c r="F32" s="210"/>
      <c r="G32" s="210"/>
      <c r="H32" s="210"/>
      <c r="I32" s="210"/>
      <c r="J32" s="210"/>
      <c r="K32" s="210"/>
      <c r="L32" s="209">
        <v>0</v>
      </c>
      <c r="M32" s="208" t="s">
        <v>201</v>
      </c>
    </row>
    <row r="33" spans="1:13" x14ac:dyDescent="0.25">
      <c r="A33" s="208" t="s">
        <v>155</v>
      </c>
      <c r="B33" s="208" t="s">
        <v>172</v>
      </c>
      <c r="C33" s="208" t="s">
        <v>190</v>
      </c>
      <c r="D33" s="208" t="s">
        <v>258</v>
      </c>
      <c r="E33" s="209">
        <v>0</v>
      </c>
      <c r="F33" s="209">
        <v>0</v>
      </c>
      <c r="G33" s="210"/>
      <c r="H33" s="209">
        <v>0</v>
      </c>
      <c r="I33" s="210"/>
      <c r="J33" s="209">
        <v>0</v>
      </c>
      <c r="K33" s="210"/>
      <c r="L33" s="209">
        <v>0</v>
      </c>
      <c r="M33" s="208" t="s">
        <v>201</v>
      </c>
    </row>
    <row r="34" spans="1:13" x14ac:dyDescent="0.25">
      <c r="A34" s="208" t="s">
        <v>155</v>
      </c>
      <c r="B34" s="208" t="s">
        <v>105</v>
      </c>
      <c r="C34" s="208" t="s">
        <v>147</v>
      </c>
      <c r="D34" s="208" t="s">
        <v>107</v>
      </c>
      <c r="E34" s="209">
        <v>949100</v>
      </c>
      <c r="F34" s="209">
        <v>949100</v>
      </c>
      <c r="G34" s="209">
        <v>1</v>
      </c>
      <c r="H34" s="209">
        <v>949100</v>
      </c>
      <c r="I34" s="209">
        <v>1</v>
      </c>
      <c r="J34" s="209">
        <v>776536.36363636365</v>
      </c>
      <c r="K34" s="209">
        <v>0.81818181818181823</v>
      </c>
      <c r="L34" s="209">
        <v>0</v>
      </c>
      <c r="M34" s="208" t="s">
        <v>201</v>
      </c>
    </row>
    <row r="35" spans="1:13" x14ac:dyDescent="0.25">
      <c r="A35" s="208" t="s">
        <v>155</v>
      </c>
      <c r="B35" s="208" t="s">
        <v>105</v>
      </c>
      <c r="C35" s="208" t="s">
        <v>47</v>
      </c>
      <c r="D35" s="208" t="s">
        <v>107</v>
      </c>
      <c r="E35" s="209">
        <v>398423.89138000004</v>
      </c>
      <c r="F35" s="210"/>
      <c r="G35" s="210"/>
      <c r="H35" s="210"/>
      <c r="I35" s="210"/>
      <c r="J35" s="210"/>
      <c r="K35" s="210"/>
      <c r="L35" s="209">
        <v>0</v>
      </c>
      <c r="M35" s="208" t="s">
        <v>201</v>
      </c>
    </row>
    <row r="36" spans="1:13" x14ac:dyDescent="0.25">
      <c r="A36" s="208" t="s">
        <v>155</v>
      </c>
      <c r="B36" s="208" t="s">
        <v>47</v>
      </c>
      <c r="C36" s="208" t="s">
        <v>48</v>
      </c>
      <c r="D36" s="208" t="s">
        <v>49</v>
      </c>
      <c r="E36" s="209">
        <v>24226.838100000015</v>
      </c>
      <c r="F36" s="209">
        <v>24226.838100000015</v>
      </c>
      <c r="G36" s="209">
        <v>1</v>
      </c>
      <c r="H36" s="209">
        <v>24226.838100000015</v>
      </c>
      <c r="I36" s="209">
        <v>1</v>
      </c>
      <c r="J36" s="209">
        <v>24226.838100000015</v>
      </c>
      <c r="K36" s="209">
        <v>1</v>
      </c>
      <c r="L36" s="209">
        <v>24226.838100000015</v>
      </c>
      <c r="M36" s="208" t="s">
        <v>202</v>
      </c>
    </row>
    <row r="37" spans="1:13" x14ac:dyDescent="0.25">
      <c r="A37" s="208" t="s">
        <v>155</v>
      </c>
      <c r="B37" s="208" t="s">
        <v>47</v>
      </c>
      <c r="C37" s="208" t="s">
        <v>48</v>
      </c>
      <c r="D37" s="208" t="s">
        <v>168</v>
      </c>
      <c r="E37" s="209">
        <v>14356.644800000009</v>
      </c>
      <c r="F37" s="209">
        <v>14356.644800000009</v>
      </c>
      <c r="G37" s="209">
        <v>1</v>
      </c>
      <c r="H37" s="209">
        <v>14356.644800000009</v>
      </c>
      <c r="I37" s="209">
        <v>1</v>
      </c>
      <c r="J37" s="209">
        <v>14356.644800000009</v>
      </c>
      <c r="K37" s="209">
        <v>1</v>
      </c>
      <c r="L37" s="209">
        <v>14356.644800000009</v>
      </c>
      <c r="M37" s="208" t="s">
        <v>202</v>
      </c>
    </row>
    <row r="38" spans="1:13" x14ac:dyDescent="0.25">
      <c r="A38" s="208" t="s">
        <v>155</v>
      </c>
      <c r="B38" s="208" t="s">
        <v>105</v>
      </c>
      <c r="C38" s="208" t="s">
        <v>179</v>
      </c>
      <c r="D38" s="208" t="s">
        <v>107</v>
      </c>
      <c r="E38" s="209">
        <v>270673.31</v>
      </c>
      <c r="F38" s="209">
        <v>270673.31</v>
      </c>
      <c r="G38" s="209">
        <v>1</v>
      </c>
      <c r="H38" s="209">
        <v>270673.31</v>
      </c>
      <c r="I38" s="209">
        <v>1</v>
      </c>
      <c r="J38" s="209">
        <v>270673.31</v>
      </c>
      <c r="K38" s="209">
        <v>1</v>
      </c>
      <c r="L38" s="209">
        <v>270673.31</v>
      </c>
      <c r="M38" s="208" t="s">
        <v>202</v>
      </c>
    </row>
    <row r="39" spans="1:13" x14ac:dyDescent="0.25">
      <c r="A39" s="208" t="s">
        <v>155</v>
      </c>
      <c r="B39" s="208" t="s">
        <v>105</v>
      </c>
      <c r="C39" s="208" t="s">
        <v>180</v>
      </c>
      <c r="D39" s="208" t="s">
        <v>107</v>
      </c>
      <c r="E39" s="209">
        <v>1586230</v>
      </c>
      <c r="F39" s="209">
        <v>1586230</v>
      </c>
      <c r="G39" s="209">
        <v>1</v>
      </c>
      <c r="H39" s="209">
        <v>1586230</v>
      </c>
      <c r="I39" s="209">
        <v>1</v>
      </c>
      <c r="J39" s="209">
        <v>1586230</v>
      </c>
      <c r="K39" s="209">
        <v>1</v>
      </c>
      <c r="L39" s="209">
        <v>1586230</v>
      </c>
      <c r="M39" s="208" t="s">
        <v>202</v>
      </c>
    </row>
    <row r="40" spans="1:13" x14ac:dyDescent="0.25">
      <c r="A40" s="208" t="s">
        <v>155</v>
      </c>
      <c r="B40" s="208" t="s">
        <v>180</v>
      </c>
      <c r="C40" s="208" t="s">
        <v>180</v>
      </c>
      <c r="D40" s="208" t="s">
        <v>252</v>
      </c>
      <c r="E40" s="209">
        <v>1571.3225315749999</v>
      </c>
      <c r="F40" s="209">
        <v>1571.3225315749999</v>
      </c>
      <c r="G40" s="209">
        <v>1</v>
      </c>
      <c r="H40" s="209">
        <v>1571.3225315749999</v>
      </c>
      <c r="I40" s="209">
        <v>1</v>
      </c>
      <c r="J40" s="209">
        <v>1571.3225315749999</v>
      </c>
      <c r="K40" s="209">
        <v>1</v>
      </c>
      <c r="L40" s="209">
        <v>1571.3225315749999</v>
      </c>
      <c r="M40" s="208" t="s">
        <v>202</v>
      </c>
    </row>
    <row r="41" spans="1:13" x14ac:dyDescent="0.25">
      <c r="A41" s="208" t="s">
        <v>155</v>
      </c>
      <c r="B41" s="208" t="s">
        <v>181</v>
      </c>
      <c r="C41" s="208" t="s">
        <v>181</v>
      </c>
      <c r="D41" s="208" t="s">
        <v>84</v>
      </c>
      <c r="E41" s="209">
        <v>231366.76</v>
      </c>
      <c r="F41" s="209">
        <v>231366.75872000004</v>
      </c>
      <c r="G41" s="209">
        <v>0.9999999944676583</v>
      </c>
      <c r="H41" s="209">
        <v>231366.75872000004</v>
      </c>
      <c r="I41" s="209">
        <v>0.9999999944676583</v>
      </c>
      <c r="J41" s="209">
        <v>231366.75872000004</v>
      </c>
      <c r="K41" s="209">
        <v>0.9999999944676583</v>
      </c>
      <c r="L41" s="209">
        <v>0</v>
      </c>
      <c r="M41" s="208" t="s">
        <v>201</v>
      </c>
    </row>
    <row r="42" spans="1:13" x14ac:dyDescent="0.25">
      <c r="A42" s="208" t="s">
        <v>155</v>
      </c>
      <c r="B42" s="208" t="s">
        <v>105</v>
      </c>
      <c r="C42" s="208" t="s">
        <v>181</v>
      </c>
      <c r="D42" s="208" t="s">
        <v>107</v>
      </c>
      <c r="E42" s="209">
        <v>231366.76</v>
      </c>
      <c r="F42" s="209">
        <v>231366.76</v>
      </c>
      <c r="G42" s="209">
        <v>1</v>
      </c>
      <c r="H42" s="209">
        <v>231366.76</v>
      </c>
      <c r="I42" s="209">
        <v>1</v>
      </c>
      <c r="J42" s="209">
        <v>231366.76</v>
      </c>
      <c r="K42" s="209">
        <v>1</v>
      </c>
      <c r="L42" s="209">
        <v>231366.76</v>
      </c>
      <c r="M42" s="208" t="s">
        <v>202</v>
      </c>
    </row>
    <row r="43" spans="1:13" x14ac:dyDescent="0.25">
      <c r="A43" s="208" t="s">
        <v>155</v>
      </c>
      <c r="B43" s="208" t="s">
        <v>105</v>
      </c>
      <c r="C43" s="208" t="s">
        <v>182</v>
      </c>
      <c r="D43" s="208" t="s">
        <v>107</v>
      </c>
      <c r="E43" s="209">
        <v>1407060</v>
      </c>
      <c r="F43" s="210"/>
      <c r="G43" s="210"/>
      <c r="H43" s="210"/>
      <c r="I43" s="210"/>
      <c r="J43" s="210"/>
      <c r="K43" s="210"/>
      <c r="L43" s="209">
        <v>0</v>
      </c>
      <c r="M43" s="208" t="s">
        <v>201</v>
      </c>
    </row>
    <row r="44" spans="1:13" x14ac:dyDescent="0.25">
      <c r="A44" s="208" t="s">
        <v>155</v>
      </c>
      <c r="B44" s="208" t="s">
        <v>52</v>
      </c>
      <c r="C44" s="208" t="s">
        <v>182</v>
      </c>
      <c r="D44" s="208" t="s">
        <v>84</v>
      </c>
      <c r="E44" s="209">
        <v>0</v>
      </c>
      <c r="F44" s="209">
        <v>0</v>
      </c>
      <c r="G44" s="210"/>
      <c r="H44" s="209">
        <v>0</v>
      </c>
      <c r="I44" s="210"/>
      <c r="J44" s="209">
        <v>0</v>
      </c>
      <c r="K44" s="210"/>
      <c r="L44" s="209">
        <v>0</v>
      </c>
      <c r="M44" s="208" t="s">
        <v>201</v>
      </c>
    </row>
    <row r="45" spans="1:13" x14ac:dyDescent="0.25">
      <c r="A45" s="208" t="s">
        <v>155</v>
      </c>
      <c r="B45" s="208" t="s">
        <v>105</v>
      </c>
      <c r="C45" s="208" t="s">
        <v>183</v>
      </c>
      <c r="D45" s="208" t="s">
        <v>107</v>
      </c>
      <c r="E45" s="209">
        <v>1425220</v>
      </c>
      <c r="F45" s="210"/>
      <c r="G45" s="210"/>
      <c r="H45" s="210"/>
      <c r="I45" s="210"/>
      <c r="J45" s="210"/>
      <c r="K45" s="210"/>
      <c r="L45" s="209">
        <v>0</v>
      </c>
      <c r="M45" s="208" t="s">
        <v>201</v>
      </c>
    </row>
    <row r="46" spans="1:13" x14ac:dyDescent="0.25">
      <c r="A46" s="208" t="s">
        <v>155</v>
      </c>
      <c r="B46" s="208" t="s">
        <v>52</v>
      </c>
      <c r="C46" s="208" t="s">
        <v>183</v>
      </c>
      <c r="D46" s="208" t="s">
        <v>84</v>
      </c>
      <c r="E46" s="209">
        <v>0</v>
      </c>
      <c r="F46" s="209">
        <v>0</v>
      </c>
      <c r="G46" s="210"/>
      <c r="H46" s="209">
        <v>0</v>
      </c>
      <c r="I46" s="210"/>
      <c r="J46" s="209">
        <v>0</v>
      </c>
      <c r="K46" s="210"/>
      <c r="L46" s="209">
        <v>0</v>
      </c>
      <c r="M46" s="208" t="s">
        <v>201</v>
      </c>
    </row>
    <row r="47" spans="1:13" x14ac:dyDescent="0.25">
      <c r="A47" s="208" t="s">
        <v>155</v>
      </c>
      <c r="B47" s="208" t="s">
        <v>44</v>
      </c>
      <c r="C47" s="208" t="s">
        <v>169</v>
      </c>
      <c r="D47" s="208" t="s">
        <v>46</v>
      </c>
      <c r="E47" s="209">
        <v>111189.83999999997</v>
      </c>
      <c r="F47" s="209">
        <v>111189.83999999997</v>
      </c>
      <c r="G47" s="209">
        <v>1</v>
      </c>
      <c r="H47" s="209">
        <v>111189.83999999997</v>
      </c>
      <c r="I47" s="209">
        <v>1</v>
      </c>
      <c r="J47" s="209">
        <v>111189.83999999997</v>
      </c>
      <c r="K47" s="209">
        <v>1</v>
      </c>
      <c r="L47" s="209">
        <v>111189.83999999997</v>
      </c>
      <c r="M47" s="208" t="s">
        <v>202</v>
      </c>
    </row>
    <row r="48" spans="1:13" x14ac:dyDescent="0.25">
      <c r="A48" s="208" t="s">
        <v>155</v>
      </c>
      <c r="B48" s="208" t="s">
        <v>44</v>
      </c>
      <c r="C48" s="208" t="s">
        <v>85</v>
      </c>
      <c r="D48" s="208" t="s">
        <v>46</v>
      </c>
      <c r="E48" s="209">
        <v>112594.33999999989</v>
      </c>
      <c r="F48" s="209">
        <v>112594.33999999989</v>
      </c>
      <c r="G48" s="209">
        <v>1</v>
      </c>
      <c r="H48" s="209">
        <v>112594.33999999989</v>
      </c>
      <c r="I48" s="209">
        <v>1</v>
      </c>
      <c r="J48" s="209">
        <v>112594.33999999989</v>
      </c>
      <c r="K48" s="209">
        <v>1</v>
      </c>
      <c r="L48" s="209">
        <v>112594.33999999989</v>
      </c>
      <c r="M48" s="208" t="s">
        <v>202</v>
      </c>
    </row>
    <row r="49" spans="1:13" x14ac:dyDescent="0.25">
      <c r="A49" s="208" t="s">
        <v>155</v>
      </c>
      <c r="B49" s="208" t="s">
        <v>44</v>
      </c>
      <c r="C49" s="208" t="s">
        <v>82</v>
      </c>
      <c r="D49" s="208" t="s">
        <v>46</v>
      </c>
      <c r="E49" s="209">
        <v>103605.23999999985</v>
      </c>
      <c r="F49" s="209">
        <v>103605.23999999985</v>
      </c>
      <c r="G49" s="209">
        <v>1</v>
      </c>
      <c r="H49" s="209">
        <v>103605.23999999985</v>
      </c>
      <c r="I49" s="209">
        <v>1</v>
      </c>
      <c r="J49" s="209">
        <v>103605.23999999985</v>
      </c>
      <c r="K49" s="209">
        <v>1</v>
      </c>
      <c r="L49" s="209">
        <v>103605.23999999985</v>
      </c>
      <c r="M49" s="208" t="s">
        <v>202</v>
      </c>
    </row>
    <row r="50" spans="1:13" x14ac:dyDescent="0.25">
      <c r="A50" s="208" t="s">
        <v>155</v>
      </c>
      <c r="B50" s="208" t="s">
        <v>44</v>
      </c>
      <c r="C50" s="208" t="s">
        <v>81</v>
      </c>
      <c r="D50" s="208" t="s">
        <v>46</v>
      </c>
      <c r="E50" s="209">
        <v>95925.059999999983</v>
      </c>
      <c r="F50" s="209">
        <v>95925.059999999983</v>
      </c>
      <c r="G50" s="209">
        <v>1</v>
      </c>
      <c r="H50" s="209">
        <v>95925.059999999983</v>
      </c>
      <c r="I50" s="209">
        <v>1</v>
      </c>
      <c r="J50" s="209">
        <v>95925.059999999983</v>
      </c>
      <c r="K50" s="209">
        <v>1</v>
      </c>
      <c r="L50" s="209">
        <v>95925.059999999983</v>
      </c>
      <c r="M50" s="208" t="s">
        <v>202</v>
      </c>
    </row>
    <row r="51" spans="1:13" x14ac:dyDescent="0.25">
      <c r="A51" s="208" t="s">
        <v>155</v>
      </c>
      <c r="B51" s="208" t="s">
        <v>44</v>
      </c>
      <c r="C51" s="208" t="s">
        <v>75</v>
      </c>
      <c r="D51" s="208" t="s">
        <v>46</v>
      </c>
      <c r="E51" s="209">
        <v>95809.140000000101</v>
      </c>
      <c r="F51" s="209">
        <v>95809.140000000101</v>
      </c>
      <c r="G51" s="209">
        <v>1</v>
      </c>
      <c r="H51" s="209">
        <v>95809.140000000101</v>
      </c>
      <c r="I51" s="209">
        <v>1</v>
      </c>
      <c r="J51" s="209">
        <v>95809.140000000101</v>
      </c>
      <c r="K51" s="209">
        <v>1</v>
      </c>
      <c r="L51" s="209">
        <v>95809.140000000101</v>
      </c>
      <c r="M51" s="208" t="s">
        <v>202</v>
      </c>
    </row>
    <row r="52" spans="1:13" x14ac:dyDescent="0.25">
      <c r="A52" s="208" t="s">
        <v>155</v>
      </c>
      <c r="B52" s="208" t="s">
        <v>44</v>
      </c>
      <c r="C52" s="208" t="s">
        <v>72</v>
      </c>
      <c r="D52" s="208" t="s">
        <v>46</v>
      </c>
      <c r="E52" s="209">
        <v>95330.38367840006</v>
      </c>
      <c r="F52" s="209">
        <v>95330.38367840006</v>
      </c>
      <c r="G52" s="209">
        <v>1</v>
      </c>
      <c r="H52" s="209">
        <v>95330.38367840006</v>
      </c>
      <c r="I52" s="209">
        <v>1</v>
      </c>
      <c r="J52" s="209">
        <v>95330.38367840006</v>
      </c>
      <c r="K52" s="209">
        <v>1</v>
      </c>
      <c r="L52" s="209">
        <v>95330.38367840006</v>
      </c>
      <c r="M52" s="208" t="s">
        <v>202</v>
      </c>
    </row>
    <row r="53" spans="1:13" x14ac:dyDescent="0.25">
      <c r="A53" s="208" t="s">
        <v>155</v>
      </c>
      <c r="B53" s="208" t="s">
        <v>44</v>
      </c>
      <c r="C53" s="208" t="s">
        <v>71</v>
      </c>
      <c r="D53" s="208" t="s">
        <v>46</v>
      </c>
      <c r="E53" s="209">
        <v>134751.15000000011</v>
      </c>
      <c r="F53" s="209">
        <v>134751.15000000011</v>
      </c>
      <c r="G53" s="209">
        <v>1</v>
      </c>
      <c r="H53" s="209">
        <v>134751.15000000011</v>
      </c>
      <c r="I53" s="209">
        <v>1</v>
      </c>
      <c r="J53" s="209">
        <v>134751.15000000011</v>
      </c>
      <c r="K53" s="209">
        <v>1</v>
      </c>
      <c r="L53" s="209">
        <v>134751.15000000011</v>
      </c>
      <c r="M53" s="208" t="s">
        <v>202</v>
      </c>
    </row>
    <row r="54" spans="1:13" x14ac:dyDescent="0.25">
      <c r="A54" s="208" t="s">
        <v>155</v>
      </c>
      <c r="B54" s="208" t="s">
        <v>44</v>
      </c>
      <c r="C54" s="208" t="s">
        <v>45</v>
      </c>
      <c r="D54" s="208" t="s">
        <v>46</v>
      </c>
      <c r="E54" s="209">
        <v>68960.59000000004</v>
      </c>
      <c r="F54" s="209">
        <v>68960.59000000004</v>
      </c>
      <c r="G54" s="209">
        <v>1</v>
      </c>
      <c r="H54" s="209">
        <v>68960.59000000004</v>
      </c>
      <c r="I54" s="209">
        <v>1</v>
      </c>
      <c r="J54" s="209">
        <v>68960.59000000004</v>
      </c>
      <c r="K54" s="209">
        <v>1</v>
      </c>
      <c r="L54" s="209">
        <v>68960.59000000004</v>
      </c>
      <c r="M54" s="208" t="s">
        <v>202</v>
      </c>
    </row>
    <row r="55" spans="1:13" x14ac:dyDescent="0.25">
      <c r="A55" s="208" t="s">
        <v>155</v>
      </c>
      <c r="B55" s="208" t="s">
        <v>52</v>
      </c>
      <c r="C55" s="208" t="s">
        <v>76</v>
      </c>
      <c r="D55" s="208" t="s">
        <v>78</v>
      </c>
      <c r="E55" s="209">
        <v>81390.694736842081</v>
      </c>
      <c r="F55" s="209">
        <v>20347.67368421052</v>
      </c>
      <c r="G55" s="209">
        <v>0.25</v>
      </c>
      <c r="H55" s="209">
        <v>3391.2789473684197</v>
      </c>
      <c r="I55" s="209">
        <v>4.1666666666666664E-2</v>
      </c>
      <c r="J55" s="209">
        <v>3391.2789473684197</v>
      </c>
      <c r="K55" s="209">
        <v>4.1666666666666664E-2</v>
      </c>
      <c r="L55" s="209">
        <v>0</v>
      </c>
      <c r="M55" s="208" t="s">
        <v>201</v>
      </c>
    </row>
    <row r="56" spans="1:13" ht="45" x14ac:dyDescent="0.25">
      <c r="A56" s="208" t="s">
        <v>155</v>
      </c>
      <c r="B56" s="208" t="s">
        <v>52</v>
      </c>
      <c r="C56" s="208" t="s">
        <v>76</v>
      </c>
      <c r="D56" s="208" t="s">
        <v>197</v>
      </c>
      <c r="E56" s="209">
        <v>4521.7052631578936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8" t="s">
        <v>201</v>
      </c>
    </row>
    <row r="57" spans="1:13" ht="45" x14ac:dyDescent="0.25">
      <c r="A57" s="208" t="s">
        <v>155</v>
      </c>
      <c r="B57" s="208" t="s">
        <v>52</v>
      </c>
      <c r="C57" s="208" t="s">
        <v>76</v>
      </c>
      <c r="D57" s="208" t="s">
        <v>196</v>
      </c>
      <c r="E57" s="209">
        <v>4521.7052631578936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8" t="s">
        <v>201</v>
      </c>
    </row>
    <row r="58" spans="1:13" x14ac:dyDescent="0.25">
      <c r="A58" s="208" t="s">
        <v>155</v>
      </c>
      <c r="B58" s="208" t="s">
        <v>52</v>
      </c>
      <c r="C58" s="208" t="s">
        <v>76</v>
      </c>
      <c r="D58" s="208" t="s">
        <v>43</v>
      </c>
      <c r="E58" s="209">
        <v>11304.263157894733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8" t="s">
        <v>201</v>
      </c>
    </row>
    <row r="59" spans="1:13" x14ac:dyDescent="0.25">
      <c r="A59" s="208" t="s">
        <v>155</v>
      </c>
      <c r="B59" s="208" t="s">
        <v>52</v>
      </c>
      <c r="C59" s="208" t="s">
        <v>76</v>
      </c>
      <c r="D59" s="208" t="s">
        <v>77</v>
      </c>
      <c r="E59" s="209">
        <v>5652.1315789473665</v>
      </c>
      <c r="F59" s="209">
        <v>5652.1315789473665</v>
      </c>
      <c r="G59" s="209">
        <v>1</v>
      </c>
      <c r="H59" s="209">
        <v>1130.4263157894734</v>
      </c>
      <c r="I59" s="209">
        <v>0.2</v>
      </c>
      <c r="J59" s="209">
        <v>0</v>
      </c>
      <c r="K59" s="209">
        <v>0</v>
      </c>
      <c r="L59" s="209">
        <v>0</v>
      </c>
      <c r="M59" s="208" t="s">
        <v>201</v>
      </c>
    </row>
    <row r="60" spans="1:13" x14ac:dyDescent="0.25">
      <c r="A60" s="208" t="s">
        <v>155</v>
      </c>
      <c r="B60" s="208" t="s">
        <v>52</v>
      </c>
      <c r="C60" s="208" t="s">
        <v>80</v>
      </c>
      <c r="D60" s="208" t="s">
        <v>78</v>
      </c>
      <c r="E60" s="209">
        <v>45407.353043478259</v>
      </c>
      <c r="F60" s="209">
        <v>45407.353043478259</v>
      </c>
      <c r="G60" s="209">
        <v>1</v>
      </c>
      <c r="H60" s="209">
        <v>45407.353043478259</v>
      </c>
      <c r="I60" s="209">
        <v>1</v>
      </c>
      <c r="J60" s="209">
        <v>42884.722318840577</v>
      </c>
      <c r="K60" s="209">
        <v>0.94444444444444442</v>
      </c>
      <c r="L60" s="209">
        <v>0</v>
      </c>
      <c r="M60" s="208" t="s">
        <v>201</v>
      </c>
    </row>
    <row r="61" spans="1:13" x14ac:dyDescent="0.25">
      <c r="A61" s="208" t="s">
        <v>155</v>
      </c>
      <c r="B61" s="208" t="s">
        <v>52</v>
      </c>
      <c r="C61" s="208" t="s">
        <v>80</v>
      </c>
      <c r="D61" s="208" t="s">
        <v>77</v>
      </c>
      <c r="E61" s="209">
        <v>1261.3153623188405</v>
      </c>
      <c r="F61" s="209">
        <v>1261.3153623188405</v>
      </c>
      <c r="G61" s="209">
        <v>1</v>
      </c>
      <c r="H61" s="209">
        <v>1261.3153623188405</v>
      </c>
      <c r="I61" s="209">
        <v>1</v>
      </c>
      <c r="J61" s="209">
        <v>0</v>
      </c>
      <c r="K61" s="209">
        <v>0</v>
      </c>
      <c r="L61" s="209">
        <v>0</v>
      </c>
      <c r="M61" s="208" t="s">
        <v>201</v>
      </c>
    </row>
    <row r="62" spans="1:13" ht="45" x14ac:dyDescent="0.25">
      <c r="A62" s="208" t="s">
        <v>155</v>
      </c>
      <c r="B62" s="208" t="s">
        <v>52</v>
      </c>
      <c r="C62" s="208" t="s">
        <v>80</v>
      </c>
      <c r="D62" s="208" t="s">
        <v>196</v>
      </c>
      <c r="E62" s="209">
        <v>1261.3153623188405</v>
      </c>
      <c r="F62" s="209">
        <v>1261.3153623188405</v>
      </c>
      <c r="G62" s="209">
        <v>1</v>
      </c>
      <c r="H62" s="209">
        <v>1261.3153623188405</v>
      </c>
      <c r="I62" s="209">
        <v>1</v>
      </c>
      <c r="J62" s="209">
        <v>1261.3153623188405</v>
      </c>
      <c r="K62" s="209">
        <v>1</v>
      </c>
      <c r="L62" s="209">
        <v>1261.3153623188405</v>
      </c>
      <c r="M62" s="208" t="s">
        <v>202</v>
      </c>
    </row>
    <row r="63" spans="1:13" x14ac:dyDescent="0.25">
      <c r="A63" s="208" t="s">
        <v>155</v>
      </c>
      <c r="B63" s="208" t="s">
        <v>52</v>
      </c>
      <c r="C63" s="208" t="s">
        <v>80</v>
      </c>
      <c r="D63" s="208" t="s">
        <v>79</v>
      </c>
      <c r="E63" s="209">
        <v>30271.568695652171</v>
      </c>
      <c r="F63" s="209">
        <v>25226.307246376811</v>
      </c>
      <c r="G63" s="209">
        <v>0.83333333333333337</v>
      </c>
      <c r="H63" s="209">
        <v>25226.307246376811</v>
      </c>
      <c r="I63" s="209">
        <v>0.83333333333333337</v>
      </c>
      <c r="J63" s="209">
        <v>21442.361159420288</v>
      </c>
      <c r="K63" s="209">
        <v>0.70833333333333337</v>
      </c>
      <c r="L63" s="209">
        <v>0</v>
      </c>
      <c r="M63" s="208" t="s">
        <v>201</v>
      </c>
    </row>
    <row r="64" spans="1:13" ht="45" x14ac:dyDescent="0.25">
      <c r="A64" s="208" t="s">
        <v>155</v>
      </c>
      <c r="B64" s="208" t="s">
        <v>52</v>
      </c>
      <c r="C64" s="208" t="s">
        <v>80</v>
      </c>
      <c r="D64" s="208" t="s">
        <v>197</v>
      </c>
      <c r="E64" s="209">
        <v>8829.2075362318828</v>
      </c>
      <c r="F64" s="209">
        <v>6306.5768115942019</v>
      </c>
      <c r="G64" s="209">
        <v>0.7142857142857143</v>
      </c>
      <c r="H64" s="209">
        <v>6306.5768115942019</v>
      </c>
      <c r="I64" s="209">
        <v>0.7142857142857143</v>
      </c>
      <c r="J64" s="209">
        <v>6306.5768115942019</v>
      </c>
      <c r="K64" s="209">
        <v>0.7142857142857143</v>
      </c>
      <c r="L64" s="209">
        <v>0</v>
      </c>
      <c r="M64" s="208" t="s">
        <v>201</v>
      </c>
    </row>
    <row r="65" spans="1:13" x14ac:dyDescent="0.25">
      <c r="A65" s="208" t="s">
        <v>155</v>
      </c>
      <c r="B65" s="208" t="s">
        <v>52</v>
      </c>
      <c r="C65" s="208" t="s">
        <v>83</v>
      </c>
      <c r="D65" s="208" t="s">
        <v>89</v>
      </c>
      <c r="E65" s="209">
        <v>4898.2925373134331</v>
      </c>
      <c r="F65" s="209">
        <v>4898.2925373134331</v>
      </c>
      <c r="G65" s="209">
        <v>1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8" t="s">
        <v>201</v>
      </c>
    </row>
    <row r="66" spans="1:13" x14ac:dyDescent="0.25">
      <c r="A66" s="208" t="s">
        <v>155</v>
      </c>
      <c r="B66" s="208" t="s">
        <v>52</v>
      </c>
      <c r="C66" s="208" t="s">
        <v>83</v>
      </c>
      <c r="D66" s="208" t="s">
        <v>78</v>
      </c>
      <c r="E66" s="209">
        <v>55105.791044776124</v>
      </c>
      <c r="F66" s="209">
        <v>55105.791044776124</v>
      </c>
      <c r="G66" s="209">
        <v>1</v>
      </c>
      <c r="H66" s="209">
        <v>20817.743283582091</v>
      </c>
      <c r="I66" s="209">
        <v>0.37777777777777777</v>
      </c>
      <c r="J66" s="209">
        <v>17144.023880597018</v>
      </c>
      <c r="K66" s="209">
        <v>0.31111111111111117</v>
      </c>
      <c r="L66" s="209">
        <v>0</v>
      </c>
      <c r="M66" s="208" t="s">
        <v>201</v>
      </c>
    </row>
    <row r="67" spans="1:13" ht="45" x14ac:dyDescent="0.25">
      <c r="A67" s="208" t="s">
        <v>155</v>
      </c>
      <c r="B67" s="208" t="s">
        <v>52</v>
      </c>
      <c r="C67" s="208" t="s">
        <v>83</v>
      </c>
      <c r="D67" s="208" t="s">
        <v>196</v>
      </c>
      <c r="E67" s="209">
        <v>22042.31641791045</v>
      </c>
      <c r="F67" s="209">
        <v>20817.743283582091</v>
      </c>
      <c r="G67" s="209">
        <v>0.94444444444444442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8" t="s">
        <v>201</v>
      </c>
    </row>
    <row r="68" spans="1:13" x14ac:dyDescent="0.25">
      <c r="A68" s="208" t="s">
        <v>155</v>
      </c>
      <c r="B68" s="208" t="s">
        <v>52</v>
      </c>
      <c r="C68" s="208" t="s">
        <v>86</v>
      </c>
      <c r="D68" s="208" t="s">
        <v>78</v>
      </c>
      <c r="E68" s="209">
        <v>80497.16</v>
      </c>
      <c r="F68" s="209">
        <v>80497.16</v>
      </c>
      <c r="G68" s="209">
        <v>1</v>
      </c>
      <c r="H68" s="209">
        <v>26832.386666666665</v>
      </c>
      <c r="I68" s="209">
        <v>0.33333333333333331</v>
      </c>
      <c r="J68" s="209">
        <v>26832.386666666665</v>
      </c>
      <c r="K68" s="209">
        <v>0.33333333333333331</v>
      </c>
      <c r="L68" s="209">
        <v>0</v>
      </c>
      <c r="M68" s="208" t="s">
        <v>201</v>
      </c>
    </row>
    <row r="69" spans="1:13" x14ac:dyDescent="0.25">
      <c r="A69" s="208" t="s">
        <v>155</v>
      </c>
      <c r="B69" s="208" t="s">
        <v>52</v>
      </c>
      <c r="C69" s="208" t="s">
        <v>96</v>
      </c>
      <c r="D69" s="208" t="s">
        <v>78</v>
      </c>
      <c r="E69" s="209">
        <v>55990.299677419353</v>
      </c>
      <c r="F69" s="209">
        <v>17227.784516129032</v>
      </c>
      <c r="G69" s="209">
        <v>0.30769230769230771</v>
      </c>
      <c r="H69" s="209">
        <v>17227.784516129032</v>
      </c>
      <c r="I69" s="209">
        <v>0.30769230769230771</v>
      </c>
      <c r="J69" s="209">
        <v>17227.784516129032</v>
      </c>
      <c r="K69" s="209">
        <v>0.30769230769230771</v>
      </c>
      <c r="L69" s="209">
        <v>0</v>
      </c>
      <c r="M69" s="208" t="s">
        <v>201</v>
      </c>
    </row>
    <row r="70" spans="1:13" ht="45" x14ac:dyDescent="0.25">
      <c r="A70" s="208" t="s">
        <v>155</v>
      </c>
      <c r="B70" s="208" t="s">
        <v>52</v>
      </c>
      <c r="C70" s="208" t="s">
        <v>96</v>
      </c>
      <c r="D70" s="208" t="s">
        <v>197</v>
      </c>
      <c r="E70" s="209">
        <v>7178.2435483870959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8" t="s">
        <v>201</v>
      </c>
    </row>
    <row r="71" spans="1:13" ht="45" x14ac:dyDescent="0.25">
      <c r="A71" s="208" t="s">
        <v>155</v>
      </c>
      <c r="B71" s="208" t="s">
        <v>52</v>
      </c>
      <c r="C71" s="208" t="s">
        <v>96</v>
      </c>
      <c r="D71" s="208" t="s">
        <v>196</v>
      </c>
      <c r="E71" s="209">
        <v>10049.540967741934</v>
      </c>
      <c r="F71" s="209">
        <v>2871.297419354838</v>
      </c>
      <c r="G71" s="209">
        <v>0.2857142857142857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8" t="s">
        <v>201</v>
      </c>
    </row>
    <row r="72" spans="1:13" x14ac:dyDescent="0.25">
      <c r="A72" s="208" t="s">
        <v>155</v>
      </c>
      <c r="B72" s="208" t="s">
        <v>52</v>
      </c>
      <c r="C72" s="208" t="s">
        <v>96</v>
      </c>
      <c r="D72" s="208" t="s">
        <v>89</v>
      </c>
      <c r="E72" s="209">
        <v>4306.9461290322579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8" t="s">
        <v>201</v>
      </c>
    </row>
    <row r="73" spans="1:13" x14ac:dyDescent="0.25">
      <c r="A73" s="208" t="s">
        <v>155</v>
      </c>
      <c r="B73" s="208" t="s">
        <v>52</v>
      </c>
      <c r="C73" s="208" t="s">
        <v>96</v>
      </c>
      <c r="D73" s="208" t="s">
        <v>43</v>
      </c>
      <c r="E73" s="209">
        <v>11485.189677419354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8" t="s">
        <v>201</v>
      </c>
    </row>
    <row r="74" spans="1:13" x14ac:dyDescent="0.25">
      <c r="A74" s="208" t="s">
        <v>155</v>
      </c>
      <c r="B74" s="208" t="s">
        <v>52</v>
      </c>
      <c r="C74" s="208" t="s">
        <v>104</v>
      </c>
      <c r="D74" s="208" t="s">
        <v>78</v>
      </c>
      <c r="E74" s="209">
        <v>57547.239130434791</v>
      </c>
      <c r="F74" s="209">
        <v>19182.413043478264</v>
      </c>
      <c r="G74" s="209">
        <v>0.33333333333333331</v>
      </c>
      <c r="H74" s="209">
        <v>19182.413043478264</v>
      </c>
      <c r="I74" s="209">
        <v>0.33333333333333331</v>
      </c>
      <c r="J74" s="209">
        <v>19182.413043478264</v>
      </c>
      <c r="K74" s="209">
        <v>0.33333333333333331</v>
      </c>
      <c r="L74" s="209">
        <v>0</v>
      </c>
      <c r="M74" s="208" t="s">
        <v>201</v>
      </c>
    </row>
    <row r="75" spans="1:13" ht="45" x14ac:dyDescent="0.25">
      <c r="A75" s="208" t="s">
        <v>155</v>
      </c>
      <c r="B75" s="208" t="s">
        <v>52</v>
      </c>
      <c r="C75" s="208" t="s">
        <v>104</v>
      </c>
      <c r="D75" s="208" t="s">
        <v>197</v>
      </c>
      <c r="E75" s="209">
        <v>16624.757971014496</v>
      </c>
      <c r="F75" s="209">
        <v>16624.757971014496</v>
      </c>
      <c r="G75" s="209">
        <v>1</v>
      </c>
      <c r="H75" s="209">
        <v>16624.757971014496</v>
      </c>
      <c r="I75" s="209">
        <v>1</v>
      </c>
      <c r="J75" s="209">
        <v>16624.757971014496</v>
      </c>
      <c r="K75" s="209">
        <v>1</v>
      </c>
      <c r="L75" s="209">
        <v>16624.757971014496</v>
      </c>
      <c r="M75" s="208" t="s">
        <v>202</v>
      </c>
    </row>
    <row r="76" spans="1:13" ht="45" x14ac:dyDescent="0.25">
      <c r="A76" s="208" t="s">
        <v>155</v>
      </c>
      <c r="B76" s="208" t="s">
        <v>52</v>
      </c>
      <c r="C76" s="208" t="s">
        <v>104</v>
      </c>
      <c r="D76" s="208" t="s">
        <v>196</v>
      </c>
      <c r="E76" s="209">
        <v>14067.102898550727</v>
      </c>
      <c r="F76" s="209">
        <v>14067.102898550727</v>
      </c>
      <c r="G76" s="209">
        <v>1</v>
      </c>
      <c r="H76" s="209">
        <v>14067.102898550727</v>
      </c>
      <c r="I76" s="209">
        <v>1</v>
      </c>
      <c r="J76" s="209">
        <v>14067.102898550727</v>
      </c>
      <c r="K76" s="209">
        <v>1</v>
      </c>
      <c r="L76" s="209">
        <v>14067.102898550727</v>
      </c>
      <c r="M76" s="208" t="s">
        <v>202</v>
      </c>
    </row>
    <row r="77" spans="1:13" ht="45" x14ac:dyDescent="0.25">
      <c r="A77" s="208" t="s">
        <v>155</v>
      </c>
      <c r="B77" s="208" t="s">
        <v>52</v>
      </c>
      <c r="C77" s="208" t="s">
        <v>123</v>
      </c>
      <c r="D77" s="208" t="s">
        <v>196</v>
      </c>
      <c r="E77" s="209">
        <v>11023.892342622952</v>
      </c>
      <c r="F77" s="209">
        <v>0</v>
      </c>
      <c r="G77" s="209">
        <v>0</v>
      </c>
      <c r="H77" s="209">
        <v>0</v>
      </c>
      <c r="I77" s="209">
        <v>0</v>
      </c>
      <c r="J77" s="209">
        <v>0</v>
      </c>
      <c r="K77" s="209">
        <v>0</v>
      </c>
      <c r="L77" s="209">
        <v>0</v>
      </c>
      <c r="M77" s="208" t="s">
        <v>201</v>
      </c>
    </row>
    <row r="78" spans="1:13" x14ac:dyDescent="0.25">
      <c r="A78" s="208" t="s">
        <v>155</v>
      </c>
      <c r="B78" s="208" t="s">
        <v>52</v>
      </c>
      <c r="C78" s="208" t="s">
        <v>123</v>
      </c>
      <c r="D78" s="208" t="s">
        <v>78</v>
      </c>
      <c r="E78" s="209">
        <v>36078.193121311473</v>
      </c>
      <c r="F78" s="209">
        <v>12026.06437377049</v>
      </c>
      <c r="G78" s="209">
        <v>0.33333333333333331</v>
      </c>
      <c r="H78" s="209">
        <v>12026.06437377049</v>
      </c>
      <c r="I78" s="209">
        <v>0.33333333333333331</v>
      </c>
      <c r="J78" s="209">
        <v>12026.06437377049</v>
      </c>
      <c r="K78" s="209">
        <v>0.33333333333333331</v>
      </c>
      <c r="L78" s="209">
        <v>0</v>
      </c>
      <c r="M78" s="208" t="s">
        <v>201</v>
      </c>
    </row>
    <row r="79" spans="1:13" x14ac:dyDescent="0.25">
      <c r="A79" s="208" t="s">
        <v>155</v>
      </c>
      <c r="B79" s="208" t="s">
        <v>52</v>
      </c>
      <c r="C79" s="208" t="s">
        <v>123</v>
      </c>
      <c r="D79" s="208" t="s">
        <v>89</v>
      </c>
      <c r="E79" s="209">
        <v>2004.344062295082</v>
      </c>
      <c r="F79" s="209">
        <v>0</v>
      </c>
      <c r="G79" s="209">
        <v>0</v>
      </c>
      <c r="H79" s="209">
        <v>0</v>
      </c>
      <c r="I79" s="209">
        <v>0</v>
      </c>
      <c r="J79" s="209">
        <v>0</v>
      </c>
      <c r="K79" s="209">
        <v>0</v>
      </c>
      <c r="L79" s="209">
        <v>0</v>
      </c>
      <c r="M79" s="208" t="s">
        <v>201</v>
      </c>
    </row>
    <row r="80" spans="1:13" x14ac:dyDescent="0.25">
      <c r="A80" s="208" t="s">
        <v>155</v>
      </c>
      <c r="B80" s="208" t="s">
        <v>52</v>
      </c>
      <c r="C80" s="208" t="s">
        <v>123</v>
      </c>
      <c r="D80" s="208" t="s">
        <v>43</v>
      </c>
      <c r="E80" s="209">
        <v>6013.0321868852461</v>
      </c>
      <c r="F80" s="209">
        <v>0</v>
      </c>
      <c r="G80" s="209">
        <v>0</v>
      </c>
      <c r="H80" s="209">
        <v>0</v>
      </c>
      <c r="I80" s="209">
        <v>0</v>
      </c>
      <c r="J80" s="209">
        <v>0</v>
      </c>
      <c r="K80" s="209">
        <v>0</v>
      </c>
      <c r="L80" s="209">
        <v>0</v>
      </c>
      <c r="M80" s="208" t="s">
        <v>201</v>
      </c>
    </row>
    <row r="81" spans="1:13" ht="45" x14ac:dyDescent="0.25">
      <c r="A81" s="208" t="s">
        <v>155</v>
      </c>
      <c r="B81" s="208" t="s">
        <v>52</v>
      </c>
      <c r="C81" s="208" t="s">
        <v>123</v>
      </c>
      <c r="D81" s="208" t="s">
        <v>197</v>
      </c>
      <c r="E81" s="209">
        <v>6013.0321868852461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8" t="s">
        <v>201</v>
      </c>
    </row>
    <row r="82" spans="1:13" x14ac:dyDescent="0.25">
      <c r="A82" s="208" t="s">
        <v>155</v>
      </c>
      <c r="B82" s="208" t="s">
        <v>52</v>
      </c>
      <c r="C82" s="208" t="s">
        <v>126</v>
      </c>
      <c r="D82" s="208" t="s">
        <v>89</v>
      </c>
      <c r="E82" s="209">
        <v>5893.9534593750013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8" t="s">
        <v>201</v>
      </c>
    </row>
    <row r="83" spans="1:13" x14ac:dyDescent="0.25">
      <c r="A83" s="208" t="s">
        <v>155</v>
      </c>
      <c r="B83" s="208" t="s">
        <v>52</v>
      </c>
      <c r="C83" s="208" t="s">
        <v>126</v>
      </c>
      <c r="D83" s="208" t="s">
        <v>43</v>
      </c>
      <c r="E83" s="209">
        <v>13752.558071875004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0</v>
      </c>
      <c r="M83" s="208" t="s">
        <v>201</v>
      </c>
    </row>
    <row r="84" spans="1:13" x14ac:dyDescent="0.25">
      <c r="A84" s="208" t="s">
        <v>155</v>
      </c>
      <c r="B84" s="208" t="s">
        <v>52</v>
      </c>
      <c r="C84" s="208" t="s">
        <v>126</v>
      </c>
      <c r="D84" s="208" t="s">
        <v>79</v>
      </c>
      <c r="E84" s="209">
        <v>27505.116143750009</v>
      </c>
      <c r="F84" s="209">
        <v>11787.906918750003</v>
      </c>
      <c r="G84" s="209">
        <v>0.42857142857142855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8" t="s">
        <v>201</v>
      </c>
    </row>
    <row r="85" spans="1:13" ht="45" x14ac:dyDescent="0.25">
      <c r="A85" s="208" t="s">
        <v>155</v>
      </c>
      <c r="B85" s="208" t="s">
        <v>52</v>
      </c>
      <c r="C85" s="208" t="s">
        <v>126</v>
      </c>
      <c r="D85" s="208" t="s">
        <v>197</v>
      </c>
      <c r="E85" s="209">
        <v>11787.906918750003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8" t="s">
        <v>201</v>
      </c>
    </row>
    <row r="86" spans="1:13" x14ac:dyDescent="0.25">
      <c r="A86" s="208" t="s">
        <v>155</v>
      </c>
      <c r="B86" s="208" t="s">
        <v>52</v>
      </c>
      <c r="C86" s="208" t="s">
        <v>126</v>
      </c>
      <c r="D86" s="208" t="s">
        <v>78</v>
      </c>
      <c r="E86" s="209">
        <v>3929.302306250001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8" t="s">
        <v>201</v>
      </c>
    </row>
    <row r="87" spans="1:13" x14ac:dyDescent="0.25">
      <c r="A87" s="208" t="s">
        <v>155</v>
      </c>
      <c r="B87" s="208" t="s">
        <v>52</v>
      </c>
      <c r="C87" s="208" t="s">
        <v>131</v>
      </c>
      <c r="D87" s="208" t="s">
        <v>78</v>
      </c>
      <c r="E87" s="209">
        <v>17336.923333333332</v>
      </c>
      <c r="F87" s="209">
        <v>2476.7033333333329</v>
      </c>
      <c r="G87" s="209">
        <v>0.14285714285714285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8" t="s">
        <v>201</v>
      </c>
    </row>
    <row r="88" spans="1:13" ht="45" x14ac:dyDescent="0.25">
      <c r="A88" s="208" t="s">
        <v>155</v>
      </c>
      <c r="B88" s="208" t="s">
        <v>52</v>
      </c>
      <c r="C88" s="208" t="s">
        <v>131</v>
      </c>
      <c r="D88" s="208" t="s">
        <v>197</v>
      </c>
      <c r="E88" s="209">
        <v>9906.8133333333335</v>
      </c>
      <c r="F88" s="209">
        <v>0</v>
      </c>
      <c r="G88" s="209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8" t="s">
        <v>201</v>
      </c>
    </row>
    <row r="89" spans="1:13" x14ac:dyDescent="0.25">
      <c r="A89" s="208" t="s">
        <v>155</v>
      </c>
      <c r="B89" s="208" t="s">
        <v>52</v>
      </c>
      <c r="C89" s="208" t="s">
        <v>131</v>
      </c>
      <c r="D89" s="208" t="s">
        <v>79</v>
      </c>
      <c r="E89" s="209">
        <v>64394.286666666667</v>
      </c>
      <c r="F89" s="209">
        <v>17336.923333333332</v>
      </c>
      <c r="G89" s="209">
        <v>0.26923076923076922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8" t="s">
        <v>201</v>
      </c>
    </row>
    <row r="90" spans="1:13" ht="45" x14ac:dyDescent="0.25">
      <c r="A90" s="208" t="s">
        <v>155</v>
      </c>
      <c r="B90" s="208" t="s">
        <v>52</v>
      </c>
      <c r="C90" s="208" t="s">
        <v>131</v>
      </c>
      <c r="D90" s="208" t="s">
        <v>196</v>
      </c>
      <c r="E90" s="209">
        <v>19813.626666666667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8" t="s">
        <v>201</v>
      </c>
    </row>
    <row r="91" spans="1:13" x14ac:dyDescent="0.25">
      <c r="A91" s="208" t="s">
        <v>155</v>
      </c>
      <c r="B91" s="208" t="s">
        <v>52</v>
      </c>
      <c r="C91" s="208" t="s">
        <v>131</v>
      </c>
      <c r="D91" s="208" t="s">
        <v>77</v>
      </c>
      <c r="E91" s="209">
        <v>2476.7033333333334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0</v>
      </c>
      <c r="M91" s="208" t="s">
        <v>201</v>
      </c>
    </row>
    <row r="92" spans="1:13" ht="30" x14ac:dyDescent="0.25">
      <c r="A92" s="208" t="s">
        <v>155</v>
      </c>
      <c r="B92" s="208" t="s">
        <v>52</v>
      </c>
      <c r="C92" s="208" t="s">
        <v>191</v>
      </c>
      <c r="D92" s="208" t="s">
        <v>84</v>
      </c>
      <c r="E92" s="209">
        <v>162000</v>
      </c>
      <c r="F92" s="210"/>
      <c r="G92" s="210"/>
      <c r="H92" s="210"/>
      <c r="I92" s="210"/>
      <c r="J92" s="210"/>
      <c r="K92" s="210"/>
      <c r="L92" s="209">
        <v>0</v>
      </c>
      <c r="M92" s="208" t="s">
        <v>201</v>
      </c>
    </row>
    <row r="93" spans="1:13" ht="30" x14ac:dyDescent="0.25">
      <c r="A93" s="208" t="s">
        <v>155</v>
      </c>
      <c r="B93" s="208" t="s">
        <v>52</v>
      </c>
      <c r="C93" s="208" t="s">
        <v>188</v>
      </c>
      <c r="D93" s="208" t="s">
        <v>151</v>
      </c>
      <c r="E93" s="209">
        <v>5855</v>
      </c>
      <c r="F93" s="210"/>
      <c r="G93" s="210"/>
      <c r="H93" s="210"/>
      <c r="I93" s="210"/>
      <c r="J93" s="210"/>
      <c r="K93" s="210"/>
      <c r="L93" s="209">
        <v>0</v>
      </c>
      <c r="M93" s="208" t="s">
        <v>201</v>
      </c>
    </row>
    <row r="94" spans="1:13" ht="30" x14ac:dyDescent="0.25">
      <c r="A94" s="208" t="s">
        <v>155</v>
      </c>
      <c r="B94" s="208" t="s">
        <v>52</v>
      </c>
      <c r="C94" s="208" t="s">
        <v>188</v>
      </c>
      <c r="D94" s="208" t="s">
        <v>150</v>
      </c>
      <c r="E94" s="209">
        <v>975.83</v>
      </c>
      <c r="F94" s="210"/>
      <c r="G94" s="210"/>
      <c r="H94" s="210"/>
      <c r="I94" s="210"/>
      <c r="J94" s="210"/>
      <c r="K94" s="210"/>
      <c r="L94" s="209">
        <v>0</v>
      </c>
      <c r="M94" s="208" t="s">
        <v>201</v>
      </c>
    </row>
    <row r="95" spans="1:13" ht="30" x14ac:dyDescent="0.25">
      <c r="A95" s="208" t="s">
        <v>170</v>
      </c>
      <c r="B95" s="208" t="s">
        <v>170</v>
      </c>
      <c r="C95" s="208" t="s">
        <v>170</v>
      </c>
      <c r="D95" s="208" t="s">
        <v>170</v>
      </c>
      <c r="E95" s="208" t="s">
        <v>265</v>
      </c>
      <c r="F95" s="208" t="s">
        <v>266</v>
      </c>
      <c r="G95" s="208" t="s">
        <v>170</v>
      </c>
      <c r="H95" s="208" t="s">
        <v>267</v>
      </c>
      <c r="I95" s="208" t="s">
        <v>170</v>
      </c>
      <c r="J95" s="208" t="s">
        <v>268</v>
      </c>
      <c r="K95" s="208" t="s">
        <v>170</v>
      </c>
      <c r="L95" s="208" t="s">
        <v>269</v>
      </c>
      <c r="M95" s="20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3" t="s">
        <v>192</v>
      </c>
      <c r="B1" s="203" t="s">
        <v>156</v>
      </c>
      <c r="C1" s="203" t="s">
        <v>193</v>
      </c>
      <c r="D1" s="203" t="s">
        <v>158</v>
      </c>
      <c r="E1" s="203" t="s">
        <v>198</v>
      </c>
      <c r="F1" s="203" t="s">
        <v>160</v>
      </c>
      <c r="G1" s="203" t="s">
        <v>161</v>
      </c>
      <c r="H1" s="203" t="s">
        <v>162</v>
      </c>
      <c r="I1" s="203" t="s">
        <v>186</v>
      </c>
      <c r="J1" s="203" t="s">
        <v>164</v>
      </c>
      <c r="K1" s="203" t="s">
        <v>187</v>
      </c>
      <c r="L1" s="203" t="s">
        <v>199</v>
      </c>
      <c r="M1" s="203" t="s">
        <v>200</v>
      </c>
    </row>
    <row r="2" spans="1:13" x14ac:dyDescent="0.25">
      <c r="A2" s="204" t="s">
        <v>155</v>
      </c>
      <c r="B2" s="204" t="s">
        <v>52</v>
      </c>
      <c r="C2" s="204" t="s">
        <v>100</v>
      </c>
      <c r="D2" s="204" t="s">
        <v>101</v>
      </c>
      <c r="E2" s="205">
        <v>9468.9837538461543</v>
      </c>
      <c r="F2" s="205">
        <v>4734.4918769230771</v>
      </c>
      <c r="G2" s="205">
        <v>0.5</v>
      </c>
      <c r="H2" s="205">
        <v>4734.4918769230771</v>
      </c>
      <c r="I2" s="205">
        <v>0.5</v>
      </c>
      <c r="J2" s="205">
        <v>4734.4918769230771</v>
      </c>
      <c r="K2" s="205">
        <v>0.5</v>
      </c>
      <c r="L2" s="205">
        <v>0</v>
      </c>
      <c r="M2" s="204" t="s">
        <v>201</v>
      </c>
    </row>
    <row r="3" spans="1:13" x14ac:dyDescent="0.25">
      <c r="A3" s="204" t="s">
        <v>155</v>
      </c>
      <c r="B3" s="204" t="s">
        <v>52</v>
      </c>
      <c r="C3" s="204" t="s">
        <v>100</v>
      </c>
      <c r="D3" s="204" t="s">
        <v>89</v>
      </c>
      <c r="E3" s="205">
        <v>4734.4918769230771</v>
      </c>
      <c r="F3" s="205">
        <v>4734.4918769230771</v>
      </c>
      <c r="G3" s="205">
        <v>1</v>
      </c>
      <c r="H3" s="205">
        <v>4734.4918769230771</v>
      </c>
      <c r="I3" s="205">
        <v>1</v>
      </c>
      <c r="J3" s="205">
        <v>4734.4918769230771</v>
      </c>
      <c r="K3" s="205">
        <v>1</v>
      </c>
      <c r="L3" s="205">
        <v>4734.4918769230771</v>
      </c>
      <c r="M3" s="204" t="s">
        <v>202</v>
      </c>
    </row>
    <row r="4" spans="1:13" x14ac:dyDescent="0.25">
      <c r="A4" s="204" t="s">
        <v>155</v>
      </c>
      <c r="B4" s="204" t="s">
        <v>52</v>
      </c>
      <c r="C4" s="204" t="s">
        <v>100</v>
      </c>
      <c r="D4" s="204" t="s">
        <v>244</v>
      </c>
      <c r="E4" s="205">
        <v>4734.4918769230771</v>
      </c>
      <c r="F4" s="205">
        <v>0</v>
      </c>
      <c r="G4" s="205">
        <v>0</v>
      </c>
      <c r="H4" s="205">
        <v>0</v>
      </c>
      <c r="I4" s="205">
        <v>0</v>
      </c>
      <c r="J4" s="205">
        <v>0</v>
      </c>
      <c r="K4" s="205">
        <v>0</v>
      </c>
      <c r="L4" s="205">
        <v>0</v>
      </c>
      <c r="M4" s="204" t="s">
        <v>201</v>
      </c>
    </row>
    <row r="5" spans="1:13" x14ac:dyDescent="0.25">
      <c r="A5" s="204" t="s">
        <v>155</v>
      </c>
      <c r="B5" s="204" t="s">
        <v>52</v>
      </c>
      <c r="C5" s="204" t="s">
        <v>100</v>
      </c>
      <c r="D5" s="204" t="s">
        <v>245</v>
      </c>
      <c r="E5" s="205">
        <v>37875.935015384617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4" t="s">
        <v>201</v>
      </c>
    </row>
    <row r="6" spans="1:13" x14ac:dyDescent="0.25">
      <c r="A6" s="204" t="s">
        <v>155</v>
      </c>
      <c r="B6" s="204" t="s">
        <v>52</v>
      </c>
      <c r="C6" s="204" t="s">
        <v>100</v>
      </c>
      <c r="D6" s="204" t="s">
        <v>102</v>
      </c>
      <c r="E6" s="205">
        <v>4734.4918769230771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4" t="s">
        <v>201</v>
      </c>
    </row>
    <row r="7" spans="1:13" x14ac:dyDescent="0.25">
      <c r="A7" s="204" t="s">
        <v>155</v>
      </c>
      <c r="B7" s="204" t="s">
        <v>52</v>
      </c>
      <c r="C7" s="204" t="s">
        <v>103</v>
      </c>
      <c r="D7" s="204" t="s">
        <v>245</v>
      </c>
      <c r="E7" s="205">
        <v>28963.931482352935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4" t="s">
        <v>201</v>
      </c>
    </row>
    <row r="8" spans="1:13" x14ac:dyDescent="0.25">
      <c r="A8" s="204" t="s">
        <v>155</v>
      </c>
      <c r="B8" s="204" t="s">
        <v>52</v>
      </c>
      <c r="C8" s="204" t="s">
        <v>103</v>
      </c>
      <c r="D8" s="204" t="s">
        <v>102</v>
      </c>
      <c r="E8" s="205">
        <v>3620.4914352941169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4" t="s">
        <v>201</v>
      </c>
    </row>
    <row r="9" spans="1:13" x14ac:dyDescent="0.25">
      <c r="A9" s="204" t="s">
        <v>155</v>
      </c>
      <c r="B9" s="204" t="s">
        <v>52</v>
      </c>
      <c r="C9" s="204" t="s">
        <v>103</v>
      </c>
      <c r="D9" s="204" t="s">
        <v>244</v>
      </c>
      <c r="E9" s="205">
        <v>18102.457176470583</v>
      </c>
      <c r="F9" s="205">
        <v>0</v>
      </c>
      <c r="G9" s="205">
        <v>0</v>
      </c>
      <c r="H9" s="205">
        <v>0</v>
      </c>
      <c r="I9" s="205">
        <v>0</v>
      </c>
      <c r="J9" s="205">
        <v>0</v>
      </c>
      <c r="K9" s="205">
        <v>0</v>
      </c>
      <c r="L9" s="205">
        <v>0</v>
      </c>
      <c r="M9" s="204" t="s">
        <v>201</v>
      </c>
    </row>
    <row r="10" spans="1:13" x14ac:dyDescent="0.25">
      <c r="A10" s="204" t="s">
        <v>155</v>
      </c>
      <c r="B10" s="204" t="s">
        <v>52</v>
      </c>
      <c r="C10" s="204" t="s">
        <v>103</v>
      </c>
      <c r="D10" s="204" t="s">
        <v>101</v>
      </c>
      <c r="E10" s="205">
        <v>7240.9828705882337</v>
      </c>
      <c r="F10" s="205">
        <v>3620.4914352941169</v>
      </c>
      <c r="G10" s="205">
        <v>0.5</v>
      </c>
      <c r="H10" s="205">
        <v>3620.4914352941169</v>
      </c>
      <c r="I10" s="205">
        <v>0.5</v>
      </c>
      <c r="J10" s="205">
        <v>3620.4914352941169</v>
      </c>
      <c r="K10" s="205">
        <v>0.5</v>
      </c>
      <c r="L10" s="205">
        <v>0</v>
      </c>
      <c r="M10" s="204" t="s">
        <v>201</v>
      </c>
    </row>
    <row r="11" spans="1:13" x14ac:dyDescent="0.25">
      <c r="A11" s="204" t="s">
        <v>155</v>
      </c>
      <c r="B11" s="204" t="s">
        <v>52</v>
      </c>
      <c r="C11" s="204" t="s">
        <v>135</v>
      </c>
      <c r="D11" s="204" t="s">
        <v>136</v>
      </c>
      <c r="E11" s="205">
        <v>149745.84000000003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4" t="s">
        <v>201</v>
      </c>
    </row>
    <row r="12" spans="1:13" x14ac:dyDescent="0.25">
      <c r="A12" s="204" t="s">
        <v>155</v>
      </c>
      <c r="B12" s="204" t="s">
        <v>52</v>
      </c>
      <c r="C12" s="204" t="s">
        <v>92</v>
      </c>
      <c r="D12" s="204" t="s">
        <v>93</v>
      </c>
      <c r="E12" s="205">
        <v>3632.6453241000008</v>
      </c>
      <c r="F12" s="205">
        <v>3632.6453241000008</v>
      </c>
      <c r="G12" s="205">
        <v>1</v>
      </c>
      <c r="H12" s="205">
        <v>3632.6453241000008</v>
      </c>
      <c r="I12" s="205">
        <v>1</v>
      </c>
      <c r="J12" s="205">
        <v>3632.6453241000008</v>
      </c>
      <c r="K12" s="205">
        <v>1</v>
      </c>
      <c r="L12" s="205">
        <v>3632.6453241000008</v>
      </c>
      <c r="M12" s="204" t="s">
        <v>202</v>
      </c>
    </row>
    <row r="13" spans="1:13" ht="30" x14ac:dyDescent="0.25">
      <c r="A13" s="204" t="s">
        <v>155</v>
      </c>
      <c r="B13" s="204" t="s">
        <v>52</v>
      </c>
      <c r="C13" s="204" t="s">
        <v>94</v>
      </c>
      <c r="D13" s="204" t="s">
        <v>51</v>
      </c>
      <c r="E13" s="205">
        <v>66526.931673225001</v>
      </c>
      <c r="F13" s="205">
        <v>66526.931673225001</v>
      </c>
      <c r="G13" s="205">
        <v>1</v>
      </c>
      <c r="H13" s="205">
        <v>66526.931673225001</v>
      </c>
      <c r="I13" s="205">
        <v>1</v>
      </c>
      <c r="J13" s="205">
        <v>66526.931673225001</v>
      </c>
      <c r="K13" s="205">
        <v>1</v>
      </c>
      <c r="L13" s="205">
        <v>66526.931673225001</v>
      </c>
      <c r="M13" s="204" t="s">
        <v>202</v>
      </c>
    </row>
    <row r="14" spans="1:13" ht="30" x14ac:dyDescent="0.25">
      <c r="A14" s="204" t="s">
        <v>155</v>
      </c>
      <c r="B14" s="204" t="s">
        <v>52</v>
      </c>
      <c r="C14" s="204" t="s">
        <v>95</v>
      </c>
      <c r="D14" s="204" t="s">
        <v>168</v>
      </c>
      <c r="E14" s="205">
        <v>27322.570000000007</v>
      </c>
      <c r="F14" s="205">
        <v>27322.570000000007</v>
      </c>
      <c r="G14" s="205">
        <v>1</v>
      </c>
      <c r="H14" s="205">
        <v>27322.570000000007</v>
      </c>
      <c r="I14" s="205">
        <v>1</v>
      </c>
      <c r="J14" s="205">
        <v>27322.570000000007</v>
      </c>
      <c r="K14" s="205">
        <v>1</v>
      </c>
      <c r="L14" s="205">
        <v>27322.570000000007</v>
      </c>
      <c r="M14" s="204" t="s">
        <v>202</v>
      </c>
    </row>
    <row r="15" spans="1:13" ht="30" x14ac:dyDescent="0.25">
      <c r="A15" s="204" t="s">
        <v>155</v>
      </c>
      <c r="B15" s="204" t="s">
        <v>52</v>
      </c>
      <c r="C15" s="204" t="s">
        <v>127</v>
      </c>
      <c r="D15" s="204" t="s">
        <v>74</v>
      </c>
      <c r="E15" s="205">
        <v>4422.2285714285708</v>
      </c>
      <c r="F15" s="205">
        <v>4422.2285714285708</v>
      </c>
      <c r="G15" s="205">
        <v>1</v>
      </c>
      <c r="H15" s="205">
        <v>4422.2285714285708</v>
      </c>
      <c r="I15" s="205">
        <v>1</v>
      </c>
      <c r="J15" s="205">
        <v>4422.2285714285708</v>
      </c>
      <c r="K15" s="205">
        <v>1</v>
      </c>
      <c r="L15" s="205">
        <v>4422.2285714285708</v>
      </c>
      <c r="M15" s="204" t="s">
        <v>202</v>
      </c>
    </row>
    <row r="16" spans="1:13" ht="30" x14ac:dyDescent="0.25">
      <c r="A16" s="204" t="s">
        <v>155</v>
      </c>
      <c r="B16" s="204" t="s">
        <v>52</v>
      </c>
      <c r="C16" s="204" t="s">
        <v>127</v>
      </c>
      <c r="D16" s="204" t="s">
        <v>46</v>
      </c>
      <c r="E16" s="205">
        <v>3316.6714285714279</v>
      </c>
      <c r="F16" s="205">
        <v>3316.6714285714279</v>
      </c>
      <c r="G16" s="205">
        <v>1</v>
      </c>
      <c r="H16" s="205">
        <v>3316.6714285714279</v>
      </c>
      <c r="I16" s="205">
        <v>1</v>
      </c>
      <c r="J16" s="205">
        <v>3316.6714285714279</v>
      </c>
      <c r="K16" s="205">
        <v>1</v>
      </c>
      <c r="L16" s="205">
        <v>3316.6714285714279</v>
      </c>
      <c r="M16" s="204" t="s">
        <v>202</v>
      </c>
    </row>
    <row r="17" spans="1:13" ht="30" x14ac:dyDescent="0.25">
      <c r="A17" s="204" t="s">
        <v>155</v>
      </c>
      <c r="B17" s="204" t="s">
        <v>52</v>
      </c>
      <c r="C17" s="204" t="s">
        <v>129</v>
      </c>
      <c r="D17" s="204" t="s">
        <v>74</v>
      </c>
      <c r="E17" s="205">
        <v>12606.699999999999</v>
      </c>
      <c r="F17" s="205">
        <v>12606.699999999999</v>
      </c>
      <c r="G17" s="205">
        <v>1</v>
      </c>
      <c r="H17" s="205">
        <v>12606.699999999999</v>
      </c>
      <c r="I17" s="205">
        <v>1</v>
      </c>
      <c r="J17" s="205">
        <v>12606.699999999999</v>
      </c>
      <c r="K17" s="205">
        <v>1</v>
      </c>
      <c r="L17" s="205">
        <v>12606.699999999999</v>
      </c>
      <c r="M17" s="204" t="s">
        <v>202</v>
      </c>
    </row>
    <row r="18" spans="1:13" ht="30" x14ac:dyDescent="0.25">
      <c r="A18" s="204" t="s">
        <v>155</v>
      </c>
      <c r="B18" s="204" t="s">
        <v>52</v>
      </c>
      <c r="C18" s="204" t="s">
        <v>212</v>
      </c>
      <c r="D18" s="204" t="s">
        <v>213</v>
      </c>
      <c r="E18" s="205">
        <v>437.82982499999997</v>
      </c>
      <c r="F18" s="205">
        <v>437.82982499999997</v>
      </c>
      <c r="G18" s="205">
        <v>1</v>
      </c>
      <c r="H18" s="205">
        <v>437.82982499999997</v>
      </c>
      <c r="I18" s="205">
        <v>1</v>
      </c>
      <c r="J18" s="205">
        <v>437.82982499999997</v>
      </c>
      <c r="K18" s="205">
        <v>1</v>
      </c>
      <c r="L18" s="205">
        <v>437.82982499999997</v>
      </c>
      <c r="M18" s="204" t="s">
        <v>202</v>
      </c>
    </row>
    <row r="19" spans="1:13" ht="30" x14ac:dyDescent="0.25">
      <c r="A19" s="204" t="s">
        <v>155</v>
      </c>
      <c r="B19" s="204" t="s">
        <v>52</v>
      </c>
      <c r="C19" s="204" t="s">
        <v>124</v>
      </c>
      <c r="D19" s="204" t="s">
        <v>74</v>
      </c>
      <c r="E19" s="205">
        <v>11811.4</v>
      </c>
      <c r="F19" s="205">
        <v>11811.4</v>
      </c>
      <c r="G19" s="205">
        <v>1</v>
      </c>
      <c r="H19" s="205">
        <v>11811.4</v>
      </c>
      <c r="I19" s="205">
        <v>1</v>
      </c>
      <c r="J19" s="205">
        <v>11811.4</v>
      </c>
      <c r="K19" s="205">
        <v>1</v>
      </c>
      <c r="L19" s="205">
        <v>11811.4</v>
      </c>
      <c r="M19" s="204" t="s">
        <v>202</v>
      </c>
    </row>
    <row r="20" spans="1:13" ht="30" x14ac:dyDescent="0.25">
      <c r="A20" s="204" t="s">
        <v>155</v>
      </c>
      <c r="B20" s="204" t="s">
        <v>52</v>
      </c>
      <c r="C20" s="204" t="s">
        <v>167</v>
      </c>
      <c r="D20" s="204" t="s">
        <v>74</v>
      </c>
      <c r="E20" s="205">
        <v>13649.199999999997</v>
      </c>
      <c r="F20" s="205">
        <v>13649.199999999997</v>
      </c>
      <c r="G20" s="205">
        <v>1</v>
      </c>
      <c r="H20" s="205">
        <v>13649.199999999997</v>
      </c>
      <c r="I20" s="205">
        <v>1</v>
      </c>
      <c r="J20" s="205">
        <v>13649.199999999997</v>
      </c>
      <c r="K20" s="205">
        <v>1</v>
      </c>
      <c r="L20" s="205">
        <v>13649.199999999997</v>
      </c>
      <c r="M20" s="204" t="s">
        <v>202</v>
      </c>
    </row>
    <row r="21" spans="1:13" ht="30" x14ac:dyDescent="0.25">
      <c r="A21" s="204" t="s">
        <v>155</v>
      </c>
      <c r="B21" s="204" t="s">
        <v>52</v>
      </c>
      <c r="C21" s="204" t="s">
        <v>73</v>
      </c>
      <c r="D21" s="204" t="s">
        <v>74</v>
      </c>
      <c r="E21" s="205">
        <v>18010.695291250006</v>
      </c>
      <c r="F21" s="205">
        <v>12607.486703875004</v>
      </c>
      <c r="G21" s="205">
        <v>0.7</v>
      </c>
      <c r="H21" s="205">
        <v>12607.486703875004</v>
      </c>
      <c r="I21" s="205">
        <v>0.7</v>
      </c>
      <c r="J21" s="205">
        <v>10806.417174750002</v>
      </c>
      <c r="K21" s="205">
        <v>0.6</v>
      </c>
      <c r="L21" s="205">
        <v>0</v>
      </c>
      <c r="M21" s="204" t="s">
        <v>201</v>
      </c>
    </row>
    <row r="22" spans="1:13" ht="30" x14ac:dyDescent="0.25">
      <c r="A22" s="204" t="s">
        <v>155</v>
      </c>
      <c r="B22" s="204" t="s">
        <v>52</v>
      </c>
      <c r="C22" s="204" t="s">
        <v>90</v>
      </c>
      <c r="D22" s="204" t="s">
        <v>74</v>
      </c>
      <c r="E22" s="205">
        <v>14499.954724850006</v>
      </c>
      <c r="F22" s="205">
        <v>14499.954724850006</v>
      </c>
      <c r="G22" s="205">
        <v>1</v>
      </c>
      <c r="H22" s="205">
        <v>14499.954724850006</v>
      </c>
      <c r="I22" s="205">
        <v>1</v>
      </c>
      <c r="J22" s="205">
        <v>14499.954724850006</v>
      </c>
      <c r="K22" s="205">
        <v>1</v>
      </c>
      <c r="L22" s="205">
        <v>14499.954724850006</v>
      </c>
      <c r="M22" s="204" t="s">
        <v>202</v>
      </c>
    </row>
    <row r="23" spans="1:13" x14ac:dyDescent="0.25">
      <c r="A23" s="204" t="s">
        <v>155</v>
      </c>
      <c r="B23" s="204" t="s">
        <v>105</v>
      </c>
      <c r="C23" s="204" t="s">
        <v>173</v>
      </c>
      <c r="D23" s="204" t="s">
        <v>107</v>
      </c>
      <c r="E23" s="205">
        <v>1420480</v>
      </c>
      <c r="F23" s="206"/>
      <c r="G23" s="206"/>
      <c r="H23" s="206"/>
      <c r="I23" s="206"/>
      <c r="J23" s="206"/>
      <c r="K23" s="206"/>
      <c r="L23" s="205">
        <v>0</v>
      </c>
      <c r="M23" s="204" t="s">
        <v>201</v>
      </c>
    </row>
    <row r="24" spans="1:13" x14ac:dyDescent="0.25">
      <c r="A24" s="204" t="s">
        <v>155</v>
      </c>
      <c r="B24" s="204" t="s">
        <v>105</v>
      </c>
      <c r="C24" s="204" t="s">
        <v>174</v>
      </c>
      <c r="D24" s="204" t="s">
        <v>107</v>
      </c>
      <c r="E24" s="205">
        <v>352478.99232000008</v>
      </c>
      <c r="F24" s="206"/>
      <c r="G24" s="206"/>
      <c r="H24" s="206"/>
      <c r="I24" s="206"/>
      <c r="J24" s="206"/>
      <c r="K24" s="206"/>
      <c r="L24" s="205">
        <v>0</v>
      </c>
      <c r="M24" s="204" t="s">
        <v>201</v>
      </c>
    </row>
    <row r="25" spans="1:13" x14ac:dyDescent="0.25">
      <c r="A25" s="204" t="s">
        <v>155</v>
      </c>
      <c r="B25" s="204" t="s">
        <v>105</v>
      </c>
      <c r="C25" s="204" t="s">
        <v>41</v>
      </c>
      <c r="D25" s="204" t="s">
        <v>107</v>
      </c>
      <c r="E25" s="205">
        <v>250809.98000000007</v>
      </c>
      <c r="F25" s="206"/>
      <c r="G25" s="206"/>
      <c r="H25" s="206"/>
      <c r="I25" s="206"/>
      <c r="J25" s="206"/>
      <c r="K25" s="206"/>
      <c r="L25" s="205">
        <v>0</v>
      </c>
      <c r="M25" s="204" t="s">
        <v>201</v>
      </c>
    </row>
    <row r="26" spans="1:13" x14ac:dyDescent="0.25">
      <c r="A26" s="204" t="s">
        <v>155</v>
      </c>
      <c r="B26" s="204" t="s">
        <v>105</v>
      </c>
      <c r="C26" s="204" t="s">
        <v>175</v>
      </c>
      <c r="D26" s="204" t="s">
        <v>107</v>
      </c>
      <c r="E26" s="205">
        <v>1244360</v>
      </c>
      <c r="F26" s="206"/>
      <c r="G26" s="206"/>
      <c r="H26" s="206"/>
      <c r="I26" s="206"/>
      <c r="J26" s="206"/>
      <c r="K26" s="206"/>
      <c r="L26" s="205">
        <v>0</v>
      </c>
      <c r="M26" s="204" t="s">
        <v>201</v>
      </c>
    </row>
    <row r="27" spans="1:13" x14ac:dyDescent="0.25">
      <c r="A27" s="204" t="s">
        <v>155</v>
      </c>
      <c r="B27" s="204" t="s">
        <v>105</v>
      </c>
      <c r="C27" s="204" t="s">
        <v>176</v>
      </c>
      <c r="D27" s="204" t="s">
        <v>107</v>
      </c>
      <c r="E27" s="205">
        <v>1216020</v>
      </c>
      <c r="F27" s="206"/>
      <c r="G27" s="206"/>
      <c r="H27" s="206"/>
      <c r="I27" s="206"/>
      <c r="J27" s="206"/>
      <c r="K27" s="206"/>
      <c r="L27" s="205">
        <v>0</v>
      </c>
      <c r="M27" s="204" t="s">
        <v>201</v>
      </c>
    </row>
    <row r="28" spans="1:13" x14ac:dyDescent="0.25">
      <c r="A28" s="204" t="s">
        <v>155</v>
      </c>
      <c r="B28" s="204" t="s">
        <v>105</v>
      </c>
      <c r="C28" s="204" t="s">
        <v>177</v>
      </c>
      <c r="D28" s="204" t="s">
        <v>107</v>
      </c>
      <c r="E28" s="205">
        <v>1165700</v>
      </c>
      <c r="F28" s="206"/>
      <c r="G28" s="206"/>
      <c r="H28" s="206"/>
      <c r="I28" s="206"/>
      <c r="J28" s="206"/>
      <c r="K28" s="206"/>
      <c r="L28" s="205">
        <v>0</v>
      </c>
      <c r="M28" s="204" t="s">
        <v>201</v>
      </c>
    </row>
    <row r="29" spans="1:13" x14ac:dyDescent="0.25">
      <c r="A29" s="204" t="s">
        <v>155</v>
      </c>
      <c r="B29" s="204" t="s">
        <v>105</v>
      </c>
      <c r="C29" s="204" t="s">
        <v>178</v>
      </c>
      <c r="D29" s="204" t="s">
        <v>107</v>
      </c>
      <c r="E29" s="205">
        <v>1049600</v>
      </c>
      <c r="F29" s="206"/>
      <c r="G29" s="206"/>
      <c r="H29" s="206"/>
      <c r="I29" s="206"/>
      <c r="J29" s="206"/>
      <c r="K29" s="206"/>
      <c r="L29" s="205">
        <v>0</v>
      </c>
      <c r="M29" s="204" t="s">
        <v>201</v>
      </c>
    </row>
    <row r="30" spans="1:13" x14ac:dyDescent="0.25">
      <c r="A30" s="204" t="s">
        <v>155</v>
      </c>
      <c r="B30" s="204" t="s">
        <v>105</v>
      </c>
      <c r="C30" s="204" t="s">
        <v>146</v>
      </c>
      <c r="D30" s="204" t="s">
        <v>107</v>
      </c>
      <c r="E30" s="205">
        <v>909930</v>
      </c>
      <c r="F30" s="205">
        <v>909930</v>
      </c>
      <c r="G30" s="205">
        <v>1</v>
      </c>
      <c r="H30" s="205">
        <v>909930</v>
      </c>
      <c r="I30" s="205">
        <v>1</v>
      </c>
      <c r="J30" s="205">
        <v>909930</v>
      </c>
      <c r="K30" s="205">
        <v>1</v>
      </c>
      <c r="L30" s="205">
        <v>909930</v>
      </c>
      <c r="M30" s="204" t="s">
        <v>202</v>
      </c>
    </row>
    <row r="31" spans="1:13" x14ac:dyDescent="0.25">
      <c r="A31" s="204" t="s">
        <v>155</v>
      </c>
      <c r="B31" s="204" t="s">
        <v>190</v>
      </c>
      <c r="C31" s="204" t="s">
        <v>172</v>
      </c>
      <c r="D31" s="204" t="s">
        <v>184</v>
      </c>
      <c r="E31" s="205">
        <v>1105480</v>
      </c>
      <c r="F31" s="206"/>
      <c r="G31" s="206"/>
      <c r="H31" s="206"/>
      <c r="I31" s="206"/>
      <c r="J31" s="206"/>
      <c r="K31" s="206"/>
      <c r="L31" s="205">
        <v>0</v>
      </c>
      <c r="M31" s="204" t="s">
        <v>201</v>
      </c>
    </row>
    <row r="32" spans="1:13" x14ac:dyDescent="0.25">
      <c r="A32" s="204" t="s">
        <v>155</v>
      </c>
      <c r="B32" s="204" t="s">
        <v>105</v>
      </c>
      <c r="C32" s="204" t="s">
        <v>172</v>
      </c>
      <c r="D32" s="204" t="s">
        <v>107</v>
      </c>
      <c r="E32" s="205">
        <v>1424750</v>
      </c>
      <c r="F32" s="206"/>
      <c r="G32" s="206"/>
      <c r="H32" s="206"/>
      <c r="I32" s="206"/>
      <c r="J32" s="206"/>
      <c r="K32" s="206"/>
      <c r="L32" s="205">
        <v>0</v>
      </c>
      <c r="M32" s="204" t="s">
        <v>201</v>
      </c>
    </row>
    <row r="33" spans="1:13" x14ac:dyDescent="0.25">
      <c r="A33" s="204" t="s">
        <v>155</v>
      </c>
      <c r="B33" s="204" t="s">
        <v>172</v>
      </c>
      <c r="C33" s="204" t="s">
        <v>190</v>
      </c>
      <c r="D33" s="204" t="s">
        <v>258</v>
      </c>
      <c r="E33" s="205">
        <v>0</v>
      </c>
      <c r="F33" s="205">
        <v>0</v>
      </c>
      <c r="G33" s="206"/>
      <c r="H33" s="205">
        <v>0</v>
      </c>
      <c r="I33" s="206"/>
      <c r="J33" s="205">
        <v>0</v>
      </c>
      <c r="K33" s="206"/>
      <c r="L33" s="205">
        <v>0</v>
      </c>
      <c r="M33" s="204" t="s">
        <v>201</v>
      </c>
    </row>
    <row r="34" spans="1:13" x14ac:dyDescent="0.25">
      <c r="A34" s="204" t="s">
        <v>155</v>
      </c>
      <c r="B34" s="204" t="s">
        <v>105</v>
      </c>
      <c r="C34" s="204" t="s">
        <v>147</v>
      </c>
      <c r="D34" s="204" t="s">
        <v>107</v>
      </c>
      <c r="E34" s="205">
        <v>949100</v>
      </c>
      <c r="F34" s="205">
        <v>949100</v>
      </c>
      <c r="G34" s="205">
        <v>1</v>
      </c>
      <c r="H34" s="205">
        <v>949100</v>
      </c>
      <c r="I34" s="205">
        <v>1</v>
      </c>
      <c r="J34" s="205">
        <v>776536.36363636365</v>
      </c>
      <c r="K34" s="205">
        <v>0.81818181818181823</v>
      </c>
      <c r="L34" s="205">
        <v>0</v>
      </c>
      <c r="M34" s="204" t="s">
        <v>201</v>
      </c>
    </row>
    <row r="35" spans="1:13" x14ac:dyDescent="0.25">
      <c r="A35" s="204" t="s">
        <v>155</v>
      </c>
      <c r="B35" s="204" t="s">
        <v>105</v>
      </c>
      <c r="C35" s="204" t="s">
        <v>47</v>
      </c>
      <c r="D35" s="204" t="s">
        <v>107</v>
      </c>
      <c r="E35" s="205">
        <v>398423.89138000004</v>
      </c>
      <c r="F35" s="206"/>
      <c r="G35" s="206"/>
      <c r="H35" s="206"/>
      <c r="I35" s="206"/>
      <c r="J35" s="206"/>
      <c r="K35" s="206"/>
      <c r="L35" s="205">
        <v>0</v>
      </c>
      <c r="M35" s="204" t="s">
        <v>201</v>
      </c>
    </row>
    <row r="36" spans="1:13" x14ac:dyDescent="0.25">
      <c r="A36" s="204" t="s">
        <v>155</v>
      </c>
      <c r="B36" s="204" t="s">
        <v>47</v>
      </c>
      <c r="C36" s="204" t="s">
        <v>48</v>
      </c>
      <c r="D36" s="204" t="s">
        <v>49</v>
      </c>
      <c r="E36" s="205">
        <v>24226.838100000015</v>
      </c>
      <c r="F36" s="205">
        <v>24226.838100000015</v>
      </c>
      <c r="G36" s="205">
        <v>1</v>
      </c>
      <c r="H36" s="205">
        <v>24226.838100000015</v>
      </c>
      <c r="I36" s="205">
        <v>1</v>
      </c>
      <c r="J36" s="205">
        <v>24226.838100000015</v>
      </c>
      <c r="K36" s="205">
        <v>1</v>
      </c>
      <c r="L36" s="205">
        <v>24226.838100000015</v>
      </c>
      <c r="M36" s="204" t="s">
        <v>202</v>
      </c>
    </row>
    <row r="37" spans="1:13" x14ac:dyDescent="0.25">
      <c r="A37" s="204" t="s">
        <v>155</v>
      </c>
      <c r="B37" s="204" t="s">
        <v>47</v>
      </c>
      <c r="C37" s="204" t="s">
        <v>48</v>
      </c>
      <c r="D37" s="204" t="s">
        <v>168</v>
      </c>
      <c r="E37" s="205">
        <v>14356.644800000009</v>
      </c>
      <c r="F37" s="205">
        <v>14356.644800000009</v>
      </c>
      <c r="G37" s="205">
        <v>1</v>
      </c>
      <c r="H37" s="205">
        <v>14356.644800000009</v>
      </c>
      <c r="I37" s="205">
        <v>1</v>
      </c>
      <c r="J37" s="205">
        <v>14356.644800000009</v>
      </c>
      <c r="K37" s="205">
        <v>1</v>
      </c>
      <c r="L37" s="205">
        <v>14356.644800000009</v>
      </c>
      <c r="M37" s="204" t="s">
        <v>202</v>
      </c>
    </row>
    <row r="38" spans="1:13" x14ac:dyDescent="0.25">
      <c r="A38" s="204" t="s">
        <v>155</v>
      </c>
      <c r="B38" s="204" t="s">
        <v>105</v>
      </c>
      <c r="C38" s="204" t="s">
        <v>179</v>
      </c>
      <c r="D38" s="204" t="s">
        <v>107</v>
      </c>
      <c r="E38" s="205">
        <v>270673.31</v>
      </c>
      <c r="F38" s="205">
        <v>270673.31</v>
      </c>
      <c r="G38" s="205">
        <v>1</v>
      </c>
      <c r="H38" s="205">
        <v>270673.31</v>
      </c>
      <c r="I38" s="205">
        <v>1</v>
      </c>
      <c r="J38" s="205">
        <v>270673.31</v>
      </c>
      <c r="K38" s="205">
        <v>1</v>
      </c>
      <c r="L38" s="205">
        <v>270673.31</v>
      </c>
      <c r="M38" s="204" t="s">
        <v>202</v>
      </c>
    </row>
    <row r="39" spans="1:13" x14ac:dyDescent="0.25">
      <c r="A39" s="204" t="s">
        <v>155</v>
      </c>
      <c r="B39" s="204" t="s">
        <v>105</v>
      </c>
      <c r="C39" s="204" t="s">
        <v>180</v>
      </c>
      <c r="D39" s="204" t="s">
        <v>107</v>
      </c>
      <c r="E39" s="205">
        <v>1586230</v>
      </c>
      <c r="F39" s="205">
        <v>1586230</v>
      </c>
      <c r="G39" s="205">
        <v>1</v>
      </c>
      <c r="H39" s="205">
        <v>1586230</v>
      </c>
      <c r="I39" s="205">
        <v>1</v>
      </c>
      <c r="J39" s="205">
        <v>1586230</v>
      </c>
      <c r="K39" s="205">
        <v>1</v>
      </c>
      <c r="L39" s="205">
        <v>1586230</v>
      </c>
      <c r="M39" s="204" t="s">
        <v>202</v>
      </c>
    </row>
    <row r="40" spans="1:13" x14ac:dyDescent="0.25">
      <c r="A40" s="204" t="s">
        <v>155</v>
      </c>
      <c r="B40" s="204" t="s">
        <v>180</v>
      </c>
      <c r="C40" s="204" t="s">
        <v>180</v>
      </c>
      <c r="D40" s="204" t="s">
        <v>252</v>
      </c>
      <c r="E40" s="205">
        <v>1571.3225315749999</v>
      </c>
      <c r="F40" s="205">
        <v>1571.3225315749999</v>
      </c>
      <c r="G40" s="205">
        <v>1</v>
      </c>
      <c r="H40" s="205">
        <v>1571.3225315749999</v>
      </c>
      <c r="I40" s="205">
        <v>1</v>
      </c>
      <c r="J40" s="205">
        <v>1571.3225315749999</v>
      </c>
      <c r="K40" s="205">
        <v>1</v>
      </c>
      <c r="L40" s="205">
        <v>1571.3225315749999</v>
      </c>
      <c r="M40" s="204" t="s">
        <v>202</v>
      </c>
    </row>
    <row r="41" spans="1:13" x14ac:dyDescent="0.25">
      <c r="A41" s="204" t="s">
        <v>155</v>
      </c>
      <c r="B41" s="204" t="s">
        <v>181</v>
      </c>
      <c r="C41" s="204" t="s">
        <v>181</v>
      </c>
      <c r="D41" s="204" t="s">
        <v>84</v>
      </c>
      <c r="E41" s="205">
        <v>231366.76</v>
      </c>
      <c r="F41" s="205">
        <v>231366.75872000004</v>
      </c>
      <c r="G41" s="205">
        <v>0.9999999944676583</v>
      </c>
      <c r="H41" s="205">
        <v>231366.75872000004</v>
      </c>
      <c r="I41" s="205">
        <v>0.9999999944676583</v>
      </c>
      <c r="J41" s="205">
        <v>231366.75872000004</v>
      </c>
      <c r="K41" s="205">
        <v>0.9999999944676583</v>
      </c>
      <c r="L41" s="205">
        <v>0</v>
      </c>
      <c r="M41" s="204" t="s">
        <v>201</v>
      </c>
    </row>
    <row r="42" spans="1:13" x14ac:dyDescent="0.25">
      <c r="A42" s="204" t="s">
        <v>155</v>
      </c>
      <c r="B42" s="204" t="s">
        <v>105</v>
      </c>
      <c r="C42" s="204" t="s">
        <v>181</v>
      </c>
      <c r="D42" s="204" t="s">
        <v>107</v>
      </c>
      <c r="E42" s="205">
        <v>231366.76</v>
      </c>
      <c r="F42" s="205">
        <v>231366.76</v>
      </c>
      <c r="G42" s="205">
        <v>1</v>
      </c>
      <c r="H42" s="205">
        <v>231366.76</v>
      </c>
      <c r="I42" s="205">
        <v>1</v>
      </c>
      <c r="J42" s="205">
        <v>231366.76</v>
      </c>
      <c r="K42" s="205">
        <v>1</v>
      </c>
      <c r="L42" s="205">
        <v>231366.76</v>
      </c>
      <c r="M42" s="204" t="s">
        <v>202</v>
      </c>
    </row>
    <row r="43" spans="1:13" x14ac:dyDescent="0.25">
      <c r="A43" s="204" t="s">
        <v>155</v>
      </c>
      <c r="B43" s="204" t="s">
        <v>105</v>
      </c>
      <c r="C43" s="204" t="s">
        <v>182</v>
      </c>
      <c r="D43" s="204" t="s">
        <v>107</v>
      </c>
      <c r="E43" s="205">
        <v>1407060</v>
      </c>
      <c r="F43" s="206"/>
      <c r="G43" s="206"/>
      <c r="H43" s="206"/>
      <c r="I43" s="206"/>
      <c r="J43" s="206"/>
      <c r="K43" s="206"/>
      <c r="L43" s="205">
        <v>0</v>
      </c>
      <c r="M43" s="204" t="s">
        <v>201</v>
      </c>
    </row>
    <row r="44" spans="1:13" x14ac:dyDescent="0.25">
      <c r="A44" s="204" t="s">
        <v>155</v>
      </c>
      <c r="B44" s="204" t="s">
        <v>52</v>
      </c>
      <c r="C44" s="204" t="s">
        <v>182</v>
      </c>
      <c r="D44" s="204" t="s">
        <v>84</v>
      </c>
      <c r="E44" s="205">
        <v>0</v>
      </c>
      <c r="F44" s="205">
        <v>0</v>
      </c>
      <c r="G44" s="206"/>
      <c r="H44" s="205">
        <v>0</v>
      </c>
      <c r="I44" s="206"/>
      <c r="J44" s="205">
        <v>0</v>
      </c>
      <c r="K44" s="206"/>
      <c r="L44" s="205">
        <v>0</v>
      </c>
      <c r="M44" s="204" t="s">
        <v>201</v>
      </c>
    </row>
    <row r="45" spans="1:13" x14ac:dyDescent="0.25">
      <c r="A45" s="204" t="s">
        <v>155</v>
      </c>
      <c r="B45" s="204" t="s">
        <v>105</v>
      </c>
      <c r="C45" s="204" t="s">
        <v>183</v>
      </c>
      <c r="D45" s="204" t="s">
        <v>107</v>
      </c>
      <c r="E45" s="205">
        <v>1425220</v>
      </c>
      <c r="F45" s="206"/>
      <c r="G45" s="206"/>
      <c r="H45" s="206"/>
      <c r="I45" s="206"/>
      <c r="J45" s="206"/>
      <c r="K45" s="206"/>
      <c r="L45" s="205">
        <v>0</v>
      </c>
      <c r="M45" s="204" t="s">
        <v>201</v>
      </c>
    </row>
    <row r="46" spans="1:13" x14ac:dyDescent="0.25">
      <c r="A46" s="204" t="s">
        <v>155</v>
      </c>
      <c r="B46" s="204" t="s">
        <v>52</v>
      </c>
      <c r="C46" s="204" t="s">
        <v>183</v>
      </c>
      <c r="D46" s="204" t="s">
        <v>84</v>
      </c>
      <c r="E46" s="205">
        <v>0</v>
      </c>
      <c r="F46" s="205">
        <v>0</v>
      </c>
      <c r="G46" s="206"/>
      <c r="H46" s="205">
        <v>0</v>
      </c>
      <c r="I46" s="206"/>
      <c r="J46" s="205">
        <v>0</v>
      </c>
      <c r="K46" s="206"/>
      <c r="L46" s="205">
        <v>0</v>
      </c>
      <c r="M46" s="204" t="s">
        <v>201</v>
      </c>
    </row>
    <row r="47" spans="1:13" x14ac:dyDescent="0.25">
      <c r="A47" s="204" t="s">
        <v>155</v>
      </c>
      <c r="B47" s="204" t="s">
        <v>44</v>
      </c>
      <c r="C47" s="204" t="s">
        <v>169</v>
      </c>
      <c r="D47" s="204" t="s">
        <v>46</v>
      </c>
      <c r="E47" s="205">
        <v>111189.83999999997</v>
      </c>
      <c r="F47" s="205">
        <v>111189.83999999997</v>
      </c>
      <c r="G47" s="205">
        <v>1</v>
      </c>
      <c r="H47" s="205">
        <v>111189.83999999997</v>
      </c>
      <c r="I47" s="205">
        <v>1</v>
      </c>
      <c r="J47" s="205">
        <v>111189.83999999997</v>
      </c>
      <c r="K47" s="205">
        <v>1</v>
      </c>
      <c r="L47" s="205">
        <v>111189.83999999997</v>
      </c>
      <c r="M47" s="204" t="s">
        <v>202</v>
      </c>
    </row>
    <row r="48" spans="1:13" x14ac:dyDescent="0.25">
      <c r="A48" s="204" t="s">
        <v>155</v>
      </c>
      <c r="B48" s="204" t="s">
        <v>44</v>
      </c>
      <c r="C48" s="204" t="s">
        <v>85</v>
      </c>
      <c r="D48" s="204" t="s">
        <v>46</v>
      </c>
      <c r="E48" s="205">
        <v>112594.33999999989</v>
      </c>
      <c r="F48" s="205">
        <v>112594.33999999989</v>
      </c>
      <c r="G48" s="205">
        <v>1</v>
      </c>
      <c r="H48" s="205">
        <v>112594.33999999989</v>
      </c>
      <c r="I48" s="205">
        <v>1</v>
      </c>
      <c r="J48" s="205">
        <v>112594.33999999989</v>
      </c>
      <c r="K48" s="205">
        <v>1</v>
      </c>
      <c r="L48" s="205">
        <v>112594.33999999989</v>
      </c>
      <c r="M48" s="204" t="s">
        <v>202</v>
      </c>
    </row>
    <row r="49" spans="1:13" x14ac:dyDescent="0.25">
      <c r="A49" s="204" t="s">
        <v>155</v>
      </c>
      <c r="B49" s="204" t="s">
        <v>44</v>
      </c>
      <c r="C49" s="204" t="s">
        <v>82</v>
      </c>
      <c r="D49" s="204" t="s">
        <v>46</v>
      </c>
      <c r="E49" s="205">
        <v>103605.23999999985</v>
      </c>
      <c r="F49" s="205">
        <v>103605.23999999985</v>
      </c>
      <c r="G49" s="205">
        <v>1</v>
      </c>
      <c r="H49" s="205">
        <v>103605.23999999985</v>
      </c>
      <c r="I49" s="205">
        <v>1</v>
      </c>
      <c r="J49" s="205">
        <v>103605.23999999985</v>
      </c>
      <c r="K49" s="205">
        <v>1</v>
      </c>
      <c r="L49" s="205">
        <v>103605.23999999985</v>
      </c>
      <c r="M49" s="204" t="s">
        <v>202</v>
      </c>
    </row>
    <row r="50" spans="1:13" x14ac:dyDescent="0.25">
      <c r="A50" s="204" t="s">
        <v>155</v>
      </c>
      <c r="B50" s="204" t="s">
        <v>44</v>
      </c>
      <c r="C50" s="204" t="s">
        <v>81</v>
      </c>
      <c r="D50" s="204" t="s">
        <v>46</v>
      </c>
      <c r="E50" s="205">
        <v>95925.059999999983</v>
      </c>
      <c r="F50" s="205">
        <v>95925.059999999983</v>
      </c>
      <c r="G50" s="205">
        <v>1</v>
      </c>
      <c r="H50" s="205">
        <v>95925.059999999983</v>
      </c>
      <c r="I50" s="205">
        <v>1</v>
      </c>
      <c r="J50" s="205">
        <v>95925.059999999983</v>
      </c>
      <c r="K50" s="205">
        <v>1</v>
      </c>
      <c r="L50" s="205">
        <v>95925.059999999983</v>
      </c>
      <c r="M50" s="204" t="s">
        <v>202</v>
      </c>
    </row>
    <row r="51" spans="1:13" x14ac:dyDescent="0.25">
      <c r="A51" s="204" t="s">
        <v>155</v>
      </c>
      <c r="B51" s="204" t="s">
        <v>44</v>
      </c>
      <c r="C51" s="204" t="s">
        <v>75</v>
      </c>
      <c r="D51" s="204" t="s">
        <v>46</v>
      </c>
      <c r="E51" s="205">
        <v>95809.140000000101</v>
      </c>
      <c r="F51" s="205">
        <v>95809.140000000101</v>
      </c>
      <c r="G51" s="205">
        <v>1</v>
      </c>
      <c r="H51" s="205">
        <v>95809.140000000101</v>
      </c>
      <c r="I51" s="205">
        <v>1</v>
      </c>
      <c r="J51" s="205">
        <v>95809.140000000101</v>
      </c>
      <c r="K51" s="205">
        <v>1</v>
      </c>
      <c r="L51" s="205">
        <v>95809.140000000101</v>
      </c>
      <c r="M51" s="204" t="s">
        <v>202</v>
      </c>
    </row>
    <row r="52" spans="1:13" x14ac:dyDescent="0.25">
      <c r="A52" s="204" t="s">
        <v>155</v>
      </c>
      <c r="B52" s="204" t="s">
        <v>44</v>
      </c>
      <c r="C52" s="204" t="s">
        <v>72</v>
      </c>
      <c r="D52" s="204" t="s">
        <v>46</v>
      </c>
      <c r="E52" s="205">
        <v>95330.38367840006</v>
      </c>
      <c r="F52" s="205">
        <v>95330.38367840006</v>
      </c>
      <c r="G52" s="205">
        <v>1</v>
      </c>
      <c r="H52" s="205">
        <v>95330.38367840006</v>
      </c>
      <c r="I52" s="205">
        <v>1</v>
      </c>
      <c r="J52" s="205">
        <v>95330.38367840006</v>
      </c>
      <c r="K52" s="205">
        <v>1</v>
      </c>
      <c r="L52" s="205">
        <v>95330.38367840006</v>
      </c>
      <c r="M52" s="204" t="s">
        <v>202</v>
      </c>
    </row>
    <row r="53" spans="1:13" x14ac:dyDescent="0.25">
      <c r="A53" s="204" t="s">
        <v>155</v>
      </c>
      <c r="B53" s="204" t="s">
        <v>44</v>
      </c>
      <c r="C53" s="204" t="s">
        <v>71</v>
      </c>
      <c r="D53" s="204" t="s">
        <v>46</v>
      </c>
      <c r="E53" s="205">
        <v>134751.15000000011</v>
      </c>
      <c r="F53" s="205">
        <v>134751.15000000011</v>
      </c>
      <c r="G53" s="205">
        <v>1</v>
      </c>
      <c r="H53" s="205">
        <v>134751.15000000011</v>
      </c>
      <c r="I53" s="205">
        <v>1</v>
      </c>
      <c r="J53" s="205">
        <v>134751.15000000011</v>
      </c>
      <c r="K53" s="205">
        <v>1</v>
      </c>
      <c r="L53" s="205">
        <v>134751.15000000011</v>
      </c>
      <c r="M53" s="204" t="s">
        <v>202</v>
      </c>
    </row>
    <row r="54" spans="1:13" x14ac:dyDescent="0.25">
      <c r="A54" s="204" t="s">
        <v>155</v>
      </c>
      <c r="B54" s="204" t="s">
        <v>44</v>
      </c>
      <c r="C54" s="204" t="s">
        <v>45</v>
      </c>
      <c r="D54" s="204" t="s">
        <v>46</v>
      </c>
      <c r="E54" s="205">
        <v>68960.59000000004</v>
      </c>
      <c r="F54" s="205">
        <v>68960.59000000004</v>
      </c>
      <c r="G54" s="205">
        <v>1</v>
      </c>
      <c r="H54" s="205">
        <v>68960.59000000004</v>
      </c>
      <c r="I54" s="205">
        <v>1</v>
      </c>
      <c r="J54" s="205">
        <v>68960.59000000004</v>
      </c>
      <c r="K54" s="205">
        <v>1</v>
      </c>
      <c r="L54" s="205">
        <v>68960.59000000004</v>
      </c>
      <c r="M54" s="204" t="s">
        <v>202</v>
      </c>
    </row>
    <row r="55" spans="1:13" x14ac:dyDescent="0.25">
      <c r="A55" s="204" t="s">
        <v>155</v>
      </c>
      <c r="B55" s="204" t="s">
        <v>52</v>
      </c>
      <c r="C55" s="204" t="s">
        <v>76</v>
      </c>
      <c r="D55" s="204" t="s">
        <v>78</v>
      </c>
      <c r="E55" s="205">
        <v>81390.694736842081</v>
      </c>
      <c r="F55" s="205">
        <v>20347.67368421052</v>
      </c>
      <c r="G55" s="205">
        <v>0.25</v>
      </c>
      <c r="H55" s="205">
        <v>3391.2789473684197</v>
      </c>
      <c r="I55" s="205">
        <v>4.1666666666666664E-2</v>
      </c>
      <c r="J55" s="205">
        <v>3391.2789473684197</v>
      </c>
      <c r="K55" s="205">
        <v>4.1666666666666664E-2</v>
      </c>
      <c r="L55" s="205">
        <v>0</v>
      </c>
      <c r="M55" s="204" t="s">
        <v>201</v>
      </c>
    </row>
    <row r="56" spans="1:13" ht="45" x14ac:dyDescent="0.25">
      <c r="A56" s="204" t="s">
        <v>155</v>
      </c>
      <c r="B56" s="204" t="s">
        <v>52</v>
      </c>
      <c r="C56" s="204" t="s">
        <v>76</v>
      </c>
      <c r="D56" s="204" t="s">
        <v>197</v>
      </c>
      <c r="E56" s="205">
        <v>4521.7052631578936</v>
      </c>
      <c r="F56" s="205">
        <v>0</v>
      </c>
      <c r="G56" s="205">
        <v>0</v>
      </c>
      <c r="H56" s="205">
        <v>0</v>
      </c>
      <c r="I56" s="205">
        <v>0</v>
      </c>
      <c r="J56" s="205">
        <v>0</v>
      </c>
      <c r="K56" s="205">
        <v>0</v>
      </c>
      <c r="L56" s="205">
        <v>0</v>
      </c>
      <c r="M56" s="204" t="s">
        <v>201</v>
      </c>
    </row>
    <row r="57" spans="1:13" ht="45" x14ac:dyDescent="0.25">
      <c r="A57" s="204" t="s">
        <v>155</v>
      </c>
      <c r="B57" s="204" t="s">
        <v>52</v>
      </c>
      <c r="C57" s="204" t="s">
        <v>76</v>
      </c>
      <c r="D57" s="204" t="s">
        <v>196</v>
      </c>
      <c r="E57" s="205">
        <v>4521.7052631578936</v>
      </c>
      <c r="F57" s="205">
        <v>0</v>
      </c>
      <c r="G57" s="205">
        <v>0</v>
      </c>
      <c r="H57" s="205">
        <v>0</v>
      </c>
      <c r="I57" s="205">
        <v>0</v>
      </c>
      <c r="J57" s="205">
        <v>0</v>
      </c>
      <c r="K57" s="205">
        <v>0</v>
      </c>
      <c r="L57" s="205">
        <v>0</v>
      </c>
      <c r="M57" s="204" t="s">
        <v>201</v>
      </c>
    </row>
    <row r="58" spans="1:13" x14ac:dyDescent="0.25">
      <c r="A58" s="204" t="s">
        <v>155</v>
      </c>
      <c r="B58" s="204" t="s">
        <v>52</v>
      </c>
      <c r="C58" s="204" t="s">
        <v>76</v>
      </c>
      <c r="D58" s="204" t="s">
        <v>43</v>
      </c>
      <c r="E58" s="205">
        <v>11304.263157894733</v>
      </c>
      <c r="F58" s="205">
        <v>0</v>
      </c>
      <c r="G58" s="205">
        <v>0</v>
      </c>
      <c r="H58" s="205">
        <v>0</v>
      </c>
      <c r="I58" s="205">
        <v>0</v>
      </c>
      <c r="J58" s="205">
        <v>0</v>
      </c>
      <c r="K58" s="205">
        <v>0</v>
      </c>
      <c r="L58" s="205">
        <v>0</v>
      </c>
      <c r="M58" s="204" t="s">
        <v>201</v>
      </c>
    </row>
    <row r="59" spans="1:13" x14ac:dyDescent="0.25">
      <c r="A59" s="204" t="s">
        <v>155</v>
      </c>
      <c r="B59" s="204" t="s">
        <v>52</v>
      </c>
      <c r="C59" s="204" t="s">
        <v>76</v>
      </c>
      <c r="D59" s="204" t="s">
        <v>77</v>
      </c>
      <c r="E59" s="205">
        <v>5652.1315789473665</v>
      </c>
      <c r="F59" s="205">
        <v>5652.1315789473665</v>
      </c>
      <c r="G59" s="205">
        <v>1</v>
      </c>
      <c r="H59" s="205">
        <v>1130.4263157894734</v>
      </c>
      <c r="I59" s="205">
        <v>0.2</v>
      </c>
      <c r="J59" s="205">
        <v>0</v>
      </c>
      <c r="K59" s="205">
        <v>0</v>
      </c>
      <c r="L59" s="205">
        <v>0</v>
      </c>
      <c r="M59" s="204" t="s">
        <v>201</v>
      </c>
    </row>
    <row r="60" spans="1:13" x14ac:dyDescent="0.25">
      <c r="A60" s="204" t="s">
        <v>155</v>
      </c>
      <c r="B60" s="204" t="s">
        <v>52</v>
      </c>
      <c r="C60" s="204" t="s">
        <v>80</v>
      </c>
      <c r="D60" s="204" t="s">
        <v>78</v>
      </c>
      <c r="E60" s="205">
        <v>45407.353043478259</v>
      </c>
      <c r="F60" s="205">
        <v>45407.353043478259</v>
      </c>
      <c r="G60" s="205">
        <v>1</v>
      </c>
      <c r="H60" s="205">
        <v>45407.353043478259</v>
      </c>
      <c r="I60" s="205">
        <v>1</v>
      </c>
      <c r="J60" s="205">
        <v>42884.722318840577</v>
      </c>
      <c r="K60" s="205">
        <v>0.94444444444444442</v>
      </c>
      <c r="L60" s="205">
        <v>0</v>
      </c>
      <c r="M60" s="204" t="s">
        <v>201</v>
      </c>
    </row>
    <row r="61" spans="1:13" x14ac:dyDescent="0.25">
      <c r="A61" s="204" t="s">
        <v>155</v>
      </c>
      <c r="B61" s="204" t="s">
        <v>52</v>
      </c>
      <c r="C61" s="204" t="s">
        <v>80</v>
      </c>
      <c r="D61" s="204" t="s">
        <v>77</v>
      </c>
      <c r="E61" s="205">
        <v>1261.3153623188405</v>
      </c>
      <c r="F61" s="205">
        <v>1261.3153623188405</v>
      </c>
      <c r="G61" s="205">
        <v>1</v>
      </c>
      <c r="H61" s="205">
        <v>1261.3153623188405</v>
      </c>
      <c r="I61" s="205">
        <v>1</v>
      </c>
      <c r="J61" s="205">
        <v>0</v>
      </c>
      <c r="K61" s="205">
        <v>0</v>
      </c>
      <c r="L61" s="205">
        <v>0</v>
      </c>
      <c r="M61" s="204" t="s">
        <v>201</v>
      </c>
    </row>
    <row r="62" spans="1:13" ht="45" x14ac:dyDescent="0.25">
      <c r="A62" s="204" t="s">
        <v>155</v>
      </c>
      <c r="B62" s="204" t="s">
        <v>52</v>
      </c>
      <c r="C62" s="204" t="s">
        <v>80</v>
      </c>
      <c r="D62" s="204" t="s">
        <v>196</v>
      </c>
      <c r="E62" s="205">
        <v>1261.3153623188405</v>
      </c>
      <c r="F62" s="205">
        <v>1261.3153623188405</v>
      </c>
      <c r="G62" s="205">
        <v>1</v>
      </c>
      <c r="H62" s="205">
        <v>1261.3153623188405</v>
      </c>
      <c r="I62" s="205">
        <v>1</v>
      </c>
      <c r="J62" s="205">
        <v>1261.3153623188405</v>
      </c>
      <c r="K62" s="205">
        <v>1</v>
      </c>
      <c r="L62" s="205">
        <v>1261.3153623188405</v>
      </c>
      <c r="M62" s="204" t="s">
        <v>202</v>
      </c>
    </row>
    <row r="63" spans="1:13" x14ac:dyDescent="0.25">
      <c r="A63" s="204" t="s">
        <v>155</v>
      </c>
      <c r="B63" s="204" t="s">
        <v>52</v>
      </c>
      <c r="C63" s="204" t="s">
        <v>80</v>
      </c>
      <c r="D63" s="204" t="s">
        <v>79</v>
      </c>
      <c r="E63" s="205">
        <v>30271.568695652171</v>
      </c>
      <c r="F63" s="205">
        <v>25226.307246376811</v>
      </c>
      <c r="G63" s="205">
        <v>0.83333333333333337</v>
      </c>
      <c r="H63" s="205">
        <v>25226.307246376811</v>
      </c>
      <c r="I63" s="205">
        <v>0.83333333333333337</v>
      </c>
      <c r="J63" s="205">
        <v>21442.361159420288</v>
      </c>
      <c r="K63" s="205">
        <v>0.70833333333333337</v>
      </c>
      <c r="L63" s="205">
        <v>0</v>
      </c>
      <c r="M63" s="204" t="s">
        <v>201</v>
      </c>
    </row>
    <row r="64" spans="1:13" ht="45" x14ac:dyDescent="0.25">
      <c r="A64" s="204" t="s">
        <v>155</v>
      </c>
      <c r="B64" s="204" t="s">
        <v>52</v>
      </c>
      <c r="C64" s="204" t="s">
        <v>80</v>
      </c>
      <c r="D64" s="204" t="s">
        <v>197</v>
      </c>
      <c r="E64" s="205">
        <v>8829.2075362318828</v>
      </c>
      <c r="F64" s="205">
        <v>6306.5768115942019</v>
      </c>
      <c r="G64" s="205">
        <v>0.7142857142857143</v>
      </c>
      <c r="H64" s="205">
        <v>6306.5768115942019</v>
      </c>
      <c r="I64" s="205">
        <v>0.7142857142857143</v>
      </c>
      <c r="J64" s="205">
        <v>6306.5768115942019</v>
      </c>
      <c r="K64" s="205">
        <v>0.7142857142857143</v>
      </c>
      <c r="L64" s="205">
        <v>0</v>
      </c>
      <c r="M64" s="204" t="s">
        <v>201</v>
      </c>
    </row>
    <row r="65" spans="1:13" x14ac:dyDescent="0.25">
      <c r="A65" s="204" t="s">
        <v>155</v>
      </c>
      <c r="B65" s="204" t="s">
        <v>52</v>
      </c>
      <c r="C65" s="204" t="s">
        <v>83</v>
      </c>
      <c r="D65" s="204" t="s">
        <v>89</v>
      </c>
      <c r="E65" s="205">
        <v>4898.2925373134331</v>
      </c>
      <c r="F65" s="205">
        <v>4898.2925373134331</v>
      </c>
      <c r="G65" s="205">
        <v>1</v>
      </c>
      <c r="H65" s="205">
        <v>0</v>
      </c>
      <c r="I65" s="205">
        <v>0</v>
      </c>
      <c r="J65" s="205">
        <v>0</v>
      </c>
      <c r="K65" s="205">
        <v>0</v>
      </c>
      <c r="L65" s="205">
        <v>0</v>
      </c>
      <c r="M65" s="204" t="s">
        <v>201</v>
      </c>
    </row>
    <row r="66" spans="1:13" x14ac:dyDescent="0.25">
      <c r="A66" s="204" t="s">
        <v>155</v>
      </c>
      <c r="B66" s="204" t="s">
        <v>52</v>
      </c>
      <c r="C66" s="204" t="s">
        <v>83</v>
      </c>
      <c r="D66" s="204" t="s">
        <v>78</v>
      </c>
      <c r="E66" s="205">
        <v>55105.791044776124</v>
      </c>
      <c r="F66" s="205">
        <v>55105.791044776124</v>
      </c>
      <c r="G66" s="205">
        <v>1</v>
      </c>
      <c r="H66" s="205">
        <v>20817.743283582091</v>
      </c>
      <c r="I66" s="205">
        <v>0.37777777777777777</v>
      </c>
      <c r="J66" s="205">
        <v>17144.023880597018</v>
      </c>
      <c r="K66" s="205">
        <v>0.31111111111111117</v>
      </c>
      <c r="L66" s="205">
        <v>0</v>
      </c>
      <c r="M66" s="204" t="s">
        <v>201</v>
      </c>
    </row>
    <row r="67" spans="1:13" ht="45" x14ac:dyDescent="0.25">
      <c r="A67" s="204" t="s">
        <v>155</v>
      </c>
      <c r="B67" s="204" t="s">
        <v>52</v>
      </c>
      <c r="C67" s="204" t="s">
        <v>83</v>
      </c>
      <c r="D67" s="204" t="s">
        <v>196</v>
      </c>
      <c r="E67" s="205">
        <v>22042.31641791045</v>
      </c>
      <c r="F67" s="205">
        <v>20817.743283582091</v>
      </c>
      <c r="G67" s="205">
        <v>0.94444444444444442</v>
      </c>
      <c r="H67" s="205">
        <v>0</v>
      </c>
      <c r="I67" s="205">
        <v>0</v>
      </c>
      <c r="J67" s="205">
        <v>0</v>
      </c>
      <c r="K67" s="205">
        <v>0</v>
      </c>
      <c r="L67" s="205">
        <v>0</v>
      </c>
      <c r="M67" s="204" t="s">
        <v>201</v>
      </c>
    </row>
    <row r="68" spans="1:13" x14ac:dyDescent="0.25">
      <c r="A68" s="204" t="s">
        <v>155</v>
      </c>
      <c r="B68" s="204" t="s">
        <v>52</v>
      </c>
      <c r="C68" s="204" t="s">
        <v>86</v>
      </c>
      <c r="D68" s="204" t="s">
        <v>78</v>
      </c>
      <c r="E68" s="205">
        <v>80497.16</v>
      </c>
      <c r="F68" s="205">
        <v>80497.16</v>
      </c>
      <c r="G68" s="205">
        <v>1</v>
      </c>
      <c r="H68" s="205">
        <v>26832.386666666665</v>
      </c>
      <c r="I68" s="205">
        <v>0.33333333333333331</v>
      </c>
      <c r="J68" s="205">
        <v>26832.386666666665</v>
      </c>
      <c r="K68" s="205">
        <v>0.33333333333333331</v>
      </c>
      <c r="L68" s="205">
        <v>0</v>
      </c>
      <c r="M68" s="204" t="s">
        <v>201</v>
      </c>
    </row>
    <row r="69" spans="1:13" x14ac:dyDescent="0.25">
      <c r="A69" s="204" t="s">
        <v>155</v>
      </c>
      <c r="B69" s="204" t="s">
        <v>52</v>
      </c>
      <c r="C69" s="204" t="s">
        <v>96</v>
      </c>
      <c r="D69" s="204" t="s">
        <v>78</v>
      </c>
      <c r="E69" s="205">
        <v>55990.299677419353</v>
      </c>
      <c r="F69" s="205">
        <v>17227.784516129032</v>
      </c>
      <c r="G69" s="205">
        <v>0.30769230769230771</v>
      </c>
      <c r="H69" s="205">
        <v>17227.784516129032</v>
      </c>
      <c r="I69" s="205">
        <v>0.30769230769230771</v>
      </c>
      <c r="J69" s="205">
        <v>17227.784516129032</v>
      </c>
      <c r="K69" s="205">
        <v>0.30769230769230771</v>
      </c>
      <c r="L69" s="205">
        <v>0</v>
      </c>
      <c r="M69" s="204" t="s">
        <v>201</v>
      </c>
    </row>
    <row r="70" spans="1:13" ht="45" x14ac:dyDescent="0.25">
      <c r="A70" s="204" t="s">
        <v>155</v>
      </c>
      <c r="B70" s="204" t="s">
        <v>52</v>
      </c>
      <c r="C70" s="204" t="s">
        <v>96</v>
      </c>
      <c r="D70" s="204" t="s">
        <v>197</v>
      </c>
      <c r="E70" s="205">
        <v>7178.2435483870959</v>
      </c>
      <c r="F70" s="205">
        <v>0</v>
      </c>
      <c r="G70" s="205">
        <v>0</v>
      </c>
      <c r="H70" s="205">
        <v>0</v>
      </c>
      <c r="I70" s="205">
        <v>0</v>
      </c>
      <c r="J70" s="205">
        <v>0</v>
      </c>
      <c r="K70" s="205">
        <v>0</v>
      </c>
      <c r="L70" s="205">
        <v>0</v>
      </c>
      <c r="M70" s="204" t="s">
        <v>201</v>
      </c>
    </row>
    <row r="71" spans="1:13" ht="45" x14ac:dyDescent="0.25">
      <c r="A71" s="204" t="s">
        <v>155</v>
      </c>
      <c r="B71" s="204" t="s">
        <v>52</v>
      </c>
      <c r="C71" s="204" t="s">
        <v>96</v>
      </c>
      <c r="D71" s="204" t="s">
        <v>196</v>
      </c>
      <c r="E71" s="205">
        <v>10049.540967741934</v>
      </c>
      <c r="F71" s="205">
        <v>2871.297419354838</v>
      </c>
      <c r="G71" s="205">
        <v>0.2857142857142857</v>
      </c>
      <c r="H71" s="205">
        <v>0</v>
      </c>
      <c r="I71" s="205">
        <v>0</v>
      </c>
      <c r="J71" s="205">
        <v>0</v>
      </c>
      <c r="K71" s="205">
        <v>0</v>
      </c>
      <c r="L71" s="205">
        <v>0</v>
      </c>
      <c r="M71" s="204" t="s">
        <v>201</v>
      </c>
    </row>
    <row r="72" spans="1:13" x14ac:dyDescent="0.25">
      <c r="A72" s="204" t="s">
        <v>155</v>
      </c>
      <c r="B72" s="204" t="s">
        <v>52</v>
      </c>
      <c r="C72" s="204" t="s">
        <v>96</v>
      </c>
      <c r="D72" s="204" t="s">
        <v>89</v>
      </c>
      <c r="E72" s="205">
        <v>4306.9461290322579</v>
      </c>
      <c r="F72" s="205">
        <v>0</v>
      </c>
      <c r="G72" s="205">
        <v>0</v>
      </c>
      <c r="H72" s="205">
        <v>0</v>
      </c>
      <c r="I72" s="205">
        <v>0</v>
      </c>
      <c r="J72" s="205">
        <v>0</v>
      </c>
      <c r="K72" s="205">
        <v>0</v>
      </c>
      <c r="L72" s="205">
        <v>0</v>
      </c>
      <c r="M72" s="204" t="s">
        <v>201</v>
      </c>
    </row>
    <row r="73" spans="1:13" x14ac:dyDescent="0.25">
      <c r="A73" s="204" t="s">
        <v>155</v>
      </c>
      <c r="B73" s="204" t="s">
        <v>52</v>
      </c>
      <c r="C73" s="204" t="s">
        <v>96</v>
      </c>
      <c r="D73" s="204" t="s">
        <v>43</v>
      </c>
      <c r="E73" s="205">
        <v>11485.189677419354</v>
      </c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5">
        <v>0</v>
      </c>
      <c r="L73" s="205">
        <v>0</v>
      </c>
      <c r="M73" s="204" t="s">
        <v>201</v>
      </c>
    </row>
    <row r="74" spans="1:13" x14ac:dyDescent="0.25">
      <c r="A74" s="204" t="s">
        <v>155</v>
      </c>
      <c r="B74" s="204" t="s">
        <v>52</v>
      </c>
      <c r="C74" s="204" t="s">
        <v>104</v>
      </c>
      <c r="D74" s="204" t="s">
        <v>78</v>
      </c>
      <c r="E74" s="205">
        <v>57547.239130434791</v>
      </c>
      <c r="F74" s="205">
        <v>19182.413043478264</v>
      </c>
      <c r="G74" s="205">
        <v>0.33333333333333331</v>
      </c>
      <c r="H74" s="205">
        <v>19182.413043478264</v>
      </c>
      <c r="I74" s="205">
        <v>0.33333333333333331</v>
      </c>
      <c r="J74" s="205">
        <v>19182.413043478264</v>
      </c>
      <c r="K74" s="205">
        <v>0.33333333333333331</v>
      </c>
      <c r="L74" s="205">
        <v>0</v>
      </c>
      <c r="M74" s="204" t="s">
        <v>201</v>
      </c>
    </row>
    <row r="75" spans="1:13" ht="45" x14ac:dyDescent="0.25">
      <c r="A75" s="204" t="s">
        <v>155</v>
      </c>
      <c r="B75" s="204" t="s">
        <v>52</v>
      </c>
      <c r="C75" s="204" t="s">
        <v>104</v>
      </c>
      <c r="D75" s="204" t="s">
        <v>197</v>
      </c>
      <c r="E75" s="205">
        <v>16624.757971014496</v>
      </c>
      <c r="F75" s="205">
        <v>16624.757971014496</v>
      </c>
      <c r="G75" s="205">
        <v>1</v>
      </c>
      <c r="H75" s="205">
        <v>16624.757971014496</v>
      </c>
      <c r="I75" s="205">
        <v>1</v>
      </c>
      <c r="J75" s="205">
        <v>16624.757971014496</v>
      </c>
      <c r="K75" s="205">
        <v>1</v>
      </c>
      <c r="L75" s="205">
        <v>16624.757971014496</v>
      </c>
      <c r="M75" s="204" t="s">
        <v>202</v>
      </c>
    </row>
    <row r="76" spans="1:13" ht="45" x14ac:dyDescent="0.25">
      <c r="A76" s="204" t="s">
        <v>155</v>
      </c>
      <c r="B76" s="204" t="s">
        <v>52</v>
      </c>
      <c r="C76" s="204" t="s">
        <v>104</v>
      </c>
      <c r="D76" s="204" t="s">
        <v>196</v>
      </c>
      <c r="E76" s="205">
        <v>14067.102898550727</v>
      </c>
      <c r="F76" s="205">
        <v>14067.102898550727</v>
      </c>
      <c r="G76" s="205">
        <v>1</v>
      </c>
      <c r="H76" s="205">
        <v>14067.102898550727</v>
      </c>
      <c r="I76" s="205">
        <v>1</v>
      </c>
      <c r="J76" s="205">
        <v>14067.102898550727</v>
      </c>
      <c r="K76" s="205">
        <v>1</v>
      </c>
      <c r="L76" s="205">
        <v>14067.102898550727</v>
      </c>
      <c r="M76" s="204" t="s">
        <v>202</v>
      </c>
    </row>
    <row r="77" spans="1:13" ht="45" x14ac:dyDescent="0.25">
      <c r="A77" s="204" t="s">
        <v>155</v>
      </c>
      <c r="B77" s="204" t="s">
        <v>52</v>
      </c>
      <c r="C77" s="204" t="s">
        <v>123</v>
      </c>
      <c r="D77" s="204" t="s">
        <v>196</v>
      </c>
      <c r="E77" s="205">
        <v>11023.892342622952</v>
      </c>
      <c r="F77" s="205">
        <v>0</v>
      </c>
      <c r="G77" s="205">
        <v>0</v>
      </c>
      <c r="H77" s="205">
        <v>0</v>
      </c>
      <c r="I77" s="205">
        <v>0</v>
      </c>
      <c r="J77" s="205">
        <v>0</v>
      </c>
      <c r="K77" s="205">
        <v>0</v>
      </c>
      <c r="L77" s="205">
        <v>0</v>
      </c>
      <c r="M77" s="204" t="s">
        <v>201</v>
      </c>
    </row>
    <row r="78" spans="1:13" x14ac:dyDescent="0.25">
      <c r="A78" s="204" t="s">
        <v>155</v>
      </c>
      <c r="B78" s="204" t="s">
        <v>52</v>
      </c>
      <c r="C78" s="204" t="s">
        <v>123</v>
      </c>
      <c r="D78" s="204" t="s">
        <v>78</v>
      </c>
      <c r="E78" s="205">
        <v>36078.193121311473</v>
      </c>
      <c r="F78" s="205">
        <v>12026.06437377049</v>
      </c>
      <c r="G78" s="205">
        <v>0.33333333333333331</v>
      </c>
      <c r="H78" s="205">
        <v>12026.06437377049</v>
      </c>
      <c r="I78" s="205">
        <v>0.33333333333333331</v>
      </c>
      <c r="J78" s="205">
        <v>12026.06437377049</v>
      </c>
      <c r="K78" s="205">
        <v>0.33333333333333331</v>
      </c>
      <c r="L78" s="205">
        <v>0</v>
      </c>
      <c r="M78" s="204" t="s">
        <v>201</v>
      </c>
    </row>
    <row r="79" spans="1:13" x14ac:dyDescent="0.25">
      <c r="A79" s="204" t="s">
        <v>155</v>
      </c>
      <c r="B79" s="204" t="s">
        <v>52</v>
      </c>
      <c r="C79" s="204" t="s">
        <v>123</v>
      </c>
      <c r="D79" s="204" t="s">
        <v>89</v>
      </c>
      <c r="E79" s="205">
        <v>2004.344062295082</v>
      </c>
      <c r="F79" s="205">
        <v>0</v>
      </c>
      <c r="G79" s="205">
        <v>0</v>
      </c>
      <c r="H79" s="205">
        <v>0</v>
      </c>
      <c r="I79" s="205">
        <v>0</v>
      </c>
      <c r="J79" s="205">
        <v>0</v>
      </c>
      <c r="K79" s="205">
        <v>0</v>
      </c>
      <c r="L79" s="205">
        <v>0</v>
      </c>
      <c r="M79" s="204" t="s">
        <v>201</v>
      </c>
    </row>
    <row r="80" spans="1:13" x14ac:dyDescent="0.25">
      <c r="A80" s="204" t="s">
        <v>155</v>
      </c>
      <c r="B80" s="204" t="s">
        <v>52</v>
      </c>
      <c r="C80" s="204" t="s">
        <v>123</v>
      </c>
      <c r="D80" s="204" t="s">
        <v>43</v>
      </c>
      <c r="E80" s="205">
        <v>6013.0321868852461</v>
      </c>
      <c r="F80" s="205">
        <v>0</v>
      </c>
      <c r="G80" s="205">
        <v>0</v>
      </c>
      <c r="H80" s="205">
        <v>0</v>
      </c>
      <c r="I80" s="205">
        <v>0</v>
      </c>
      <c r="J80" s="205">
        <v>0</v>
      </c>
      <c r="K80" s="205">
        <v>0</v>
      </c>
      <c r="L80" s="205">
        <v>0</v>
      </c>
      <c r="M80" s="204" t="s">
        <v>201</v>
      </c>
    </row>
    <row r="81" spans="1:13" ht="45" x14ac:dyDescent="0.25">
      <c r="A81" s="204" t="s">
        <v>155</v>
      </c>
      <c r="B81" s="204" t="s">
        <v>52</v>
      </c>
      <c r="C81" s="204" t="s">
        <v>123</v>
      </c>
      <c r="D81" s="204" t="s">
        <v>197</v>
      </c>
      <c r="E81" s="205">
        <v>6013.0321868852461</v>
      </c>
      <c r="F81" s="205">
        <v>0</v>
      </c>
      <c r="G81" s="205">
        <v>0</v>
      </c>
      <c r="H81" s="205">
        <v>0</v>
      </c>
      <c r="I81" s="205">
        <v>0</v>
      </c>
      <c r="J81" s="205">
        <v>0</v>
      </c>
      <c r="K81" s="205">
        <v>0</v>
      </c>
      <c r="L81" s="205">
        <v>0</v>
      </c>
      <c r="M81" s="204" t="s">
        <v>201</v>
      </c>
    </row>
    <row r="82" spans="1:13" x14ac:dyDescent="0.25">
      <c r="A82" s="204" t="s">
        <v>155</v>
      </c>
      <c r="B82" s="204" t="s">
        <v>52</v>
      </c>
      <c r="C82" s="204" t="s">
        <v>126</v>
      </c>
      <c r="D82" s="204" t="s">
        <v>89</v>
      </c>
      <c r="E82" s="205">
        <v>5893.9534593750013</v>
      </c>
      <c r="F82" s="205">
        <v>0</v>
      </c>
      <c r="G82" s="205">
        <v>0</v>
      </c>
      <c r="H82" s="205">
        <v>0</v>
      </c>
      <c r="I82" s="205">
        <v>0</v>
      </c>
      <c r="J82" s="205">
        <v>0</v>
      </c>
      <c r="K82" s="205">
        <v>0</v>
      </c>
      <c r="L82" s="205">
        <v>0</v>
      </c>
      <c r="M82" s="204" t="s">
        <v>201</v>
      </c>
    </row>
    <row r="83" spans="1:13" x14ac:dyDescent="0.25">
      <c r="A83" s="204" t="s">
        <v>155</v>
      </c>
      <c r="B83" s="204" t="s">
        <v>52</v>
      </c>
      <c r="C83" s="204" t="s">
        <v>126</v>
      </c>
      <c r="D83" s="204" t="s">
        <v>43</v>
      </c>
      <c r="E83" s="205">
        <v>13752.558071875004</v>
      </c>
      <c r="F83" s="205">
        <v>0</v>
      </c>
      <c r="G83" s="205">
        <v>0</v>
      </c>
      <c r="H83" s="205">
        <v>0</v>
      </c>
      <c r="I83" s="205">
        <v>0</v>
      </c>
      <c r="J83" s="205">
        <v>0</v>
      </c>
      <c r="K83" s="205">
        <v>0</v>
      </c>
      <c r="L83" s="205">
        <v>0</v>
      </c>
      <c r="M83" s="204" t="s">
        <v>201</v>
      </c>
    </row>
    <row r="84" spans="1:13" x14ac:dyDescent="0.25">
      <c r="A84" s="204" t="s">
        <v>155</v>
      </c>
      <c r="B84" s="204" t="s">
        <v>52</v>
      </c>
      <c r="C84" s="204" t="s">
        <v>126</v>
      </c>
      <c r="D84" s="204" t="s">
        <v>79</v>
      </c>
      <c r="E84" s="205">
        <v>27505.116143750009</v>
      </c>
      <c r="F84" s="205">
        <v>11787.906918750003</v>
      </c>
      <c r="G84" s="205">
        <v>0.42857142857142855</v>
      </c>
      <c r="H84" s="205">
        <v>0</v>
      </c>
      <c r="I84" s="205">
        <v>0</v>
      </c>
      <c r="J84" s="205">
        <v>0</v>
      </c>
      <c r="K84" s="205">
        <v>0</v>
      </c>
      <c r="L84" s="205">
        <v>0</v>
      </c>
      <c r="M84" s="204" t="s">
        <v>201</v>
      </c>
    </row>
    <row r="85" spans="1:13" ht="45" x14ac:dyDescent="0.25">
      <c r="A85" s="204" t="s">
        <v>155</v>
      </c>
      <c r="B85" s="204" t="s">
        <v>52</v>
      </c>
      <c r="C85" s="204" t="s">
        <v>126</v>
      </c>
      <c r="D85" s="204" t="s">
        <v>197</v>
      </c>
      <c r="E85" s="205">
        <v>11787.906918750003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4" t="s">
        <v>201</v>
      </c>
    </row>
    <row r="86" spans="1:13" x14ac:dyDescent="0.25">
      <c r="A86" s="204" t="s">
        <v>155</v>
      </c>
      <c r="B86" s="204" t="s">
        <v>52</v>
      </c>
      <c r="C86" s="204" t="s">
        <v>126</v>
      </c>
      <c r="D86" s="204" t="s">
        <v>78</v>
      </c>
      <c r="E86" s="205">
        <v>3929.302306250001</v>
      </c>
      <c r="F86" s="205">
        <v>0</v>
      </c>
      <c r="G86" s="205">
        <v>0</v>
      </c>
      <c r="H86" s="205">
        <v>0</v>
      </c>
      <c r="I86" s="205">
        <v>0</v>
      </c>
      <c r="J86" s="205">
        <v>0</v>
      </c>
      <c r="K86" s="205">
        <v>0</v>
      </c>
      <c r="L86" s="205">
        <v>0</v>
      </c>
      <c r="M86" s="204" t="s">
        <v>201</v>
      </c>
    </row>
    <row r="87" spans="1:13" x14ac:dyDescent="0.25">
      <c r="A87" s="204" t="s">
        <v>155</v>
      </c>
      <c r="B87" s="204" t="s">
        <v>52</v>
      </c>
      <c r="C87" s="204" t="s">
        <v>131</v>
      </c>
      <c r="D87" s="204" t="s">
        <v>78</v>
      </c>
      <c r="E87" s="205">
        <v>17336.923333333332</v>
      </c>
      <c r="F87" s="205">
        <v>2476.7033333333329</v>
      </c>
      <c r="G87" s="205">
        <v>0.14285714285714285</v>
      </c>
      <c r="H87" s="205">
        <v>0</v>
      </c>
      <c r="I87" s="205">
        <v>0</v>
      </c>
      <c r="J87" s="205">
        <v>0</v>
      </c>
      <c r="K87" s="205">
        <v>0</v>
      </c>
      <c r="L87" s="205">
        <v>0</v>
      </c>
      <c r="M87" s="204" t="s">
        <v>201</v>
      </c>
    </row>
    <row r="88" spans="1:13" ht="45" x14ac:dyDescent="0.25">
      <c r="A88" s="204" t="s">
        <v>155</v>
      </c>
      <c r="B88" s="204" t="s">
        <v>52</v>
      </c>
      <c r="C88" s="204" t="s">
        <v>131</v>
      </c>
      <c r="D88" s="204" t="s">
        <v>197</v>
      </c>
      <c r="E88" s="205">
        <v>9906.8133333333335</v>
      </c>
      <c r="F88" s="205">
        <v>0</v>
      </c>
      <c r="G88" s="205">
        <v>0</v>
      </c>
      <c r="H88" s="205">
        <v>0</v>
      </c>
      <c r="I88" s="205">
        <v>0</v>
      </c>
      <c r="J88" s="205">
        <v>0</v>
      </c>
      <c r="K88" s="205">
        <v>0</v>
      </c>
      <c r="L88" s="205">
        <v>0</v>
      </c>
      <c r="M88" s="204" t="s">
        <v>201</v>
      </c>
    </row>
    <row r="89" spans="1:13" x14ac:dyDescent="0.25">
      <c r="A89" s="204" t="s">
        <v>155</v>
      </c>
      <c r="B89" s="204" t="s">
        <v>52</v>
      </c>
      <c r="C89" s="204" t="s">
        <v>131</v>
      </c>
      <c r="D89" s="204" t="s">
        <v>79</v>
      </c>
      <c r="E89" s="205">
        <v>64394.286666666667</v>
      </c>
      <c r="F89" s="205">
        <v>17336.923333333332</v>
      </c>
      <c r="G89" s="205">
        <v>0.26923076923076922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4" t="s">
        <v>201</v>
      </c>
    </row>
    <row r="90" spans="1:13" ht="45" x14ac:dyDescent="0.25">
      <c r="A90" s="204" t="s">
        <v>155</v>
      </c>
      <c r="B90" s="204" t="s">
        <v>52</v>
      </c>
      <c r="C90" s="204" t="s">
        <v>131</v>
      </c>
      <c r="D90" s="204" t="s">
        <v>196</v>
      </c>
      <c r="E90" s="205">
        <v>19813.626666666667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4" t="s">
        <v>201</v>
      </c>
    </row>
    <row r="91" spans="1:13" x14ac:dyDescent="0.25">
      <c r="A91" s="204" t="s">
        <v>155</v>
      </c>
      <c r="B91" s="204" t="s">
        <v>52</v>
      </c>
      <c r="C91" s="204" t="s">
        <v>131</v>
      </c>
      <c r="D91" s="204" t="s">
        <v>77</v>
      </c>
      <c r="E91" s="205">
        <v>2476.7033333333334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4" t="s">
        <v>201</v>
      </c>
    </row>
    <row r="92" spans="1:13" ht="30" x14ac:dyDescent="0.25">
      <c r="A92" s="204" t="s">
        <v>155</v>
      </c>
      <c r="B92" s="204" t="s">
        <v>52</v>
      </c>
      <c r="C92" s="204" t="s">
        <v>191</v>
      </c>
      <c r="D92" s="204" t="s">
        <v>84</v>
      </c>
      <c r="E92" s="205">
        <v>162000</v>
      </c>
      <c r="F92" s="206"/>
      <c r="G92" s="206"/>
      <c r="H92" s="206"/>
      <c r="I92" s="206"/>
      <c r="J92" s="206"/>
      <c r="K92" s="206"/>
      <c r="L92" s="205">
        <v>0</v>
      </c>
      <c r="M92" s="204" t="s">
        <v>201</v>
      </c>
    </row>
    <row r="93" spans="1:13" ht="30" x14ac:dyDescent="0.25">
      <c r="A93" s="204" t="s">
        <v>155</v>
      </c>
      <c r="B93" s="204" t="s">
        <v>52</v>
      </c>
      <c r="C93" s="204" t="s">
        <v>188</v>
      </c>
      <c r="D93" s="204" t="s">
        <v>151</v>
      </c>
      <c r="E93" s="205">
        <v>5855</v>
      </c>
      <c r="F93" s="206"/>
      <c r="G93" s="206"/>
      <c r="H93" s="206"/>
      <c r="I93" s="206"/>
      <c r="J93" s="206"/>
      <c r="K93" s="206"/>
      <c r="L93" s="205">
        <v>0</v>
      </c>
      <c r="M93" s="204" t="s">
        <v>201</v>
      </c>
    </row>
    <row r="94" spans="1:13" ht="30" x14ac:dyDescent="0.25">
      <c r="A94" s="204" t="s">
        <v>155</v>
      </c>
      <c r="B94" s="204" t="s">
        <v>52</v>
      </c>
      <c r="C94" s="204" t="s">
        <v>188</v>
      </c>
      <c r="D94" s="204" t="s">
        <v>150</v>
      </c>
      <c r="E94" s="205">
        <v>975.83</v>
      </c>
      <c r="F94" s="206"/>
      <c r="G94" s="206"/>
      <c r="H94" s="206"/>
      <c r="I94" s="206"/>
      <c r="J94" s="206"/>
      <c r="K94" s="206"/>
      <c r="L94" s="205">
        <v>0</v>
      </c>
      <c r="M94" s="204" t="s">
        <v>201</v>
      </c>
    </row>
    <row r="95" spans="1:13" ht="30" x14ac:dyDescent="0.25">
      <c r="A95" s="204" t="s">
        <v>170</v>
      </c>
      <c r="B95" s="204" t="s">
        <v>170</v>
      </c>
      <c r="C95" s="204" t="s">
        <v>170</v>
      </c>
      <c r="D95" s="204" t="s">
        <v>170</v>
      </c>
      <c r="E95" s="204" t="s">
        <v>265</v>
      </c>
      <c r="F95" s="204" t="s">
        <v>266</v>
      </c>
      <c r="G95" s="204" t="s">
        <v>170</v>
      </c>
      <c r="H95" s="204" t="s">
        <v>267</v>
      </c>
      <c r="I95" s="204" t="s">
        <v>170</v>
      </c>
      <c r="J95" s="204" t="s">
        <v>268</v>
      </c>
      <c r="K95" s="204" t="s">
        <v>170</v>
      </c>
      <c r="L95" s="204" t="s">
        <v>269</v>
      </c>
      <c r="M95" s="20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99" t="s">
        <v>192</v>
      </c>
      <c r="B1" s="199" t="s">
        <v>156</v>
      </c>
      <c r="C1" s="199" t="s">
        <v>193</v>
      </c>
      <c r="D1" s="199" t="s">
        <v>158</v>
      </c>
      <c r="E1" s="199" t="s">
        <v>159</v>
      </c>
      <c r="F1" s="199" t="s">
        <v>160</v>
      </c>
      <c r="G1" s="199" t="s">
        <v>185</v>
      </c>
      <c r="H1" s="199" t="s">
        <v>162</v>
      </c>
      <c r="I1" s="199" t="s">
        <v>186</v>
      </c>
      <c r="J1" s="199" t="s">
        <v>164</v>
      </c>
      <c r="K1" s="199" t="s">
        <v>187</v>
      </c>
    </row>
    <row r="2" spans="1:11" x14ac:dyDescent="0.25">
      <c r="A2" s="200" t="s">
        <v>155</v>
      </c>
      <c r="B2" s="200" t="s">
        <v>52</v>
      </c>
      <c r="C2" s="200" t="s">
        <v>100</v>
      </c>
      <c r="D2" s="200" t="s">
        <v>89</v>
      </c>
      <c r="E2" s="201">
        <v>15387.098599999999</v>
      </c>
      <c r="F2" s="201">
        <v>15387.098599999999</v>
      </c>
      <c r="G2" s="201">
        <v>1</v>
      </c>
      <c r="H2" s="201">
        <v>15387.098599999999</v>
      </c>
      <c r="I2" s="201">
        <v>1</v>
      </c>
      <c r="J2" s="201">
        <v>15387.098599999999</v>
      </c>
      <c r="K2" s="201">
        <v>1</v>
      </c>
    </row>
    <row r="3" spans="1:11" x14ac:dyDescent="0.25">
      <c r="A3" s="200" t="s">
        <v>155</v>
      </c>
      <c r="B3" s="200" t="s">
        <v>52</v>
      </c>
      <c r="C3" s="200" t="s">
        <v>100</v>
      </c>
      <c r="D3" s="200" t="s">
        <v>102</v>
      </c>
      <c r="E3" s="201">
        <v>15387.098599999999</v>
      </c>
      <c r="F3" s="201">
        <v>15387.098599999999</v>
      </c>
      <c r="G3" s="201">
        <v>1</v>
      </c>
      <c r="H3" s="201">
        <v>0</v>
      </c>
      <c r="I3" s="201">
        <v>0</v>
      </c>
      <c r="J3" s="201">
        <v>0</v>
      </c>
      <c r="K3" s="201">
        <v>0</v>
      </c>
    </row>
    <row r="4" spans="1:11" x14ac:dyDescent="0.25">
      <c r="A4" s="200" t="s">
        <v>155</v>
      </c>
      <c r="B4" s="200" t="s">
        <v>52</v>
      </c>
      <c r="C4" s="200" t="s">
        <v>100</v>
      </c>
      <c r="D4" s="200" t="s">
        <v>101</v>
      </c>
      <c r="E4" s="201">
        <v>30774.197199999999</v>
      </c>
      <c r="F4" s="201">
        <v>15387.098599999999</v>
      </c>
      <c r="G4" s="201">
        <v>0.5</v>
      </c>
      <c r="H4" s="201">
        <v>15387.098599999999</v>
      </c>
      <c r="I4" s="201">
        <v>0.5</v>
      </c>
      <c r="J4" s="201">
        <v>15387.098599999999</v>
      </c>
      <c r="K4" s="201">
        <v>0.5</v>
      </c>
    </row>
    <row r="5" spans="1:11" x14ac:dyDescent="0.25">
      <c r="A5" s="200" t="s">
        <v>155</v>
      </c>
      <c r="B5" s="200" t="s">
        <v>52</v>
      </c>
      <c r="C5" s="200" t="s">
        <v>103</v>
      </c>
      <c r="D5" s="200" t="s">
        <v>102</v>
      </c>
      <c r="E5" s="201">
        <v>15387.088599999997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</row>
    <row r="6" spans="1:11" x14ac:dyDescent="0.25">
      <c r="A6" s="200" t="s">
        <v>155</v>
      </c>
      <c r="B6" s="200" t="s">
        <v>52</v>
      </c>
      <c r="C6" s="200" t="s">
        <v>103</v>
      </c>
      <c r="D6" s="200" t="s">
        <v>101</v>
      </c>
      <c r="E6" s="201">
        <v>30774.177199999995</v>
      </c>
      <c r="F6" s="201">
        <v>15387.088599999997</v>
      </c>
      <c r="G6" s="201">
        <v>0.5</v>
      </c>
      <c r="H6" s="201">
        <v>15387.088599999997</v>
      </c>
      <c r="I6" s="201">
        <v>0.5</v>
      </c>
      <c r="J6" s="201">
        <v>15387.088599999997</v>
      </c>
      <c r="K6" s="201">
        <v>0.5</v>
      </c>
    </row>
    <row r="7" spans="1:11" x14ac:dyDescent="0.25">
      <c r="A7" s="200" t="s">
        <v>155</v>
      </c>
      <c r="B7" s="200" t="s">
        <v>52</v>
      </c>
      <c r="C7" s="200" t="s">
        <v>135</v>
      </c>
      <c r="D7" s="200" t="s">
        <v>136</v>
      </c>
      <c r="E7" s="201">
        <v>149745.84000000003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1">
        <v>0</v>
      </c>
    </row>
    <row r="8" spans="1:11" x14ac:dyDescent="0.25">
      <c r="A8" s="200" t="s">
        <v>155</v>
      </c>
      <c r="B8" s="200" t="s">
        <v>52</v>
      </c>
      <c r="C8" s="200" t="s">
        <v>92</v>
      </c>
      <c r="D8" s="200" t="s">
        <v>93</v>
      </c>
      <c r="E8" s="201">
        <v>3632.6453241000008</v>
      </c>
      <c r="F8" s="201">
        <v>3632.6453241000008</v>
      </c>
      <c r="G8" s="201">
        <v>1</v>
      </c>
      <c r="H8" s="201">
        <v>3632.6453241000008</v>
      </c>
      <c r="I8" s="201">
        <v>1</v>
      </c>
      <c r="J8" s="201">
        <v>3632.6453241000008</v>
      </c>
      <c r="K8" s="201">
        <v>1</v>
      </c>
    </row>
    <row r="9" spans="1:11" ht="30" x14ac:dyDescent="0.25">
      <c r="A9" s="200" t="s">
        <v>155</v>
      </c>
      <c r="B9" s="200" t="s">
        <v>52</v>
      </c>
      <c r="C9" s="200" t="s">
        <v>94</v>
      </c>
      <c r="D9" s="200" t="s">
        <v>51</v>
      </c>
      <c r="E9" s="201">
        <v>66526.931673225001</v>
      </c>
      <c r="F9" s="201">
        <v>66526.931673225001</v>
      </c>
      <c r="G9" s="201">
        <v>1</v>
      </c>
      <c r="H9" s="201">
        <v>66526.931673225001</v>
      </c>
      <c r="I9" s="201">
        <v>1</v>
      </c>
      <c r="J9" s="201">
        <v>66526.931673225001</v>
      </c>
      <c r="K9" s="201">
        <v>1</v>
      </c>
    </row>
    <row r="10" spans="1:11" ht="30" x14ac:dyDescent="0.25">
      <c r="A10" s="200" t="s">
        <v>155</v>
      </c>
      <c r="B10" s="200" t="s">
        <v>52</v>
      </c>
      <c r="C10" s="200" t="s">
        <v>95</v>
      </c>
      <c r="D10" s="200" t="s">
        <v>168</v>
      </c>
      <c r="E10" s="201">
        <v>27322.570000000007</v>
      </c>
      <c r="F10" s="201">
        <v>27322.570000000007</v>
      </c>
      <c r="G10" s="201">
        <v>1</v>
      </c>
      <c r="H10" s="201">
        <v>27322.570000000007</v>
      </c>
      <c r="I10" s="201">
        <v>1</v>
      </c>
      <c r="J10" s="201">
        <v>27322.570000000007</v>
      </c>
      <c r="K10" s="201">
        <v>1</v>
      </c>
    </row>
    <row r="11" spans="1:11" ht="30" x14ac:dyDescent="0.25">
      <c r="A11" s="200" t="s">
        <v>155</v>
      </c>
      <c r="B11" s="200" t="s">
        <v>52</v>
      </c>
      <c r="C11" s="200" t="s">
        <v>127</v>
      </c>
      <c r="D11" s="200" t="s">
        <v>46</v>
      </c>
      <c r="E11" s="201">
        <v>3316.6714285714279</v>
      </c>
      <c r="F11" s="201">
        <v>3316.6714285714279</v>
      </c>
      <c r="G11" s="201">
        <v>1</v>
      </c>
      <c r="H11" s="201">
        <v>3316.6714285714279</v>
      </c>
      <c r="I11" s="201">
        <v>1</v>
      </c>
      <c r="J11" s="201">
        <v>3316.6714285714279</v>
      </c>
      <c r="K11" s="201">
        <v>1</v>
      </c>
    </row>
    <row r="12" spans="1:11" ht="30" x14ac:dyDescent="0.25">
      <c r="A12" s="200" t="s">
        <v>155</v>
      </c>
      <c r="B12" s="200" t="s">
        <v>52</v>
      </c>
      <c r="C12" s="200" t="s">
        <v>127</v>
      </c>
      <c r="D12" s="200" t="s">
        <v>74</v>
      </c>
      <c r="E12" s="201">
        <v>4422.2285714285708</v>
      </c>
      <c r="F12" s="201">
        <v>4422.2285714285708</v>
      </c>
      <c r="G12" s="201">
        <v>1</v>
      </c>
      <c r="H12" s="201">
        <v>4422.2285714285708</v>
      </c>
      <c r="I12" s="201">
        <v>1</v>
      </c>
      <c r="J12" s="201">
        <v>4422.2285714285708</v>
      </c>
      <c r="K12" s="201">
        <v>1</v>
      </c>
    </row>
    <row r="13" spans="1:11" ht="30" x14ac:dyDescent="0.25">
      <c r="A13" s="200" t="s">
        <v>155</v>
      </c>
      <c r="B13" s="200" t="s">
        <v>52</v>
      </c>
      <c r="C13" s="200" t="s">
        <v>129</v>
      </c>
      <c r="D13" s="200" t="s">
        <v>74</v>
      </c>
      <c r="E13" s="201">
        <v>12606.699999999999</v>
      </c>
      <c r="F13" s="201">
        <v>12606.699999999999</v>
      </c>
      <c r="G13" s="201">
        <v>1</v>
      </c>
      <c r="H13" s="201">
        <v>12606.699999999999</v>
      </c>
      <c r="I13" s="201">
        <v>1</v>
      </c>
      <c r="J13" s="201">
        <v>12606.699999999999</v>
      </c>
      <c r="K13" s="201">
        <v>1</v>
      </c>
    </row>
    <row r="14" spans="1:11" ht="30" x14ac:dyDescent="0.25">
      <c r="A14" s="200" t="s">
        <v>155</v>
      </c>
      <c r="B14" s="200" t="s">
        <v>52</v>
      </c>
      <c r="C14" s="200" t="s">
        <v>212</v>
      </c>
      <c r="D14" s="200" t="s">
        <v>213</v>
      </c>
      <c r="E14" s="201">
        <v>437.82982499999997</v>
      </c>
      <c r="F14" s="201">
        <v>437.82982499999997</v>
      </c>
      <c r="G14" s="201">
        <v>1</v>
      </c>
      <c r="H14" s="201">
        <v>437.82982499999997</v>
      </c>
      <c r="I14" s="201">
        <v>1</v>
      </c>
      <c r="J14" s="201">
        <v>437.82982499999997</v>
      </c>
      <c r="K14" s="201">
        <v>1</v>
      </c>
    </row>
    <row r="15" spans="1:11" ht="30" x14ac:dyDescent="0.25">
      <c r="A15" s="200" t="s">
        <v>155</v>
      </c>
      <c r="B15" s="200" t="s">
        <v>52</v>
      </c>
      <c r="C15" s="200" t="s">
        <v>124</v>
      </c>
      <c r="D15" s="200" t="s">
        <v>74</v>
      </c>
      <c r="E15" s="201">
        <v>11811.4</v>
      </c>
      <c r="F15" s="201">
        <v>11811.4</v>
      </c>
      <c r="G15" s="201">
        <v>1</v>
      </c>
      <c r="H15" s="201">
        <v>11811.4</v>
      </c>
      <c r="I15" s="201">
        <v>1</v>
      </c>
      <c r="J15" s="201">
        <v>11811.4</v>
      </c>
      <c r="K15" s="201">
        <v>1</v>
      </c>
    </row>
    <row r="16" spans="1:11" ht="30" x14ac:dyDescent="0.25">
      <c r="A16" s="200" t="s">
        <v>155</v>
      </c>
      <c r="B16" s="200" t="s">
        <v>52</v>
      </c>
      <c r="C16" s="200" t="s">
        <v>167</v>
      </c>
      <c r="D16" s="200" t="s">
        <v>74</v>
      </c>
      <c r="E16" s="201">
        <v>13649.199999999997</v>
      </c>
      <c r="F16" s="201">
        <v>13649.199999999997</v>
      </c>
      <c r="G16" s="201">
        <v>1</v>
      </c>
      <c r="H16" s="201">
        <v>13649.199999999997</v>
      </c>
      <c r="I16" s="201">
        <v>1</v>
      </c>
      <c r="J16" s="201">
        <v>13649.199999999997</v>
      </c>
      <c r="K16" s="201">
        <v>1</v>
      </c>
    </row>
    <row r="17" spans="1:11" ht="30" x14ac:dyDescent="0.25">
      <c r="A17" s="200" t="s">
        <v>155</v>
      </c>
      <c r="B17" s="200" t="s">
        <v>52</v>
      </c>
      <c r="C17" s="200" t="s">
        <v>73</v>
      </c>
      <c r="D17" s="200" t="s">
        <v>74</v>
      </c>
      <c r="E17" s="201">
        <v>18010.695291250006</v>
      </c>
      <c r="F17" s="201">
        <v>12607.486703875004</v>
      </c>
      <c r="G17" s="201">
        <v>0.7</v>
      </c>
      <c r="H17" s="201">
        <v>12607.486703875004</v>
      </c>
      <c r="I17" s="201">
        <v>0.7</v>
      </c>
      <c r="J17" s="201">
        <v>10806.417174750002</v>
      </c>
      <c r="K17" s="201">
        <v>0.6</v>
      </c>
    </row>
    <row r="18" spans="1:11" ht="30" x14ac:dyDescent="0.25">
      <c r="A18" s="200" t="s">
        <v>155</v>
      </c>
      <c r="B18" s="200" t="s">
        <v>52</v>
      </c>
      <c r="C18" s="200" t="s">
        <v>90</v>
      </c>
      <c r="D18" s="200" t="s">
        <v>74</v>
      </c>
      <c r="E18" s="201">
        <v>14499.954724850006</v>
      </c>
      <c r="F18" s="201">
        <v>14499.954724850006</v>
      </c>
      <c r="G18" s="201">
        <v>1</v>
      </c>
      <c r="H18" s="201">
        <v>14499.954724850006</v>
      </c>
      <c r="I18" s="201">
        <v>1</v>
      </c>
      <c r="J18" s="201">
        <v>14499.954724850006</v>
      </c>
      <c r="K18" s="201">
        <v>1</v>
      </c>
    </row>
    <row r="19" spans="1:11" x14ac:dyDescent="0.25">
      <c r="A19" s="200" t="s">
        <v>155</v>
      </c>
      <c r="B19" s="200" t="s">
        <v>105</v>
      </c>
      <c r="C19" s="200" t="s">
        <v>173</v>
      </c>
      <c r="D19" s="200" t="s">
        <v>107</v>
      </c>
      <c r="E19" s="201">
        <v>1420480</v>
      </c>
      <c r="F19" s="202"/>
      <c r="G19" s="202"/>
      <c r="H19" s="202"/>
      <c r="I19" s="202"/>
      <c r="J19" s="202"/>
      <c r="K19" s="202"/>
    </row>
    <row r="20" spans="1:11" x14ac:dyDescent="0.25">
      <c r="A20" s="200" t="s">
        <v>155</v>
      </c>
      <c r="B20" s="200" t="s">
        <v>105</v>
      </c>
      <c r="C20" s="200" t="s">
        <v>174</v>
      </c>
      <c r="D20" s="200" t="s">
        <v>107</v>
      </c>
      <c r="E20" s="201">
        <v>352478.99232000008</v>
      </c>
      <c r="F20" s="202"/>
      <c r="G20" s="202"/>
      <c r="H20" s="202"/>
      <c r="I20" s="202"/>
      <c r="J20" s="202"/>
      <c r="K20" s="202"/>
    </row>
    <row r="21" spans="1:11" x14ac:dyDescent="0.25">
      <c r="A21" s="200" t="s">
        <v>155</v>
      </c>
      <c r="B21" s="200" t="s">
        <v>105</v>
      </c>
      <c r="C21" s="200" t="s">
        <v>41</v>
      </c>
      <c r="D21" s="200" t="s">
        <v>107</v>
      </c>
      <c r="E21" s="201">
        <v>250809.98000000007</v>
      </c>
      <c r="F21" s="202"/>
      <c r="G21" s="202"/>
      <c r="H21" s="202"/>
      <c r="I21" s="202"/>
      <c r="J21" s="202"/>
      <c r="K21" s="202"/>
    </row>
    <row r="22" spans="1:11" x14ac:dyDescent="0.25">
      <c r="A22" s="200" t="s">
        <v>155</v>
      </c>
      <c r="B22" s="200" t="s">
        <v>41</v>
      </c>
      <c r="C22" s="200" t="s">
        <v>42</v>
      </c>
      <c r="D22" s="200" t="s">
        <v>84</v>
      </c>
      <c r="E22" s="201">
        <v>202798.25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</row>
    <row r="23" spans="1:11" x14ac:dyDescent="0.25">
      <c r="A23" s="200" t="s">
        <v>155</v>
      </c>
      <c r="B23" s="200" t="s">
        <v>105</v>
      </c>
      <c r="C23" s="200" t="s">
        <v>175</v>
      </c>
      <c r="D23" s="200" t="s">
        <v>107</v>
      </c>
      <c r="E23" s="201">
        <v>1244360</v>
      </c>
      <c r="F23" s="202"/>
      <c r="G23" s="202"/>
      <c r="H23" s="202"/>
      <c r="I23" s="202"/>
      <c r="J23" s="202"/>
      <c r="K23" s="202"/>
    </row>
    <row r="24" spans="1:11" x14ac:dyDescent="0.25">
      <c r="A24" s="200" t="s">
        <v>155</v>
      </c>
      <c r="B24" s="200" t="s">
        <v>105</v>
      </c>
      <c r="C24" s="200" t="s">
        <v>176</v>
      </c>
      <c r="D24" s="200" t="s">
        <v>107</v>
      </c>
      <c r="E24" s="201">
        <v>1216020</v>
      </c>
      <c r="F24" s="202"/>
      <c r="G24" s="202"/>
      <c r="H24" s="202"/>
      <c r="I24" s="202"/>
      <c r="J24" s="202"/>
      <c r="K24" s="202"/>
    </row>
    <row r="25" spans="1:11" x14ac:dyDescent="0.25">
      <c r="A25" s="200" t="s">
        <v>155</v>
      </c>
      <c r="B25" s="200" t="s">
        <v>105</v>
      </c>
      <c r="C25" s="200" t="s">
        <v>177</v>
      </c>
      <c r="D25" s="200" t="s">
        <v>107</v>
      </c>
      <c r="E25" s="201">
        <v>1165700</v>
      </c>
      <c r="F25" s="202"/>
      <c r="G25" s="202"/>
      <c r="H25" s="202"/>
      <c r="I25" s="202"/>
      <c r="J25" s="202"/>
      <c r="K25" s="202"/>
    </row>
    <row r="26" spans="1:11" x14ac:dyDescent="0.25">
      <c r="A26" s="200" t="s">
        <v>155</v>
      </c>
      <c r="B26" s="200" t="s">
        <v>105</v>
      </c>
      <c r="C26" s="200" t="s">
        <v>178</v>
      </c>
      <c r="D26" s="200" t="s">
        <v>107</v>
      </c>
      <c r="E26" s="201">
        <v>1049600</v>
      </c>
      <c r="F26" s="202"/>
      <c r="G26" s="202"/>
      <c r="H26" s="202"/>
      <c r="I26" s="202"/>
      <c r="J26" s="202"/>
      <c r="K26" s="202"/>
    </row>
    <row r="27" spans="1:11" x14ac:dyDescent="0.25">
      <c r="A27" s="200" t="s">
        <v>155</v>
      </c>
      <c r="B27" s="200" t="s">
        <v>105</v>
      </c>
      <c r="C27" s="200" t="s">
        <v>146</v>
      </c>
      <c r="D27" s="200" t="s">
        <v>107</v>
      </c>
      <c r="E27" s="201">
        <v>909930</v>
      </c>
      <c r="F27" s="201">
        <v>909930</v>
      </c>
      <c r="G27" s="201">
        <v>1</v>
      </c>
      <c r="H27" s="201">
        <v>909930</v>
      </c>
      <c r="I27" s="201">
        <v>1</v>
      </c>
      <c r="J27" s="201">
        <v>909930</v>
      </c>
      <c r="K27" s="201">
        <v>1</v>
      </c>
    </row>
    <row r="28" spans="1:11" x14ac:dyDescent="0.25">
      <c r="A28" s="200" t="s">
        <v>155</v>
      </c>
      <c r="B28" s="200" t="s">
        <v>105</v>
      </c>
      <c r="C28" s="200" t="s">
        <v>172</v>
      </c>
      <c r="D28" s="200" t="s">
        <v>107</v>
      </c>
      <c r="E28" s="201">
        <v>1424750</v>
      </c>
      <c r="F28" s="202"/>
      <c r="G28" s="202"/>
      <c r="H28" s="202"/>
      <c r="I28" s="202"/>
      <c r="J28" s="202"/>
      <c r="K28" s="202"/>
    </row>
    <row r="29" spans="1:11" x14ac:dyDescent="0.25">
      <c r="A29" s="200" t="s">
        <v>155</v>
      </c>
      <c r="B29" s="200" t="s">
        <v>190</v>
      </c>
      <c r="C29" s="200" t="s">
        <v>172</v>
      </c>
      <c r="D29" s="200" t="s">
        <v>184</v>
      </c>
      <c r="E29" s="201">
        <v>1105480</v>
      </c>
      <c r="F29" s="202"/>
      <c r="G29" s="202"/>
      <c r="H29" s="202"/>
      <c r="I29" s="202"/>
      <c r="J29" s="202"/>
      <c r="K29" s="202"/>
    </row>
    <row r="30" spans="1:11" x14ac:dyDescent="0.25">
      <c r="A30" s="200" t="s">
        <v>155</v>
      </c>
      <c r="B30" s="200" t="s">
        <v>172</v>
      </c>
      <c r="C30" s="200" t="s">
        <v>190</v>
      </c>
      <c r="D30" s="200" t="s">
        <v>258</v>
      </c>
      <c r="E30" s="201">
        <v>0</v>
      </c>
      <c r="F30" s="201">
        <v>0</v>
      </c>
      <c r="G30" s="202"/>
      <c r="H30" s="201">
        <v>0</v>
      </c>
      <c r="I30" s="202"/>
      <c r="J30" s="201">
        <v>0</v>
      </c>
      <c r="K30" s="202"/>
    </row>
    <row r="31" spans="1:11" x14ac:dyDescent="0.25">
      <c r="A31" s="200" t="s">
        <v>155</v>
      </c>
      <c r="B31" s="200" t="s">
        <v>172</v>
      </c>
      <c r="C31" s="200" t="s">
        <v>259</v>
      </c>
      <c r="D31" s="200" t="s">
        <v>184</v>
      </c>
      <c r="E31" s="201">
        <v>0</v>
      </c>
      <c r="F31" s="201">
        <v>0</v>
      </c>
      <c r="G31" s="202"/>
      <c r="H31" s="201">
        <v>0</v>
      </c>
      <c r="I31" s="202"/>
      <c r="J31" s="201">
        <v>0</v>
      </c>
      <c r="K31" s="202"/>
    </row>
    <row r="32" spans="1:11" x14ac:dyDescent="0.25">
      <c r="A32" s="200" t="s">
        <v>155</v>
      </c>
      <c r="B32" s="200" t="s">
        <v>105</v>
      </c>
      <c r="C32" s="200" t="s">
        <v>147</v>
      </c>
      <c r="D32" s="200" t="s">
        <v>107</v>
      </c>
      <c r="E32" s="201">
        <v>949100</v>
      </c>
      <c r="F32" s="201">
        <v>949100</v>
      </c>
      <c r="G32" s="201">
        <v>1</v>
      </c>
      <c r="H32" s="201">
        <v>949100</v>
      </c>
      <c r="I32" s="201">
        <v>1</v>
      </c>
      <c r="J32" s="201">
        <v>949100</v>
      </c>
      <c r="K32" s="201">
        <v>1</v>
      </c>
    </row>
    <row r="33" spans="1:11" x14ac:dyDescent="0.25">
      <c r="A33" s="200" t="s">
        <v>155</v>
      </c>
      <c r="B33" s="200" t="s">
        <v>105</v>
      </c>
      <c r="C33" s="200" t="s">
        <v>47</v>
      </c>
      <c r="D33" s="200" t="s">
        <v>107</v>
      </c>
      <c r="E33" s="201">
        <v>398423.89138000004</v>
      </c>
      <c r="F33" s="202"/>
      <c r="G33" s="202"/>
      <c r="H33" s="202"/>
      <c r="I33" s="202"/>
      <c r="J33" s="202"/>
      <c r="K33" s="202"/>
    </row>
    <row r="34" spans="1:11" x14ac:dyDescent="0.25">
      <c r="A34" s="200" t="s">
        <v>155</v>
      </c>
      <c r="B34" s="200" t="s">
        <v>47</v>
      </c>
      <c r="C34" s="200" t="s">
        <v>260</v>
      </c>
      <c r="D34" s="200" t="s">
        <v>152</v>
      </c>
      <c r="E34" s="201">
        <v>162030.01048000008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</row>
    <row r="35" spans="1:11" x14ac:dyDescent="0.25">
      <c r="A35" s="200" t="s">
        <v>155</v>
      </c>
      <c r="B35" s="200" t="s">
        <v>47</v>
      </c>
      <c r="C35" s="200" t="s">
        <v>48</v>
      </c>
      <c r="D35" s="200" t="s">
        <v>168</v>
      </c>
      <c r="E35" s="201">
        <v>14356.644800000009</v>
      </c>
      <c r="F35" s="201">
        <v>14356.644800000009</v>
      </c>
      <c r="G35" s="201">
        <v>1</v>
      </c>
      <c r="H35" s="201">
        <v>14356.644800000009</v>
      </c>
      <c r="I35" s="201">
        <v>1</v>
      </c>
      <c r="J35" s="201">
        <v>14356.644800000009</v>
      </c>
      <c r="K35" s="201">
        <v>1</v>
      </c>
    </row>
    <row r="36" spans="1:11" x14ac:dyDescent="0.25">
      <c r="A36" s="200" t="s">
        <v>155</v>
      </c>
      <c r="B36" s="200" t="s">
        <v>47</v>
      </c>
      <c r="C36" s="200" t="s">
        <v>48</v>
      </c>
      <c r="D36" s="200" t="s">
        <v>49</v>
      </c>
      <c r="E36" s="201">
        <v>24226.838100000015</v>
      </c>
      <c r="F36" s="201">
        <v>24226.838100000015</v>
      </c>
      <c r="G36" s="201">
        <v>1</v>
      </c>
      <c r="H36" s="201">
        <v>24226.838100000015</v>
      </c>
      <c r="I36" s="201">
        <v>1</v>
      </c>
      <c r="J36" s="201">
        <v>24226.838100000015</v>
      </c>
      <c r="K36" s="201">
        <v>1</v>
      </c>
    </row>
    <row r="37" spans="1:11" x14ac:dyDescent="0.25">
      <c r="A37" s="200" t="s">
        <v>155</v>
      </c>
      <c r="B37" s="200" t="s">
        <v>105</v>
      </c>
      <c r="C37" s="200" t="s">
        <v>179</v>
      </c>
      <c r="D37" s="200" t="s">
        <v>107</v>
      </c>
      <c r="E37" s="201">
        <v>270673.31</v>
      </c>
      <c r="F37" s="201">
        <v>270673.31</v>
      </c>
      <c r="G37" s="201">
        <v>1</v>
      </c>
      <c r="H37" s="201">
        <v>270673.31</v>
      </c>
      <c r="I37" s="201">
        <v>1</v>
      </c>
      <c r="J37" s="201">
        <v>270673.31</v>
      </c>
      <c r="K37" s="201">
        <v>1</v>
      </c>
    </row>
    <row r="38" spans="1:11" x14ac:dyDescent="0.25">
      <c r="A38" s="200" t="s">
        <v>155</v>
      </c>
      <c r="B38" s="200" t="s">
        <v>179</v>
      </c>
      <c r="C38" s="200" t="s">
        <v>194</v>
      </c>
      <c r="D38" s="200" t="s">
        <v>195</v>
      </c>
      <c r="E38" s="201">
        <v>85045.99000000002</v>
      </c>
      <c r="F38" s="201">
        <v>85045.99000000002</v>
      </c>
      <c r="G38" s="201">
        <v>1</v>
      </c>
      <c r="H38" s="201">
        <v>85045.99000000002</v>
      </c>
      <c r="I38" s="201">
        <v>1</v>
      </c>
      <c r="J38" s="201">
        <v>85045.99000000002</v>
      </c>
      <c r="K38" s="201">
        <v>1</v>
      </c>
    </row>
    <row r="39" spans="1:11" x14ac:dyDescent="0.25">
      <c r="A39" s="200" t="s">
        <v>155</v>
      </c>
      <c r="B39" s="200" t="s">
        <v>180</v>
      </c>
      <c r="C39" s="200" t="s">
        <v>180</v>
      </c>
      <c r="D39" s="200" t="s">
        <v>252</v>
      </c>
      <c r="E39" s="201">
        <v>1571.3225315749999</v>
      </c>
      <c r="F39" s="201">
        <v>1571.3225315749999</v>
      </c>
      <c r="G39" s="201">
        <v>1</v>
      </c>
      <c r="H39" s="201">
        <v>1571.3225315749999</v>
      </c>
      <c r="I39" s="201">
        <v>1</v>
      </c>
      <c r="J39" s="201">
        <v>1571.3225315749999</v>
      </c>
      <c r="K39" s="201">
        <v>1</v>
      </c>
    </row>
    <row r="40" spans="1:11" x14ac:dyDescent="0.25">
      <c r="A40" s="200" t="s">
        <v>155</v>
      </c>
      <c r="B40" s="200" t="s">
        <v>105</v>
      </c>
      <c r="C40" s="200" t="s">
        <v>180</v>
      </c>
      <c r="D40" s="200" t="s">
        <v>107</v>
      </c>
      <c r="E40" s="201">
        <v>1586230</v>
      </c>
      <c r="F40" s="201">
        <v>1586230</v>
      </c>
      <c r="G40" s="201">
        <v>1</v>
      </c>
      <c r="H40" s="201">
        <v>1586230</v>
      </c>
      <c r="I40" s="201">
        <v>1</v>
      </c>
      <c r="J40" s="201">
        <v>1586230</v>
      </c>
      <c r="K40" s="201">
        <v>1</v>
      </c>
    </row>
    <row r="41" spans="1:11" x14ac:dyDescent="0.25">
      <c r="A41" s="200" t="s">
        <v>155</v>
      </c>
      <c r="B41" s="200" t="s">
        <v>181</v>
      </c>
      <c r="C41" s="200" t="s">
        <v>181</v>
      </c>
      <c r="D41" s="200" t="s">
        <v>84</v>
      </c>
      <c r="E41" s="201">
        <v>231366.76</v>
      </c>
      <c r="F41" s="201">
        <v>231366.75872000004</v>
      </c>
      <c r="G41" s="201">
        <v>0.9999999944676583</v>
      </c>
      <c r="H41" s="201">
        <v>231366.75872000004</v>
      </c>
      <c r="I41" s="201">
        <v>0.9999999944676583</v>
      </c>
      <c r="J41" s="201">
        <v>231366.75872000004</v>
      </c>
      <c r="K41" s="201">
        <v>0.9999999944676583</v>
      </c>
    </row>
    <row r="42" spans="1:11" x14ac:dyDescent="0.25">
      <c r="A42" s="200" t="s">
        <v>155</v>
      </c>
      <c r="B42" s="200" t="s">
        <v>105</v>
      </c>
      <c r="C42" s="200" t="s">
        <v>181</v>
      </c>
      <c r="D42" s="200" t="s">
        <v>107</v>
      </c>
      <c r="E42" s="201">
        <v>231366.76</v>
      </c>
      <c r="F42" s="201">
        <v>231366.76</v>
      </c>
      <c r="G42" s="201">
        <v>1</v>
      </c>
      <c r="H42" s="201">
        <v>231366.76</v>
      </c>
      <c r="I42" s="201">
        <v>1</v>
      </c>
      <c r="J42" s="201">
        <v>231366.76</v>
      </c>
      <c r="K42" s="201">
        <v>1</v>
      </c>
    </row>
    <row r="43" spans="1:11" x14ac:dyDescent="0.25">
      <c r="A43" s="200" t="s">
        <v>155</v>
      </c>
      <c r="B43" s="200" t="s">
        <v>105</v>
      </c>
      <c r="C43" s="200" t="s">
        <v>182</v>
      </c>
      <c r="D43" s="200" t="s">
        <v>107</v>
      </c>
      <c r="E43" s="201">
        <v>1407060</v>
      </c>
      <c r="F43" s="202"/>
      <c r="G43" s="202"/>
      <c r="H43" s="202"/>
      <c r="I43" s="202"/>
      <c r="J43" s="202"/>
      <c r="K43" s="202"/>
    </row>
    <row r="44" spans="1:11" x14ac:dyDescent="0.25">
      <c r="A44" s="200" t="s">
        <v>155</v>
      </c>
      <c r="B44" s="200" t="s">
        <v>52</v>
      </c>
      <c r="C44" s="200" t="s">
        <v>182</v>
      </c>
      <c r="D44" s="200" t="s">
        <v>84</v>
      </c>
      <c r="E44" s="201">
        <v>0</v>
      </c>
      <c r="F44" s="201">
        <v>0</v>
      </c>
      <c r="G44" s="202"/>
      <c r="H44" s="201">
        <v>0</v>
      </c>
      <c r="I44" s="202"/>
      <c r="J44" s="201">
        <v>0</v>
      </c>
      <c r="K44" s="202"/>
    </row>
    <row r="45" spans="1:11" x14ac:dyDescent="0.25">
      <c r="A45" s="200" t="s">
        <v>155</v>
      </c>
      <c r="B45" s="200" t="s">
        <v>105</v>
      </c>
      <c r="C45" s="200" t="s">
        <v>183</v>
      </c>
      <c r="D45" s="200" t="s">
        <v>107</v>
      </c>
      <c r="E45" s="201">
        <v>1425220</v>
      </c>
      <c r="F45" s="202"/>
      <c r="G45" s="202"/>
      <c r="H45" s="202"/>
      <c r="I45" s="202"/>
      <c r="J45" s="202"/>
      <c r="K45" s="202"/>
    </row>
    <row r="46" spans="1:11" x14ac:dyDescent="0.25">
      <c r="A46" s="200" t="s">
        <v>155</v>
      </c>
      <c r="B46" s="200" t="s">
        <v>52</v>
      </c>
      <c r="C46" s="200" t="s">
        <v>183</v>
      </c>
      <c r="D46" s="200" t="s">
        <v>84</v>
      </c>
      <c r="E46" s="201">
        <v>0</v>
      </c>
      <c r="F46" s="201">
        <v>0</v>
      </c>
      <c r="G46" s="202"/>
      <c r="H46" s="201">
        <v>0</v>
      </c>
      <c r="I46" s="202"/>
      <c r="J46" s="201">
        <v>0</v>
      </c>
      <c r="K46" s="202"/>
    </row>
    <row r="47" spans="1:11" x14ac:dyDescent="0.25">
      <c r="A47" s="200" t="s">
        <v>155</v>
      </c>
      <c r="B47" s="200" t="s">
        <v>44</v>
      </c>
      <c r="C47" s="200" t="s">
        <v>169</v>
      </c>
      <c r="D47" s="200" t="s">
        <v>46</v>
      </c>
      <c r="E47" s="201">
        <v>111189.83999999997</v>
      </c>
      <c r="F47" s="201">
        <v>111189.83999999997</v>
      </c>
      <c r="G47" s="201">
        <v>1</v>
      </c>
      <c r="H47" s="201">
        <v>111189.83999999997</v>
      </c>
      <c r="I47" s="201">
        <v>1</v>
      </c>
      <c r="J47" s="201">
        <v>111189.83999999997</v>
      </c>
      <c r="K47" s="201">
        <v>1</v>
      </c>
    </row>
    <row r="48" spans="1:11" x14ac:dyDescent="0.25">
      <c r="A48" s="200" t="s">
        <v>155</v>
      </c>
      <c r="B48" s="200" t="s">
        <v>44</v>
      </c>
      <c r="C48" s="200" t="s">
        <v>85</v>
      </c>
      <c r="D48" s="200" t="s">
        <v>46</v>
      </c>
      <c r="E48" s="201">
        <v>112594.33999999989</v>
      </c>
      <c r="F48" s="201">
        <v>112594.33999999989</v>
      </c>
      <c r="G48" s="201">
        <v>1</v>
      </c>
      <c r="H48" s="201">
        <v>112594.33999999989</v>
      </c>
      <c r="I48" s="201">
        <v>1</v>
      </c>
      <c r="J48" s="201">
        <v>112594.33999999989</v>
      </c>
      <c r="K48" s="201">
        <v>1</v>
      </c>
    </row>
    <row r="49" spans="1:11" x14ac:dyDescent="0.25">
      <c r="A49" s="200" t="s">
        <v>155</v>
      </c>
      <c r="B49" s="200" t="s">
        <v>44</v>
      </c>
      <c r="C49" s="200" t="s">
        <v>82</v>
      </c>
      <c r="D49" s="200" t="s">
        <v>46</v>
      </c>
      <c r="E49" s="201">
        <v>103605.23999999985</v>
      </c>
      <c r="F49" s="201">
        <v>103605.23999999985</v>
      </c>
      <c r="G49" s="201">
        <v>1</v>
      </c>
      <c r="H49" s="201">
        <v>103605.23999999985</v>
      </c>
      <c r="I49" s="201">
        <v>1</v>
      </c>
      <c r="J49" s="201">
        <v>103605.23999999985</v>
      </c>
      <c r="K49" s="201">
        <v>1</v>
      </c>
    </row>
    <row r="50" spans="1:11" x14ac:dyDescent="0.25">
      <c r="A50" s="200" t="s">
        <v>155</v>
      </c>
      <c r="B50" s="200" t="s">
        <v>44</v>
      </c>
      <c r="C50" s="200" t="s">
        <v>81</v>
      </c>
      <c r="D50" s="200" t="s">
        <v>46</v>
      </c>
      <c r="E50" s="201">
        <v>95925.059999999983</v>
      </c>
      <c r="F50" s="201">
        <v>95925.059999999983</v>
      </c>
      <c r="G50" s="201">
        <v>1</v>
      </c>
      <c r="H50" s="201">
        <v>95925.059999999983</v>
      </c>
      <c r="I50" s="201">
        <v>1</v>
      </c>
      <c r="J50" s="201">
        <v>95925.059999999983</v>
      </c>
      <c r="K50" s="201">
        <v>1</v>
      </c>
    </row>
    <row r="51" spans="1:11" x14ac:dyDescent="0.25">
      <c r="A51" s="200" t="s">
        <v>155</v>
      </c>
      <c r="B51" s="200" t="s">
        <v>44</v>
      </c>
      <c r="C51" s="200" t="s">
        <v>75</v>
      </c>
      <c r="D51" s="200" t="s">
        <v>46</v>
      </c>
      <c r="E51" s="201">
        <v>95809.140000000101</v>
      </c>
      <c r="F51" s="201">
        <v>95809.140000000101</v>
      </c>
      <c r="G51" s="201">
        <v>1</v>
      </c>
      <c r="H51" s="201">
        <v>95809.140000000101</v>
      </c>
      <c r="I51" s="201">
        <v>1</v>
      </c>
      <c r="J51" s="201">
        <v>95809.140000000101</v>
      </c>
      <c r="K51" s="201">
        <v>1</v>
      </c>
    </row>
    <row r="52" spans="1:11" x14ac:dyDescent="0.25">
      <c r="A52" s="200" t="s">
        <v>155</v>
      </c>
      <c r="B52" s="200" t="s">
        <v>44</v>
      </c>
      <c r="C52" s="200" t="s">
        <v>72</v>
      </c>
      <c r="D52" s="200" t="s">
        <v>46</v>
      </c>
      <c r="E52" s="201">
        <v>95330.38367840006</v>
      </c>
      <c r="F52" s="201">
        <v>95330.38367840006</v>
      </c>
      <c r="G52" s="201">
        <v>1</v>
      </c>
      <c r="H52" s="201">
        <v>95330.38367840006</v>
      </c>
      <c r="I52" s="201">
        <v>1</v>
      </c>
      <c r="J52" s="201">
        <v>95330.38367840006</v>
      </c>
      <c r="K52" s="201">
        <v>1</v>
      </c>
    </row>
    <row r="53" spans="1:11" x14ac:dyDescent="0.25">
      <c r="A53" s="200" t="s">
        <v>155</v>
      </c>
      <c r="B53" s="200" t="s">
        <v>44</v>
      </c>
      <c r="C53" s="200" t="s">
        <v>71</v>
      </c>
      <c r="D53" s="200" t="s">
        <v>46</v>
      </c>
      <c r="E53" s="201">
        <v>134751.15000000011</v>
      </c>
      <c r="F53" s="201">
        <v>134751.15000000011</v>
      </c>
      <c r="G53" s="201">
        <v>1</v>
      </c>
      <c r="H53" s="201">
        <v>134751.15000000011</v>
      </c>
      <c r="I53" s="201">
        <v>1</v>
      </c>
      <c r="J53" s="201">
        <v>134751.15000000011</v>
      </c>
      <c r="K53" s="201">
        <v>1</v>
      </c>
    </row>
    <row r="54" spans="1:11" x14ac:dyDescent="0.25">
      <c r="A54" s="200" t="s">
        <v>155</v>
      </c>
      <c r="B54" s="200" t="s">
        <v>44</v>
      </c>
      <c r="C54" s="200" t="s">
        <v>45</v>
      </c>
      <c r="D54" s="200" t="s">
        <v>46</v>
      </c>
      <c r="E54" s="201">
        <v>68960.59000000004</v>
      </c>
      <c r="F54" s="201">
        <v>68960.59000000004</v>
      </c>
      <c r="G54" s="201">
        <v>1</v>
      </c>
      <c r="H54" s="201">
        <v>68960.59000000004</v>
      </c>
      <c r="I54" s="201">
        <v>1</v>
      </c>
      <c r="J54" s="201">
        <v>68960.59000000004</v>
      </c>
      <c r="K54" s="201">
        <v>1</v>
      </c>
    </row>
    <row r="55" spans="1:11" x14ac:dyDescent="0.25">
      <c r="A55" s="200" t="s">
        <v>155</v>
      </c>
      <c r="B55" s="200" t="s">
        <v>52</v>
      </c>
      <c r="C55" s="200" t="s">
        <v>76</v>
      </c>
      <c r="D55" s="200" t="s">
        <v>43</v>
      </c>
      <c r="E55" s="201">
        <v>10632.722772277226</v>
      </c>
      <c r="F55" s="201">
        <v>0</v>
      </c>
      <c r="G55" s="201">
        <v>0</v>
      </c>
      <c r="H55" s="201">
        <v>0</v>
      </c>
      <c r="I55" s="201">
        <v>0</v>
      </c>
      <c r="J55" s="201">
        <v>0</v>
      </c>
      <c r="K55" s="201">
        <v>0</v>
      </c>
    </row>
    <row r="56" spans="1:11" ht="45" x14ac:dyDescent="0.25">
      <c r="A56" s="200" t="s">
        <v>155</v>
      </c>
      <c r="B56" s="200" t="s">
        <v>52</v>
      </c>
      <c r="C56" s="200" t="s">
        <v>76</v>
      </c>
      <c r="D56" s="200" t="s">
        <v>196</v>
      </c>
      <c r="E56" s="201">
        <v>4253.08910891089</v>
      </c>
      <c r="F56" s="201">
        <v>0</v>
      </c>
      <c r="G56" s="201">
        <v>0</v>
      </c>
      <c r="H56" s="201">
        <v>0</v>
      </c>
      <c r="I56" s="201">
        <v>0</v>
      </c>
      <c r="J56" s="201">
        <v>0</v>
      </c>
      <c r="K56" s="201">
        <v>0</v>
      </c>
    </row>
    <row r="57" spans="1:11" ht="45" x14ac:dyDescent="0.25">
      <c r="A57" s="200" t="s">
        <v>155</v>
      </c>
      <c r="B57" s="200" t="s">
        <v>52</v>
      </c>
      <c r="C57" s="200" t="s">
        <v>76</v>
      </c>
      <c r="D57" s="200" t="s">
        <v>197</v>
      </c>
      <c r="E57" s="201">
        <v>4253.08910891089</v>
      </c>
      <c r="F57" s="201">
        <v>0</v>
      </c>
      <c r="G57" s="201">
        <v>0</v>
      </c>
      <c r="H57" s="201">
        <v>0</v>
      </c>
      <c r="I57" s="201">
        <v>0</v>
      </c>
      <c r="J57" s="201">
        <v>0</v>
      </c>
      <c r="K57" s="201">
        <v>0</v>
      </c>
    </row>
    <row r="58" spans="1:11" x14ac:dyDescent="0.25">
      <c r="A58" s="200" t="s">
        <v>155</v>
      </c>
      <c r="B58" s="200" t="s">
        <v>52</v>
      </c>
      <c r="C58" s="200" t="s">
        <v>76</v>
      </c>
      <c r="D58" s="200" t="s">
        <v>78</v>
      </c>
      <c r="E58" s="201">
        <v>82935.237623762354</v>
      </c>
      <c r="F58" s="201">
        <v>19138.900990099006</v>
      </c>
      <c r="G58" s="201">
        <v>0.23076923076923078</v>
      </c>
      <c r="H58" s="201">
        <v>3189.8168316831675</v>
      </c>
      <c r="I58" s="201">
        <v>3.8461538461538464E-2</v>
      </c>
      <c r="J58" s="201">
        <v>3189.8168316831675</v>
      </c>
      <c r="K58" s="201">
        <v>3.8461538461538464E-2</v>
      </c>
    </row>
    <row r="59" spans="1:11" x14ac:dyDescent="0.25">
      <c r="A59" s="200" t="s">
        <v>155</v>
      </c>
      <c r="B59" s="200" t="s">
        <v>52</v>
      </c>
      <c r="C59" s="200" t="s">
        <v>76</v>
      </c>
      <c r="D59" s="200" t="s">
        <v>77</v>
      </c>
      <c r="E59" s="201">
        <v>5316.3613861386129</v>
      </c>
      <c r="F59" s="201">
        <v>5316.3613861386129</v>
      </c>
      <c r="G59" s="201">
        <v>1</v>
      </c>
      <c r="H59" s="201">
        <v>1063.2722772277227</v>
      </c>
      <c r="I59" s="201">
        <v>0.20000000000000004</v>
      </c>
      <c r="J59" s="201">
        <v>0</v>
      </c>
      <c r="K59" s="201">
        <v>0</v>
      </c>
    </row>
    <row r="60" spans="1:11" x14ac:dyDescent="0.25">
      <c r="A60" s="200" t="s">
        <v>155</v>
      </c>
      <c r="B60" s="200" t="s">
        <v>52</v>
      </c>
      <c r="C60" s="200" t="s">
        <v>80</v>
      </c>
      <c r="D60" s="200" t="s">
        <v>79</v>
      </c>
      <c r="E60" s="201">
        <v>30271.568695652171</v>
      </c>
      <c r="F60" s="201">
        <v>30271.568695652171</v>
      </c>
      <c r="G60" s="201">
        <v>1</v>
      </c>
      <c r="H60" s="201">
        <v>29010.25333333333</v>
      </c>
      <c r="I60" s="201">
        <v>0.95833333333333337</v>
      </c>
      <c r="J60" s="201">
        <v>29010.25333333333</v>
      </c>
      <c r="K60" s="201">
        <v>0.95833333333333337</v>
      </c>
    </row>
    <row r="61" spans="1:11" ht="45" x14ac:dyDescent="0.25">
      <c r="A61" s="200" t="s">
        <v>155</v>
      </c>
      <c r="B61" s="200" t="s">
        <v>52</v>
      </c>
      <c r="C61" s="200" t="s">
        <v>80</v>
      </c>
      <c r="D61" s="200" t="s">
        <v>197</v>
      </c>
      <c r="E61" s="201">
        <v>8829.2075362318828</v>
      </c>
      <c r="F61" s="201">
        <v>8829.2075362318828</v>
      </c>
      <c r="G61" s="201">
        <v>1</v>
      </c>
      <c r="H61" s="201">
        <v>8829.2075362318828</v>
      </c>
      <c r="I61" s="201">
        <v>1</v>
      </c>
      <c r="J61" s="201">
        <v>8829.2075362318828</v>
      </c>
      <c r="K61" s="201">
        <v>1</v>
      </c>
    </row>
    <row r="62" spans="1:11" x14ac:dyDescent="0.25">
      <c r="A62" s="200" t="s">
        <v>155</v>
      </c>
      <c r="B62" s="200" t="s">
        <v>52</v>
      </c>
      <c r="C62" s="200" t="s">
        <v>80</v>
      </c>
      <c r="D62" s="200" t="s">
        <v>77</v>
      </c>
      <c r="E62" s="201">
        <v>1261.3153623188405</v>
      </c>
      <c r="F62" s="201">
        <v>1261.3153623188405</v>
      </c>
      <c r="G62" s="201">
        <v>1</v>
      </c>
      <c r="H62" s="201">
        <v>1261.3153623188405</v>
      </c>
      <c r="I62" s="201">
        <v>1</v>
      </c>
      <c r="J62" s="201">
        <v>1261.3153623188405</v>
      </c>
      <c r="K62" s="201">
        <v>1</v>
      </c>
    </row>
    <row r="63" spans="1:11" ht="45" x14ac:dyDescent="0.25">
      <c r="A63" s="200" t="s">
        <v>155</v>
      </c>
      <c r="B63" s="200" t="s">
        <v>52</v>
      </c>
      <c r="C63" s="200" t="s">
        <v>80</v>
      </c>
      <c r="D63" s="200" t="s">
        <v>196</v>
      </c>
      <c r="E63" s="201">
        <v>1261.3153623188405</v>
      </c>
      <c r="F63" s="201">
        <v>1261.3153623188405</v>
      </c>
      <c r="G63" s="201">
        <v>1</v>
      </c>
      <c r="H63" s="201">
        <v>1261.3153623188405</v>
      </c>
      <c r="I63" s="201">
        <v>1</v>
      </c>
      <c r="J63" s="201">
        <v>1261.3153623188405</v>
      </c>
      <c r="K63" s="201">
        <v>1</v>
      </c>
    </row>
    <row r="64" spans="1:11" x14ac:dyDescent="0.25">
      <c r="A64" s="200" t="s">
        <v>155</v>
      </c>
      <c r="B64" s="200" t="s">
        <v>52</v>
      </c>
      <c r="C64" s="200" t="s">
        <v>80</v>
      </c>
      <c r="D64" s="200" t="s">
        <v>78</v>
      </c>
      <c r="E64" s="201">
        <v>45407.353043478259</v>
      </c>
      <c r="F64" s="201">
        <v>45407.353043478259</v>
      </c>
      <c r="G64" s="201">
        <v>1</v>
      </c>
      <c r="H64" s="201">
        <v>45407.353043478259</v>
      </c>
      <c r="I64" s="201">
        <v>1</v>
      </c>
      <c r="J64" s="201">
        <v>45407.353043478259</v>
      </c>
      <c r="K64" s="201">
        <v>1</v>
      </c>
    </row>
    <row r="65" spans="1:11" x14ac:dyDescent="0.25">
      <c r="A65" s="200" t="s">
        <v>155</v>
      </c>
      <c r="B65" s="200" t="s">
        <v>52</v>
      </c>
      <c r="C65" s="200" t="s">
        <v>83</v>
      </c>
      <c r="D65" s="200" t="s">
        <v>78</v>
      </c>
      <c r="E65" s="201">
        <v>49227.840000000011</v>
      </c>
      <c r="F65" s="201">
        <v>49227.840000000011</v>
      </c>
      <c r="G65" s="201">
        <v>1</v>
      </c>
      <c r="H65" s="201">
        <v>49227.840000000011</v>
      </c>
      <c r="I65" s="201">
        <v>1</v>
      </c>
      <c r="J65" s="201">
        <v>49227.840000000011</v>
      </c>
      <c r="K65" s="201">
        <v>1</v>
      </c>
    </row>
    <row r="66" spans="1:11" ht="45" x14ac:dyDescent="0.25">
      <c r="A66" s="200" t="s">
        <v>155</v>
      </c>
      <c r="B66" s="200" t="s">
        <v>52</v>
      </c>
      <c r="C66" s="200" t="s">
        <v>83</v>
      </c>
      <c r="D66" s="200" t="s">
        <v>196</v>
      </c>
      <c r="E66" s="201">
        <v>19691.136000000006</v>
      </c>
      <c r="F66" s="201">
        <v>19691.136000000006</v>
      </c>
      <c r="G66" s="201">
        <v>1</v>
      </c>
      <c r="H66" s="201">
        <v>17503.232000000004</v>
      </c>
      <c r="I66" s="201">
        <v>0.88888888888888884</v>
      </c>
      <c r="J66" s="201">
        <v>17503.232000000004</v>
      </c>
      <c r="K66" s="201">
        <v>0.88888888888888884</v>
      </c>
    </row>
    <row r="67" spans="1:11" x14ac:dyDescent="0.25">
      <c r="A67" s="200" t="s">
        <v>155</v>
      </c>
      <c r="B67" s="200" t="s">
        <v>52</v>
      </c>
      <c r="C67" s="200" t="s">
        <v>83</v>
      </c>
      <c r="D67" s="200" t="s">
        <v>89</v>
      </c>
      <c r="E67" s="201">
        <v>4375.8080000000009</v>
      </c>
      <c r="F67" s="201">
        <v>4375.8080000000009</v>
      </c>
      <c r="G67" s="201">
        <v>1</v>
      </c>
      <c r="H67" s="201">
        <v>0</v>
      </c>
      <c r="I67" s="201">
        <v>0</v>
      </c>
      <c r="J67" s="201">
        <v>0</v>
      </c>
      <c r="K67" s="201">
        <v>0</v>
      </c>
    </row>
    <row r="68" spans="1:11" x14ac:dyDescent="0.25">
      <c r="A68" s="200" t="s">
        <v>155</v>
      </c>
      <c r="B68" s="200" t="s">
        <v>52</v>
      </c>
      <c r="C68" s="200" t="s">
        <v>83</v>
      </c>
      <c r="D68" s="200" t="s">
        <v>84</v>
      </c>
      <c r="E68" s="201">
        <v>8751.6160000000018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</row>
    <row r="69" spans="1:11" x14ac:dyDescent="0.25">
      <c r="A69" s="200" t="s">
        <v>155</v>
      </c>
      <c r="B69" s="200" t="s">
        <v>52</v>
      </c>
      <c r="C69" s="200" t="s">
        <v>86</v>
      </c>
      <c r="D69" s="200" t="s">
        <v>78</v>
      </c>
      <c r="E69" s="201">
        <v>80497.16</v>
      </c>
      <c r="F69" s="201">
        <v>80497.16</v>
      </c>
      <c r="G69" s="201">
        <v>1</v>
      </c>
      <c r="H69" s="201">
        <v>80497.16</v>
      </c>
      <c r="I69" s="201">
        <v>1</v>
      </c>
      <c r="J69" s="201">
        <v>80497.16</v>
      </c>
      <c r="K69" s="201">
        <v>1</v>
      </c>
    </row>
    <row r="70" spans="1:11" x14ac:dyDescent="0.25">
      <c r="A70" s="200" t="s">
        <v>155</v>
      </c>
      <c r="B70" s="200" t="s">
        <v>52</v>
      </c>
      <c r="C70" s="200" t="s">
        <v>96</v>
      </c>
      <c r="D70" s="200" t="s">
        <v>78</v>
      </c>
      <c r="E70" s="201">
        <v>51811.919104477602</v>
      </c>
      <c r="F70" s="201">
        <v>47826.386865671637</v>
      </c>
      <c r="G70" s="201">
        <v>0.92307692307692313</v>
      </c>
      <c r="H70" s="201">
        <v>29227.236417910441</v>
      </c>
      <c r="I70" s="201">
        <v>0.5641025641025641</v>
      </c>
      <c r="J70" s="201">
        <v>29227.236417910441</v>
      </c>
      <c r="K70" s="201">
        <v>0.5641025641025641</v>
      </c>
    </row>
    <row r="71" spans="1:11" x14ac:dyDescent="0.25">
      <c r="A71" s="200" t="s">
        <v>155</v>
      </c>
      <c r="B71" s="200" t="s">
        <v>52</v>
      </c>
      <c r="C71" s="200" t="s">
        <v>96</v>
      </c>
      <c r="D71" s="200" t="s">
        <v>84</v>
      </c>
      <c r="E71" s="201">
        <v>3985.5322388059694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</row>
    <row r="72" spans="1:11" x14ac:dyDescent="0.25">
      <c r="A72" s="200" t="s">
        <v>155</v>
      </c>
      <c r="B72" s="200" t="s">
        <v>52</v>
      </c>
      <c r="C72" s="200" t="s">
        <v>96</v>
      </c>
      <c r="D72" s="200" t="s">
        <v>43</v>
      </c>
      <c r="E72" s="201">
        <v>10628.085970149252</v>
      </c>
      <c r="F72" s="201">
        <v>5314.0429850746259</v>
      </c>
      <c r="G72" s="201">
        <v>0.5</v>
      </c>
      <c r="H72" s="201">
        <v>0</v>
      </c>
      <c r="I72" s="201">
        <v>0</v>
      </c>
      <c r="J72" s="201">
        <v>0</v>
      </c>
      <c r="K72" s="201">
        <v>0</v>
      </c>
    </row>
    <row r="73" spans="1:11" x14ac:dyDescent="0.25">
      <c r="A73" s="200" t="s">
        <v>155</v>
      </c>
      <c r="B73" s="200" t="s">
        <v>52</v>
      </c>
      <c r="C73" s="200" t="s">
        <v>96</v>
      </c>
      <c r="D73" s="200" t="s">
        <v>89</v>
      </c>
      <c r="E73" s="201">
        <v>6642.5537313432824</v>
      </c>
      <c r="F73" s="201">
        <v>1328.5107462686565</v>
      </c>
      <c r="G73" s="201">
        <v>0.2</v>
      </c>
      <c r="H73" s="201">
        <v>0</v>
      </c>
      <c r="I73" s="201">
        <v>0</v>
      </c>
      <c r="J73" s="201">
        <v>0</v>
      </c>
      <c r="K73" s="201">
        <v>0</v>
      </c>
    </row>
    <row r="74" spans="1:11" ht="45" x14ac:dyDescent="0.25">
      <c r="A74" s="200" t="s">
        <v>155</v>
      </c>
      <c r="B74" s="200" t="s">
        <v>52</v>
      </c>
      <c r="C74" s="200" t="s">
        <v>96</v>
      </c>
      <c r="D74" s="200" t="s">
        <v>197</v>
      </c>
      <c r="E74" s="201">
        <v>6642.5537313432824</v>
      </c>
      <c r="F74" s="201">
        <v>1328.5107462686565</v>
      </c>
      <c r="G74" s="201">
        <v>0.2</v>
      </c>
      <c r="H74" s="201">
        <v>0</v>
      </c>
      <c r="I74" s="201">
        <v>0</v>
      </c>
      <c r="J74" s="201">
        <v>0</v>
      </c>
      <c r="K74" s="201">
        <v>0</v>
      </c>
    </row>
    <row r="75" spans="1:11" ht="45" x14ac:dyDescent="0.25">
      <c r="A75" s="200" t="s">
        <v>155</v>
      </c>
      <c r="B75" s="200" t="s">
        <v>52</v>
      </c>
      <c r="C75" s="200" t="s">
        <v>96</v>
      </c>
      <c r="D75" s="200" t="s">
        <v>196</v>
      </c>
      <c r="E75" s="201">
        <v>9299.5752238805944</v>
      </c>
      <c r="F75" s="201">
        <v>7971.0644776119379</v>
      </c>
      <c r="G75" s="201">
        <v>0.8571428571428571</v>
      </c>
      <c r="H75" s="201">
        <v>0</v>
      </c>
      <c r="I75" s="201">
        <v>0</v>
      </c>
      <c r="J75" s="201">
        <v>0</v>
      </c>
      <c r="K75" s="201">
        <v>0</v>
      </c>
    </row>
    <row r="76" spans="1:11" x14ac:dyDescent="0.25">
      <c r="A76" s="200" t="s">
        <v>155</v>
      </c>
      <c r="B76" s="200" t="s">
        <v>52</v>
      </c>
      <c r="C76" s="200" t="s">
        <v>104</v>
      </c>
      <c r="D76" s="200" t="s">
        <v>78</v>
      </c>
      <c r="E76" s="201">
        <v>57547.239130434791</v>
      </c>
      <c r="F76" s="201">
        <v>34528.343478260875</v>
      </c>
      <c r="G76" s="201">
        <v>0.6</v>
      </c>
      <c r="H76" s="201">
        <v>19182.413043478264</v>
      </c>
      <c r="I76" s="201">
        <v>0.33333333333333331</v>
      </c>
      <c r="J76" s="201">
        <v>19182.413043478264</v>
      </c>
      <c r="K76" s="201">
        <v>0.33333333333333331</v>
      </c>
    </row>
    <row r="77" spans="1:11" ht="45" x14ac:dyDescent="0.25">
      <c r="A77" s="200" t="s">
        <v>155</v>
      </c>
      <c r="B77" s="200" t="s">
        <v>52</v>
      </c>
      <c r="C77" s="200" t="s">
        <v>104</v>
      </c>
      <c r="D77" s="200" t="s">
        <v>197</v>
      </c>
      <c r="E77" s="201">
        <v>16624.757971014496</v>
      </c>
      <c r="F77" s="201">
        <v>16624.757971014496</v>
      </c>
      <c r="G77" s="201">
        <v>1</v>
      </c>
      <c r="H77" s="201">
        <v>16624.757971014496</v>
      </c>
      <c r="I77" s="201">
        <v>1</v>
      </c>
      <c r="J77" s="201">
        <v>16624.757971014496</v>
      </c>
      <c r="K77" s="201">
        <v>1</v>
      </c>
    </row>
    <row r="78" spans="1:11" ht="45" x14ac:dyDescent="0.25">
      <c r="A78" s="200" t="s">
        <v>155</v>
      </c>
      <c r="B78" s="200" t="s">
        <v>52</v>
      </c>
      <c r="C78" s="200" t="s">
        <v>104</v>
      </c>
      <c r="D78" s="200" t="s">
        <v>196</v>
      </c>
      <c r="E78" s="201">
        <v>14067.102898550727</v>
      </c>
      <c r="F78" s="201">
        <v>14067.102898550727</v>
      </c>
      <c r="G78" s="201">
        <v>1</v>
      </c>
      <c r="H78" s="201">
        <v>14067.102898550727</v>
      </c>
      <c r="I78" s="201">
        <v>1</v>
      </c>
      <c r="J78" s="201">
        <v>14067.102898550727</v>
      </c>
      <c r="K78" s="201">
        <v>1</v>
      </c>
    </row>
    <row r="79" spans="1:11" x14ac:dyDescent="0.25">
      <c r="A79" s="200" t="s">
        <v>155</v>
      </c>
      <c r="B79" s="200" t="s">
        <v>52</v>
      </c>
      <c r="C79" s="200" t="s">
        <v>123</v>
      </c>
      <c r="D79" s="200" t="s">
        <v>78</v>
      </c>
      <c r="E79" s="201">
        <v>36078.193121311473</v>
      </c>
      <c r="F79" s="201">
        <v>12026.06437377049</v>
      </c>
      <c r="G79" s="201">
        <v>0.33333333333333331</v>
      </c>
      <c r="H79" s="201">
        <v>12026.06437377049</v>
      </c>
      <c r="I79" s="201">
        <v>0.33333333333333331</v>
      </c>
      <c r="J79" s="201">
        <v>12026.06437377049</v>
      </c>
      <c r="K79" s="201">
        <v>0.33333333333333331</v>
      </c>
    </row>
    <row r="80" spans="1:11" x14ac:dyDescent="0.25">
      <c r="A80" s="200" t="s">
        <v>155</v>
      </c>
      <c r="B80" s="200" t="s">
        <v>52</v>
      </c>
      <c r="C80" s="200" t="s">
        <v>123</v>
      </c>
      <c r="D80" s="200" t="s">
        <v>43</v>
      </c>
      <c r="E80" s="201">
        <v>6013.0321868852461</v>
      </c>
      <c r="F80" s="201">
        <v>0</v>
      </c>
      <c r="G80" s="201">
        <v>0</v>
      </c>
      <c r="H80" s="201">
        <v>0</v>
      </c>
      <c r="I80" s="201">
        <v>0</v>
      </c>
      <c r="J80" s="201">
        <v>0</v>
      </c>
      <c r="K80" s="201">
        <v>0</v>
      </c>
    </row>
    <row r="81" spans="1:11" x14ac:dyDescent="0.25">
      <c r="A81" s="200" t="s">
        <v>155</v>
      </c>
      <c r="B81" s="200" t="s">
        <v>52</v>
      </c>
      <c r="C81" s="200" t="s">
        <v>123</v>
      </c>
      <c r="D81" s="200" t="s">
        <v>89</v>
      </c>
      <c r="E81" s="201">
        <v>2004.344062295082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</row>
    <row r="82" spans="1:11" ht="45" x14ac:dyDescent="0.25">
      <c r="A82" s="200" t="s">
        <v>155</v>
      </c>
      <c r="B82" s="200" t="s">
        <v>52</v>
      </c>
      <c r="C82" s="200" t="s">
        <v>123</v>
      </c>
      <c r="D82" s="200" t="s">
        <v>196</v>
      </c>
      <c r="E82" s="201">
        <v>11023.892342622952</v>
      </c>
      <c r="F82" s="201">
        <v>0</v>
      </c>
      <c r="G82" s="201">
        <v>0</v>
      </c>
      <c r="H82" s="201">
        <v>0</v>
      </c>
      <c r="I82" s="201">
        <v>0</v>
      </c>
      <c r="J82" s="201">
        <v>0</v>
      </c>
      <c r="K82" s="201">
        <v>0</v>
      </c>
    </row>
    <row r="83" spans="1:11" ht="45" x14ac:dyDescent="0.25">
      <c r="A83" s="200" t="s">
        <v>155</v>
      </c>
      <c r="B83" s="200" t="s">
        <v>52</v>
      </c>
      <c r="C83" s="200" t="s">
        <v>123</v>
      </c>
      <c r="D83" s="200" t="s">
        <v>197</v>
      </c>
      <c r="E83" s="201">
        <v>6013.0321868852461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</row>
    <row r="84" spans="1:11" x14ac:dyDescent="0.25">
      <c r="A84" s="200" t="s">
        <v>155</v>
      </c>
      <c r="B84" s="200" t="s">
        <v>52</v>
      </c>
      <c r="C84" s="200" t="s">
        <v>126</v>
      </c>
      <c r="D84" s="200" t="s">
        <v>78</v>
      </c>
      <c r="E84" s="201">
        <v>3929.302306250001</v>
      </c>
      <c r="F84" s="201">
        <v>0</v>
      </c>
      <c r="G84" s="201">
        <v>0</v>
      </c>
      <c r="H84" s="201">
        <v>0</v>
      </c>
      <c r="I84" s="201">
        <v>0</v>
      </c>
      <c r="J84" s="201">
        <v>0</v>
      </c>
      <c r="K84" s="201">
        <v>0</v>
      </c>
    </row>
    <row r="85" spans="1:11" ht="45" x14ac:dyDescent="0.25">
      <c r="A85" s="200" t="s">
        <v>155</v>
      </c>
      <c r="B85" s="200" t="s">
        <v>52</v>
      </c>
      <c r="C85" s="200" t="s">
        <v>126</v>
      </c>
      <c r="D85" s="200" t="s">
        <v>197</v>
      </c>
      <c r="E85" s="201">
        <v>11787.906918750003</v>
      </c>
      <c r="F85" s="201">
        <v>0</v>
      </c>
      <c r="G85" s="201">
        <v>0</v>
      </c>
      <c r="H85" s="201">
        <v>0</v>
      </c>
      <c r="I85" s="201">
        <v>0</v>
      </c>
      <c r="J85" s="201">
        <v>0</v>
      </c>
      <c r="K85" s="201">
        <v>0</v>
      </c>
    </row>
    <row r="86" spans="1:11" x14ac:dyDescent="0.25">
      <c r="A86" s="200" t="s">
        <v>155</v>
      </c>
      <c r="B86" s="200" t="s">
        <v>52</v>
      </c>
      <c r="C86" s="200" t="s">
        <v>126</v>
      </c>
      <c r="D86" s="200" t="s">
        <v>79</v>
      </c>
      <c r="E86" s="201">
        <v>27505.116143750009</v>
      </c>
      <c r="F86" s="201">
        <v>11787.906918750003</v>
      </c>
      <c r="G86" s="201">
        <v>0.42857142857142855</v>
      </c>
      <c r="H86" s="201">
        <v>11787.906918750003</v>
      </c>
      <c r="I86" s="201">
        <v>0.42857142857142855</v>
      </c>
      <c r="J86" s="201">
        <v>8840.9301890625029</v>
      </c>
      <c r="K86" s="201">
        <v>0.32142857142857145</v>
      </c>
    </row>
    <row r="87" spans="1:11" x14ac:dyDescent="0.25">
      <c r="A87" s="200" t="s">
        <v>155</v>
      </c>
      <c r="B87" s="200" t="s">
        <v>52</v>
      </c>
      <c r="C87" s="200" t="s">
        <v>126</v>
      </c>
      <c r="D87" s="200" t="s">
        <v>89</v>
      </c>
      <c r="E87" s="201">
        <v>5893.9534593750013</v>
      </c>
      <c r="F87" s="201">
        <v>0</v>
      </c>
      <c r="G87" s="201">
        <v>0</v>
      </c>
      <c r="H87" s="201">
        <v>0</v>
      </c>
      <c r="I87" s="201">
        <v>0</v>
      </c>
      <c r="J87" s="201">
        <v>0</v>
      </c>
      <c r="K87" s="201">
        <v>0</v>
      </c>
    </row>
    <row r="88" spans="1:11" x14ac:dyDescent="0.25">
      <c r="A88" s="200" t="s">
        <v>155</v>
      </c>
      <c r="B88" s="200" t="s">
        <v>52</v>
      </c>
      <c r="C88" s="200" t="s">
        <v>126</v>
      </c>
      <c r="D88" s="200" t="s">
        <v>43</v>
      </c>
      <c r="E88" s="201">
        <v>13752.558071875004</v>
      </c>
      <c r="F88" s="201">
        <v>0</v>
      </c>
      <c r="G88" s="201">
        <v>0</v>
      </c>
      <c r="H88" s="201">
        <v>0</v>
      </c>
      <c r="I88" s="201">
        <v>0</v>
      </c>
      <c r="J88" s="201">
        <v>0</v>
      </c>
      <c r="K88" s="201">
        <v>0</v>
      </c>
    </row>
    <row r="89" spans="1:11" x14ac:dyDescent="0.25">
      <c r="A89" s="200" t="s">
        <v>155</v>
      </c>
      <c r="B89" s="200" t="s">
        <v>52</v>
      </c>
      <c r="C89" s="200" t="s">
        <v>131</v>
      </c>
      <c r="D89" s="200" t="s">
        <v>78</v>
      </c>
      <c r="E89" s="201">
        <v>17336.923333333332</v>
      </c>
      <c r="F89" s="201">
        <v>9906.8133333333317</v>
      </c>
      <c r="G89" s="201">
        <v>0.5714285714285714</v>
      </c>
      <c r="H89" s="201">
        <v>7430.1099999999988</v>
      </c>
      <c r="I89" s="201">
        <v>0.42857142857142855</v>
      </c>
      <c r="J89" s="201">
        <v>2476.7033333333329</v>
      </c>
      <c r="K89" s="201">
        <v>0.14285714285714285</v>
      </c>
    </row>
    <row r="90" spans="1:11" ht="45" x14ac:dyDescent="0.25">
      <c r="A90" s="200" t="s">
        <v>155</v>
      </c>
      <c r="B90" s="200" t="s">
        <v>52</v>
      </c>
      <c r="C90" s="200" t="s">
        <v>131</v>
      </c>
      <c r="D90" s="200" t="s">
        <v>196</v>
      </c>
      <c r="E90" s="201">
        <v>19813.626666666667</v>
      </c>
      <c r="F90" s="201">
        <v>0</v>
      </c>
      <c r="G90" s="201">
        <v>0</v>
      </c>
      <c r="H90" s="201">
        <v>0</v>
      </c>
      <c r="I90" s="201">
        <v>0</v>
      </c>
      <c r="J90" s="201">
        <v>0</v>
      </c>
      <c r="K90" s="201">
        <v>0</v>
      </c>
    </row>
    <row r="91" spans="1:11" ht="45" x14ac:dyDescent="0.25">
      <c r="A91" s="200" t="s">
        <v>155</v>
      </c>
      <c r="B91" s="200" t="s">
        <v>52</v>
      </c>
      <c r="C91" s="200" t="s">
        <v>131</v>
      </c>
      <c r="D91" s="200" t="s">
        <v>197</v>
      </c>
      <c r="E91" s="201">
        <v>9906.8133333333335</v>
      </c>
      <c r="F91" s="201">
        <v>0</v>
      </c>
      <c r="G91" s="201">
        <v>0</v>
      </c>
      <c r="H91" s="201">
        <v>0</v>
      </c>
      <c r="I91" s="201">
        <v>0</v>
      </c>
      <c r="J91" s="201">
        <v>0</v>
      </c>
      <c r="K91" s="201">
        <v>0</v>
      </c>
    </row>
    <row r="92" spans="1:11" x14ac:dyDescent="0.25">
      <c r="A92" s="200" t="s">
        <v>155</v>
      </c>
      <c r="B92" s="200" t="s">
        <v>52</v>
      </c>
      <c r="C92" s="200" t="s">
        <v>131</v>
      </c>
      <c r="D92" s="200" t="s">
        <v>77</v>
      </c>
      <c r="E92" s="201">
        <v>2476.7033333333334</v>
      </c>
      <c r="F92" s="201">
        <v>2476.7033333333334</v>
      </c>
      <c r="G92" s="201">
        <v>1</v>
      </c>
      <c r="H92" s="201">
        <v>2476.7033333333334</v>
      </c>
      <c r="I92" s="201">
        <v>1</v>
      </c>
      <c r="J92" s="201">
        <v>2476.7033333333334</v>
      </c>
      <c r="K92" s="201">
        <v>1</v>
      </c>
    </row>
    <row r="93" spans="1:11" x14ac:dyDescent="0.25">
      <c r="A93" s="200" t="s">
        <v>155</v>
      </c>
      <c r="B93" s="200" t="s">
        <v>52</v>
      </c>
      <c r="C93" s="200" t="s">
        <v>131</v>
      </c>
      <c r="D93" s="200" t="s">
        <v>79</v>
      </c>
      <c r="E93" s="201">
        <v>64394.286666666667</v>
      </c>
      <c r="F93" s="201">
        <v>17336.923333333332</v>
      </c>
      <c r="G93" s="201">
        <v>0.26923076923076922</v>
      </c>
      <c r="H93" s="201">
        <v>17336.923333333332</v>
      </c>
      <c r="I93" s="201">
        <v>0.26923076923076922</v>
      </c>
      <c r="J93" s="201">
        <v>14860.220000000001</v>
      </c>
      <c r="K93" s="201">
        <v>0.23076923076923078</v>
      </c>
    </row>
    <row r="94" spans="1:11" x14ac:dyDescent="0.25">
      <c r="A94" s="200" t="s">
        <v>155</v>
      </c>
      <c r="B94" s="200" t="s">
        <v>52</v>
      </c>
      <c r="C94" s="200" t="s">
        <v>149</v>
      </c>
      <c r="D94" s="200" t="s">
        <v>150</v>
      </c>
      <c r="E94" s="201">
        <v>9.72487345276196</v>
      </c>
      <c r="F94" s="201">
        <v>0</v>
      </c>
      <c r="G94" s="201">
        <v>0</v>
      </c>
      <c r="H94" s="201">
        <v>0</v>
      </c>
      <c r="I94" s="201">
        <v>0</v>
      </c>
      <c r="J94" s="201">
        <v>0</v>
      </c>
      <c r="K94" s="201">
        <v>0</v>
      </c>
    </row>
    <row r="95" spans="1:11" x14ac:dyDescent="0.25">
      <c r="A95" s="200" t="s">
        <v>155</v>
      </c>
      <c r="B95" s="200" t="s">
        <v>52</v>
      </c>
      <c r="C95" s="200" t="s">
        <v>149</v>
      </c>
      <c r="D95" s="200" t="s">
        <v>151</v>
      </c>
      <c r="E95" s="201">
        <v>58.349240716571757</v>
      </c>
      <c r="F95" s="201">
        <v>0</v>
      </c>
      <c r="G95" s="201">
        <v>0</v>
      </c>
      <c r="H95" s="201">
        <v>0</v>
      </c>
      <c r="I95" s="201">
        <v>0</v>
      </c>
      <c r="J95" s="201">
        <v>0</v>
      </c>
      <c r="K95" s="201">
        <v>0</v>
      </c>
    </row>
    <row r="96" spans="1:11" x14ac:dyDescent="0.25">
      <c r="A96" s="200" t="s">
        <v>155</v>
      </c>
      <c r="B96" s="200" t="s">
        <v>52</v>
      </c>
      <c r="C96" s="200" t="s">
        <v>149</v>
      </c>
      <c r="D96" s="200" t="s">
        <v>152</v>
      </c>
      <c r="E96" s="201">
        <v>8470.3647773556677</v>
      </c>
      <c r="F96" s="201">
        <v>0</v>
      </c>
      <c r="G96" s="201">
        <v>0</v>
      </c>
      <c r="H96" s="201">
        <v>0</v>
      </c>
      <c r="I96" s="201">
        <v>0</v>
      </c>
      <c r="J96" s="201">
        <v>0</v>
      </c>
      <c r="K96" s="201">
        <v>0</v>
      </c>
    </row>
    <row r="97" spans="1:11" ht="30" x14ac:dyDescent="0.25">
      <c r="A97" s="200" t="s">
        <v>155</v>
      </c>
      <c r="B97" s="200" t="s">
        <v>52</v>
      </c>
      <c r="C97" s="200" t="s">
        <v>191</v>
      </c>
      <c r="D97" s="200" t="s">
        <v>84</v>
      </c>
      <c r="E97" s="201">
        <v>162000</v>
      </c>
      <c r="F97" s="202"/>
      <c r="G97" s="202"/>
      <c r="H97" s="202"/>
      <c r="I97" s="202"/>
      <c r="J97" s="202"/>
      <c r="K97" s="202"/>
    </row>
    <row r="98" spans="1:11" ht="30" x14ac:dyDescent="0.25">
      <c r="A98" s="200" t="s">
        <v>155</v>
      </c>
      <c r="B98" s="200" t="s">
        <v>52</v>
      </c>
      <c r="C98" s="200" t="s">
        <v>188</v>
      </c>
      <c r="D98" s="200" t="s">
        <v>150</v>
      </c>
      <c r="E98" s="201">
        <v>975.83</v>
      </c>
      <c r="F98" s="202"/>
      <c r="G98" s="202"/>
      <c r="H98" s="202"/>
      <c r="I98" s="202"/>
      <c r="J98" s="202"/>
      <c r="K98" s="202"/>
    </row>
    <row r="99" spans="1:11" ht="30" x14ac:dyDescent="0.25">
      <c r="A99" s="200" t="s">
        <v>155</v>
      </c>
      <c r="B99" s="200" t="s">
        <v>52</v>
      </c>
      <c r="C99" s="200" t="s">
        <v>188</v>
      </c>
      <c r="D99" s="200" t="s">
        <v>151</v>
      </c>
      <c r="E99" s="201">
        <v>5855</v>
      </c>
      <c r="F99" s="202"/>
      <c r="G99" s="202"/>
      <c r="H99" s="202"/>
      <c r="I99" s="202"/>
      <c r="J99" s="202"/>
      <c r="K99" s="202"/>
    </row>
    <row r="100" spans="1:11" ht="30" x14ac:dyDescent="0.25">
      <c r="A100" s="201" t="s">
        <v>170</v>
      </c>
      <c r="B100" s="201" t="s">
        <v>170</v>
      </c>
      <c r="C100" s="201" t="s">
        <v>170</v>
      </c>
      <c r="D100" s="201" t="s">
        <v>170</v>
      </c>
      <c r="E100" s="201" t="s">
        <v>261</v>
      </c>
      <c r="F100" s="201" t="s">
        <v>262</v>
      </c>
      <c r="G100" s="201" t="s">
        <v>170</v>
      </c>
      <c r="H100" s="201" t="s">
        <v>263</v>
      </c>
      <c r="I100" s="201" t="s">
        <v>170</v>
      </c>
      <c r="J100" s="201" t="s">
        <v>264</v>
      </c>
      <c r="K100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95" t="s">
        <v>192</v>
      </c>
      <c r="B1" s="195" t="s">
        <v>156</v>
      </c>
      <c r="C1" s="195" t="s">
        <v>193</v>
      </c>
      <c r="D1" s="195" t="s">
        <v>158</v>
      </c>
      <c r="E1" s="195" t="s">
        <v>159</v>
      </c>
      <c r="F1" s="195" t="s">
        <v>160</v>
      </c>
      <c r="G1" s="195" t="s">
        <v>185</v>
      </c>
      <c r="H1" s="195" t="s">
        <v>162</v>
      </c>
      <c r="I1" s="195" t="s">
        <v>186</v>
      </c>
      <c r="J1" s="195" t="s">
        <v>164</v>
      </c>
      <c r="K1" s="195" t="s">
        <v>187</v>
      </c>
    </row>
    <row r="2" spans="1:11" x14ac:dyDescent="0.25">
      <c r="A2" s="196" t="s">
        <v>155</v>
      </c>
      <c r="B2" s="196" t="s">
        <v>52</v>
      </c>
      <c r="C2" s="196" t="s">
        <v>100</v>
      </c>
      <c r="D2" s="196" t="s">
        <v>101</v>
      </c>
      <c r="E2" s="197">
        <v>9468.9837538461543</v>
      </c>
      <c r="F2" s="197">
        <v>4734.4918769230771</v>
      </c>
      <c r="G2" s="197">
        <v>0.5</v>
      </c>
      <c r="H2" s="197">
        <v>4734.4918769230771</v>
      </c>
      <c r="I2" s="197">
        <v>0.5</v>
      </c>
      <c r="J2" s="197">
        <v>4734.4918769230771</v>
      </c>
      <c r="K2" s="197">
        <v>0.5</v>
      </c>
    </row>
    <row r="3" spans="1:11" x14ac:dyDescent="0.25">
      <c r="A3" s="196" t="s">
        <v>155</v>
      </c>
      <c r="B3" s="196" t="s">
        <v>52</v>
      </c>
      <c r="C3" s="196" t="s">
        <v>100</v>
      </c>
      <c r="D3" s="196" t="s">
        <v>89</v>
      </c>
      <c r="E3" s="197">
        <v>4734.4918769230771</v>
      </c>
      <c r="F3" s="197">
        <v>4734.4918769230771</v>
      </c>
      <c r="G3" s="197">
        <v>1</v>
      </c>
      <c r="H3" s="197">
        <v>4734.4918769230771</v>
      </c>
      <c r="I3" s="197">
        <v>1</v>
      </c>
      <c r="J3" s="197">
        <v>4734.4918769230771</v>
      </c>
      <c r="K3" s="197">
        <v>1</v>
      </c>
    </row>
    <row r="4" spans="1:11" x14ac:dyDescent="0.25">
      <c r="A4" s="196" t="s">
        <v>155</v>
      </c>
      <c r="B4" s="196" t="s">
        <v>52</v>
      </c>
      <c r="C4" s="196" t="s">
        <v>100</v>
      </c>
      <c r="D4" s="196" t="s">
        <v>244</v>
      </c>
      <c r="E4" s="197">
        <v>4734.4918769230771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</row>
    <row r="5" spans="1:11" x14ac:dyDescent="0.25">
      <c r="A5" s="196" t="s">
        <v>155</v>
      </c>
      <c r="B5" s="196" t="s">
        <v>52</v>
      </c>
      <c r="C5" s="196" t="s">
        <v>100</v>
      </c>
      <c r="D5" s="196" t="s">
        <v>245</v>
      </c>
      <c r="E5" s="197">
        <v>37875.935015384617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</row>
    <row r="6" spans="1:11" x14ac:dyDescent="0.25">
      <c r="A6" s="196" t="s">
        <v>155</v>
      </c>
      <c r="B6" s="196" t="s">
        <v>52</v>
      </c>
      <c r="C6" s="196" t="s">
        <v>100</v>
      </c>
      <c r="D6" s="196" t="s">
        <v>102</v>
      </c>
      <c r="E6" s="197">
        <v>4734.4918769230771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</row>
    <row r="7" spans="1:11" x14ac:dyDescent="0.25">
      <c r="A7" s="196" t="s">
        <v>155</v>
      </c>
      <c r="B7" s="196" t="s">
        <v>52</v>
      </c>
      <c r="C7" s="196" t="s">
        <v>103</v>
      </c>
      <c r="D7" s="196" t="s">
        <v>101</v>
      </c>
      <c r="E7" s="197">
        <v>7240.9828705882337</v>
      </c>
      <c r="F7" s="197">
        <v>3620.4914352941169</v>
      </c>
      <c r="G7" s="197">
        <v>0.5</v>
      </c>
      <c r="H7" s="197">
        <v>3620.4914352941169</v>
      </c>
      <c r="I7" s="197">
        <v>0.5</v>
      </c>
      <c r="J7" s="197">
        <v>3620.4914352941169</v>
      </c>
      <c r="K7" s="197">
        <v>0.5</v>
      </c>
    </row>
    <row r="8" spans="1:11" x14ac:dyDescent="0.25">
      <c r="A8" s="196" t="s">
        <v>155</v>
      </c>
      <c r="B8" s="196" t="s">
        <v>52</v>
      </c>
      <c r="C8" s="196" t="s">
        <v>103</v>
      </c>
      <c r="D8" s="196" t="s">
        <v>244</v>
      </c>
      <c r="E8" s="197">
        <v>18102.457176470583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</row>
    <row r="9" spans="1:11" x14ac:dyDescent="0.25">
      <c r="A9" s="196" t="s">
        <v>155</v>
      </c>
      <c r="B9" s="196" t="s">
        <v>52</v>
      </c>
      <c r="C9" s="196" t="s">
        <v>103</v>
      </c>
      <c r="D9" s="196" t="s">
        <v>245</v>
      </c>
      <c r="E9" s="197">
        <v>28963.931482352935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</row>
    <row r="10" spans="1:11" x14ac:dyDescent="0.25">
      <c r="A10" s="196" t="s">
        <v>155</v>
      </c>
      <c r="B10" s="196" t="s">
        <v>52</v>
      </c>
      <c r="C10" s="196" t="s">
        <v>103</v>
      </c>
      <c r="D10" s="196" t="s">
        <v>102</v>
      </c>
      <c r="E10" s="197">
        <v>3620.4914352941169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</row>
    <row r="11" spans="1:11" x14ac:dyDescent="0.25">
      <c r="A11" s="196" t="s">
        <v>155</v>
      </c>
      <c r="B11" s="196" t="s">
        <v>52</v>
      </c>
      <c r="C11" s="196" t="s">
        <v>135</v>
      </c>
      <c r="D11" s="196" t="s">
        <v>136</v>
      </c>
      <c r="E11" s="197">
        <v>149745.84000000003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</row>
    <row r="12" spans="1:11" x14ac:dyDescent="0.25">
      <c r="A12" s="196" t="s">
        <v>155</v>
      </c>
      <c r="B12" s="196" t="s">
        <v>52</v>
      </c>
      <c r="C12" s="196" t="s">
        <v>92</v>
      </c>
      <c r="D12" s="196" t="s">
        <v>93</v>
      </c>
      <c r="E12" s="197">
        <v>3632.6453241000008</v>
      </c>
      <c r="F12" s="197">
        <v>3632.6453241000008</v>
      </c>
      <c r="G12" s="197">
        <v>1</v>
      </c>
      <c r="H12" s="197">
        <v>3632.6453241000008</v>
      </c>
      <c r="I12" s="197">
        <v>1</v>
      </c>
      <c r="J12" s="197">
        <v>3632.6453241000008</v>
      </c>
      <c r="K12" s="197">
        <v>1</v>
      </c>
    </row>
    <row r="13" spans="1:11" ht="30" x14ac:dyDescent="0.25">
      <c r="A13" s="196" t="s">
        <v>155</v>
      </c>
      <c r="B13" s="196" t="s">
        <v>52</v>
      </c>
      <c r="C13" s="196" t="s">
        <v>94</v>
      </c>
      <c r="D13" s="196" t="s">
        <v>51</v>
      </c>
      <c r="E13" s="197">
        <v>66526.931673225001</v>
      </c>
      <c r="F13" s="197">
        <v>66526.931673225001</v>
      </c>
      <c r="G13" s="197">
        <v>1</v>
      </c>
      <c r="H13" s="197">
        <v>66526.931673225001</v>
      </c>
      <c r="I13" s="197">
        <v>1</v>
      </c>
      <c r="J13" s="197">
        <v>66526.931673225001</v>
      </c>
      <c r="K13" s="197">
        <v>1</v>
      </c>
    </row>
    <row r="14" spans="1:11" ht="30" x14ac:dyDescent="0.25">
      <c r="A14" s="196" t="s">
        <v>155</v>
      </c>
      <c r="B14" s="196" t="s">
        <v>52</v>
      </c>
      <c r="C14" s="196" t="s">
        <v>95</v>
      </c>
      <c r="D14" s="196" t="s">
        <v>168</v>
      </c>
      <c r="E14" s="197">
        <v>27322.570000000007</v>
      </c>
      <c r="F14" s="197">
        <v>27322.570000000007</v>
      </c>
      <c r="G14" s="197">
        <v>1</v>
      </c>
      <c r="H14" s="197">
        <v>27322.570000000007</v>
      </c>
      <c r="I14" s="197">
        <v>1</v>
      </c>
      <c r="J14" s="197">
        <v>27322.570000000007</v>
      </c>
      <c r="K14" s="197">
        <v>1</v>
      </c>
    </row>
    <row r="15" spans="1:11" ht="30" x14ac:dyDescent="0.25">
      <c r="A15" s="196" t="s">
        <v>155</v>
      </c>
      <c r="B15" s="196" t="s">
        <v>52</v>
      </c>
      <c r="C15" s="196" t="s">
        <v>127</v>
      </c>
      <c r="D15" s="196" t="s">
        <v>74</v>
      </c>
      <c r="E15" s="197">
        <v>4422.2285714285708</v>
      </c>
      <c r="F15" s="197">
        <v>4422.2285714285708</v>
      </c>
      <c r="G15" s="197">
        <v>1</v>
      </c>
      <c r="H15" s="197">
        <v>4422.2285714285708</v>
      </c>
      <c r="I15" s="197">
        <v>1</v>
      </c>
      <c r="J15" s="197">
        <v>4422.2285714285708</v>
      </c>
      <c r="K15" s="197">
        <v>1</v>
      </c>
    </row>
    <row r="16" spans="1:11" ht="30" x14ac:dyDescent="0.25">
      <c r="A16" s="196" t="s">
        <v>155</v>
      </c>
      <c r="B16" s="196" t="s">
        <v>52</v>
      </c>
      <c r="C16" s="196" t="s">
        <v>127</v>
      </c>
      <c r="D16" s="196" t="s">
        <v>46</v>
      </c>
      <c r="E16" s="197">
        <v>3316.6714285714279</v>
      </c>
      <c r="F16" s="197">
        <v>3316.6714285714279</v>
      </c>
      <c r="G16" s="197">
        <v>1</v>
      </c>
      <c r="H16" s="197">
        <v>3316.6714285714279</v>
      </c>
      <c r="I16" s="197">
        <v>1</v>
      </c>
      <c r="J16" s="197">
        <v>3316.6714285714279</v>
      </c>
      <c r="K16" s="197">
        <v>1</v>
      </c>
    </row>
    <row r="17" spans="1:11" ht="30" x14ac:dyDescent="0.25">
      <c r="A17" s="196" t="s">
        <v>155</v>
      </c>
      <c r="B17" s="196" t="s">
        <v>52</v>
      </c>
      <c r="C17" s="196" t="s">
        <v>129</v>
      </c>
      <c r="D17" s="196" t="s">
        <v>74</v>
      </c>
      <c r="E17" s="197">
        <v>12606.699999999999</v>
      </c>
      <c r="F17" s="197">
        <v>12606.699999999999</v>
      </c>
      <c r="G17" s="197">
        <v>1</v>
      </c>
      <c r="H17" s="197">
        <v>12606.699999999999</v>
      </c>
      <c r="I17" s="197">
        <v>1</v>
      </c>
      <c r="J17" s="197">
        <v>12606.699999999999</v>
      </c>
      <c r="K17" s="197">
        <v>1</v>
      </c>
    </row>
    <row r="18" spans="1:11" ht="30" x14ac:dyDescent="0.25">
      <c r="A18" s="196" t="s">
        <v>155</v>
      </c>
      <c r="B18" s="196" t="s">
        <v>52</v>
      </c>
      <c r="C18" s="196" t="s">
        <v>212</v>
      </c>
      <c r="D18" s="196" t="s">
        <v>213</v>
      </c>
      <c r="E18" s="197">
        <v>437.82982499999997</v>
      </c>
      <c r="F18" s="197">
        <v>437.82982499999997</v>
      </c>
      <c r="G18" s="197">
        <v>1</v>
      </c>
      <c r="H18" s="197">
        <v>437.82982499999997</v>
      </c>
      <c r="I18" s="197">
        <v>1</v>
      </c>
      <c r="J18" s="197">
        <v>437.82982499999997</v>
      </c>
      <c r="K18" s="197">
        <v>1</v>
      </c>
    </row>
    <row r="19" spans="1:11" ht="30" x14ac:dyDescent="0.25">
      <c r="A19" s="196" t="s">
        <v>155</v>
      </c>
      <c r="B19" s="196" t="s">
        <v>52</v>
      </c>
      <c r="C19" s="196" t="s">
        <v>124</v>
      </c>
      <c r="D19" s="196" t="s">
        <v>74</v>
      </c>
      <c r="E19" s="197">
        <v>11811.4</v>
      </c>
      <c r="F19" s="197">
        <v>11811.4</v>
      </c>
      <c r="G19" s="197">
        <v>1</v>
      </c>
      <c r="H19" s="197">
        <v>11811.4</v>
      </c>
      <c r="I19" s="197">
        <v>1</v>
      </c>
      <c r="J19" s="197">
        <v>11811.4</v>
      </c>
      <c r="K19" s="197">
        <v>1</v>
      </c>
    </row>
    <row r="20" spans="1:11" ht="30" x14ac:dyDescent="0.25">
      <c r="A20" s="196" t="s">
        <v>155</v>
      </c>
      <c r="B20" s="196" t="s">
        <v>52</v>
      </c>
      <c r="C20" s="196" t="s">
        <v>167</v>
      </c>
      <c r="D20" s="196" t="s">
        <v>74</v>
      </c>
      <c r="E20" s="197">
        <v>13649.199999999997</v>
      </c>
      <c r="F20" s="197">
        <v>13649.199999999997</v>
      </c>
      <c r="G20" s="197">
        <v>1</v>
      </c>
      <c r="H20" s="197">
        <v>13649.199999999997</v>
      </c>
      <c r="I20" s="197">
        <v>1</v>
      </c>
      <c r="J20" s="197">
        <v>13649.199999999997</v>
      </c>
      <c r="K20" s="197">
        <v>1</v>
      </c>
    </row>
    <row r="21" spans="1:11" ht="30" x14ac:dyDescent="0.25">
      <c r="A21" s="196" t="s">
        <v>155</v>
      </c>
      <c r="B21" s="196" t="s">
        <v>52</v>
      </c>
      <c r="C21" s="196" t="s">
        <v>73</v>
      </c>
      <c r="D21" s="196" t="s">
        <v>74</v>
      </c>
      <c r="E21" s="197">
        <v>18010.695291250006</v>
      </c>
      <c r="F21" s="197">
        <v>12607.486703875004</v>
      </c>
      <c r="G21" s="197">
        <v>0.7</v>
      </c>
      <c r="H21" s="197">
        <v>12607.486703875004</v>
      </c>
      <c r="I21" s="197">
        <v>0.7</v>
      </c>
      <c r="J21" s="197">
        <v>10806.417174750002</v>
      </c>
      <c r="K21" s="197">
        <v>0.6</v>
      </c>
    </row>
    <row r="22" spans="1:11" ht="30" x14ac:dyDescent="0.25">
      <c r="A22" s="196" t="s">
        <v>155</v>
      </c>
      <c r="B22" s="196" t="s">
        <v>52</v>
      </c>
      <c r="C22" s="196" t="s">
        <v>90</v>
      </c>
      <c r="D22" s="196" t="s">
        <v>74</v>
      </c>
      <c r="E22" s="197">
        <v>14499.954724850006</v>
      </c>
      <c r="F22" s="197">
        <v>14499.954724850006</v>
      </c>
      <c r="G22" s="197">
        <v>1</v>
      </c>
      <c r="H22" s="197">
        <v>14499.954724850006</v>
      </c>
      <c r="I22" s="197">
        <v>1</v>
      </c>
      <c r="J22" s="197">
        <v>14499.954724850006</v>
      </c>
      <c r="K22" s="197">
        <v>1</v>
      </c>
    </row>
    <row r="23" spans="1:11" x14ac:dyDescent="0.25">
      <c r="A23" s="196" t="s">
        <v>155</v>
      </c>
      <c r="B23" s="196" t="s">
        <v>41</v>
      </c>
      <c r="C23" s="196" t="s">
        <v>42</v>
      </c>
      <c r="D23" s="196" t="s">
        <v>84</v>
      </c>
      <c r="E23" s="197">
        <v>202798.25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</row>
    <row r="24" spans="1:11" x14ac:dyDescent="0.25">
      <c r="A24" s="196" t="s">
        <v>155</v>
      </c>
      <c r="B24" s="196" t="s">
        <v>105</v>
      </c>
      <c r="C24" s="196" t="s">
        <v>146</v>
      </c>
      <c r="D24" s="196" t="s">
        <v>107</v>
      </c>
      <c r="E24" s="197">
        <v>909930</v>
      </c>
      <c r="F24" s="197">
        <v>909930</v>
      </c>
      <c r="G24" s="197">
        <v>1</v>
      </c>
      <c r="H24" s="197">
        <v>909930</v>
      </c>
      <c r="I24" s="197">
        <v>1</v>
      </c>
      <c r="J24" s="197">
        <v>909930</v>
      </c>
      <c r="K24" s="197">
        <v>1</v>
      </c>
    </row>
    <row r="25" spans="1:11" x14ac:dyDescent="0.25">
      <c r="A25" s="196" t="s">
        <v>155</v>
      </c>
      <c r="B25" s="196" t="s">
        <v>172</v>
      </c>
      <c r="C25" s="196" t="s">
        <v>190</v>
      </c>
      <c r="D25" s="196" t="s">
        <v>258</v>
      </c>
      <c r="E25" s="197">
        <v>0</v>
      </c>
      <c r="F25" s="197">
        <v>0</v>
      </c>
      <c r="G25" s="198"/>
      <c r="H25" s="197">
        <v>0</v>
      </c>
      <c r="I25" s="198"/>
      <c r="J25" s="197">
        <v>0</v>
      </c>
      <c r="K25" s="198"/>
    </row>
    <row r="26" spans="1:11" x14ac:dyDescent="0.25">
      <c r="A26" s="196" t="s">
        <v>155</v>
      </c>
      <c r="B26" s="196" t="s">
        <v>105</v>
      </c>
      <c r="C26" s="196" t="s">
        <v>147</v>
      </c>
      <c r="D26" s="196" t="s">
        <v>107</v>
      </c>
      <c r="E26" s="197">
        <v>949100</v>
      </c>
      <c r="F26" s="197">
        <v>949100</v>
      </c>
      <c r="G26" s="197">
        <v>1</v>
      </c>
      <c r="H26" s="197">
        <v>949100</v>
      </c>
      <c r="I26" s="197">
        <v>1</v>
      </c>
      <c r="J26" s="197">
        <v>776536.36363636365</v>
      </c>
      <c r="K26" s="197">
        <v>0.81818181818181823</v>
      </c>
    </row>
    <row r="27" spans="1:11" x14ac:dyDescent="0.25">
      <c r="A27" s="196" t="s">
        <v>155</v>
      </c>
      <c r="B27" s="196" t="s">
        <v>47</v>
      </c>
      <c r="C27" s="196" t="s">
        <v>48</v>
      </c>
      <c r="D27" s="196" t="s">
        <v>168</v>
      </c>
      <c r="E27" s="197">
        <v>14356.644800000009</v>
      </c>
      <c r="F27" s="197">
        <v>14356.644800000009</v>
      </c>
      <c r="G27" s="197">
        <v>1</v>
      </c>
      <c r="H27" s="197">
        <v>14356.644800000009</v>
      </c>
      <c r="I27" s="197">
        <v>1</v>
      </c>
      <c r="J27" s="197">
        <v>14356.644800000009</v>
      </c>
      <c r="K27" s="197">
        <v>1</v>
      </c>
    </row>
    <row r="28" spans="1:11" x14ac:dyDescent="0.25">
      <c r="A28" s="196" t="s">
        <v>155</v>
      </c>
      <c r="B28" s="196" t="s">
        <v>47</v>
      </c>
      <c r="C28" s="196" t="s">
        <v>48</v>
      </c>
      <c r="D28" s="196" t="s">
        <v>49</v>
      </c>
      <c r="E28" s="197">
        <v>24226.838100000015</v>
      </c>
      <c r="F28" s="197">
        <v>24226.838100000015</v>
      </c>
      <c r="G28" s="197">
        <v>1</v>
      </c>
      <c r="H28" s="197">
        <v>24226.838100000015</v>
      </c>
      <c r="I28" s="197">
        <v>1</v>
      </c>
      <c r="J28" s="197">
        <v>24226.838100000015</v>
      </c>
      <c r="K28" s="197">
        <v>1</v>
      </c>
    </row>
    <row r="29" spans="1:11" x14ac:dyDescent="0.25">
      <c r="A29" s="196" t="s">
        <v>155</v>
      </c>
      <c r="B29" s="196" t="s">
        <v>105</v>
      </c>
      <c r="C29" s="196" t="s">
        <v>179</v>
      </c>
      <c r="D29" s="196" t="s">
        <v>107</v>
      </c>
      <c r="E29" s="197">
        <v>270673.31</v>
      </c>
      <c r="F29" s="197">
        <v>270673.31</v>
      </c>
      <c r="G29" s="197">
        <v>1</v>
      </c>
      <c r="H29" s="197">
        <v>270673.31</v>
      </c>
      <c r="I29" s="197">
        <v>1</v>
      </c>
      <c r="J29" s="197">
        <v>270673.31</v>
      </c>
      <c r="K29" s="197">
        <v>1</v>
      </c>
    </row>
    <row r="30" spans="1:11" x14ac:dyDescent="0.25">
      <c r="A30" s="196" t="s">
        <v>155</v>
      </c>
      <c r="B30" s="196" t="s">
        <v>179</v>
      </c>
      <c r="C30" s="196" t="s">
        <v>194</v>
      </c>
      <c r="D30" s="196" t="s">
        <v>195</v>
      </c>
      <c r="E30" s="197">
        <v>85045.99000000002</v>
      </c>
      <c r="F30" s="197">
        <v>85045.99000000002</v>
      </c>
      <c r="G30" s="197">
        <v>1</v>
      </c>
      <c r="H30" s="197">
        <v>85045.99000000002</v>
      </c>
      <c r="I30" s="197">
        <v>1</v>
      </c>
      <c r="J30" s="197">
        <v>85045.99000000002</v>
      </c>
      <c r="K30" s="197">
        <v>1</v>
      </c>
    </row>
    <row r="31" spans="1:11" x14ac:dyDescent="0.25">
      <c r="A31" s="196" t="s">
        <v>155</v>
      </c>
      <c r="B31" s="196" t="s">
        <v>180</v>
      </c>
      <c r="C31" s="196" t="s">
        <v>180</v>
      </c>
      <c r="D31" s="196" t="s">
        <v>252</v>
      </c>
      <c r="E31" s="197">
        <v>1571.3225315749999</v>
      </c>
      <c r="F31" s="197">
        <v>1571.3225315749999</v>
      </c>
      <c r="G31" s="197">
        <v>1</v>
      </c>
      <c r="H31" s="197">
        <v>1571.3225315749999</v>
      </c>
      <c r="I31" s="197">
        <v>1</v>
      </c>
      <c r="J31" s="197">
        <v>1571.3225315749999</v>
      </c>
      <c r="K31" s="197">
        <v>1</v>
      </c>
    </row>
    <row r="32" spans="1:11" x14ac:dyDescent="0.25">
      <c r="A32" s="196" t="s">
        <v>155</v>
      </c>
      <c r="B32" s="196" t="s">
        <v>105</v>
      </c>
      <c r="C32" s="196" t="s">
        <v>180</v>
      </c>
      <c r="D32" s="196" t="s">
        <v>107</v>
      </c>
      <c r="E32" s="197">
        <v>1586230</v>
      </c>
      <c r="F32" s="197">
        <v>1586230</v>
      </c>
      <c r="G32" s="197">
        <v>1</v>
      </c>
      <c r="H32" s="197">
        <v>1586230</v>
      </c>
      <c r="I32" s="197">
        <v>1</v>
      </c>
      <c r="J32" s="197">
        <v>1586230</v>
      </c>
      <c r="K32" s="197">
        <v>1</v>
      </c>
    </row>
    <row r="33" spans="1:11" x14ac:dyDescent="0.25">
      <c r="A33" s="196" t="s">
        <v>155</v>
      </c>
      <c r="B33" s="196" t="s">
        <v>181</v>
      </c>
      <c r="C33" s="196" t="s">
        <v>181</v>
      </c>
      <c r="D33" s="196" t="s">
        <v>84</v>
      </c>
      <c r="E33" s="197">
        <v>231366.76</v>
      </c>
      <c r="F33" s="197">
        <v>231366.75872000004</v>
      </c>
      <c r="G33" s="197">
        <v>0.9999999944676583</v>
      </c>
      <c r="H33" s="197">
        <v>231366.75872000004</v>
      </c>
      <c r="I33" s="197">
        <v>0.9999999944676583</v>
      </c>
      <c r="J33" s="197">
        <v>231366.75872000004</v>
      </c>
      <c r="K33" s="197">
        <v>0.9999999944676583</v>
      </c>
    </row>
    <row r="34" spans="1:11" x14ac:dyDescent="0.25">
      <c r="A34" s="196" t="s">
        <v>155</v>
      </c>
      <c r="B34" s="196" t="s">
        <v>105</v>
      </c>
      <c r="C34" s="196" t="s">
        <v>181</v>
      </c>
      <c r="D34" s="196" t="s">
        <v>107</v>
      </c>
      <c r="E34" s="197">
        <v>231366.76</v>
      </c>
      <c r="F34" s="197">
        <v>231366.76</v>
      </c>
      <c r="G34" s="197">
        <v>1</v>
      </c>
      <c r="H34" s="197">
        <v>231366.76</v>
      </c>
      <c r="I34" s="197">
        <v>1</v>
      </c>
      <c r="J34" s="197">
        <v>231366.76</v>
      </c>
      <c r="K34" s="197">
        <v>1</v>
      </c>
    </row>
    <row r="35" spans="1:11" x14ac:dyDescent="0.25">
      <c r="A35" s="196" t="s">
        <v>155</v>
      </c>
      <c r="B35" s="196" t="s">
        <v>52</v>
      </c>
      <c r="C35" s="196" t="s">
        <v>182</v>
      </c>
      <c r="D35" s="196" t="s">
        <v>84</v>
      </c>
      <c r="E35" s="197">
        <v>0</v>
      </c>
      <c r="F35" s="197">
        <v>0</v>
      </c>
      <c r="G35" s="198"/>
      <c r="H35" s="197">
        <v>0</v>
      </c>
      <c r="I35" s="198"/>
      <c r="J35" s="197">
        <v>0</v>
      </c>
      <c r="K35" s="198"/>
    </row>
    <row r="36" spans="1:11" x14ac:dyDescent="0.25">
      <c r="A36" s="196" t="s">
        <v>155</v>
      </c>
      <c r="B36" s="196" t="s">
        <v>52</v>
      </c>
      <c r="C36" s="196" t="s">
        <v>183</v>
      </c>
      <c r="D36" s="196" t="s">
        <v>84</v>
      </c>
      <c r="E36" s="197">
        <v>0</v>
      </c>
      <c r="F36" s="197">
        <v>0</v>
      </c>
      <c r="G36" s="198"/>
      <c r="H36" s="197">
        <v>0</v>
      </c>
      <c r="I36" s="198"/>
      <c r="J36" s="197">
        <v>0</v>
      </c>
      <c r="K36" s="198"/>
    </row>
    <row r="37" spans="1:11" x14ac:dyDescent="0.25">
      <c r="A37" s="196" t="s">
        <v>155</v>
      </c>
      <c r="B37" s="196" t="s">
        <v>44</v>
      </c>
      <c r="C37" s="196" t="s">
        <v>169</v>
      </c>
      <c r="D37" s="196" t="s">
        <v>46</v>
      </c>
      <c r="E37" s="197">
        <v>111189.83999999997</v>
      </c>
      <c r="F37" s="197">
        <v>111189.83999999997</v>
      </c>
      <c r="G37" s="197">
        <v>1</v>
      </c>
      <c r="H37" s="197">
        <v>111189.83999999997</v>
      </c>
      <c r="I37" s="197">
        <v>1</v>
      </c>
      <c r="J37" s="197">
        <v>111189.83999999997</v>
      </c>
      <c r="K37" s="197">
        <v>1</v>
      </c>
    </row>
    <row r="38" spans="1:11" x14ac:dyDescent="0.25">
      <c r="A38" s="196" t="s">
        <v>155</v>
      </c>
      <c r="B38" s="196" t="s">
        <v>44</v>
      </c>
      <c r="C38" s="196" t="s">
        <v>85</v>
      </c>
      <c r="D38" s="196" t="s">
        <v>46</v>
      </c>
      <c r="E38" s="197">
        <v>112594.33999999989</v>
      </c>
      <c r="F38" s="197">
        <v>112594.33999999989</v>
      </c>
      <c r="G38" s="197">
        <v>1</v>
      </c>
      <c r="H38" s="197">
        <v>112594.33999999989</v>
      </c>
      <c r="I38" s="197">
        <v>1</v>
      </c>
      <c r="J38" s="197">
        <v>112594.33999999989</v>
      </c>
      <c r="K38" s="197">
        <v>1</v>
      </c>
    </row>
    <row r="39" spans="1:11" x14ac:dyDescent="0.25">
      <c r="A39" s="196" t="s">
        <v>155</v>
      </c>
      <c r="B39" s="196" t="s">
        <v>44</v>
      </c>
      <c r="C39" s="196" t="s">
        <v>82</v>
      </c>
      <c r="D39" s="196" t="s">
        <v>46</v>
      </c>
      <c r="E39" s="197">
        <v>103605.23999999985</v>
      </c>
      <c r="F39" s="197">
        <v>103605.23999999985</v>
      </c>
      <c r="G39" s="197">
        <v>1</v>
      </c>
      <c r="H39" s="197">
        <v>103605.23999999985</v>
      </c>
      <c r="I39" s="197">
        <v>1</v>
      </c>
      <c r="J39" s="197">
        <v>103605.23999999985</v>
      </c>
      <c r="K39" s="197">
        <v>1</v>
      </c>
    </row>
    <row r="40" spans="1:11" x14ac:dyDescent="0.25">
      <c r="A40" s="196" t="s">
        <v>155</v>
      </c>
      <c r="B40" s="196" t="s">
        <v>44</v>
      </c>
      <c r="C40" s="196" t="s">
        <v>81</v>
      </c>
      <c r="D40" s="196" t="s">
        <v>46</v>
      </c>
      <c r="E40" s="197">
        <v>95925.059999999983</v>
      </c>
      <c r="F40" s="197">
        <v>95925.059999999983</v>
      </c>
      <c r="G40" s="197">
        <v>1</v>
      </c>
      <c r="H40" s="197">
        <v>95925.059999999983</v>
      </c>
      <c r="I40" s="197">
        <v>1</v>
      </c>
      <c r="J40" s="197">
        <v>95925.059999999983</v>
      </c>
      <c r="K40" s="197">
        <v>1</v>
      </c>
    </row>
    <row r="41" spans="1:11" x14ac:dyDescent="0.25">
      <c r="A41" s="196" t="s">
        <v>155</v>
      </c>
      <c r="B41" s="196" t="s">
        <v>44</v>
      </c>
      <c r="C41" s="196" t="s">
        <v>75</v>
      </c>
      <c r="D41" s="196" t="s">
        <v>46</v>
      </c>
      <c r="E41" s="197">
        <v>95809.140000000101</v>
      </c>
      <c r="F41" s="197">
        <v>95809.140000000101</v>
      </c>
      <c r="G41" s="197">
        <v>1</v>
      </c>
      <c r="H41" s="197">
        <v>95809.140000000101</v>
      </c>
      <c r="I41" s="197">
        <v>1</v>
      </c>
      <c r="J41" s="197">
        <v>95809.140000000101</v>
      </c>
      <c r="K41" s="197">
        <v>1</v>
      </c>
    </row>
    <row r="42" spans="1:11" x14ac:dyDescent="0.25">
      <c r="A42" s="196" t="s">
        <v>155</v>
      </c>
      <c r="B42" s="196" t="s">
        <v>44</v>
      </c>
      <c r="C42" s="196" t="s">
        <v>72</v>
      </c>
      <c r="D42" s="196" t="s">
        <v>46</v>
      </c>
      <c r="E42" s="197">
        <v>95330.38367840006</v>
      </c>
      <c r="F42" s="197">
        <v>95330.38367840006</v>
      </c>
      <c r="G42" s="197">
        <v>1</v>
      </c>
      <c r="H42" s="197">
        <v>95330.38367840006</v>
      </c>
      <c r="I42" s="197">
        <v>1</v>
      </c>
      <c r="J42" s="197">
        <v>95330.38367840006</v>
      </c>
      <c r="K42" s="197">
        <v>1</v>
      </c>
    </row>
    <row r="43" spans="1:11" x14ac:dyDescent="0.25">
      <c r="A43" s="196" t="s">
        <v>155</v>
      </c>
      <c r="B43" s="196" t="s">
        <v>44</v>
      </c>
      <c r="C43" s="196" t="s">
        <v>71</v>
      </c>
      <c r="D43" s="196" t="s">
        <v>46</v>
      </c>
      <c r="E43" s="197">
        <v>134751.15000000011</v>
      </c>
      <c r="F43" s="197">
        <v>134751.15000000011</v>
      </c>
      <c r="G43" s="197">
        <v>1</v>
      </c>
      <c r="H43" s="197">
        <v>134751.15000000011</v>
      </c>
      <c r="I43" s="197">
        <v>1</v>
      </c>
      <c r="J43" s="197">
        <v>134751.15000000011</v>
      </c>
      <c r="K43" s="197">
        <v>1</v>
      </c>
    </row>
    <row r="44" spans="1:11" x14ac:dyDescent="0.25">
      <c r="A44" s="196" t="s">
        <v>155</v>
      </c>
      <c r="B44" s="196" t="s">
        <v>44</v>
      </c>
      <c r="C44" s="196" t="s">
        <v>45</v>
      </c>
      <c r="D44" s="196" t="s">
        <v>46</v>
      </c>
      <c r="E44" s="197">
        <v>68960.59000000004</v>
      </c>
      <c r="F44" s="197">
        <v>68960.59000000004</v>
      </c>
      <c r="G44" s="197">
        <v>1</v>
      </c>
      <c r="H44" s="197">
        <v>68960.59000000004</v>
      </c>
      <c r="I44" s="197">
        <v>1</v>
      </c>
      <c r="J44" s="197">
        <v>68960.59000000004</v>
      </c>
      <c r="K44" s="197">
        <v>1</v>
      </c>
    </row>
    <row r="45" spans="1:11" x14ac:dyDescent="0.25">
      <c r="A45" s="196" t="s">
        <v>155</v>
      </c>
      <c r="B45" s="196" t="s">
        <v>52</v>
      </c>
      <c r="C45" s="196" t="s">
        <v>76</v>
      </c>
      <c r="D45" s="196" t="s">
        <v>77</v>
      </c>
      <c r="E45" s="197">
        <v>5652.1315789473665</v>
      </c>
      <c r="F45" s="197">
        <v>5652.1315789473665</v>
      </c>
      <c r="G45" s="197">
        <v>1</v>
      </c>
      <c r="H45" s="197">
        <v>1130.4263157894734</v>
      </c>
      <c r="I45" s="197">
        <v>0.2</v>
      </c>
      <c r="J45" s="197">
        <v>0</v>
      </c>
      <c r="K45" s="197">
        <v>0</v>
      </c>
    </row>
    <row r="46" spans="1:11" x14ac:dyDescent="0.25">
      <c r="A46" s="196" t="s">
        <v>155</v>
      </c>
      <c r="B46" s="196" t="s">
        <v>52</v>
      </c>
      <c r="C46" s="196" t="s">
        <v>76</v>
      </c>
      <c r="D46" s="196" t="s">
        <v>78</v>
      </c>
      <c r="E46" s="197">
        <v>81390.694736842081</v>
      </c>
      <c r="F46" s="197">
        <v>20347.67368421052</v>
      </c>
      <c r="G46" s="197">
        <v>0.25</v>
      </c>
      <c r="H46" s="197">
        <v>3391.2789473684197</v>
      </c>
      <c r="I46" s="197">
        <v>4.1666666666666664E-2</v>
      </c>
      <c r="J46" s="197">
        <v>3391.2789473684197</v>
      </c>
      <c r="K46" s="197">
        <v>4.1666666666666664E-2</v>
      </c>
    </row>
    <row r="47" spans="1:11" ht="45" x14ac:dyDescent="0.25">
      <c r="A47" s="196" t="s">
        <v>155</v>
      </c>
      <c r="B47" s="196" t="s">
        <v>52</v>
      </c>
      <c r="C47" s="196" t="s">
        <v>76</v>
      </c>
      <c r="D47" s="196" t="s">
        <v>197</v>
      </c>
      <c r="E47" s="197">
        <v>4521.7052631578936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97">
        <v>0</v>
      </c>
    </row>
    <row r="48" spans="1:11" ht="45" x14ac:dyDescent="0.25">
      <c r="A48" s="196" t="s">
        <v>155</v>
      </c>
      <c r="B48" s="196" t="s">
        <v>52</v>
      </c>
      <c r="C48" s="196" t="s">
        <v>76</v>
      </c>
      <c r="D48" s="196" t="s">
        <v>196</v>
      </c>
      <c r="E48" s="197">
        <v>4521.7052631578936</v>
      </c>
      <c r="F48" s="197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</row>
    <row r="49" spans="1:11" x14ac:dyDescent="0.25">
      <c r="A49" s="196" t="s">
        <v>155</v>
      </c>
      <c r="B49" s="196" t="s">
        <v>52</v>
      </c>
      <c r="C49" s="196" t="s">
        <v>76</v>
      </c>
      <c r="D49" s="196" t="s">
        <v>43</v>
      </c>
      <c r="E49" s="197">
        <v>11304.263157894733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</row>
    <row r="50" spans="1:11" x14ac:dyDescent="0.25">
      <c r="A50" s="196" t="s">
        <v>155</v>
      </c>
      <c r="B50" s="196" t="s">
        <v>52</v>
      </c>
      <c r="C50" s="196" t="s">
        <v>80</v>
      </c>
      <c r="D50" s="196" t="s">
        <v>77</v>
      </c>
      <c r="E50" s="197">
        <v>1261.3153623188405</v>
      </c>
      <c r="F50" s="197">
        <v>1261.3153623188405</v>
      </c>
      <c r="G50" s="197">
        <v>1</v>
      </c>
      <c r="H50" s="197">
        <v>1261.3153623188405</v>
      </c>
      <c r="I50" s="197">
        <v>1</v>
      </c>
      <c r="J50" s="197">
        <v>0</v>
      </c>
      <c r="K50" s="197">
        <v>0</v>
      </c>
    </row>
    <row r="51" spans="1:11" x14ac:dyDescent="0.25">
      <c r="A51" s="196" t="s">
        <v>155</v>
      </c>
      <c r="B51" s="196" t="s">
        <v>52</v>
      </c>
      <c r="C51" s="196" t="s">
        <v>80</v>
      </c>
      <c r="D51" s="196" t="s">
        <v>78</v>
      </c>
      <c r="E51" s="197">
        <v>45407.353043478259</v>
      </c>
      <c r="F51" s="197">
        <v>45407.353043478259</v>
      </c>
      <c r="G51" s="197">
        <v>1</v>
      </c>
      <c r="H51" s="197">
        <v>45407.353043478259</v>
      </c>
      <c r="I51" s="197">
        <v>1</v>
      </c>
      <c r="J51" s="197">
        <v>42884.722318840577</v>
      </c>
      <c r="K51" s="197">
        <v>0.94444444444444442</v>
      </c>
    </row>
    <row r="52" spans="1:11" ht="45" x14ac:dyDescent="0.25">
      <c r="A52" s="196" t="s">
        <v>155</v>
      </c>
      <c r="B52" s="196" t="s">
        <v>52</v>
      </c>
      <c r="C52" s="196" t="s">
        <v>80</v>
      </c>
      <c r="D52" s="196" t="s">
        <v>197</v>
      </c>
      <c r="E52" s="197">
        <v>8829.2075362318828</v>
      </c>
      <c r="F52" s="197">
        <v>6306.5768115942019</v>
      </c>
      <c r="G52" s="197">
        <v>0.7142857142857143</v>
      </c>
      <c r="H52" s="197">
        <v>6306.5768115942019</v>
      </c>
      <c r="I52" s="197">
        <v>0.7142857142857143</v>
      </c>
      <c r="J52" s="197">
        <v>6306.5768115942019</v>
      </c>
      <c r="K52" s="197">
        <v>0.7142857142857143</v>
      </c>
    </row>
    <row r="53" spans="1:11" x14ac:dyDescent="0.25">
      <c r="A53" s="196" t="s">
        <v>155</v>
      </c>
      <c r="B53" s="196" t="s">
        <v>52</v>
      </c>
      <c r="C53" s="196" t="s">
        <v>80</v>
      </c>
      <c r="D53" s="196" t="s">
        <v>79</v>
      </c>
      <c r="E53" s="197">
        <v>30271.568695652171</v>
      </c>
      <c r="F53" s="197">
        <v>25226.307246376811</v>
      </c>
      <c r="G53" s="197">
        <v>0.83333333333333337</v>
      </c>
      <c r="H53" s="197">
        <v>25226.307246376811</v>
      </c>
      <c r="I53" s="197">
        <v>0.83333333333333337</v>
      </c>
      <c r="J53" s="197">
        <v>21442.361159420288</v>
      </c>
      <c r="K53" s="197">
        <v>0.70833333333333337</v>
      </c>
    </row>
    <row r="54" spans="1:11" ht="45" x14ac:dyDescent="0.25">
      <c r="A54" s="196" t="s">
        <v>155</v>
      </c>
      <c r="B54" s="196" t="s">
        <v>52</v>
      </c>
      <c r="C54" s="196" t="s">
        <v>80</v>
      </c>
      <c r="D54" s="196" t="s">
        <v>196</v>
      </c>
      <c r="E54" s="197">
        <v>1261.3153623188405</v>
      </c>
      <c r="F54" s="197">
        <v>1261.3153623188405</v>
      </c>
      <c r="G54" s="197">
        <v>1</v>
      </c>
      <c r="H54" s="197">
        <v>1261.3153623188405</v>
      </c>
      <c r="I54" s="197">
        <v>1</v>
      </c>
      <c r="J54" s="197">
        <v>1261.3153623188405</v>
      </c>
      <c r="K54" s="197">
        <v>1</v>
      </c>
    </row>
    <row r="55" spans="1:11" x14ac:dyDescent="0.25">
      <c r="A55" s="196" t="s">
        <v>155</v>
      </c>
      <c r="B55" s="196" t="s">
        <v>52</v>
      </c>
      <c r="C55" s="196" t="s">
        <v>83</v>
      </c>
      <c r="D55" s="196" t="s">
        <v>78</v>
      </c>
      <c r="E55" s="197">
        <v>55105.791044776124</v>
      </c>
      <c r="F55" s="197">
        <v>55105.791044776124</v>
      </c>
      <c r="G55" s="197">
        <v>1</v>
      </c>
      <c r="H55" s="197">
        <v>20817.743283582091</v>
      </c>
      <c r="I55" s="197">
        <v>0.37777777777777777</v>
      </c>
      <c r="J55" s="197">
        <v>17144.023880597018</v>
      </c>
      <c r="K55" s="197">
        <v>0.31111111111111117</v>
      </c>
    </row>
    <row r="56" spans="1:11" ht="45" x14ac:dyDescent="0.25">
      <c r="A56" s="196" t="s">
        <v>155</v>
      </c>
      <c r="B56" s="196" t="s">
        <v>52</v>
      </c>
      <c r="C56" s="196" t="s">
        <v>83</v>
      </c>
      <c r="D56" s="196" t="s">
        <v>196</v>
      </c>
      <c r="E56" s="197">
        <v>22042.31641791045</v>
      </c>
      <c r="F56" s="197">
        <v>20817.743283582091</v>
      </c>
      <c r="G56" s="197">
        <v>0.94444444444444442</v>
      </c>
      <c r="H56" s="197">
        <v>0</v>
      </c>
      <c r="I56" s="197">
        <v>0</v>
      </c>
      <c r="J56" s="197">
        <v>0</v>
      </c>
      <c r="K56" s="197">
        <v>0</v>
      </c>
    </row>
    <row r="57" spans="1:11" x14ac:dyDescent="0.25">
      <c r="A57" s="196" t="s">
        <v>155</v>
      </c>
      <c r="B57" s="196" t="s">
        <v>52</v>
      </c>
      <c r="C57" s="196" t="s">
        <v>83</v>
      </c>
      <c r="D57" s="196" t="s">
        <v>89</v>
      </c>
      <c r="E57" s="197">
        <v>4898.2925373134331</v>
      </c>
      <c r="F57" s="197">
        <v>4898.2925373134331</v>
      </c>
      <c r="G57" s="197">
        <v>1</v>
      </c>
      <c r="H57" s="197">
        <v>0</v>
      </c>
      <c r="I57" s="197">
        <v>0</v>
      </c>
      <c r="J57" s="197">
        <v>0</v>
      </c>
      <c r="K57" s="197">
        <v>0</v>
      </c>
    </row>
    <row r="58" spans="1:11" x14ac:dyDescent="0.25">
      <c r="A58" s="196" t="s">
        <v>155</v>
      </c>
      <c r="B58" s="196" t="s">
        <v>52</v>
      </c>
      <c r="C58" s="196" t="s">
        <v>86</v>
      </c>
      <c r="D58" s="196" t="s">
        <v>78</v>
      </c>
      <c r="E58" s="197">
        <v>80497.16</v>
      </c>
      <c r="F58" s="197">
        <v>80497.16</v>
      </c>
      <c r="G58" s="197">
        <v>1</v>
      </c>
      <c r="H58" s="197">
        <v>26832.386666666665</v>
      </c>
      <c r="I58" s="197">
        <v>0.33333333333333331</v>
      </c>
      <c r="J58" s="197">
        <v>26832.386666666665</v>
      </c>
      <c r="K58" s="197">
        <v>0.33333333333333331</v>
      </c>
    </row>
    <row r="59" spans="1:11" x14ac:dyDescent="0.25">
      <c r="A59" s="196" t="s">
        <v>155</v>
      </c>
      <c r="B59" s="196" t="s">
        <v>52</v>
      </c>
      <c r="C59" s="196" t="s">
        <v>96</v>
      </c>
      <c r="D59" s="196" t="s">
        <v>78</v>
      </c>
      <c r="E59" s="197">
        <v>55990.299677419353</v>
      </c>
      <c r="F59" s="197">
        <v>17227.784516129032</v>
      </c>
      <c r="G59" s="197">
        <v>0.30769230769230771</v>
      </c>
      <c r="H59" s="197">
        <v>17227.784516129032</v>
      </c>
      <c r="I59" s="197">
        <v>0.30769230769230771</v>
      </c>
      <c r="J59" s="197">
        <v>17227.784516129032</v>
      </c>
      <c r="K59" s="197">
        <v>0.30769230769230771</v>
      </c>
    </row>
    <row r="60" spans="1:11" ht="45" x14ac:dyDescent="0.25">
      <c r="A60" s="196" t="s">
        <v>155</v>
      </c>
      <c r="B60" s="196" t="s">
        <v>52</v>
      </c>
      <c r="C60" s="196" t="s">
        <v>96</v>
      </c>
      <c r="D60" s="196" t="s">
        <v>197</v>
      </c>
      <c r="E60" s="197">
        <v>7178.2435483870959</v>
      </c>
      <c r="F60" s="197">
        <v>0</v>
      </c>
      <c r="G60" s="197">
        <v>0</v>
      </c>
      <c r="H60" s="197">
        <v>0</v>
      </c>
      <c r="I60" s="197">
        <v>0</v>
      </c>
      <c r="J60" s="197">
        <v>0</v>
      </c>
      <c r="K60" s="197">
        <v>0</v>
      </c>
    </row>
    <row r="61" spans="1:11" ht="45" x14ac:dyDescent="0.25">
      <c r="A61" s="196" t="s">
        <v>155</v>
      </c>
      <c r="B61" s="196" t="s">
        <v>52</v>
      </c>
      <c r="C61" s="196" t="s">
        <v>96</v>
      </c>
      <c r="D61" s="196" t="s">
        <v>196</v>
      </c>
      <c r="E61" s="197">
        <v>10049.540967741934</v>
      </c>
      <c r="F61" s="197">
        <v>2871.297419354838</v>
      </c>
      <c r="G61" s="197">
        <v>0.2857142857142857</v>
      </c>
      <c r="H61" s="197">
        <v>0</v>
      </c>
      <c r="I61" s="197">
        <v>0</v>
      </c>
      <c r="J61" s="197">
        <v>0</v>
      </c>
      <c r="K61" s="197">
        <v>0</v>
      </c>
    </row>
    <row r="62" spans="1:11" x14ac:dyDescent="0.25">
      <c r="A62" s="196" t="s">
        <v>155</v>
      </c>
      <c r="B62" s="196" t="s">
        <v>52</v>
      </c>
      <c r="C62" s="196" t="s">
        <v>96</v>
      </c>
      <c r="D62" s="196" t="s">
        <v>89</v>
      </c>
      <c r="E62" s="197">
        <v>4306.9461290322579</v>
      </c>
      <c r="F62" s="197">
        <v>0</v>
      </c>
      <c r="G62" s="197">
        <v>0</v>
      </c>
      <c r="H62" s="197">
        <v>0</v>
      </c>
      <c r="I62" s="197">
        <v>0</v>
      </c>
      <c r="J62" s="197">
        <v>0</v>
      </c>
      <c r="K62" s="197">
        <v>0</v>
      </c>
    </row>
    <row r="63" spans="1:11" x14ac:dyDescent="0.25">
      <c r="A63" s="196" t="s">
        <v>155</v>
      </c>
      <c r="B63" s="196" t="s">
        <v>52</v>
      </c>
      <c r="C63" s="196" t="s">
        <v>96</v>
      </c>
      <c r="D63" s="196" t="s">
        <v>43</v>
      </c>
      <c r="E63" s="197">
        <v>11485.189677419354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</row>
    <row r="64" spans="1:11" x14ac:dyDescent="0.25">
      <c r="A64" s="196" t="s">
        <v>155</v>
      </c>
      <c r="B64" s="196" t="s">
        <v>52</v>
      </c>
      <c r="C64" s="196" t="s">
        <v>104</v>
      </c>
      <c r="D64" s="196" t="s">
        <v>78</v>
      </c>
      <c r="E64" s="197">
        <v>57547.239130434791</v>
      </c>
      <c r="F64" s="197">
        <v>19182.413043478264</v>
      </c>
      <c r="G64" s="197">
        <v>0.33333333333333331</v>
      </c>
      <c r="H64" s="197">
        <v>19182.413043478264</v>
      </c>
      <c r="I64" s="197">
        <v>0.33333333333333331</v>
      </c>
      <c r="J64" s="197">
        <v>19182.413043478264</v>
      </c>
      <c r="K64" s="197">
        <v>0.33333333333333331</v>
      </c>
    </row>
    <row r="65" spans="1:11" ht="45" x14ac:dyDescent="0.25">
      <c r="A65" s="196" t="s">
        <v>155</v>
      </c>
      <c r="B65" s="196" t="s">
        <v>52</v>
      </c>
      <c r="C65" s="196" t="s">
        <v>104</v>
      </c>
      <c r="D65" s="196" t="s">
        <v>197</v>
      </c>
      <c r="E65" s="197">
        <v>16624.757971014496</v>
      </c>
      <c r="F65" s="197">
        <v>16624.757971014496</v>
      </c>
      <c r="G65" s="197">
        <v>1</v>
      </c>
      <c r="H65" s="197">
        <v>16624.757971014496</v>
      </c>
      <c r="I65" s="197">
        <v>1</v>
      </c>
      <c r="J65" s="197">
        <v>16624.757971014496</v>
      </c>
      <c r="K65" s="197">
        <v>1</v>
      </c>
    </row>
    <row r="66" spans="1:11" ht="45" x14ac:dyDescent="0.25">
      <c r="A66" s="196" t="s">
        <v>155</v>
      </c>
      <c r="B66" s="196" t="s">
        <v>52</v>
      </c>
      <c r="C66" s="196" t="s">
        <v>104</v>
      </c>
      <c r="D66" s="196" t="s">
        <v>196</v>
      </c>
      <c r="E66" s="197">
        <v>14067.102898550727</v>
      </c>
      <c r="F66" s="197">
        <v>14067.102898550727</v>
      </c>
      <c r="G66" s="197">
        <v>1</v>
      </c>
      <c r="H66" s="197">
        <v>14067.102898550727</v>
      </c>
      <c r="I66" s="197">
        <v>1</v>
      </c>
      <c r="J66" s="197">
        <v>14067.102898550727</v>
      </c>
      <c r="K66" s="197">
        <v>1</v>
      </c>
    </row>
    <row r="67" spans="1:11" x14ac:dyDescent="0.25">
      <c r="A67" s="196" t="s">
        <v>155</v>
      </c>
      <c r="B67" s="196" t="s">
        <v>52</v>
      </c>
      <c r="C67" s="196" t="s">
        <v>123</v>
      </c>
      <c r="D67" s="196" t="s">
        <v>78</v>
      </c>
      <c r="E67" s="197">
        <v>36078.193121311473</v>
      </c>
      <c r="F67" s="197">
        <v>12026.06437377049</v>
      </c>
      <c r="G67" s="197">
        <v>0.33333333333333331</v>
      </c>
      <c r="H67" s="197">
        <v>12026.06437377049</v>
      </c>
      <c r="I67" s="197">
        <v>0.33333333333333331</v>
      </c>
      <c r="J67" s="197">
        <v>12026.06437377049</v>
      </c>
      <c r="K67" s="197">
        <v>0.33333333333333331</v>
      </c>
    </row>
    <row r="68" spans="1:11" ht="45" x14ac:dyDescent="0.25">
      <c r="A68" s="196" t="s">
        <v>155</v>
      </c>
      <c r="B68" s="196" t="s">
        <v>52</v>
      </c>
      <c r="C68" s="196" t="s">
        <v>123</v>
      </c>
      <c r="D68" s="196" t="s">
        <v>197</v>
      </c>
      <c r="E68" s="197">
        <v>6013.0321868852461</v>
      </c>
      <c r="F68" s="197">
        <v>0</v>
      </c>
      <c r="G68" s="197">
        <v>0</v>
      </c>
      <c r="H68" s="197">
        <v>0</v>
      </c>
      <c r="I68" s="197">
        <v>0</v>
      </c>
      <c r="J68" s="197">
        <v>0</v>
      </c>
      <c r="K68" s="197">
        <v>0</v>
      </c>
    </row>
    <row r="69" spans="1:11" ht="45" x14ac:dyDescent="0.25">
      <c r="A69" s="196" t="s">
        <v>155</v>
      </c>
      <c r="B69" s="196" t="s">
        <v>52</v>
      </c>
      <c r="C69" s="196" t="s">
        <v>123</v>
      </c>
      <c r="D69" s="196" t="s">
        <v>196</v>
      </c>
      <c r="E69" s="197">
        <v>11023.892342622952</v>
      </c>
      <c r="F69" s="197">
        <v>0</v>
      </c>
      <c r="G69" s="197">
        <v>0</v>
      </c>
      <c r="H69" s="197">
        <v>0</v>
      </c>
      <c r="I69" s="197">
        <v>0</v>
      </c>
      <c r="J69" s="197">
        <v>0</v>
      </c>
      <c r="K69" s="197">
        <v>0</v>
      </c>
    </row>
    <row r="70" spans="1:11" x14ac:dyDescent="0.25">
      <c r="A70" s="196" t="s">
        <v>155</v>
      </c>
      <c r="B70" s="196" t="s">
        <v>52</v>
      </c>
      <c r="C70" s="196" t="s">
        <v>123</v>
      </c>
      <c r="D70" s="196" t="s">
        <v>89</v>
      </c>
      <c r="E70" s="197">
        <v>2004.344062295082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</row>
    <row r="71" spans="1:11" x14ac:dyDescent="0.25">
      <c r="A71" s="196" t="s">
        <v>155</v>
      </c>
      <c r="B71" s="196" t="s">
        <v>52</v>
      </c>
      <c r="C71" s="196" t="s">
        <v>123</v>
      </c>
      <c r="D71" s="196" t="s">
        <v>43</v>
      </c>
      <c r="E71" s="197">
        <v>6013.0321868852461</v>
      </c>
      <c r="F71" s="197">
        <v>0</v>
      </c>
      <c r="G71" s="197">
        <v>0</v>
      </c>
      <c r="H71" s="197">
        <v>0</v>
      </c>
      <c r="I71" s="197">
        <v>0</v>
      </c>
      <c r="J71" s="197">
        <v>0</v>
      </c>
      <c r="K71" s="197">
        <v>0</v>
      </c>
    </row>
    <row r="72" spans="1:11" x14ac:dyDescent="0.25">
      <c r="A72" s="196" t="s">
        <v>155</v>
      </c>
      <c r="B72" s="196" t="s">
        <v>52</v>
      </c>
      <c r="C72" s="196" t="s">
        <v>126</v>
      </c>
      <c r="D72" s="196" t="s">
        <v>78</v>
      </c>
      <c r="E72" s="197">
        <v>3929.302306250001</v>
      </c>
      <c r="F72" s="197">
        <v>0</v>
      </c>
      <c r="G72" s="197">
        <v>0</v>
      </c>
      <c r="H72" s="197">
        <v>0</v>
      </c>
      <c r="I72" s="197">
        <v>0</v>
      </c>
      <c r="J72" s="197">
        <v>0</v>
      </c>
      <c r="K72" s="197">
        <v>0</v>
      </c>
    </row>
    <row r="73" spans="1:11" ht="45" x14ac:dyDescent="0.25">
      <c r="A73" s="196" t="s">
        <v>155</v>
      </c>
      <c r="B73" s="196" t="s">
        <v>52</v>
      </c>
      <c r="C73" s="196" t="s">
        <v>126</v>
      </c>
      <c r="D73" s="196" t="s">
        <v>197</v>
      </c>
      <c r="E73" s="197">
        <v>11787.906918750003</v>
      </c>
      <c r="F73" s="197">
        <v>0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</row>
    <row r="74" spans="1:11" x14ac:dyDescent="0.25">
      <c r="A74" s="196" t="s">
        <v>155</v>
      </c>
      <c r="B74" s="196" t="s">
        <v>52</v>
      </c>
      <c r="C74" s="196" t="s">
        <v>126</v>
      </c>
      <c r="D74" s="196" t="s">
        <v>79</v>
      </c>
      <c r="E74" s="197">
        <v>27505.116143750009</v>
      </c>
      <c r="F74" s="197">
        <v>11787.906918750003</v>
      </c>
      <c r="G74" s="197">
        <v>0.42857142857142855</v>
      </c>
      <c r="H74" s="197">
        <v>0</v>
      </c>
      <c r="I74" s="197">
        <v>0</v>
      </c>
      <c r="J74" s="197">
        <v>0</v>
      </c>
      <c r="K74" s="197">
        <v>0</v>
      </c>
    </row>
    <row r="75" spans="1:11" x14ac:dyDescent="0.25">
      <c r="A75" s="196" t="s">
        <v>155</v>
      </c>
      <c r="B75" s="196" t="s">
        <v>52</v>
      </c>
      <c r="C75" s="196" t="s">
        <v>126</v>
      </c>
      <c r="D75" s="196" t="s">
        <v>89</v>
      </c>
      <c r="E75" s="197">
        <v>5893.9534593750013</v>
      </c>
      <c r="F75" s="197">
        <v>0</v>
      </c>
      <c r="G75" s="197">
        <v>0</v>
      </c>
      <c r="H75" s="197">
        <v>0</v>
      </c>
      <c r="I75" s="197">
        <v>0</v>
      </c>
      <c r="J75" s="197">
        <v>0</v>
      </c>
      <c r="K75" s="197">
        <v>0</v>
      </c>
    </row>
    <row r="76" spans="1:11" x14ac:dyDescent="0.25">
      <c r="A76" s="196" t="s">
        <v>155</v>
      </c>
      <c r="B76" s="196" t="s">
        <v>52</v>
      </c>
      <c r="C76" s="196" t="s">
        <v>126</v>
      </c>
      <c r="D76" s="196" t="s">
        <v>43</v>
      </c>
      <c r="E76" s="197">
        <v>13752.558071875004</v>
      </c>
      <c r="F76" s="197">
        <v>0</v>
      </c>
      <c r="G76" s="197">
        <v>0</v>
      </c>
      <c r="H76" s="197">
        <v>0</v>
      </c>
      <c r="I76" s="197">
        <v>0</v>
      </c>
      <c r="J76" s="197">
        <v>0</v>
      </c>
      <c r="K76" s="197">
        <v>0</v>
      </c>
    </row>
    <row r="77" spans="1:11" x14ac:dyDescent="0.25">
      <c r="A77" s="196" t="s">
        <v>155</v>
      </c>
      <c r="B77" s="196" t="s">
        <v>52</v>
      </c>
      <c r="C77" s="196" t="s">
        <v>131</v>
      </c>
      <c r="D77" s="196" t="s">
        <v>77</v>
      </c>
      <c r="E77" s="197">
        <v>2476.7033333333334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</row>
    <row r="78" spans="1:11" x14ac:dyDescent="0.25">
      <c r="A78" s="196" t="s">
        <v>155</v>
      </c>
      <c r="B78" s="196" t="s">
        <v>52</v>
      </c>
      <c r="C78" s="196" t="s">
        <v>131</v>
      </c>
      <c r="D78" s="196" t="s">
        <v>78</v>
      </c>
      <c r="E78" s="197">
        <v>17336.923333333332</v>
      </c>
      <c r="F78" s="197">
        <v>2476.7033333333329</v>
      </c>
      <c r="G78" s="197">
        <v>0.14285714285714285</v>
      </c>
      <c r="H78" s="197">
        <v>0</v>
      </c>
      <c r="I78" s="197">
        <v>0</v>
      </c>
      <c r="J78" s="197">
        <v>0</v>
      </c>
      <c r="K78" s="197">
        <v>0</v>
      </c>
    </row>
    <row r="79" spans="1:11" ht="45" x14ac:dyDescent="0.25">
      <c r="A79" s="196" t="s">
        <v>155</v>
      </c>
      <c r="B79" s="196" t="s">
        <v>52</v>
      </c>
      <c r="C79" s="196" t="s">
        <v>131</v>
      </c>
      <c r="D79" s="196" t="s">
        <v>197</v>
      </c>
      <c r="E79" s="197">
        <v>9906.8133333333335</v>
      </c>
      <c r="F79" s="197">
        <v>0</v>
      </c>
      <c r="G79" s="197">
        <v>0</v>
      </c>
      <c r="H79" s="197">
        <v>0</v>
      </c>
      <c r="I79" s="197">
        <v>0</v>
      </c>
      <c r="J79" s="197">
        <v>0</v>
      </c>
      <c r="K79" s="197">
        <v>0</v>
      </c>
    </row>
    <row r="80" spans="1:11" x14ac:dyDescent="0.25">
      <c r="A80" s="196" t="s">
        <v>155</v>
      </c>
      <c r="B80" s="196" t="s">
        <v>52</v>
      </c>
      <c r="C80" s="196" t="s">
        <v>131</v>
      </c>
      <c r="D80" s="196" t="s">
        <v>79</v>
      </c>
      <c r="E80" s="197">
        <v>64394.286666666667</v>
      </c>
      <c r="F80" s="197">
        <v>17336.923333333332</v>
      </c>
      <c r="G80" s="197">
        <v>0.26923076923076922</v>
      </c>
      <c r="H80" s="197">
        <v>0</v>
      </c>
      <c r="I80" s="197">
        <v>0</v>
      </c>
      <c r="J80" s="197">
        <v>0</v>
      </c>
      <c r="K80" s="197">
        <v>0</v>
      </c>
    </row>
    <row r="81" spans="1:11" ht="45" x14ac:dyDescent="0.25">
      <c r="A81" s="196" t="s">
        <v>155</v>
      </c>
      <c r="B81" s="196" t="s">
        <v>52</v>
      </c>
      <c r="C81" s="196" t="s">
        <v>131</v>
      </c>
      <c r="D81" s="196" t="s">
        <v>196</v>
      </c>
      <c r="E81" s="197">
        <v>19813.626666666667</v>
      </c>
      <c r="F81" s="197">
        <v>0</v>
      </c>
      <c r="G81" s="197">
        <v>0</v>
      </c>
      <c r="H81" s="197">
        <v>0</v>
      </c>
      <c r="I81" s="197">
        <v>0</v>
      </c>
      <c r="J81" s="197">
        <v>0</v>
      </c>
      <c r="K81" s="197">
        <v>0</v>
      </c>
    </row>
    <row r="82" spans="1:11" x14ac:dyDescent="0.25">
      <c r="A82" s="196" t="s">
        <v>155</v>
      </c>
      <c r="B82" s="196" t="s">
        <v>52</v>
      </c>
      <c r="C82" s="196" t="s">
        <v>149</v>
      </c>
      <c r="D82" s="196" t="s">
        <v>150</v>
      </c>
      <c r="E82" s="197">
        <v>9.72487345276196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</row>
    <row r="83" spans="1:11" x14ac:dyDescent="0.25">
      <c r="A83" s="196" t="s">
        <v>155</v>
      </c>
      <c r="B83" s="196" t="s">
        <v>52</v>
      </c>
      <c r="C83" s="196" t="s">
        <v>149</v>
      </c>
      <c r="D83" s="196" t="s">
        <v>151</v>
      </c>
      <c r="E83" s="197">
        <v>58.349240716571757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</row>
    <row r="84" spans="1:11" x14ac:dyDescent="0.25">
      <c r="A84" s="196" t="s">
        <v>155</v>
      </c>
      <c r="B84" s="196" t="s">
        <v>52</v>
      </c>
      <c r="C84" s="196" t="s">
        <v>149</v>
      </c>
      <c r="D84" s="196" t="s">
        <v>152</v>
      </c>
      <c r="E84" s="197">
        <v>8470.3647773556677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</row>
    <row r="85" spans="1:11" x14ac:dyDescent="0.25">
      <c r="A85" s="196" t="s">
        <v>155</v>
      </c>
      <c r="B85" s="196" t="s">
        <v>105</v>
      </c>
      <c r="C85" s="196" t="s">
        <v>173</v>
      </c>
      <c r="D85" s="196" t="s">
        <v>107</v>
      </c>
      <c r="E85" s="197">
        <v>1420480</v>
      </c>
      <c r="F85" s="198"/>
      <c r="G85" s="198"/>
      <c r="H85" s="198"/>
      <c r="I85" s="198"/>
      <c r="J85" s="198"/>
      <c r="K85" s="198"/>
    </row>
    <row r="86" spans="1:11" x14ac:dyDescent="0.25">
      <c r="A86" s="196" t="s">
        <v>155</v>
      </c>
      <c r="B86" s="196" t="s">
        <v>105</v>
      </c>
      <c r="C86" s="196" t="s">
        <v>174</v>
      </c>
      <c r="D86" s="196" t="s">
        <v>107</v>
      </c>
      <c r="E86" s="197">
        <v>352478.99232000008</v>
      </c>
      <c r="F86" s="198"/>
      <c r="G86" s="198"/>
      <c r="H86" s="198"/>
      <c r="I86" s="198"/>
      <c r="J86" s="198"/>
      <c r="K86" s="198"/>
    </row>
    <row r="87" spans="1:11" x14ac:dyDescent="0.25">
      <c r="A87" s="196" t="s">
        <v>155</v>
      </c>
      <c r="B87" s="196" t="s">
        <v>105</v>
      </c>
      <c r="C87" s="196" t="s">
        <v>41</v>
      </c>
      <c r="D87" s="196" t="s">
        <v>107</v>
      </c>
      <c r="E87" s="197">
        <v>250809.98000000007</v>
      </c>
      <c r="F87" s="198"/>
      <c r="G87" s="198"/>
      <c r="H87" s="198"/>
      <c r="I87" s="198"/>
      <c r="J87" s="198"/>
      <c r="K87" s="198"/>
    </row>
    <row r="88" spans="1:11" x14ac:dyDescent="0.25">
      <c r="A88" s="196" t="s">
        <v>155</v>
      </c>
      <c r="B88" s="196" t="s">
        <v>105</v>
      </c>
      <c r="C88" s="196" t="s">
        <v>175</v>
      </c>
      <c r="D88" s="196" t="s">
        <v>107</v>
      </c>
      <c r="E88" s="197">
        <v>1244360</v>
      </c>
      <c r="F88" s="198"/>
      <c r="G88" s="198"/>
      <c r="H88" s="198"/>
      <c r="I88" s="198"/>
      <c r="J88" s="198"/>
      <c r="K88" s="198"/>
    </row>
    <row r="89" spans="1:11" x14ac:dyDescent="0.25">
      <c r="A89" s="196" t="s">
        <v>155</v>
      </c>
      <c r="B89" s="196" t="s">
        <v>105</v>
      </c>
      <c r="C89" s="196" t="s">
        <v>176</v>
      </c>
      <c r="D89" s="196" t="s">
        <v>107</v>
      </c>
      <c r="E89" s="197">
        <v>1216020</v>
      </c>
      <c r="F89" s="198"/>
      <c r="G89" s="198"/>
      <c r="H89" s="198"/>
      <c r="I89" s="198"/>
      <c r="J89" s="198"/>
      <c r="K89" s="198"/>
    </row>
    <row r="90" spans="1:11" x14ac:dyDescent="0.25">
      <c r="A90" s="196" t="s">
        <v>155</v>
      </c>
      <c r="B90" s="196" t="s">
        <v>105</v>
      </c>
      <c r="C90" s="196" t="s">
        <v>177</v>
      </c>
      <c r="D90" s="196" t="s">
        <v>107</v>
      </c>
      <c r="E90" s="197">
        <v>1165700</v>
      </c>
      <c r="F90" s="198"/>
      <c r="G90" s="198"/>
      <c r="H90" s="198"/>
      <c r="I90" s="198"/>
      <c r="J90" s="198"/>
      <c r="K90" s="198"/>
    </row>
    <row r="91" spans="1:11" x14ac:dyDescent="0.25">
      <c r="A91" s="196" t="s">
        <v>155</v>
      </c>
      <c r="B91" s="196" t="s">
        <v>105</v>
      </c>
      <c r="C91" s="196" t="s">
        <v>178</v>
      </c>
      <c r="D91" s="196" t="s">
        <v>107</v>
      </c>
      <c r="E91" s="197">
        <v>1049600</v>
      </c>
      <c r="F91" s="198"/>
      <c r="G91" s="198"/>
      <c r="H91" s="198"/>
      <c r="I91" s="198"/>
      <c r="J91" s="198"/>
      <c r="K91" s="198"/>
    </row>
    <row r="92" spans="1:11" x14ac:dyDescent="0.25">
      <c r="A92" s="196" t="s">
        <v>155</v>
      </c>
      <c r="B92" s="196" t="s">
        <v>105</v>
      </c>
      <c r="C92" s="196" t="s">
        <v>172</v>
      </c>
      <c r="D92" s="196" t="s">
        <v>107</v>
      </c>
      <c r="E92" s="197">
        <v>1424750</v>
      </c>
      <c r="F92" s="198"/>
      <c r="G92" s="198"/>
      <c r="H92" s="198"/>
      <c r="I92" s="198"/>
      <c r="J92" s="198"/>
      <c r="K92" s="198"/>
    </row>
    <row r="93" spans="1:11" x14ac:dyDescent="0.25">
      <c r="A93" s="196" t="s">
        <v>155</v>
      </c>
      <c r="B93" s="196" t="s">
        <v>190</v>
      </c>
      <c r="C93" s="196" t="s">
        <v>172</v>
      </c>
      <c r="D93" s="196" t="s">
        <v>184</v>
      </c>
      <c r="E93" s="197">
        <v>1105480</v>
      </c>
      <c r="F93" s="198"/>
      <c r="G93" s="198"/>
      <c r="H93" s="198"/>
      <c r="I93" s="198"/>
      <c r="J93" s="198"/>
      <c r="K93" s="198"/>
    </row>
    <row r="94" spans="1:11" x14ac:dyDescent="0.25">
      <c r="A94" s="196" t="s">
        <v>155</v>
      </c>
      <c r="B94" s="196" t="s">
        <v>105</v>
      </c>
      <c r="C94" s="196" t="s">
        <v>47</v>
      </c>
      <c r="D94" s="196" t="s">
        <v>107</v>
      </c>
      <c r="E94" s="197">
        <v>398423.89138000004</v>
      </c>
      <c r="F94" s="198"/>
      <c r="G94" s="198"/>
      <c r="H94" s="198"/>
      <c r="I94" s="198"/>
      <c r="J94" s="198"/>
      <c r="K94" s="198"/>
    </row>
    <row r="95" spans="1:11" x14ac:dyDescent="0.25">
      <c r="A95" s="196" t="s">
        <v>155</v>
      </c>
      <c r="B95" s="196" t="s">
        <v>105</v>
      </c>
      <c r="C95" s="196" t="s">
        <v>182</v>
      </c>
      <c r="D95" s="196" t="s">
        <v>107</v>
      </c>
      <c r="E95" s="197">
        <v>1407060</v>
      </c>
      <c r="F95" s="198"/>
      <c r="G95" s="198"/>
      <c r="H95" s="198"/>
      <c r="I95" s="198"/>
      <c r="J95" s="198"/>
      <c r="K95" s="198"/>
    </row>
    <row r="96" spans="1:11" x14ac:dyDescent="0.25">
      <c r="A96" s="196" t="s">
        <v>155</v>
      </c>
      <c r="B96" s="196" t="s">
        <v>105</v>
      </c>
      <c r="C96" s="196" t="s">
        <v>183</v>
      </c>
      <c r="D96" s="196" t="s">
        <v>107</v>
      </c>
      <c r="E96" s="197">
        <v>1425220</v>
      </c>
      <c r="F96" s="198"/>
      <c r="G96" s="198"/>
      <c r="H96" s="198"/>
      <c r="I96" s="198"/>
      <c r="J96" s="198"/>
      <c r="K96" s="198"/>
    </row>
    <row r="97" spans="1:11" ht="30" x14ac:dyDescent="0.25">
      <c r="A97" s="196" t="s">
        <v>155</v>
      </c>
      <c r="B97" s="196" t="s">
        <v>52</v>
      </c>
      <c r="C97" s="196" t="s">
        <v>188</v>
      </c>
      <c r="D97" s="196" t="s">
        <v>150</v>
      </c>
      <c r="E97" s="197">
        <v>975.83</v>
      </c>
      <c r="F97" s="198"/>
      <c r="G97" s="198"/>
      <c r="H97" s="198"/>
      <c r="I97" s="198"/>
      <c r="J97" s="198"/>
      <c r="K97" s="198"/>
    </row>
    <row r="98" spans="1:11" ht="30" x14ac:dyDescent="0.25">
      <c r="A98" s="196" t="s">
        <v>155</v>
      </c>
      <c r="B98" s="196" t="s">
        <v>52</v>
      </c>
      <c r="C98" s="196" t="s">
        <v>188</v>
      </c>
      <c r="D98" s="196" t="s">
        <v>151</v>
      </c>
      <c r="E98" s="197">
        <v>5855</v>
      </c>
      <c r="F98" s="198"/>
      <c r="G98" s="198"/>
      <c r="H98" s="198"/>
      <c r="I98" s="198"/>
      <c r="J98" s="198"/>
      <c r="K98" s="198"/>
    </row>
    <row r="99" spans="1:11" ht="30" x14ac:dyDescent="0.25">
      <c r="A99" s="196" t="s">
        <v>155</v>
      </c>
      <c r="B99" s="196" t="s">
        <v>52</v>
      </c>
      <c r="C99" s="196" t="s">
        <v>191</v>
      </c>
      <c r="D99" s="196" t="s">
        <v>84</v>
      </c>
      <c r="E99" s="197">
        <v>162000</v>
      </c>
      <c r="F99" s="198"/>
      <c r="G99" s="198"/>
      <c r="H99" s="198"/>
      <c r="I99" s="198"/>
      <c r="J99" s="198"/>
      <c r="K99" s="19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91" t="s">
        <v>192</v>
      </c>
      <c r="B1" s="191" t="s">
        <v>156</v>
      </c>
      <c r="C1" s="191" t="s">
        <v>193</v>
      </c>
      <c r="D1" s="191" t="s">
        <v>158</v>
      </c>
      <c r="E1" s="191" t="s">
        <v>198</v>
      </c>
      <c r="F1" s="191" t="s">
        <v>160</v>
      </c>
      <c r="G1" s="191" t="s">
        <v>161</v>
      </c>
      <c r="H1" s="191" t="s">
        <v>162</v>
      </c>
      <c r="I1" s="191" t="s">
        <v>186</v>
      </c>
      <c r="J1" s="191" t="s">
        <v>164</v>
      </c>
      <c r="K1" s="191" t="s">
        <v>187</v>
      </c>
      <c r="L1" s="191" t="s">
        <v>199</v>
      </c>
      <c r="M1" s="191" t="s">
        <v>200</v>
      </c>
    </row>
    <row r="2" spans="1:13" x14ac:dyDescent="0.25">
      <c r="A2" s="192" t="s">
        <v>155</v>
      </c>
      <c r="B2" s="192" t="s">
        <v>52</v>
      </c>
      <c r="C2" s="192" t="s">
        <v>100</v>
      </c>
      <c r="D2" s="192" t="s">
        <v>101</v>
      </c>
      <c r="E2" s="193">
        <v>41032.235999999997</v>
      </c>
      <c r="F2" s="193">
        <v>0</v>
      </c>
      <c r="G2" s="193">
        <v>0</v>
      </c>
      <c r="H2" s="193">
        <v>0</v>
      </c>
      <c r="I2" s="193">
        <v>0</v>
      </c>
      <c r="J2" s="193">
        <v>0</v>
      </c>
      <c r="K2" s="193">
        <v>0</v>
      </c>
      <c r="L2" s="193">
        <v>0</v>
      </c>
      <c r="M2" s="192" t="s">
        <v>201</v>
      </c>
    </row>
    <row r="3" spans="1:13" x14ac:dyDescent="0.25">
      <c r="A3" s="192" t="s">
        <v>155</v>
      </c>
      <c r="B3" s="192" t="s">
        <v>52</v>
      </c>
      <c r="C3" s="192" t="s">
        <v>100</v>
      </c>
      <c r="D3" s="192" t="s">
        <v>102</v>
      </c>
      <c r="E3" s="193">
        <v>20516.117999999999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2" t="s">
        <v>201</v>
      </c>
    </row>
    <row r="4" spans="1:13" x14ac:dyDescent="0.25">
      <c r="A4" s="192" t="s">
        <v>155</v>
      </c>
      <c r="B4" s="192" t="s">
        <v>52</v>
      </c>
      <c r="C4" s="192" t="s">
        <v>103</v>
      </c>
      <c r="D4" s="192" t="s">
        <v>101</v>
      </c>
      <c r="E4" s="193">
        <v>41032.23626666666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2" t="s">
        <v>201</v>
      </c>
    </row>
    <row r="5" spans="1:13" x14ac:dyDescent="0.25">
      <c r="A5" s="192" t="s">
        <v>155</v>
      </c>
      <c r="B5" s="192" t="s">
        <v>52</v>
      </c>
      <c r="C5" s="192" t="s">
        <v>103</v>
      </c>
      <c r="D5" s="192" t="s">
        <v>102</v>
      </c>
      <c r="E5" s="193">
        <v>20516.11813333333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2" t="s">
        <v>201</v>
      </c>
    </row>
    <row r="6" spans="1:13" x14ac:dyDescent="0.25">
      <c r="A6" s="192" t="s">
        <v>155</v>
      </c>
      <c r="B6" s="192" t="s">
        <v>52</v>
      </c>
      <c r="C6" s="192" t="s">
        <v>135</v>
      </c>
      <c r="D6" s="192" t="s">
        <v>136</v>
      </c>
      <c r="E6" s="193">
        <v>116529.73999999999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2" t="s">
        <v>201</v>
      </c>
    </row>
    <row r="7" spans="1:13" ht="30" x14ac:dyDescent="0.25">
      <c r="A7" s="192" t="s">
        <v>155</v>
      </c>
      <c r="B7" s="192" t="s">
        <v>52</v>
      </c>
      <c r="C7" s="192" t="s">
        <v>94</v>
      </c>
      <c r="D7" s="192" t="s">
        <v>51</v>
      </c>
      <c r="E7" s="193">
        <v>66526.931673225001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2" t="s">
        <v>201</v>
      </c>
    </row>
    <row r="8" spans="1:13" ht="30" x14ac:dyDescent="0.25">
      <c r="A8" s="192" t="s">
        <v>155</v>
      </c>
      <c r="B8" s="192" t="s">
        <v>52</v>
      </c>
      <c r="C8" s="192" t="s">
        <v>95</v>
      </c>
      <c r="D8" s="192" t="s">
        <v>168</v>
      </c>
      <c r="E8" s="193">
        <v>27322.570000000007</v>
      </c>
      <c r="F8" s="193">
        <v>27322.570000000007</v>
      </c>
      <c r="G8" s="193">
        <v>1</v>
      </c>
      <c r="H8" s="193">
        <v>27322.570000000007</v>
      </c>
      <c r="I8" s="193">
        <v>1</v>
      </c>
      <c r="J8" s="193">
        <v>27322.570000000007</v>
      </c>
      <c r="K8" s="193">
        <v>1</v>
      </c>
      <c r="L8" s="193">
        <v>27322.570000000007</v>
      </c>
      <c r="M8" s="192" t="s">
        <v>202</v>
      </c>
    </row>
    <row r="9" spans="1:13" ht="30" x14ac:dyDescent="0.25">
      <c r="A9" s="192" t="s">
        <v>155</v>
      </c>
      <c r="B9" s="192" t="s">
        <v>52</v>
      </c>
      <c r="C9" s="192" t="s">
        <v>127</v>
      </c>
      <c r="D9" s="192" t="s">
        <v>74</v>
      </c>
      <c r="E9" s="193">
        <v>4422.2285714285708</v>
      </c>
      <c r="F9" s="193">
        <v>1658.3357142857139</v>
      </c>
      <c r="G9" s="193">
        <v>0.375</v>
      </c>
      <c r="H9" s="193">
        <v>552.77857142857135</v>
      </c>
      <c r="I9" s="193">
        <v>0.125</v>
      </c>
      <c r="J9" s="193">
        <v>552.77857142857135</v>
      </c>
      <c r="K9" s="193">
        <v>0.125</v>
      </c>
      <c r="L9" s="193">
        <v>0</v>
      </c>
      <c r="M9" s="192" t="s">
        <v>201</v>
      </c>
    </row>
    <row r="10" spans="1:13" ht="30" x14ac:dyDescent="0.25">
      <c r="A10" s="192" t="s">
        <v>155</v>
      </c>
      <c r="B10" s="192" t="s">
        <v>52</v>
      </c>
      <c r="C10" s="192" t="s">
        <v>127</v>
      </c>
      <c r="D10" s="192" t="s">
        <v>46</v>
      </c>
      <c r="E10" s="193">
        <v>3316.6714285714279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2" t="s">
        <v>201</v>
      </c>
    </row>
    <row r="11" spans="1:13" ht="30" x14ac:dyDescent="0.25">
      <c r="A11" s="192" t="s">
        <v>155</v>
      </c>
      <c r="B11" s="192" t="s">
        <v>52</v>
      </c>
      <c r="C11" s="192" t="s">
        <v>129</v>
      </c>
      <c r="D11" s="192" t="s">
        <v>74</v>
      </c>
      <c r="E11" s="193">
        <v>12606.699999999999</v>
      </c>
      <c r="F11" s="193">
        <v>12606.699999999999</v>
      </c>
      <c r="G11" s="193">
        <v>1</v>
      </c>
      <c r="H11" s="193">
        <v>12606.699999999999</v>
      </c>
      <c r="I11" s="193">
        <v>1</v>
      </c>
      <c r="J11" s="193">
        <v>12606.699999999999</v>
      </c>
      <c r="K11" s="193">
        <v>1</v>
      </c>
      <c r="L11" s="193">
        <v>12606.699999999999</v>
      </c>
      <c r="M11" s="192" t="s">
        <v>202</v>
      </c>
    </row>
    <row r="12" spans="1:13" ht="30" x14ac:dyDescent="0.25">
      <c r="A12" s="192" t="s">
        <v>155</v>
      </c>
      <c r="B12" s="192" t="s">
        <v>52</v>
      </c>
      <c r="C12" s="192" t="s">
        <v>212</v>
      </c>
      <c r="D12" s="192" t="s">
        <v>213</v>
      </c>
      <c r="E12" s="193">
        <v>437.82982499999997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2" t="s">
        <v>201</v>
      </c>
    </row>
    <row r="13" spans="1:13" ht="30" x14ac:dyDescent="0.25">
      <c r="A13" s="192" t="s">
        <v>155</v>
      </c>
      <c r="B13" s="192" t="s">
        <v>52</v>
      </c>
      <c r="C13" s="192" t="s">
        <v>124</v>
      </c>
      <c r="D13" s="192" t="s">
        <v>74</v>
      </c>
      <c r="E13" s="193">
        <v>11821.4</v>
      </c>
      <c r="F13" s="193">
        <v>11821.4</v>
      </c>
      <c r="G13" s="193">
        <v>1</v>
      </c>
      <c r="H13" s="193">
        <v>11821.4</v>
      </c>
      <c r="I13" s="193">
        <v>1</v>
      </c>
      <c r="J13" s="193">
        <v>11821.4</v>
      </c>
      <c r="K13" s="193">
        <v>1</v>
      </c>
      <c r="L13" s="193">
        <v>11821.4</v>
      </c>
      <c r="M13" s="192" t="s">
        <v>202</v>
      </c>
    </row>
    <row r="14" spans="1:13" ht="30" x14ac:dyDescent="0.25">
      <c r="A14" s="192" t="s">
        <v>155</v>
      </c>
      <c r="B14" s="192" t="s">
        <v>52</v>
      </c>
      <c r="C14" s="192" t="s">
        <v>167</v>
      </c>
      <c r="D14" s="192" t="s">
        <v>74</v>
      </c>
      <c r="E14" s="193">
        <v>13649.199999999997</v>
      </c>
      <c r="F14" s="193">
        <v>13649.199999999997</v>
      </c>
      <c r="G14" s="193">
        <v>1</v>
      </c>
      <c r="H14" s="193">
        <v>13649.199999999997</v>
      </c>
      <c r="I14" s="193">
        <v>1</v>
      </c>
      <c r="J14" s="193">
        <v>13649.199999999997</v>
      </c>
      <c r="K14" s="193">
        <v>1</v>
      </c>
      <c r="L14" s="193">
        <v>13649.199999999997</v>
      </c>
      <c r="M14" s="192" t="s">
        <v>202</v>
      </c>
    </row>
    <row r="15" spans="1:13" ht="30" x14ac:dyDescent="0.25">
      <c r="A15" s="192" t="s">
        <v>155</v>
      </c>
      <c r="B15" s="192" t="s">
        <v>52</v>
      </c>
      <c r="C15" s="192" t="s">
        <v>73</v>
      </c>
      <c r="D15" s="192" t="s">
        <v>74</v>
      </c>
      <c r="E15" s="193">
        <v>18929.773737250005</v>
      </c>
      <c r="F15" s="193">
        <v>13250.841616075002</v>
      </c>
      <c r="G15" s="193">
        <v>0.7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2" t="s">
        <v>201</v>
      </c>
    </row>
    <row r="16" spans="1:13" ht="30" x14ac:dyDescent="0.25">
      <c r="A16" s="192" t="s">
        <v>155</v>
      </c>
      <c r="B16" s="192" t="s">
        <v>52</v>
      </c>
      <c r="C16" s="192" t="s">
        <v>90</v>
      </c>
      <c r="D16" s="192" t="s">
        <v>74</v>
      </c>
      <c r="E16" s="193">
        <v>14499.954724850006</v>
      </c>
      <c r="F16" s="193">
        <v>14499.954724850006</v>
      </c>
      <c r="G16" s="193">
        <v>1</v>
      </c>
      <c r="H16" s="193">
        <v>14499.954724850006</v>
      </c>
      <c r="I16" s="193">
        <v>1</v>
      </c>
      <c r="J16" s="193">
        <v>14499.954724850006</v>
      </c>
      <c r="K16" s="193">
        <v>1</v>
      </c>
      <c r="L16" s="193">
        <v>14499.954724850006</v>
      </c>
      <c r="M16" s="192" t="s">
        <v>202</v>
      </c>
    </row>
    <row r="17" spans="1:13" x14ac:dyDescent="0.25">
      <c r="A17" s="192" t="s">
        <v>155</v>
      </c>
      <c r="B17" s="192" t="s">
        <v>105</v>
      </c>
      <c r="C17" s="192" t="s">
        <v>173</v>
      </c>
      <c r="D17" s="192" t="s">
        <v>107</v>
      </c>
      <c r="E17" s="193">
        <v>1420480</v>
      </c>
      <c r="F17" s="194"/>
      <c r="G17" s="194"/>
      <c r="H17" s="194"/>
      <c r="I17" s="194"/>
      <c r="J17" s="194"/>
      <c r="K17" s="194"/>
      <c r="L17" s="193">
        <v>0</v>
      </c>
      <c r="M17" s="192" t="s">
        <v>201</v>
      </c>
    </row>
    <row r="18" spans="1:13" x14ac:dyDescent="0.25">
      <c r="A18" s="192" t="s">
        <v>155</v>
      </c>
      <c r="B18" s="192" t="s">
        <v>105</v>
      </c>
      <c r="C18" s="192" t="s">
        <v>174</v>
      </c>
      <c r="D18" s="192" t="s">
        <v>107</v>
      </c>
      <c r="E18" s="193">
        <v>352478.99232000008</v>
      </c>
      <c r="F18" s="194"/>
      <c r="G18" s="194"/>
      <c r="H18" s="194"/>
      <c r="I18" s="194"/>
      <c r="J18" s="194"/>
      <c r="K18" s="194"/>
      <c r="L18" s="193">
        <v>0</v>
      </c>
      <c r="M18" s="192" t="s">
        <v>201</v>
      </c>
    </row>
    <row r="19" spans="1:13" x14ac:dyDescent="0.25">
      <c r="A19" s="192" t="s">
        <v>155</v>
      </c>
      <c r="B19" s="192" t="s">
        <v>105</v>
      </c>
      <c r="C19" s="192" t="s">
        <v>41</v>
      </c>
      <c r="D19" s="192" t="s">
        <v>107</v>
      </c>
      <c r="E19" s="193">
        <v>250809.98000000007</v>
      </c>
      <c r="F19" s="194"/>
      <c r="G19" s="194"/>
      <c r="H19" s="194"/>
      <c r="I19" s="194"/>
      <c r="J19" s="194"/>
      <c r="K19" s="194"/>
      <c r="L19" s="193">
        <v>0</v>
      </c>
      <c r="M19" s="192" t="s">
        <v>201</v>
      </c>
    </row>
    <row r="20" spans="1:13" x14ac:dyDescent="0.25">
      <c r="A20" s="192" t="s">
        <v>155</v>
      </c>
      <c r="B20" s="192" t="s">
        <v>105</v>
      </c>
      <c r="C20" s="192" t="s">
        <v>175</v>
      </c>
      <c r="D20" s="192" t="s">
        <v>107</v>
      </c>
      <c r="E20" s="193">
        <v>1244360</v>
      </c>
      <c r="F20" s="194"/>
      <c r="G20" s="194"/>
      <c r="H20" s="194"/>
      <c r="I20" s="194"/>
      <c r="J20" s="194"/>
      <c r="K20" s="194"/>
      <c r="L20" s="193">
        <v>0</v>
      </c>
      <c r="M20" s="192" t="s">
        <v>201</v>
      </c>
    </row>
    <row r="21" spans="1:13" x14ac:dyDescent="0.25">
      <c r="A21" s="192" t="s">
        <v>155</v>
      </c>
      <c r="B21" s="192" t="s">
        <v>105</v>
      </c>
      <c r="C21" s="192" t="s">
        <v>176</v>
      </c>
      <c r="D21" s="192" t="s">
        <v>107</v>
      </c>
      <c r="E21" s="193">
        <v>1216020</v>
      </c>
      <c r="F21" s="194"/>
      <c r="G21" s="194"/>
      <c r="H21" s="194"/>
      <c r="I21" s="194"/>
      <c r="J21" s="194"/>
      <c r="K21" s="194"/>
      <c r="L21" s="193">
        <v>0</v>
      </c>
      <c r="M21" s="192" t="s">
        <v>201</v>
      </c>
    </row>
    <row r="22" spans="1:13" x14ac:dyDescent="0.25">
      <c r="A22" s="192" t="s">
        <v>155</v>
      </c>
      <c r="B22" s="192" t="s">
        <v>105</v>
      </c>
      <c r="C22" s="192" t="s">
        <v>177</v>
      </c>
      <c r="D22" s="192" t="s">
        <v>107</v>
      </c>
      <c r="E22" s="193">
        <v>1165700</v>
      </c>
      <c r="F22" s="194"/>
      <c r="G22" s="194"/>
      <c r="H22" s="194"/>
      <c r="I22" s="194"/>
      <c r="J22" s="194"/>
      <c r="K22" s="194"/>
      <c r="L22" s="193">
        <v>0</v>
      </c>
      <c r="M22" s="192" t="s">
        <v>201</v>
      </c>
    </row>
    <row r="23" spans="1:13" x14ac:dyDescent="0.25">
      <c r="A23" s="192" t="s">
        <v>155</v>
      </c>
      <c r="B23" s="192" t="s">
        <v>105</v>
      </c>
      <c r="C23" s="192" t="s">
        <v>178</v>
      </c>
      <c r="D23" s="192" t="s">
        <v>107</v>
      </c>
      <c r="E23" s="193">
        <v>1049600</v>
      </c>
      <c r="F23" s="194"/>
      <c r="G23" s="194"/>
      <c r="H23" s="194"/>
      <c r="I23" s="194"/>
      <c r="J23" s="194"/>
      <c r="K23" s="194"/>
      <c r="L23" s="193">
        <v>0</v>
      </c>
      <c r="M23" s="192" t="s">
        <v>201</v>
      </c>
    </row>
    <row r="24" spans="1:13" x14ac:dyDescent="0.25">
      <c r="A24" s="192" t="s">
        <v>155</v>
      </c>
      <c r="B24" s="192" t="s">
        <v>105</v>
      </c>
      <c r="C24" s="192" t="s">
        <v>146</v>
      </c>
      <c r="D24" s="192" t="s">
        <v>107</v>
      </c>
      <c r="E24" s="193">
        <v>909930</v>
      </c>
      <c r="F24" s="193">
        <v>590224.86486486485</v>
      </c>
      <c r="G24" s="193">
        <v>0.64864864864864868</v>
      </c>
      <c r="H24" s="193">
        <v>590224.86486486485</v>
      </c>
      <c r="I24" s="193">
        <v>0.64864864864864868</v>
      </c>
      <c r="J24" s="193">
        <v>368890.54054054053</v>
      </c>
      <c r="K24" s="193">
        <v>0.40540540540540537</v>
      </c>
      <c r="L24" s="193">
        <v>0</v>
      </c>
      <c r="M24" s="192" t="s">
        <v>201</v>
      </c>
    </row>
    <row r="25" spans="1:13" x14ac:dyDescent="0.25">
      <c r="A25" s="192" t="s">
        <v>155</v>
      </c>
      <c r="B25" s="192" t="s">
        <v>105</v>
      </c>
      <c r="C25" s="192" t="s">
        <v>172</v>
      </c>
      <c r="D25" s="192" t="s">
        <v>107</v>
      </c>
      <c r="E25" s="193">
        <v>1424750</v>
      </c>
      <c r="F25" s="194"/>
      <c r="G25" s="194"/>
      <c r="H25" s="194"/>
      <c r="I25" s="194"/>
      <c r="J25" s="194"/>
      <c r="K25" s="194"/>
      <c r="L25" s="193">
        <v>0</v>
      </c>
      <c r="M25" s="192" t="s">
        <v>201</v>
      </c>
    </row>
    <row r="26" spans="1:13" x14ac:dyDescent="0.25">
      <c r="A26" s="192" t="s">
        <v>155</v>
      </c>
      <c r="B26" s="192" t="s">
        <v>190</v>
      </c>
      <c r="C26" s="192" t="s">
        <v>172</v>
      </c>
      <c r="D26" s="192" t="s">
        <v>184</v>
      </c>
      <c r="E26" s="193">
        <v>1105480</v>
      </c>
      <c r="F26" s="194"/>
      <c r="G26" s="194"/>
      <c r="H26" s="194"/>
      <c r="I26" s="194"/>
      <c r="J26" s="194"/>
      <c r="K26" s="194"/>
      <c r="L26" s="193">
        <v>0</v>
      </c>
      <c r="M26" s="192" t="s">
        <v>201</v>
      </c>
    </row>
    <row r="27" spans="1:13" x14ac:dyDescent="0.25">
      <c r="A27" s="192" t="s">
        <v>155</v>
      </c>
      <c r="B27" s="192" t="s">
        <v>105</v>
      </c>
      <c r="C27" s="192" t="s">
        <v>147</v>
      </c>
      <c r="D27" s="192" t="s">
        <v>107</v>
      </c>
      <c r="E27" s="193">
        <v>949100</v>
      </c>
      <c r="F27" s="193">
        <v>602806.75675675669</v>
      </c>
      <c r="G27" s="193">
        <v>0.63513513513513509</v>
      </c>
      <c r="H27" s="193">
        <v>397595.94594594592</v>
      </c>
      <c r="I27" s="193">
        <v>0.41891891891891891</v>
      </c>
      <c r="J27" s="193">
        <v>102605.40540540541</v>
      </c>
      <c r="K27" s="193">
        <v>0.10810810810810811</v>
      </c>
      <c r="L27" s="193">
        <v>0</v>
      </c>
      <c r="M27" s="192" t="s">
        <v>201</v>
      </c>
    </row>
    <row r="28" spans="1:13" x14ac:dyDescent="0.25">
      <c r="A28" s="192" t="s">
        <v>155</v>
      </c>
      <c r="B28" s="192" t="s">
        <v>105</v>
      </c>
      <c r="C28" s="192" t="s">
        <v>47</v>
      </c>
      <c r="D28" s="192" t="s">
        <v>107</v>
      </c>
      <c r="E28" s="193">
        <v>398423.89138000004</v>
      </c>
      <c r="F28" s="194"/>
      <c r="G28" s="194"/>
      <c r="H28" s="194"/>
      <c r="I28" s="194"/>
      <c r="J28" s="194"/>
      <c r="K28" s="194"/>
      <c r="L28" s="193">
        <v>0</v>
      </c>
      <c r="M28" s="192" t="s">
        <v>201</v>
      </c>
    </row>
    <row r="29" spans="1:13" x14ac:dyDescent="0.25">
      <c r="A29" s="192" t="s">
        <v>155</v>
      </c>
      <c r="B29" s="192" t="s">
        <v>47</v>
      </c>
      <c r="C29" s="192" t="s">
        <v>48</v>
      </c>
      <c r="D29" s="192" t="s">
        <v>168</v>
      </c>
      <c r="E29" s="193">
        <v>14356.644800000009</v>
      </c>
      <c r="F29" s="193">
        <v>14356.644800000009</v>
      </c>
      <c r="G29" s="193">
        <v>1</v>
      </c>
      <c r="H29" s="193">
        <v>0</v>
      </c>
      <c r="I29" s="193">
        <v>0</v>
      </c>
      <c r="J29" s="193">
        <v>0</v>
      </c>
      <c r="K29" s="193">
        <v>0</v>
      </c>
      <c r="L29" s="193">
        <v>0</v>
      </c>
      <c r="M29" s="192" t="s">
        <v>201</v>
      </c>
    </row>
    <row r="30" spans="1:13" x14ac:dyDescent="0.25">
      <c r="A30" s="192" t="s">
        <v>155</v>
      </c>
      <c r="B30" s="192" t="s">
        <v>47</v>
      </c>
      <c r="C30" s="192" t="s">
        <v>48</v>
      </c>
      <c r="D30" s="192" t="s">
        <v>49</v>
      </c>
      <c r="E30" s="193">
        <v>24226.838100000015</v>
      </c>
      <c r="F30" s="193">
        <v>23329.547800000015</v>
      </c>
      <c r="G30" s="193">
        <v>0.96296296296296291</v>
      </c>
      <c r="H30" s="193">
        <v>20637.676900000013</v>
      </c>
      <c r="I30" s="193">
        <v>0.85185185185185186</v>
      </c>
      <c r="J30" s="193">
        <v>20637.676900000013</v>
      </c>
      <c r="K30" s="193">
        <v>0.85185185185185186</v>
      </c>
      <c r="L30" s="193">
        <v>0</v>
      </c>
      <c r="M30" s="192" t="s">
        <v>201</v>
      </c>
    </row>
    <row r="31" spans="1:13" x14ac:dyDescent="0.25">
      <c r="A31" s="192" t="s">
        <v>155</v>
      </c>
      <c r="B31" s="192" t="s">
        <v>105</v>
      </c>
      <c r="C31" s="192" t="s">
        <v>179</v>
      </c>
      <c r="D31" s="192" t="s">
        <v>107</v>
      </c>
      <c r="E31" s="193">
        <v>270673.31148919999</v>
      </c>
      <c r="F31" s="194"/>
      <c r="G31" s="194"/>
      <c r="H31" s="194"/>
      <c r="I31" s="194"/>
      <c r="J31" s="194"/>
      <c r="K31" s="194"/>
      <c r="L31" s="193">
        <v>0</v>
      </c>
      <c r="M31" s="192" t="s">
        <v>201</v>
      </c>
    </row>
    <row r="32" spans="1:13" x14ac:dyDescent="0.25">
      <c r="A32" s="192" t="s">
        <v>155</v>
      </c>
      <c r="B32" s="192" t="s">
        <v>105</v>
      </c>
      <c r="C32" s="192" t="s">
        <v>180</v>
      </c>
      <c r="D32" s="192" t="s">
        <v>107</v>
      </c>
      <c r="E32" s="193">
        <v>1586230</v>
      </c>
      <c r="F32" s="194"/>
      <c r="G32" s="194"/>
      <c r="H32" s="194"/>
      <c r="I32" s="194"/>
      <c r="J32" s="194"/>
      <c r="K32" s="194"/>
      <c r="L32" s="193">
        <v>0</v>
      </c>
      <c r="M32" s="192" t="s">
        <v>201</v>
      </c>
    </row>
    <row r="33" spans="1:13" x14ac:dyDescent="0.25">
      <c r="A33" s="192" t="s">
        <v>155</v>
      </c>
      <c r="B33" s="192" t="s">
        <v>105</v>
      </c>
      <c r="C33" s="192" t="s">
        <v>181</v>
      </c>
      <c r="D33" s="192" t="s">
        <v>107</v>
      </c>
      <c r="E33" s="193">
        <v>231366.76</v>
      </c>
      <c r="F33" s="193">
        <v>137569.42486486485</v>
      </c>
      <c r="G33" s="193">
        <v>0.59459459459459452</v>
      </c>
      <c r="H33" s="193">
        <v>125063.11351351353</v>
      </c>
      <c r="I33" s="193">
        <v>0.54054054054054057</v>
      </c>
      <c r="J33" s="193">
        <v>118809.95783783785</v>
      </c>
      <c r="K33" s="193">
        <v>0.5135135135135136</v>
      </c>
      <c r="L33" s="193">
        <v>0</v>
      </c>
      <c r="M33" s="192" t="s">
        <v>201</v>
      </c>
    </row>
    <row r="34" spans="1:13" x14ac:dyDescent="0.25">
      <c r="A34" s="192" t="s">
        <v>155</v>
      </c>
      <c r="B34" s="192" t="s">
        <v>105</v>
      </c>
      <c r="C34" s="192" t="s">
        <v>182</v>
      </c>
      <c r="D34" s="192" t="s">
        <v>107</v>
      </c>
      <c r="E34" s="193">
        <v>1407060</v>
      </c>
      <c r="F34" s="194"/>
      <c r="G34" s="194"/>
      <c r="H34" s="194"/>
      <c r="I34" s="194"/>
      <c r="J34" s="194"/>
      <c r="K34" s="194"/>
      <c r="L34" s="193">
        <v>0</v>
      </c>
      <c r="M34" s="192" t="s">
        <v>201</v>
      </c>
    </row>
    <row r="35" spans="1:13" x14ac:dyDescent="0.25">
      <c r="A35" s="192" t="s">
        <v>155</v>
      </c>
      <c r="B35" s="192" t="s">
        <v>105</v>
      </c>
      <c r="C35" s="192" t="s">
        <v>183</v>
      </c>
      <c r="D35" s="192" t="s">
        <v>107</v>
      </c>
      <c r="E35" s="193">
        <v>1425220</v>
      </c>
      <c r="F35" s="194"/>
      <c r="G35" s="194"/>
      <c r="H35" s="194"/>
      <c r="I35" s="194"/>
      <c r="J35" s="194"/>
      <c r="K35" s="194"/>
      <c r="L35" s="193">
        <v>0</v>
      </c>
      <c r="M35" s="192" t="s">
        <v>201</v>
      </c>
    </row>
    <row r="36" spans="1:13" x14ac:dyDescent="0.25">
      <c r="A36" s="192" t="s">
        <v>155</v>
      </c>
      <c r="B36" s="192" t="s">
        <v>44</v>
      </c>
      <c r="C36" s="192" t="s">
        <v>169</v>
      </c>
      <c r="D36" s="192" t="s">
        <v>46</v>
      </c>
      <c r="E36" s="193">
        <v>111189.83999999997</v>
      </c>
      <c r="F36" s="193">
        <v>0</v>
      </c>
      <c r="G36" s="193">
        <v>0</v>
      </c>
      <c r="H36" s="193">
        <v>0</v>
      </c>
      <c r="I36" s="193">
        <v>0</v>
      </c>
      <c r="J36" s="193">
        <v>0</v>
      </c>
      <c r="K36" s="193">
        <v>0</v>
      </c>
      <c r="L36" s="193">
        <v>0</v>
      </c>
      <c r="M36" s="192" t="s">
        <v>201</v>
      </c>
    </row>
    <row r="37" spans="1:13" x14ac:dyDescent="0.25">
      <c r="A37" s="192" t="s">
        <v>155</v>
      </c>
      <c r="B37" s="192" t="s">
        <v>44</v>
      </c>
      <c r="C37" s="192" t="s">
        <v>85</v>
      </c>
      <c r="D37" s="192" t="s">
        <v>46</v>
      </c>
      <c r="E37" s="193">
        <v>112594.33999999989</v>
      </c>
      <c r="F37" s="19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2" t="s">
        <v>201</v>
      </c>
    </row>
    <row r="38" spans="1:13" x14ac:dyDescent="0.25">
      <c r="A38" s="192" t="s">
        <v>155</v>
      </c>
      <c r="B38" s="192" t="s">
        <v>44</v>
      </c>
      <c r="C38" s="192" t="s">
        <v>82</v>
      </c>
      <c r="D38" s="192" t="s">
        <v>46</v>
      </c>
      <c r="E38" s="193">
        <v>103605.23999999985</v>
      </c>
      <c r="F38" s="193">
        <v>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2" t="s">
        <v>201</v>
      </c>
    </row>
    <row r="39" spans="1:13" x14ac:dyDescent="0.25">
      <c r="A39" s="192" t="s">
        <v>155</v>
      </c>
      <c r="B39" s="192" t="s">
        <v>44</v>
      </c>
      <c r="C39" s="192" t="s">
        <v>81</v>
      </c>
      <c r="D39" s="192" t="s">
        <v>46</v>
      </c>
      <c r="E39" s="193">
        <v>95925.059999999983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193">
        <v>0</v>
      </c>
      <c r="M39" s="192" t="s">
        <v>201</v>
      </c>
    </row>
    <row r="40" spans="1:13" x14ac:dyDescent="0.25">
      <c r="A40" s="192" t="s">
        <v>155</v>
      </c>
      <c r="B40" s="192" t="s">
        <v>44</v>
      </c>
      <c r="C40" s="192" t="s">
        <v>75</v>
      </c>
      <c r="D40" s="192" t="s">
        <v>46</v>
      </c>
      <c r="E40" s="193">
        <v>95809.140000000101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2" t="s">
        <v>201</v>
      </c>
    </row>
    <row r="41" spans="1:13" x14ac:dyDescent="0.25">
      <c r="A41" s="192" t="s">
        <v>155</v>
      </c>
      <c r="B41" s="192" t="s">
        <v>44</v>
      </c>
      <c r="C41" s="192" t="s">
        <v>72</v>
      </c>
      <c r="D41" s="192" t="s">
        <v>46</v>
      </c>
      <c r="E41" s="193">
        <v>95330.38367840006</v>
      </c>
      <c r="F41" s="193">
        <v>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2" t="s">
        <v>201</v>
      </c>
    </row>
    <row r="42" spans="1:13" x14ac:dyDescent="0.25">
      <c r="A42" s="192" t="s">
        <v>155</v>
      </c>
      <c r="B42" s="192" t="s">
        <v>44</v>
      </c>
      <c r="C42" s="192" t="s">
        <v>71</v>
      </c>
      <c r="D42" s="192" t="s">
        <v>46</v>
      </c>
      <c r="E42" s="193">
        <v>134751.15000000011</v>
      </c>
      <c r="F42" s="193">
        <v>134751.15000000011</v>
      </c>
      <c r="G42" s="193">
        <v>1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2" t="s">
        <v>201</v>
      </c>
    </row>
    <row r="43" spans="1:13" x14ac:dyDescent="0.25">
      <c r="A43" s="192" t="s">
        <v>155</v>
      </c>
      <c r="B43" s="192" t="s">
        <v>44</v>
      </c>
      <c r="C43" s="192" t="s">
        <v>45</v>
      </c>
      <c r="D43" s="192" t="s">
        <v>46</v>
      </c>
      <c r="E43" s="193">
        <v>68960.59000000004</v>
      </c>
      <c r="F43" s="193">
        <v>68960.59000000004</v>
      </c>
      <c r="G43" s="193">
        <v>1</v>
      </c>
      <c r="H43" s="193">
        <v>68960.59000000004</v>
      </c>
      <c r="I43" s="193">
        <v>1</v>
      </c>
      <c r="J43" s="193">
        <v>68960.59000000004</v>
      </c>
      <c r="K43" s="193">
        <v>1</v>
      </c>
      <c r="L43" s="193">
        <v>68960.59000000004</v>
      </c>
      <c r="M43" s="192" t="s">
        <v>202</v>
      </c>
    </row>
    <row r="44" spans="1:13" x14ac:dyDescent="0.25">
      <c r="A44" s="192" t="s">
        <v>155</v>
      </c>
      <c r="B44" s="192" t="s">
        <v>52</v>
      </c>
      <c r="C44" s="192" t="s">
        <v>76</v>
      </c>
      <c r="D44" s="192" t="s">
        <v>77</v>
      </c>
      <c r="E44" s="193">
        <v>7944.0538461538436</v>
      </c>
      <c r="F44" s="193">
        <v>0</v>
      </c>
      <c r="G44" s="193">
        <v>0</v>
      </c>
      <c r="H44" s="193">
        <v>0</v>
      </c>
      <c r="I44" s="193">
        <v>0</v>
      </c>
      <c r="J44" s="193">
        <v>0</v>
      </c>
      <c r="K44" s="193">
        <v>0</v>
      </c>
      <c r="L44" s="193">
        <v>0</v>
      </c>
      <c r="M44" s="192" t="s">
        <v>201</v>
      </c>
    </row>
    <row r="45" spans="1:13" x14ac:dyDescent="0.25">
      <c r="A45" s="192" t="s">
        <v>155</v>
      </c>
      <c r="B45" s="192" t="s">
        <v>52</v>
      </c>
      <c r="C45" s="192" t="s">
        <v>76</v>
      </c>
      <c r="D45" s="192" t="s">
        <v>78</v>
      </c>
      <c r="E45" s="193">
        <v>81029.349230769207</v>
      </c>
      <c r="F45" s="193">
        <v>0</v>
      </c>
      <c r="G45" s="193">
        <v>0</v>
      </c>
      <c r="H45" s="193">
        <v>0</v>
      </c>
      <c r="I45" s="193">
        <v>0</v>
      </c>
      <c r="J45" s="193">
        <v>0</v>
      </c>
      <c r="K45" s="193">
        <v>0</v>
      </c>
      <c r="L45" s="193">
        <v>0</v>
      </c>
      <c r="M45" s="192" t="s">
        <v>201</v>
      </c>
    </row>
    <row r="46" spans="1:13" x14ac:dyDescent="0.25">
      <c r="A46" s="192" t="s">
        <v>155</v>
      </c>
      <c r="B46" s="192" t="s">
        <v>52</v>
      </c>
      <c r="C46" s="192" t="s">
        <v>76</v>
      </c>
      <c r="D46" s="192" t="s">
        <v>43</v>
      </c>
      <c r="E46" s="193">
        <v>14299.296923076919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2" t="s">
        <v>201</v>
      </c>
    </row>
    <row r="47" spans="1:13" x14ac:dyDescent="0.25">
      <c r="A47" s="192" t="s">
        <v>155</v>
      </c>
      <c r="B47" s="192" t="s">
        <v>52</v>
      </c>
      <c r="C47" s="192" t="s">
        <v>80</v>
      </c>
      <c r="D47" s="192" t="s">
        <v>77</v>
      </c>
      <c r="E47" s="193">
        <v>1403.721935483871</v>
      </c>
      <c r="F47" s="193">
        <v>0</v>
      </c>
      <c r="G47" s="193">
        <v>0</v>
      </c>
      <c r="H47" s="193">
        <v>0</v>
      </c>
      <c r="I47" s="193">
        <v>0</v>
      </c>
      <c r="J47" s="193">
        <v>0</v>
      </c>
      <c r="K47" s="193">
        <v>0</v>
      </c>
      <c r="L47" s="193">
        <v>0</v>
      </c>
      <c r="M47" s="192" t="s">
        <v>201</v>
      </c>
    </row>
    <row r="48" spans="1:13" x14ac:dyDescent="0.25">
      <c r="A48" s="192" t="s">
        <v>155</v>
      </c>
      <c r="B48" s="192" t="s">
        <v>52</v>
      </c>
      <c r="C48" s="192" t="s">
        <v>80</v>
      </c>
      <c r="D48" s="192" t="s">
        <v>78</v>
      </c>
      <c r="E48" s="193">
        <v>50533.989677419355</v>
      </c>
      <c r="F48" s="193">
        <v>30881.882580645164</v>
      </c>
      <c r="G48" s="193">
        <v>0.61111111111111116</v>
      </c>
      <c r="H48" s="193">
        <v>26670.716774193548</v>
      </c>
      <c r="I48" s="193">
        <v>0.52777777777777779</v>
      </c>
      <c r="J48" s="193">
        <v>12633.497419354839</v>
      </c>
      <c r="K48" s="193">
        <v>0.25</v>
      </c>
      <c r="L48" s="193">
        <v>0</v>
      </c>
      <c r="M48" s="192" t="s">
        <v>201</v>
      </c>
    </row>
    <row r="49" spans="1:13" x14ac:dyDescent="0.25">
      <c r="A49" s="192" t="s">
        <v>155</v>
      </c>
      <c r="B49" s="192" t="s">
        <v>52</v>
      </c>
      <c r="C49" s="192" t="s">
        <v>80</v>
      </c>
      <c r="D49" s="192" t="s">
        <v>79</v>
      </c>
      <c r="E49" s="193">
        <v>33689.326451612906</v>
      </c>
      <c r="F49" s="193">
        <v>12633.497419354841</v>
      </c>
      <c r="G49" s="193">
        <v>0.375</v>
      </c>
      <c r="H49" s="193">
        <v>12633.497419354841</v>
      </c>
      <c r="I49" s="193">
        <v>0.375</v>
      </c>
      <c r="J49" s="193">
        <v>4211.1658064516132</v>
      </c>
      <c r="K49" s="193">
        <v>0.125</v>
      </c>
      <c r="L49" s="193">
        <v>0</v>
      </c>
      <c r="M49" s="192" t="s">
        <v>201</v>
      </c>
    </row>
    <row r="50" spans="1:13" ht="45" x14ac:dyDescent="0.25">
      <c r="A50" s="192" t="s">
        <v>155</v>
      </c>
      <c r="B50" s="192" t="s">
        <v>52</v>
      </c>
      <c r="C50" s="192" t="s">
        <v>80</v>
      </c>
      <c r="D50" s="192" t="s">
        <v>196</v>
      </c>
      <c r="E50" s="193">
        <v>1403.721935483871</v>
      </c>
      <c r="F50" s="193">
        <v>0</v>
      </c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2" t="s">
        <v>201</v>
      </c>
    </row>
    <row r="51" spans="1:13" x14ac:dyDescent="0.25">
      <c r="A51" s="192" t="s">
        <v>155</v>
      </c>
      <c r="B51" s="192" t="s">
        <v>52</v>
      </c>
      <c r="C51" s="192" t="s">
        <v>83</v>
      </c>
      <c r="D51" s="192" t="s">
        <v>78</v>
      </c>
      <c r="E51" s="193">
        <v>55105.791044776124</v>
      </c>
      <c r="F51" s="193">
        <v>18368.597014925374</v>
      </c>
      <c r="G51" s="193">
        <v>0.33333333333333331</v>
      </c>
      <c r="H51" s="193">
        <v>7347.4388059701496</v>
      </c>
      <c r="I51" s="193">
        <v>0.13333333333333333</v>
      </c>
      <c r="J51" s="193">
        <v>0</v>
      </c>
      <c r="K51" s="193">
        <v>0</v>
      </c>
      <c r="L51" s="193">
        <v>0</v>
      </c>
      <c r="M51" s="192" t="s">
        <v>201</v>
      </c>
    </row>
    <row r="52" spans="1:13" ht="45" x14ac:dyDescent="0.25">
      <c r="A52" s="192" t="s">
        <v>155</v>
      </c>
      <c r="B52" s="192" t="s">
        <v>52</v>
      </c>
      <c r="C52" s="192" t="s">
        <v>83</v>
      </c>
      <c r="D52" s="192" t="s">
        <v>196</v>
      </c>
      <c r="E52" s="193">
        <v>22042.31641791045</v>
      </c>
      <c r="F52" s="193">
        <v>0</v>
      </c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2" t="s">
        <v>201</v>
      </c>
    </row>
    <row r="53" spans="1:13" x14ac:dyDescent="0.25">
      <c r="A53" s="192" t="s">
        <v>155</v>
      </c>
      <c r="B53" s="192" t="s">
        <v>52</v>
      </c>
      <c r="C53" s="192" t="s">
        <v>83</v>
      </c>
      <c r="D53" s="192" t="s">
        <v>89</v>
      </c>
      <c r="E53" s="193">
        <v>4898.2925373134331</v>
      </c>
      <c r="F53" s="193">
        <v>0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2" t="s">
        <v>201</v>
      </c>
    </row>
    <row r="54" spans="1:13" x14ac:dyDescent="0.25">
      <c r="A54" s="192" t="s">
        <v>155</v>
      </c>
      <c r="B54" s="192" t="s">
        <v>52</v>
      </c>
      <c r="C54" s="192" t="s">
        <v>86</v>
      </c>
      <c r="D54" s="192" t="s">
        <v>78</v>
      </c>
      <c r="E54" s="193">
        <v>42616.143529411762</v>
      </c>
      <c r="F54" s="193">
        <v>0</v>
      </c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193">
        <v>0</v>
      </c>
      <c r="M54" s="192" t="s">
        <v>201</v>
      </c>
    </row>
    <row r="55" spans="1:13" ht="45" x14ac:dyDescent="0.25">
      <c r="A55" s="192" t="s">
        <v>155</v>
      </c>
      <c r="B55" s="192" t="s">
        <v>52</v>
      </c>
      <c r="C55" s="192" t="s">
        <v>86</v>
      </c>
      <c r="D55" s="192" t="s">
        <v>197</v>
      </c>
      <c r="E55" s="193">
        <v>17756.726470588233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2" t="s">
        <v>201</v>
      </c>
    </row>
    <row r="56" spans="1:13" ht="45" x14ac:dyDescent="0.25">
      <c r="A56" s="192" t="s">
        <v>155</v>
      </c>
      <c r="B56" s="192" t="s">
        <v>52</v>
      </c>
      <c r="C56" s="192" t="s">
        <v>86</v>
      </c>
      <c r="D56" s="192" t="s">
        <v>196</v>
      </c>
      <c r="E56" s="193">
        <v>20124.29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2" t="s">
        <v>201</v>
      </c>
    </row>
    <row r="57" spans="1:13" x14ac:dyDescent="0.25">
      <c r="A57" s="192" t="s">
        <v>155</v>
      </c>
      <c r="B57" s="192" t="s">
        <v>52</v>
      </c>
      <c r="C57" s="192" t="s">
        <v>96</v>
      </c>
      <c r="D57" s="192" t="s">
        <v>78</v>
      </c>
      <c r="E57" s="193">
        <v>55990.299677419353</v>
      </c>
      <c r="F57" s="193">
        <v>0</v>
      </c>
      <c r="G57" s="193">
        <v>0</v>
      </c>
      <c r="H57" s="193">
        <v>0</v>
      </c>
      <c r="I57" s="193">
        <v>0</v>
      </c>
      <c r="J57" s="193">
        <v>0</v>
      </c>
      <c r="K57" s="193">
        <v>0</v>
      </c>
      <c r="L57" s="193">
        <v>0</v>
      </c>
      <c r="M57" s="192" t="s">
        <v>201</v>
      </c>
    </row>
    <row r="58" spans="1:13" ht="45" x14ac:dyDescent="0.25">
      <c r="A58" s="192" t="s">
        <v>155</v>
      </c>
      <c r="B58" s="192" t="s">
        <v>52</v>
      </c>
      <c r="C58" s="192" t="s">
        <v>96</v>
      </c>
      <c r="D58" s="192" t="s">
        <v>197</v>
      </c>
      <c r="E58" s="193">
        <v>7178.2435483870959</v>
      </c>
      <c r="F58" s="193">
        <v>0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2" t="s">
        <v>201</v>
      </c>
    </row>
    <row r="59" spans="1:13" ht="45" x14ac:dyDescent="0.25">
      <c r="A59" s="192" t="s">
        <v>155</v>
      </c>
      <c r="B59" s="192" t="s">
        <v>52</v>
      </c>
      <c r="C59" s="192" t="s">
        <v>96</v>
      </c>
      <c r="D59" s="192" t="s">
        <v>196</v>
      </c>
      <c r="E59" s="193">
        <v>10049.540967741934</v>
      </c>
      <c r="F59" s="193">
        <v>2871.297419354838</v>
      </c>
      <c r="G59" s="193">
        <v>0.2857142857142857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2" t="s">
        <v>201</v>
      </c>
    </row>
    <row r="60" spans="1:13" x14ac:dyDescent="0.25">
      <c r="A60" s="192" t="s">
        <v>155</v>
      </c>
      <c r="B60" s="192" t="s">
        <v>52</v>
      </c>
      <c r="C60" s="192" t="s">
        <v>96</v>
      </c>
      <c r="D60" s="192" t="s">
        <v>89</v>
      </c>
      <c r="E60" s="193">
        <v>4306.9461290322579</v>
      </c>
      <c r="F60" s="193">
        <v>0</v>
      </c>
      <c r="G60" s="193">
        <v>0</v>
      </c>
      <c r="H60" s="193">
        <v>0</v>
      </c>
      <c r="I60" s="193">
        <v>0</v>
      </c>
      <c r="J60" s="193">
        <v>0</v>
      </c>
      <c r="K60" s="193">
        <v>0</v>
      </c>
      <c r="L60" s="193">
        <v>0</v>
      </c>
      <c r="M60" s="192" t="s">
        <v>201</v>
      </c>
    </row>
    <row r="61" spans="1:13" x14ac:dyDescent="0.25">
      <c r="A61" s="192" t="s">
        <v>155</v>
      </c>
      <c r="B61" s="192" t="s">
        <v>52</v>
      </c>
      <c r="C61" s="192" t="s">
        <v>96</v>
      </c>
      <c r="D61" s="192" t="s">
        <v>43</v>
      </c>
      <c r="E61" s="193">
        <v>11485.189677419354</v>
      </c>
      <c r="F61" s="193">
        <v>0</v>
      </c>
      <c r="G61" s="193">
        <v>0</v>
      </c>
      <c r="H61" s="193">
        <v>0</v>
      </c>
      <c r="I61" s="193">
        <v>0</v>
      </c>
      <c r="J61" s="193">
        <v>0</v>
      </c>
      <c r="K61" s="193">
        <v>0</v>
      </c>
      <c r="L61" s="193">
        <v>0</v>
      </c>
      <c r="M61" s="192" t="s">
        <v>201</v>
      </c>
    </row>
    <row r="62" spans="1:13" x14ac:dyDescent="0.25">
      <c r="A62" s="192" t="s">
        <v>155</v>
      </c>
      <c r="B62" s="192" t="s">
        <v>52</v>
      </c>
      <c r="C62" s="192" t="s">
        <v>104</v>
      </c>
      <c r="D62" s="192" t="s">
        <v>78</v>
      </c>
      <c r="E62" s="193">
        <v>57547.239130434791</v>
      </c>
      <c r="F62" s="193">
        <v>0</v>
      </c>
      <c r="G62" s="193">
        <v>0</v>
      </c>
      <c r="H62" s="193">
        <v>0</v>
      </c>
      <c r="I62" s="193">
        <v>0</v>
      </c>
      <c r="J62" s="193">
        <v>0</v>
      </c>
      <c r="K62" s="193">
        <v>0</v>
      </c>
      <c r="L62" s="193">
        <v>0</v>
      </c>
      <c r="M62" s="192" t="s">
        <v>201</v>
      </c>
    </row>
    <row r="63" spans="1:13" ht="45" x14ac:dyDescent="0.25">
      <c r="A63" s="192" t="s">
        <v>155</v>
      </c>
      <c r="B63" s="192" t="s">
        <v>52</v>
      </c>
      <c r="C63" s="192" t="s">
        <v>104</v>
      </c>
      <c r="D63" s="192" t="s">
        <v>197</v>
      </c>
      <c r="E63" s="193">
        <v>16624.757971014496</v>
      </c>
      <c r="F63" s="193">
        <v>0</v>
      </c>
      <c r="G63" s="193">
        <v>0</v>
      </c>
      <c r="H63" s="193">
        <v>0</v>
      </c>
      <c r="I63" s="193">
        <v>0</v>
      </c>
      <c r="J63" s="193">
        <v>0</v>
      </c>
      <c r="K63" s="193">
        <v>0</v>
      </c>
      <c r="L63" s="193">
        <v>0</v>
      </c>
      <c r="M63" s="192" t="s">
        <v>201</v>
      </c>
    </row>
    <row r="64" spans="1:13" ht="45" x14ac:dyDescent="0.25">
      <c r="A64" s="192" t="s">
        <v>155</v>
      </c>
      <c r="B64" s="192" t="s">
        <v>52</v>
      </c>
      <c r="C64" s="192" t="s">
        <v>104</v>
      </c>
      <c r="D64" s="192" t="s">
        <v>196</v>
      </c>
      <c r="E64" s="193">
        <v>14067.102898550727</v>
      </c>
      <c r="F64" s="193">
        <v>0</v>
      </c>
      <c r="G64" s="193">
        <v>0</v>
      </c>
      <c r="H64" s="193">
        <v>0</v>
      </c>
      <c r="I64" s="193">
        <v>0</v>
      </c>
      <c r="J64" s="193">
        <v>0</v>
      </c>
      <c r="K64" s="193">
        <v>0</v>
      </c>
      <c r="L64" s="193">
        <v>0</v>
      </c>
      <c r="M64" s="192" t="s">
        <v>201</v>
      </c>
    </row>
    <row r="65" spans="1:13" x14ac:dyDescent="0.25">
      <c r="A65" s="192" t="s">
        <v>155</v>
      </c>
      <c r="B65" s="192" t="s">
        <v>52</v>
      </c>
      <c r="C65" s="192" t="s">
        <v>123</v>
      </c>
      <c r="D65" s="192" t="s">
        <v>78</v>
      </c>
      <c r="E65" s="193">
        <v>50017.495009090911</v>
      </c>
      <c r="F65" s="193">
        <v>0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2" t="s">
        <v>201</v>
      </c>
    </row>
    <row r="66" spans="1:13" x14ac:dyDescent="0.25">
      <c r="A66" s="192" t="s">
        <v>155</v>
      </c>
      <c r="B66" s="192" t="s">
        <v>52</v>
      </c>
      <c r="C66" s="192" t="s">
        <v>123</v>
      </c>
      <c r="D66" s="192" t="s">
        <v>89</v>
      </c>
      <c r="E66" s="193">
        <v>2778.7497227272729</v>
      </c>
      <c r="F66" s="193">
        <v>0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L66" s="193">
        <v>0</v>
      </c>
      <c r="M66" s="192" t="s">
        <v>201</v>
      </c>
    </row>
    <row r="67" spans="1:13" x14ac:dyDescent="0.25">
      <c r="A67" s="192" t="s">
        <v>155</v>
      </c>
      <c r="B67" s="192" t="s">
        <v>52</v>
      </c>
      <c r="C67" s="192" t="s">
        <v>123</v>
      </c>
      <c r="D67" s="192" t="s">
        <v>43</v>
      </c>
      <c r="E67" s="193">
        <v>8336.2491681818192</v>
      </c>
      <c r="F67" s="193">
        <v>0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2" t="s">
        <v>201</v>
      </c>
    </row>
    <row r="68" spans="1:13" x14ac:dyDescent="0.25">
      <c r="A68" s="192" t="s">
        <v>155</v>
      </c>
      <c r="B68" s="192" t="s">
        <v>52</v>
      </c>
      <c r="C68" s="192" t="s">
        <v>126</v>
      </c>
      <c r="D68" s="192" t="s">
        <v>78</v>
      </c>
      <c r="E68" s="193">
        <v>7858.6046125000021</v>
      </c>
      <c r="F68" s="193">
        <v>0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2" t="s">
        <v>201</v>
      </c>
    </row>
    <row r="69" spans="1:13" x14ac:dyDescent="0.25">
      <c r="A69" s="192" t="s">
        <v>155</v>
      </c>
      <c r="B69" s="192" t="s">
        <v>52</v>
      </c>
      <c r="C69" s="192" t="s">
        <v>126</v>
      </c>
      <c r="D69" s="192" t="s">
        <v>79</v>
      </c>
      <c r="E69" s="193">
        <v>55010.232287500017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2" t="s">
        <v>201</v>
      </c>
    </row>
    <row r="70" spans="1:13" x14ac:dyDescent="0.25">
      <c r="A70" s="192" t="s">
        <v>155</v>
      </c>
      <c r="B70" s="192" t="s">
        <v>52</v>
      </c>
      <c r="C70" s="192" t="s">
        <v>131</v>
      </c>
      <c r="D70" s="192" t="s">
        <v>77</v>
      </c>
      <c r="E70" s="193">
        <v>2134.1211111111111</v>
      </c>
      <c r="F70" s="193">
        <v>0</v>
      </c>
      <c r="G70" s="193">
        <v>0</v>
      </c>
      <c r="H70" s="193">
        <v>0</v>
      </c>
      <c r="I70" s="193">
        <v>0</v>
      </c>
      <c r="J70" s="193">
        <v>0</v>
      </c>
      <c r="K70" s="193">
        <v>0</v>
      </c>
      <c r="L70" s="193">
        <v>0</v>
      </c>
      <c r="M70" s="192" t="s">
        <v>201</v>
      </c>
    </row>
    <row r="71" spans="1:13" x14ac:dyDescent="0.25">
      <c r="A71" s="192" t="s">
        <v>155</v>
      </c>
      <c r="B71" s="192" t="s">
        <v>52</v>
      </c>
      <c r="C71" s="192" t="s">
        <v>131</v>
      </c>
      <c r="D71" s="192" t="s">
        <v>78</v>
      </c>
      <c r="E71" s="193">
        <v>14938.847777777777</v>
      </c>
      <c r="F71" s="193">
        <v>0</v>
      </c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2" t="s">
        <v>201</v>
      </c>
    </row>
    <row r="72" spans="1:13" x14ac:dyDescent="0.25">
      <c r="A72" s="192" t="s">
        <v>155</v>
      </c>
      <c r="B72" s="192" t="s">
        <v>52</v>
      </c>
      <c r="C72" s="192" t="s">
        <v>131</v>
      </c>
      <c r="D72" s="192" t="s">
        <v>79</v>
      </c>
      <c r="E72" s="193">
        <v>59755.391111111108</v>
      </c>
      <c r="F72" s="193">
        <v>0</v>
      </c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L72" s="193">
        <v>0</v>
      </c>
      <c r="M72" s="192" t="s">
        <v>201</v>
      </c>
    </row>
    <row r="73" spans="1:13" ht="30" x14ac:dyDescent="0.25">
      <c r="A73" s="192" t="s">
        <v>155</v>
      </c>
      <c r="B73" s="192" t="s">
        <v>52</v>
      </c>
      <c r="C73" s="192" t="s">
        <v>191</v>
      </c>
      <c r="D73" s="192" t="s">
        <v>84</v>
      </c>
      <c r="E73" s="193">
        <v>162000</v>
      </c>
      <c r="F73" s="194"/>
      <c r="G73" s="194"/>
      <c r="H73" s="194"/>
      <c r="I73" s="194"/>
      <c r="J73" s="194"/>
      <c r="K73" s="194"/>
      <c r="L73" s="193">
        <v>0</v>
      </c>
      <c r="M73" s="192" t="s">
        <v>201</v>
      </c>
    </row>
    <row r="74" spans="1:13" ht="30" x14ac:dyDescent="0.25">
      <c r="A74" s="192" t="s">
        <v>155</v>
      </c>
      <c r="B74" s="192" t="s">
        <v>52</v>
      </c>
      <c r="C74" s="192" t="s">
        <v>188</v>
      </c>
      <c r="D74" s="192" t="s">
        <v>84</v>
      </c>
      <c r="E74" s="193">
        <v>3138.4894594594598</v>
      </c>
      <c r="F74" s="194"/>
      <c r="G74" s="194"/>
      <c r="H74" s="194"/>
      <c r="I74" s="194"/>
      <c r="J74" s="194"/>
      <c r="K74" s="194"/>
      <c r="L74" s="193">
        <v>0</v>
      </c>
      <c r="M74" s="192" t="s">
        <v>201</v>
      </c>
    </row>
    <row r="75" spans="1:13" ht="30" x14ac:dyDescent="0.25">
      <c r="A75" s="192" t="s">
        <v>155</v>
      </c>
      <c r="B75" s="192" t="s">
        <v>52</v>
      </c>
      <c r="C75" s="192" t="s">
        <v>188</v>
      </c>
      <c r="D75" s="192" t="s">
        <v>150</v>
      </c>
      <c r="E75" s="193">
        <v>553.85108108108113</v>
      </c>
      <c r="F75" s="194"/>
      <c r="G75" s="194"/>
      <c r="H75" s="194"/>
      <c r="I75" s="194"/>
      <c r="J75" s="194"/>
      <c r="K75" s="194"/>
      <c r="L75" s="193">
        <v>0</v>
      </c>
      <c r="M75" s="192" t="s">
        <v>201</v>
      </c>
    </row>
    <row r="76" spans="1:13" ht="30" x14ac:dyDescent="0.25">
      <c r="A76" s="192" t="s">
        <v>155</v>
      </c>
      <c r="B76" s="192" t="s">
        <v>52</v>
      </c>
      <c r="C76" s="192" t="s">
        <v>188</v>
      </c>
      <c r="D76" s="192" t="s">
        <v>151</v>
      </c>
      <c r="E76" s="193">
        <v>3138.4894594594598</v>
      </c>
      <c r="F76" s="194"/>
      <c r="G76" s="194"/>
      <c r="H76" s="194"/>
      <c r="I76" s="194"/>
      <c r="J76" s="194"/>
      <c r="K76" s="194"/>
      <c r="L76" s="193">
        <v>0</v>
      </c>
      <c r="M76" s="192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87" t="s">
        <v>192</v>
      </c>
      <c r="B1" s="187" t="s">
        <v>156</v>
      </c>
      <c r="C1" s="187" t="s">
        <v>193</v>
      </c>
      <c r="D1" s="187" t="s">
        <v>158</v>
      </c>
      <c r="E1" s="187" t="s">
        <v>159</v>
      </c>
      <c r="F1" s="187" t="s">
        <v>160</v>
      </c>
      <c r="G1" s="187" t="s">
        <v>185</v>
      </c>
      <c r="H1" s="187" t="s">
        <v>162</v>
      </c>
      <c r="I1" s="187" t="s">
        <v>186</v>
      </c>
      <c r="J1" s="187" t="s">
        <v>164</v>
      </c>
      <c r="K1" s="187" t="s">
        <v>187</v>
      </c>
    </row>
    <row r="2" spans="1:11" x14ac:dyDescent="0.25">
      <c r="A2" s="188" t="s">
        <v>155</v>
      </c>
      <c r="B2" s="188" t="s">
        <v>52</v>
      </c>
      <c r="C2" s="188" t="s">
        <v>100</v>
      </c>
      <c r="D2" s="188" t="s">
        <v>101</v>
      </c>
      <c r="E2" s="189">
        <v>9468.9837538461543</v>
      </c>
      <c r="F2" s="189">
        <v>4734.4918769230771</v>
      </c>
      <c r="G2" s="189">
        <v>0.5</v>
      </c>
      <c r="H2" s="189">
        <v>4734.4918769230771</v>
      </c>
      <c r="I2" s="189">
        <v>0.5</v>
      </c>
      <c r="J2" s="189">
        <v>4734.4918769230771</v>
      </c>
      <c r="K2" s="189">
        <v>0.5</v>
      </c>
    </row>
    <row r="3" spans="1:11" x14ac:dyDescent="0.25">
      <c r="A3" s="188" t="s">
        <v>155</v>
      </c>
      <c r="B3" s="188" t="s">
        <v>52</v>
      </c>
      <c r="C3" s="188" t="s">
        <v>100</v>
      </c>
      <c r="D3" s="188" t="s">
        <v>89</v>
      </c>
      <c r="E3" s="189">
        <v>4734.4918769230771</v>
      </c>
      <c r="F3" s="189">
        <v>4734.4918769230771</v>
      </c>
      <c r="G3" s="189">
        <v>1</v>
      </c>
      <c r="H3" s="189">
        <v>4734.4918769230771</v>
      </c>
      <c r="I3" s="189">
        <v>1</v>
      </c>
      <c r="J3" s="189">
        <v>4734.4918769230771</v>
      </c>
      <c r="K3" s="189">
        <v>1</v>
      </c>
    </row>
    <row r="4" spans="1:11" x14ac:dyDescent="0.25">
      <c r="A4" s="188" t="s">
        <v>155</v>
      </c>
      <c r="B4" s="188" t="s">
        <v>52</v>
      </c>
      <c r="C4" s="188" t="s">
        <v>100</v>
      </c>
      <c r="D4" s="188" t="s">
        <v>244</v>
      </c>
      <c r="E4" s="189">
        <v>4734.4918769230771</v>
      </c>
      <c r="F4" s="189">
        <v>0</v>
      </c>
      <c r="G4" s="189">
        <v>0</v>
      </c>
      <c r="H4" s="189">
        <v>0</v>
      </c>
      <c r="I4" s="189">
        <v>0</v>
      </c>
      <c r="J4" s="189">
        <v>0</v>
      </c>
      <c r="K4" s="189">
        <v>0</v>
      </c>
    </row>
    <row r="5" spans="1:11" x14ac:dyDescent="0.25">
      <c r="A5" s="188" t="s">
        <v>155</v>
      </c>
      <c r="B5" s="188" t="s">
        <v>52</v>
      </c>
      <c r="C5" s="188" t="s">
        <v>100</v>
      </c>
      <c r="D5" s="188" t="s">
        <v>245</v>
      </c>
      <c r="E5" s="189">
        <v>37875.935015384617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</row>
    <row r="6" spans="1:11" x14ac:dyDescent="0.25">
      <c r="A6" s="188" t="s">
        <v>155</v>
      </c>
      <c r="B6" s="188" t="s">
        <v>52</v>
      </c>
      <c r="C6" s="188" t="s">
        <v>100</v>
      </c>
      <c r="D6" s="188" t="s">
        <v>102</v>
      </c>
      <c r="E6" s="189">
        <v>4734.4918769230771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</row>
    <row r="7" spans="1:11" x14ac:dyDescent="0.25">
      <c r="A7" s="188" t="s">
        <v>155</v>
      </c>
      <c r="B7" s="188" t="s">
        <v>52</v>
      </c>
      <c r="C7" s="188" t="s">
        <v>103</v>
      </c>
      <c r="D7" s="188" t="s">
        <v>101</v>
      </c>
      <c r="E7" s="189">
        <v>7240.9828705882337</v>
      </c>
      <c r="F7" s="189">
        <v>3620.4914352941169</v>
      </c>
      <c r="G7" s="189">
        <v>0.5</v>
      </c>
      <c r="H7" s="189">
        <v>0</v>
      </c>
      <c r="I7" s="189">
        <v>0</v>
      </c>
      <c r="J7" s="189">
        <v>0</v>
      </c>
      <c r="K7" s="189">
        <v>0</v>
      </c>
    </row>
    <row r="8" spans="1:11" x14ac:dyDescent="0.25">
      <c r="A8" s="188" t="s">
        <v>155</v>
      </c>
      <c r="B8" s="188" t="s">
        <v>52</v>
      </c>
      <c r="C8" s="188" t="s">
        <v>103</v>
      </c>
      <c r="D8" s="188" t="s">
        <v>244</v>
      </c>
      <c r="E8" s="189">
        <v>18102.457176470583</v>
      </c>
      <c r="F8" s="189">
        <v>0</v>
      </c>
      <c r="G8" s="189">
        <v>0</v>
      </c>
      <c r="H8" s="189">
        <v>0</v>
      </c>
      <c r="I8" s="189">
        <v>0</v>
      </c>
      <c r="J8" s="189">
        <v>0</v>
      </c>
      <c r="K8" s="189">
        <v>0</v>
      </c>
    </row>
    <row r="9" spans="1:11" x14ac:dyDescent="0.25">
      <c r="A9" s="188" t="s">
        <v>155</v>
      </c>
      <c r="B9" s="188" t="s">
        <v>52</v>
      </c>
      <c r="C9" s="188" t="s">
        <v>103</v>
      </c>
      <c r="D9" s="188" t="s">
        <v>245</v>
      </c>
      <c r="E9" s="189">
        <v>28963.931482352935</v>
      </c>
      <c r="F9" s="189">
        <v>0</v>
      </c>
      <c r="G9" s="189">
        <v>0</v>
      </c>
      <c r="H9" s="189">
        <v>0</v>
      </c>
      <c r="I9" s="189">
        <v>0</v>
      </c>
      <c r="J9" s="189">
        <v>0</v>
      </c>
      <c r="K9" s="189">
        <v>0</v>
      </c>
    </row>
    <row r="10" spans="1:11" x14ac:dyDescent="0.25">
      <c r="A10" s="188" t="s">
        <v>155</v>
      </c>
      <c r="B10" s="188" t="s">
        <v>52</v>
      </c>
      <c r="C10" s="188" t="s">
        <v>103</v>
      </c>
      <c r="D10" s="188" t="s">
        <v>102</v>
      </c>
      <c r="E10" s="189">
        <v>3620.4914352941169</v>
      </c>
      <c r="F10" s="189">
        <v>0</v>
      </c>
      <c r="G10" s="189">
        <v>0</v>
      </c>
      <c r="H10" s="189">
        <v>0</v>
      </c>
      <c r="I10" s="189">
        <v>0</v>
      </c>
      <c r="J10" s="189">
        <v>0</v>
      </c>
      <c r="K10" s="189">
        <v>0</v>
      </c>
    </row>
    <row r="11" spans="1:11" x14ac:dyDescent="0.25">
      <c r="A11" s="188" t="s">
        <v>155</v>
      </c>
      <c r="B11" s="188" t="s">
        <v>52</v>
      </c>
      <c r="C11" s="188" t="s">
        <v>135</v>
      </c>
      <c r="D11" s="188" t="s">
        <v>136</v>
      </c>
      <c r="E11" s="189">
        <v>149745.84000000003</v>
      </c>
      <c r="F11" s="189">
        <v>0</v>
      </c>
      <c r="G11" s="189">
        <v>0</v>
      </c>
      <c r="H11" s="189">
        <v>0</v>
      </c>
      <c r="I11" s="189">
        <v>0</v>
      </c>
      <c r="J11" s="189">
        <v>0</v>
      </c>
      <c r="K11" s="189">
        <v>0</v>
      </c>
    </row>
    <row r="12" spans="1:11" x14ac:dyDescent="0.25">
      <c r="A12" s="188" t="s">
        <v>155</v>
      </c>
      <c r="B12" s="188" t="s">
        <v>52</v>
      </c>
      <c r="C12" s="188" t="s">
        <v>92</v>
      </c>
      <c r="D12" s="188" t="s">
        <v>93</v>
      </c>
      <c r="E12" s="189">
        <v>3632.6453241000008</v>
      </c>
      <c r="F12" s="189">
        <v>3632.6453241000008</v>
      </c>
      <c r="G12" s="189">
        <v>1</v>
      </c>
      <c r="H12" s="189">
        <v>3632.6453241000008</v>
      </c>
      <c r="I12" s="189">
        <v>1</v>
      </c>
      <c r="J12" s="189">
        <v>3632.6453241000008</v>
      </c>
      <c r="K12" s="189">
        <v>1</v>
      </c>
    </row>
    <row r="13" spans="1:11" ht="30" x14ac:dyDescent="0.25">
      <c r="A13" s="188" t="s">
        <v>155</v>
      </c>
      <c r="B13" s="188" t="s">
        <v>52</v>
      </c>
      <c r="C13" s="188" t="s">
        <v>94</v>
      </c>
      <c r="D13" s="188" t="s">
        <v>51</v>
      </c>
      <c r="E13" s="189">
        <v>66526.931673225001</v>
      </c>
      <c r="F13" s="189">
        <v>66526.931673225001</v>
      </c>
      <c r="G13" s="189">
        <v>1</v>
      </c>
      <c r="H13" s="189">
        <v>66526.931673225001</v>
      </c>
      <c r="I13" s="189">
        <v>1</v>
      </c>
      <c r="J13" s="189">
        <v>66526.931673225001</v>
      </c>
      <c r="K13" s="189">
        <v>1</v>
      </c>
    </row>
    <row r="14" spans="1:11" ht="30" x14ac:dyDescent="0.25">
      <c r="A14" s="188" t="s">
        <v>155</v>
      </c>
      <c r="B14" s="188" t="s">
        <v>52</v>
      </c>
      <c r="C14" s="188" t="s">
        <v>95</v>
      </c>
      <c r="D14" s="188" t="s">
        <v>168</v>
      </c>
      <c r="E14" s="189">
        <v>27322.570000000007</v>
      </c>
      <c r="F14" s="189">
        <v>27322.570000000007</v>
      </c>
      <c r="G14" s="189">
        <v>1</v>
      </c>
      <c r="H14" s="189">
        <v>27322.570000000007</v>
      </c>
      <c r="I14" s="189">
        <v>1</v>
      </c>
      <c r="J14" s="189">
        <v>27322.570000000007</v>
      </c>
      <c r="K14" s="189">
        <v>1</v>
      </c>
    </row>
    <row r="15" spans="1:11" ht="30" x14ac:dyDescent="0.25">
      <c r="A15" s="188" t="s">
        <v>155</v>
      </c>
      <c r="B15" s="188" t="s">
        <v>52</v>
      </c>
      <c r="C15" s="188" t="s">
        <v>127</v>
      </c>
      <c r="D15" s="188" t="s">
        <v>74</v>
      </c>
      <c r="E15" s="189">
        <v>4422.2285714285708</v>
      </c>
      <c r="F15" s="189">
        <v>4422.2285714285708</v>
      </c>
      <c r="G15" s="189">
        <v>1</v>
      </c>
      <c r="H15" s="189">
        <v>4422.2285714285708</v>
      </c>
      <c r="I15" s="189">
        <v>1</v>
      </c>
      <c r="J15" s="189">
        <v>4422.2285714285708</v>
      </c>
      <c r="K15" s="189">
        <v>1</v>
      </c>
    </row>
    <row r="16" spans="1:11" ht="30" x14ac:dyDescent="0.25">
      <c r="A16" s="188" t="s">
        <v>155</v>
      </c>
      <c r="B16" s="188" t="s">
        <v>52</v>
      </c>
      <c r="C16" s="188" t="s">
        <v>127</v>
      </c>
      <c r="D16" s="188" t="s">
        <v>46</v>
      </c>
      <c r="E16" s="189">
        <v>3316.6714285714279</v>
      </c>
      <c r="F16" s="189">
        <v>3316.6714285714279</v>
      </c>
      <c r="G16" s="189">
        <v>1</v>
      </c>
      <c r="H16" s="189">
        <v>3316.6714285714279</v>
      </c>
      <c r="I16" s="189">
        <v>1</v>
      </c>
      <c r="J16" s="189">
        <v>3316.6714285714279</v>
      </c>
      <c r="K16" s="189">
        <v>1</v>
      </c>
    </row>
    <row r="17" spans="1:11" ht="30" x14ac:dyDescent="0.25">
      <c r="A17" s="188" t="s">
        <v>155</v>
      </c>
      <c r="B17" s="188" t="s">
        <v>52</v>
      </c>
      <c r="C17" s="188" t="s">
        <v>129</v>
      </c>
      <c r="D17" s="188" t="s">
        <v>74</v>
      </c>
      <c r="E17" s="189">
        <v>12606.699999999999</v>
      </c>
      <c r="F17" s="189">
        <v>12606.699999999999</v>
      </c>
      <c r="G17" s="189">
        <v>1</v>
      </c>
      <c r="H17" s="189">
        <v>12606.699999999999</v>
      </c>
      <c r="I17" s="189">
        <v>1</v>
      </c>
      <c r="J17" s="189">
        <v>12606.699999999999</v>
      </c>
      <c r="K17" s="189">
        <v>1</v>
      </c>
    </row>
    <row r="18" spans="1:11" ht="30" x14ac:dyDescent="0.25">
      <c r="A18" s="188" t="s">
        <v>155</v>
      </c>
      <c r="B18" s="188" t="s">
        <v>52</v>
      </c>
      <c r="C18" s="188" t="s">
        <v>212</v>
      </c>
      <c r="D18" s="188" t="s">
        <v>213</v>
      </c>
      <c r="E18" s="189">
        <v>437.82982499999997</v>
      </c>
      <c r="F18" s="189">
        <v>437.82982499999997</v>
      </c>
      <c r="G18" s="189">
        <v>1</v>
      </c>
      <c r="H18" s="189">
        <v>437.82982499999997</v>
      </c>
      <c r="I18" s="189">
        <v>1</v>
      </c>
      <c r="J18" s="189">
        <v>437.82982499999997</v>
      </c>
      <c r="K18" s="189">
        <v>1</v>
      </c>
    </row>
    <row r="19" spans="1:11" ht="30" x14ac:dyDescent="0.25">
      <c r="A19" s="188" t="s">
        <v>155</v>
      </c>
      <c r="B19" s="188" t="s">
        <v>52</v>
      </c>
      <c r="C19" s="188" t="s">
        <v>124</v>
      </c>
      <c r="D19" s="188" t="s">
        <v>74</v>
      </c>
      <c r="E19" s="189">
        <v>11811.4</v>
      </c>
      <c r="F19" s="189">
        <v>11811.4</v>
      </c>
      <c r="G19" s="189">
        <v>1</v>
      </c>
      <c r="H19" s="189">
        <v>11811.4</v>
      </c>
      <c r="I19" s="189">
        <v>1</v>
      </c>
      <c r="J19" s="189">
        <v>11811.4</v>
      </c>
      <c r="K19" s="189">
        <v>1</v>
      </c>
    </row>
    <row r="20" spans="1:11" ht="30" x14ac:dyDescent="0.25">
      <c r="A20" s="188" t="s">
        <v>155</v>
      </c>
      <c r="B20" s="188" t="s">
        <v>52</v>
      </c>
      <c r="C20" s="188" t="s">
        <v>167</v>
      </c>
      <c r="D20" s="188" t="s">
        <v>74</v>
      </c>
      <c r="E20" s="189">
        <v>13649.199999999997</v>
      </c>
      <c r="F20" s="189">
        <v>13649.199999999997</v>
      </c>
      <c r="G20" s="189">
        <v>1</v>
      </c>
      <c r="H20" s="189">
        <v>13649.199999999997</v>
      </c>
      <c r="I20" s="189">
        <v>1</v>
      </c>
      <c r="J20" s="189">
        <v>13649.199999999997</v>
      </c>
      <c r="K20" s="189">
        <v>1</v>
      </c>
    </row>
    <row r="21" spans="1:11" ht="30" x14ac:dyDescent="0.25">
      <c r="A21" s="188" t="s">
        <v>155</v>
      </c>
      <c r="B21" s="188" t="s">
        <v>52</v>
      </c>
      <c r="C21" s="188" t="s">
        <v>73</v>
      </c>
      <c r="D21" s="188" t="s">
        <v>74</v>
      </c>
      <c r="E21" s="189">
        <v>18010.695291250006</v>
      </c>
      <c r="F21" s="189">
        <v>12607.486703875004</v>
      </c>
      <c r="G21" s="189">
        <v>0.7</v>
      </c>
      <c r="H21" s="189">
        <v>12607.486703875004</v>
      </c>
      <c r="I21" s="189">
        <v>0.7</v>
      </c>
      <c r="J21" s="189">
        <v>10806.417174750002</v>
      </c>
      <c r="K21" s="189">
        <v>0.6</v>
      </c>
    </row>
    <row r="22" spans="1:11" ht="30" x14ac:dyDescent="0.25">
      <c r="A22" s="188" t="s">
        <v>155</v>
      </c>
      <c r="B22" s="188" t="s">
        <v>52</v>
      </c>
      <c r="C22" s="188" t="s">
        <v>90</v>
      </c>
      <c r="D22" s="188" t="s">
        <v>74</v>
      </c>
      <c r="E22" s="189">
        <v>14499.954724850006</v>
      </c>
      <c r="F22" s="189">
        <v>14499.954724850006</v>
      </c>
      <c r="G22" s="189">
        <v>1</v>
      </c>
      <c r="H22" s="189">
        <v>14499.954724850006</v>
      </c>
      <c r="I22" s="189">
        <v>1</v>
      </c>
      <c r="J22" s="189">
        <v>14499.954724850006</v>
      </c>
      <c r="K22" s="189">
        <v>1</v>
      </c>
    </row>
    <row r="23" spans="1:11" x14ac:dyDescent="0.25">
      <c r="A23" s="188" t="s">
        <v>155</v>
      </c>
      <c r="B23" s="188" t="s">
        <v>41</v>
      </c>
      <c r="C23" s="188" t="s">
        <v>42</v>
      </c>
      <c r="D23" s="188" t="s">
        <v>84</v>
      </c>
      <c r="E23" s="189">
        <v>202798.25</v>
      </c>
      <c r="F23" s="189">
        <v>0</v>
      </c>
      <c r="G23" s="189">
        <v>0</v>
      </c>
      <c r="H23" s="189">
        <v>0</v>
      </c>
      <c r="I23" s="189">
        <v>0</v>
      </c>
      <c r="J23" s="189">
        <v>0</v>
      </c>
      <c r="K23" s="189">
        <v>0</v>
      </c>
    </row>
    <row r="24" spans="1:11" x14ac:dyDescent="0.25">
      <c r="A24" s="188" t="s">
        <v>155</v>
      </c>
      <c r="B24" s="188" t="s">
        <v>105</v>
      </c>
      <c r="C24" s="188" t="s">
        <v>146</v>
      </c>
      <c r="D24" s="188" t="s">
        <v>107</v>
      </c>
      <c r="E24" s="189">
        <v>909930</v>
      </c>
      <c r="F24" s="189">
        <v>909930</v>
      </c>
      <c r="G24" s="189">
        <v>1</v>
      </c>
      <c r="H24" s="189">
        <v>909930</v>
      </c>
      <c r="I24" s="189">
        <v>1</v>
      </c>
      <c r="J24" s="189">
        <v>878909.65909090918</v>
      </c>
      <c r="K24" s="189">
        <v>0.96590909090909105</v>
      </c>
    </row>
    <row r="25" spans="1:11" x14ac:dyDescent="0.25">
      <c r="A25" s="188" t="s">
        <v>155</v>
      </c>
      <c r="B25" s="188" t="s">
        <v>172</v>
      </c>
      <c r="C25" s="188" t="s">
        <v>190</v>
      </c>
      <c r="D25" s="188" t="s">
        <v>258</v>
      </c>
      <c r="E25" s="189">
        <v>0</v>
      </c>
      <c r="F25" s="189">
        <v>0</v>
      </c>
      <c r="G25" s="190"/>
      <c r="H25" s="189">
        <v>0</v>
      </c>
      <c r="I25" s="190"/>
      <c r="J25" s="189">
        <v>0</v>
      </c>
      <c r="K25" s="190"/>
    </row>
    <row r="26" spans="1:11" x14ac:dyDescent="0.25">
      <c r="A26" s="188" t="s">
        <v>155</v>
      </c>
      <c r="B26" s="188" t="s">
        <v>105</v>
      </c>
      <c r="C26" s="188" t="s">
        <v>147</v>
      </c>
      <c r="D26" s="188" t="s">
        <v>107</v>
      </c>
      <c r="E26" s="189">
        <v>949100</v>
      </c>
      <c r="F26" s="189">
        <v>949100</v>
      </c>
      <c r="G26" s="189">
        <v>1</v>
      </c>
      <c r="H26" s="189">
        <v>949100</v>
      </c>
      <c r="I26" s="189">
        <v>1</v>
      </c>
      <c r="J26" s="189">
        <v>517690.90909090906</v>
      </c>
      <c r="K26" s="189">
        <v>0.54545454545454541</v>
      </c>
    </row>
    <row r="27" spans="1:11" x14ac:dyDescent="0.25">
      <c r="A27" s="188" t="s">
        <v>155</v>
      </c>
      <c r="B27" s="188" t="s">
        <v>47</v>
      </c>
      <c r="C27" s="188" t="s">
        <v>48</v>
      </c>
      <c r="D27" s="188" t="s">
        <v>168</v>
      </c>
      <c r="E27" s="189">
        <v>14356.644800000009</v>
      </c>
      <c r="F27" s="189">
        <v>14356.644800000009</v>
      </c>
      <c r="G27" s="189">
        <v>1</v>
      </c>
      <c r="H27" s="189">
        <v>14356.644800000009</v>
      </c>
      <c r="I27" s="189">
        <v>1</v>
      </c>
      <c r="J27" s="189">
        <v>14356.644800000009</v>
      </c>
      <c r="K27" s="189">
        <v>1</v>
      </c>
    </row>
    <row r="28" spans="1:11" x14ac:dyDescent="0.25">
      <c r="A28" s="188" t="s">
        <v>155</v>
      </c>
      <c r="B28" s="188" t="s">
        <v>47</v>
      </c>
      <c r="C28" s="188" t="s">
        <v>48</v>
      </c>
      <c r="D28" s="188" t="s">
        <v>49</v>
      </c>
      <c r="E28" s="189">
        <v>24226.838100000015</v>
      </c>
      <c r="F28" s="189">
        <v>24226.838100000015</v>
      </c>
      <c r="G28" s="189">
        <v>1</v>
      </c>
      <c r="H28" s="189">
        <v>24226.838100000015</v>
      </c>
      <c r="I28" s="189">
        <v>1</v>
      </c>
      <c r="J28" s="189">
        <v>24226.838100000015</v>
      </c>
      <c r="K28" s="189">
        <v>1</v>
      </c>
    </row>
    <row r="29" spans="1:11" x14ac:dyDescent="0.25">
      <c r="A29" s="188" t="s">
        <v>155</v>
      </c>
      <c r="B29" s="188" t="s">
        <v>105</v>
      </c>
      <c r="C29" s="188" t="s">
        <v>179</v>
      </c>
      <c r="D29" s="188" t="s">
        <v>107</v>
      </c>
      <c r="E29" s="189">
        <v>270673.31</v>
      </c>
      <c r="F29" s="189">
        <v>270673.31</v>
      </c>
      <c r="G29" s="189">
        <v>1</v>
      </c>
      <c r="H29" s="189">
        <v>270673.31</v>
      </c>
      <c r="I29" s="189">
        <v>1</v>
      </c>
      <c r="J29" s="189">
        <v>270673.31</v>
      </c>
      <c r="K29" s="189">
        <v>1</v>
      </c>
    </row>
    <row r="30" spans="1:11" x14ac:dyDescent="0.25">
      <c r="A30" s="188" t="s">
        <v>155</v>
      </c>
      <c r="B30" s="188" t="s">
        <v>180</v>
      </c>
      <c r="C30" s="188" t="s">
        <v>180</v>
      </c>
      <c r="D30" s="188" t="s">
        <v>252</v>
      </c>
      <c r="E30" s="189">
        <v>1571.3225315749999</v>
      </c>
      <c r="F30" s="189">
        <v>1571.3225315749999</v>
      </c>
      <c r="G30" s="189">
        <v>1</v>
      </c>
      <c r="H30" s="189">
        <v>1571.3225315749999</v>
      </c>
      <c r="I30" s="189">
        <v>1</v>
      </c>
      <c r="J30" s="189">
        <v>1571.3225315749999</v>
      </c>
      <c r="K30" s="189">
        <v>1</v>
      </c>
    </row>
    <row r="31" spans="1:11" x14ac:dyDescent="0.25">
      <c r="A31" s="188" t="s">
        <v>155</v>
      </c>
      <c r="B31" s="188" t="s">
        <v>105</v>
      </c>
      <c r="C31" s="188" t="s">
        <v>180</v>
      </c>
      <c r="D31" s="188" t="s">
        <v>107</v>
      </c>
      <c r="E31" s="189">
        <v>1586230</v>
      </c>
      <c r="F31" s="189">
        <v>1586230</v>
      </c>
      <c r="G31" s="189">
        <v>1</v>
      </c>
      <c r="H31" s="189">
        <v>1586230</v>
      </c>
      <c r="I31" s="189">
        <v>1</v>
      </c>
      <c r="J31" s="189">
        <v>1586230</v>
      </c>
      <c r="K31" s="189">
        <v>1</v>
      </c>
    </row>
    <row r="32" spans="1:11" x14ac:dyDescent="0.25">
      <c r="A32" s="188" t="s">
        <v>155</v>
      </c>
      <c r="B32" s="188" t="s">
        <v>105</v>
      </c>
      <c r="C32" s="188" t="s">
        <v>181</v>
      </c>
      <c r="D32" s="188" t="s">
        <v>107</v>
      </c>
      <c r="E32" s="189">
        <v>231366.76</v>
      </c>
      <c r="F32" s="189">
        <v>231366.76</v>
      </c>
      <c r="G32" s="189">
        <v>1</v>
      </c>
      <c r="H32" s="189">
        <v>231366.76</v>
      </c>
      <c r="I32" s="189">
        <v>1</v>
      </c>
      <c r="J32" s="189">
        <v>231366.76</v>
      </c>
      <c r="K32" s="189">
        <v>1</v>
      </c>
    </row>
    <row r="33" spans="1:11" x14ac:dyDescent="0.25">
      <c r="A33" s="188" t="s">
        <v>155</v>
      </c>
      <c r="B33" s="188" t="s">
        <v>52</v>
      </c>
      <c r="C33" s="188" t="s">
        <v>182</v>
      </c>
      <c r="D33" s="188" t="s">
        <v>84</v>
      </c>
      <c r="E33" s="189">
        <v>0</v>
      </c>
      <c r="F33" s="189">
        <v>0</v>
      </c>
      <c r="G33" s="190"/>
      <c r="H33" s="189">
        <v>0</v>
      </c>
      <c r="I33" s="190"/>
      <c r="J33" s="189">
        <v>0</v>
      </c>
      <c r="K33" s="190"/>
    </row>
    <row r="34" spans="1:11" x14ac:dyDescent="0.25">
      <c r="A34" s="188" t="s">
        <v>155</v>
      </c>
      <c r="B34" s="188" t="s">
        <v>52</v>
      </c>
      <c r="C34" s="188" t="s">
        <v>183</v>
      </c>
      <c r="D34" s="188" t="s">
        <v>84</v>
      </c>
      <c r="E34" s="189">
        <v>0</v>
      </c>
      <c r="F34" s="189">
        <v>0</v>
      </c>
      <c r="G34" s="190"/>
      <c r="H34" s="189">
        <v>0</v>
      </c>
      <c r="I34" s="190"/>
      <c r="J34" s="189">
        <v>0</v>
      </c>
      <c r="K34" s="190"/>
    </row>
    <row r="35" spans="1:11" x14ac:dyDescent="0.25">
      <c r="A35" s="188" t="s">
        <v>155</v>
      </c>
      <c r="B35" s="188" t="s">
        <v>44</v>
      </c>
      <c r="C35" s="188" t="s">
        <v>169</v>
      </c>
      <c r="D35" s="188" t="s">
        <v>46</v>
      </c>
      <c r="E35" s="189">
        <v>111189.83999999997</v>
      </c>
      <c r="F35" s="189">
        <v>111189.83999999997</v>
      </c>
      <c r="G35" s="189">
        <v>1</v>
      </c>
      <c r="H35" s="189">
        <v>111189.83999999997</v>
      </c>
      <c r="I35" s="189">
        <v>1</v>
      </c>
      <c r="J35" s="189">
        <v>111189.83999999997</v>
      </c>
      <c r="K35" s="189">
        <v>1</v>
      </c>
    </row>
    <row r="36" spans="1:11" x14ac:dyDescent="0.25">
      <c r="A36" s="188" t="s">
        <v>155</v>
      </c>
      <c r="B36" s="188" t="s">
        <v>44</v>
      </c>
      <c r="C36" s="188" t="s">
        <v>85</v>
      </c>
      <c r="D36" s="188" t="s">
        <v>46</v>
      </c>
      <c r="E36" s="189">
        <v>112594.33999999989</v>
      </c>
      <c r="F36" s="189">
        <v>112594.33999999989</v>
      </c>
      <c r="G36" s="189">
        <v>1</v>
      </c>
      <c r="H36" s="189">
        <v>112594.33999999989</v>
      </c>
      <c r="I36" s="189">
        <v>1</v>
      </c>
      <c r="J36" s="189">
        <v>112594.33999999989</v>
      </c>
      <c r="K36" s="189">
        <v>1</v>
      </c>
    </row>
    <row r="37" spans="1:11" x14ac:dyDescent="0.25">
      <c r="A37" s="188" t="s">
        <v>155</v>
      </c>
      <c r="B37" s="188" t="s">
        <v>44</v>
      </c>
      <c r="C37" s="188" t="s">
        <v>82</v>
      </c>
      <c r="D37" s="188" t="s">
        <v>46</v>
      </c>
      <c r="E37" s="189">
        <v>103605.23999999985</v>
      </c>
      <c r="F37" s="189">
        <v>103605.23999999985</v>
      </c>
      <c r="G37" s="189">
        <v>1</v>
      </c>
      <c r="H37" s="189">
        <v>103605.23999999985</v>
      </c>
      <c r="I37" s="189">
        <v>1</v>
      </c>
      <c r="J37" s="189">
        <v>103605.23999999985</v>
      </c>
      <c r="K37" s="189">
        <v>1</v>
      </c>
    </row>
    <row r="38" spans="1:11" x14ac:dyDescent="0.25">
      <c r="A38" s="188" t="s">
        <v>155</v>
      </c>
      <c r="B38" s="188" t="s">
        <v>44</v>
      </c>
      <c r="C38" s="188" t="s">
        <v>81</v>
      </c>
      <c r="D38" s="188" t="s">
        <v>46</v>
      </c>
      <c r="E38" s="189">
        <v>95925.059999999983</v>
      </c>
      <c r="F38" s="189">
        <v>95925.059999999983</v>
      </c>
      <c r="G38" s="189">
        <v>1</v>
      </c>
      <c r="H38" s="189">
        <v>95925.059999999983</v>
      </c>
      <c r="I38" s="189">
        <v>1</v>
      </c>
      <c r="J38" s="189">
        <v>95925.059999999983</v>
      </c>
      <c r="K38" s="189">
        <v>1</v>
      </c>
    </row>
    <row r="39" spans="1:11" x14ac:dyDescent="0.25">
      <c r="A39" s="188" t="s">
        <v>155</v>
      </c>
      <c r="B39" s="188" t="s">
        <v>44</v>
      </c>
      <c r="C39" s="188" t="s">
        <v>75</v>
      </c>
      <c r="D39" s="188" t="s">
        <v>46</v>
      </c>
      <c r="E39" s="189">
        <v>95809.140000000101</v>
      </c>
      <c r="F39" s="189">
        <v>95809.140000000101</v>
      </c>
      <c r="G39" s="189">
        <v>1</v>
      </c>
      <c r="H39" s="189">
        <v>95809.140000000101</v>
      </c>
      <c r="I39" s="189">
        <v>1</v>
      </c>
      <c r="J39" s="189">
        <v>95809.140000000101</v>
      </c>
      <c r="K39" s="189">
        <v>1</v>
      </c>
    </row>
    <row r="40" spans="1:11" x14ac:dyDescent="0.25">
      <c r="A40" s="188" t="s">
        <v>155</v>
      </c>
      <c r="B40" s="188" t="s">
        <v>44</v>
      </c>
      <c r="C40" s="188" t="s">
        <v>72</v>
      </c>
      <c r="D40" s="188" t="s">
        <v>46</v>
      </c>
      <c r="E40" s="189">
        <v>95330.38367840006</v>
      </c>
      <c r="F40" s="189">
        <v>95330.38367840006</v>
      </c>
      <c r="G40" s="189">
        <v>1</v>
      </c>
      <c r="H40" s="189">
        <v>95330.38367840006</v>
      </c>
      <c r="I40" s="189">
        <v>1</v>
      </c>
      <c r="J40" s="189">
        <v>95330.38367840006</v>
      </c>
      <c r="K40" s="189">
        <v>1</v>
      </c>
    </row>
    <row r="41" spans="1:11" x14ac:dyDescent="0.25">
      <c r="A41" s="188" t="s">
        <v>155</v>
      </c>
      <c r="B41" s="188" t="s">
        <v>44</v>
      </c>
      <c r="C41" s="188" t="s">
        <v>71</v>
      </c>
      <c r="D41" s="188" t="s">
        <v>46</v>
      </c>
      <c r="E41" s="189">
        <v>134751.15000000011</v>
      </c>
      <c r="F41" s="189">
        <v>134751.15000000011</v>
      </c>
      <c r="G41" s="189">
        <v>1</v>
      </c>
      <c r="H41" s="189">
        <v>134751.15000000011</v>
      </c>
      <c r="I41" s="189">
        <v>1</v>
      </c>
      <c r="J41" s="189">
        <v>134751.15000000011</v>
      </c>
      <c r="K41" s="189">
        <v>1</v>
      </c>
    </row>
    <row r="42" spans="1:11" x14ac:dyDescent="0.25">
      <c r="A42" s="188" t="s">
        <v>155</v>
      </c>
      <c r="B42" s="188" t="s">
        <v>44</v>
      </c>
      <c r="C42" s="188" t="s">
        <v>45</v>
      </c>
      <c r="D42" s="188" t="s">
        <v>46</v>
      </c>
      <c r="E42" s="189">
        <v>68960.59000000004</v>
      </c>
      <c r="F42" s="189">
        <v>68960.59000000004</v>
      </c>
      <c r="G42" s="189">
        <v>1</v>
      </c>
      <c r="H42" s="189">
        <v>68960.59000000004</v>
      </c>
      <c r="I42" s="189">
        <v>1</v>
      </c>
      <c r="J42" s="189">
        <v>68960.59000000004</v>
      </c>
      <c r="K42" s="189">
        <v>1</v>
      </c>
    </row>
    <row r="43" spans="1:11" x14ac:dyDescent="0.25">
      <c r="A43" s="188" t="s">
        <v>155</v>
      </c>
      <c r="B43" s="188" t="s">
        <v>52</v>
      </c>
      <c r="C43" s="188" t="s">
        <v>76</v>
      </c>
      <c r="D43" s="188" t="s">
        <v>77</v>
      </c>
      <c r="E43" s="189">
        <v>5966.1388888888869</v>
      </c>
      <c r="F43" s="189">
        <v>5966.1388888888869</v>
      </c>
      <c r="G43" s="189">
        <v>1</v>
      </c>
      <c r="H43" s="189">
        <v>1193.2277777777774</v>
      </c>
      <c r="I43" s="189">
        <v>0.2</v>
      </c>
      <c r="J43" s="189">
        <v>0</v>
      </c>
      <c r="K43" s="189">
        <v>0</v>
      </c>
    </row>
    <row r="44" spans="1:11" x14ac:dyDescent="0.25">
      <c r="A44" s="188" t="s">
        <v>155</v>
      </c>
      <c r="B44" s="188" t="s">
        <v>52</v>
      </c>
      <c r="C44" s="188" t="s">
        <v>76</v>
      </c>
      <c r="D44" s="188" t="s">
        <v>78</v>
      </c>
      <c r="E44" s="189">
        <v>79946.261111111089</v>
      </c>
      <c r="F44" s="189">
        <v>17898.416666666661</v>
      </c>
      <c r="G44" s="189">
        <v>0.22388059701492535</v>
      </c>
      <c r="H44" s="189">
        <v>3579.683333333332</v>
      </c>
      <c r="I44" s="189">
        <v>4.4776119402985072E-2</v>
      </c>
      <c r="J44" s="189">
        <v>3579.683333333332</v>
      </c>
      <c r="K44" s="189">
        <v>4.4776119402985072E-2</v>
      </c>
    </row>
    <row r="45" spans="1:11" ht="45" x14ac:dyDescent="0.25">
      <c r="A45" s="188" t="s">
        <v>155</v>
      </c>
      <c r="B45" s="188" t="s">
        <v>52</v>
      </c>
      <c r="C45" s="188" t="s">
        <v>76</v>
      </c>
      <c r="D45" s="188" t="s">
        <v>197</v>
      </c>
      <c r="E45" s="189">
        <v>4772.9111111111097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</row>
    <row r="46" spans="1:11" ht="45" x14ac:dyDescent="0.25">
      <c r="A46" s="188" t="s">
        <v>155</v>
      </c>
      <c r="B46" s="188" t="s">
        <v>52</v>
      </c>
      <c r="C46" s="188" t="s">
        <v>76</v>
      </c>
      <c r="D46" s="188" t="s">
        <v>196</v>
      </c>
      <c r="E46" s="189">
        <v>4772.9111111111097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</row>
    <row r="47" spans="1:11" x14ac:dyDescent="0.25">
      <c r="A47" s="188" t="s">
        <v>155</v>
      </c>
      <c r="B47" s="188" t="s">
        <v>52</v>
      </c>
      <c r="C47" s="188" t="s">
        <v>76</v>
      </c>
      <c r="D47" s="188" t="s">
        <v>43</v>
      </c>
      <c r="E47" s="189">
        <v>11932.277777777774</v>
      </c>
      <c r="F47" s="189">
        <v>0</v>
      </c>
      <c r="G47" s="189">
        <v>0</v>
      </c>
      <c r="H47" s="189">
        <v>0</v>
      </c>
      <c r="I47" s="189">
        <v>0</v>
      </c>
      <c r="J47" s="189">
        <v>0</v>
      </c>
      <c r="K47" s="189">
        <v>0</v>
      </c>
    </row>
    <row r="48" spans="1:11" x14ac:dyDescent="0.25">
      <c r="A48" s="188" t="s">
        <v>155</v>
      </c>
      <c r="B48" s="188" t="s">
        <v>52</v>
      </c>
      <c r="C48" s="188" t="s">
        <v>80</v>
      </c>
      <c r="D48" s="188" t="s">
        <v>77</v>
      </c>
      <c r="E48" s="189">
        <v>1261.3153623188405</v>
      </c>
      <c r="F48" s="189">
        <v>1261.3153623188405</v>
      </c>
      <c r="G48" s="189">
        <v>1</v>
      </c>
      <c r="H48" s="189">
        <v>1261.3153623188405</v>
      </c>
      <c r="I48" s="189">
        <v>1</v>
      </c>
      <c r="J48" s="189">
        <v>0</v>
      </c>
      <c r="K48" s="189">
        <v>0</v>
      </c>
    </row>
    <row r="49" spans="1:11" x14ac:dyDescent="0.25">
      <c r="A49" s="188" t="s">
        <v>155</v>
      </c>
      <c r="B49" s="188" t="s">
        <v>52</v>
      </c>
      <c r="C49" s="188" t="s">
        <v>80</v>
      </c>
      <c r="D49" s="188" t="s">
        <v>78</v>
      </c>
      <c r="E49" s="189">
        <v>45407.353043478259</v>
      </c>
      <c r="F49" s="189">
        <v>40362.091594202895</v>
      </c>
      <c r="G49" s="189">
        <v>0.88888888888888884</v>
      </c>
      <c r="H49" s="189">
        <v>27748.937971014493</v>
      </c>
      <c r="I49" s="189">
        <v>0.61111111111111116</v>
      </c>
      <c r="J49" s="189">
        <v>25226.307246376811</v>
      </c>
      <c r="K49" s="189">
        <v>0.55555555555555558</v>
      </c>
    </row>
    <row r="50" spans="1:11" ht="45" x14ac:dyDescent="0.25">
      <c r="A50" s="188" t="s">
        <v>155</v>
      </c>
      <c r="B50" s="188" t="s">
        <v>52</v>
      </c>
      <c r="C50" s="188" t="s">
        <v>80</v>
      </c>
      <c r="D50" s="188" t="s">
        <v>197</v>
      </c>
      <c r="E50" s="189">
        <v>8829.2075362318828</v>
      </c>
      <c r="F50" s="189">
        <v>3783.946086956521</v>
      </c>
      <c r="G50" s="189">
        <v>0.42857142857142855</v>
      </c>
      <c r="H50" s="189">
        <v>3783.946086956521</v>
      </c>
      <c r="I50" s="189">
        <v>0.42857142857142855</v>
      </c>
      <c r="J50" s="189">
        <v>3783.946086956521</v>
      </c>
      <c r="K50" s="189">
        <v>0.42857142857142855</v>
      </c>
    </row>
    <row r="51" spans="1:11" x14ac:dyDescent="0.25">
      <c r="A51" s="188" t="s">
        <v>155</v>
      </c>
      <c r="B51" s="188" t="s">
        <v>52</v>
      </c>
      <c r="C51" s="188" t="s">
        <v>80</v>
      </c>
      <c r="D51" s="188" t="s">
        <v>79</v>
      </c>
      <c r="E51" s="189">
        <v>30271.568695652171</v>
      </c>
      <c r="F51" s="189">
        <v>20181.045797101448</v>
      </c>
      <c r="G51" s="189">
        <v>0.66666666666666663</v>
      </c>
      <c r="H51" s="189">
        <v>15135.784347826086</v>
      </c>
      <c r="I51" s="189">
        <v>0.5</v>
      </c>
      <c r="J51" s="189">
        <v>11351.838260869565</v>
      </c>
      <c r="K51" s="189">
        <v>0.375</v>
      </c>
    </row>
    <row r="52" spans="1:11" ht="45" x14ac:dyDescent="0.25">
      <c r="A52" s="188" t="s">
        <v>155</v>
      </c>
      <c r="B52" s="188" t="s">
        <v>52</v>
      </c>
      <c r="C52" s="188" t="s">
        <v>80</v>
      </c>
      <c r="D52" s="188" t="s">
        <v>196</v>
      </c>
      <c r="E52" s="189">
        <v>1261.3153623188405</v>
      </c>
      <c r="F52" s="189">
        <v>1261.3153623188405</v>
      </c>
      <c r="G52" s="189">
        <v>1</v>
      </c>
      <c r="H52" s="189">
        <v>0</v>
      </c>
      <c r="I52" s="189">
        <v>0</v>
      </c>
      <c r="J52" s="189">
        <v>0</v>
      </c>
      <c r="K52" s="189">
        <v>0</v>
      </c>
    </row>
    <row r="53" spans="1:11" x14ac:dyDescent="0.25">
      <c r="A53" s="188" t="s">
        <v>155</v>
      </c>
      <c r="B53" s="188" t="s">
        <v>52</v>
      </c>
      <c r="C53" s="188" t="s">
        <v>83</v>
      </c>
      <c r="D53" s="188" t="s">
        <v>78</v>
      </c>
      <c r="E53" s="189">
        <v>55105.791044776124</v>
      </c>
      <c r="F53" s="189">
        <v>25716.035820895526</v>
      </c>
      <c r="G53" s="189">
        <v>0.46666666666666667</v>
      </c>
      <c r="H53" s="189">
        <v>18368.597014925374</v>
      </c>
      <c r="I53" s="189">
        <v>0.33333333333333331</v>
      </c>
      <c r="J53" s="189">
        <v>17144.023880597018</v>
      </c>
      <c r="K53" s="189">
        <v>0.31111111111111117</v>
      </c>
    </row>
    <row r="54" spans="1:11" ht="45" x14ac:dyDescent="0.25">
      <c r="A54" s="188" t="s">
        <v>155</v>
      </c>
      <c r="B54" s="188" t="s">
        <v>52</v>
      </c>
      <c r="C54" s="188" t="s">
        <v>83</v>
      </c>
      <c r="D54" s="188" t="s">
        <v>196</v>
      </c>
      <c r="E54" s="189">
        <v>22042.31641791045</v>
      </c>
      <c r="F54" s="189">
        <v>0</v>
      </c>
      <c r="G54" s="189">
        <v>0</v>
      </c>
      <c r="H54" s="189">
        <v>0</v>
      </c>
      <c r="I54" s="189">
        <v>0</v>
      </c>
      <c r="J54" s="189">
        <v>0</v>
      </c>
      <c r="K54" s="189">
        <v>0</v>
      </c>
    </row>
    <row r="55" spans="1:11" x14ac:dyDescent="0.25">
      <c r="A55" s="188" t="s">
        <v>155</v>
      </c>
      <c r="B55" s="188" t="s">
        <v>52</v>
      </c>
      <c r="C55" s="188" t="s">
        <v>83</v>
      </c>
      <c r="D55" s="188" t="s">
        <v>89</v>
      </c>
      <c r="E55" s="189">
        <v>4898.2925373134331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</row>
    <row r="56" spans="1:11" x14ac:dyDescent="0.25">
      <c r="A56" s="188" t="s">
        <v>155</v>
      </c>
      <c r="B56" s="188" t="s">
        <v>52</v>
      </c>
      <c r="C56" s="188" t="s">
        <v>86</v>
      </c>
      <c r="D56" s="188" t="s">
        <v>78</v>
      </c>
      <c r="E56" s="189">
        <v>80497.16</v>
      </c>
      <c r="F56" s="189">
        <v>26832.386666666665</v>
      </c>
      <c r="G56" s="189">
        <v>0.33333333333333331</v>
      </c>
      <c r="H56" s="189">
        <v>26832.386666666665</v>
      </c>
      <c r="I56" s="189">
        <v>0.33333333333333331</v>
      </c>
      <c r="J56" s="189">
        <v>26832.386666666665</v>
      </c>
      <c r="K56" s="189">
        <v>0.33333333333333331</v>
      </c>
    </row>
    <row r="57" spans="1:11" x14ac:dyDescent="0.25">
      <c r="A57" s="188" t="s">
        <v>155</v>
      </c>
      <c r="B57" s="188" t="s">
        <v>52</v>
      </c>
      <c r="C57" s="188" t="s">
        <v>96</v>
      </c>
      <c r="D57" s="188" t="s">
        <v>78</v>
      </c>
      <c r="E57" s="189">
        <v>55990.299677419353</v>
      </c>
      <c r="F57" s="189">
        <v>17227.784516129032</v>
      </c>
      <c r="G57" s="189">
        <v>0.30769230769230771</v>
      </c>
      <c r="H57" s="189">
        <v>17227.784516129032</v>
      </c>
      <c r="I57" s="189">
        <v>0.30769230769230771</v>
      </c>
      <c r="J57" s="189">
        <v>17227.784516129032</v>
      </c>
      <c r="K57" s="189">
        <v>0.30769230769230771</v>
      </c>
    </row>
    <row r="58" spans="1:11" ht="45" x14ac:dyDescent="0.25">
      <c r="A58" s="188" t="s">
        <v>155</v>
      </c>
      <c r="B58" s="188" t="s">
        <v>52</v>
      </c>
      <c r="C58" s="188" t="s">
        <v>96</v>
      </c>
      <c r="D58" s="188" t="s">
        <v>197</v>
      </c>
      <c r="E58" s="189">
        <v>7178.2435483870959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</row>
    <row r="59" spans="1:11" ht="45" x14ac:dyDescent="0.25">
      <c r="A59" s="188" t="s">
        <v>155</v>
      </c>
      <c r="B59" s="188" t="s">
        <v>52</v>
      </c>
      <c r="C59" s="188" t="s">
        <v>96</v>
      </c>
      <c r="D59" s="188" t="s">
        <v>196</v>
      </c>
      <c r="E59" s="189">
        <v>10049.540967741934</v>
      </c>
      <c r="F59" s="189">
        <v>2871.297419354838</v>
      </c>
      <c r="G59" s="189">
        <v>0.2857142857142857</v>
      </c>
      <c r="H59" s="189">
        <v>0</v>
      </c>
      <c r="I59" s="189">
        <v>0</v>
      </c>
      <c r="J59" s="189">
        <v>0</v>
      </c>
      <c r="K59" s="189">
        <v>0</v>
      </c>
    </row>
    <row r="60" spans="1:11" x14ac:dyDescent="0.25">
      <c r="A60" s="188" t="s">
        <v>155</v>
      </c>
      <c r="B60" s="188" t="s">
        <v>52</v>
      </c>
      <c r="C60" s="188" t="s">
        <v>96</v>
      </c>
      <c r="D60" s="188" t="s">
        <v>89</v>
      </c>
      <c r="E60" s="189">
        <v>4306.9461290322579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</row>
    <row r="61" spans="1:11" x14ac:dyDescent="0.25">
      <c r="A61" s="188" t="s">
        <v>155</v>
      </c>
      <c r="B61" s="188" t="s">
        <v>52</v>
      </c>
      <c r="C61" s="188" t="s">
        <v>96</v>
      </c>
      <c r="D61" s="188" t="s">
        <v>43</v>
      </c>
      <c r="E61" s="189">
        <v>11485.189677419354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</row>
    <row r="62" spans="1:11" x14ac:dyDescent="0.25">
      <c r="A62" s="188" t="s">
        <v>155</v>
      </c>
      <c r="B62" s="188" t="s">
        <v>52</v>
      </c>
      <c r="C62" s="188" t="s">
        <v>104</v>
      </c>
      <c r="D62" s="188" t="s">
        <v>78</v>
      </c>
      <c r="E62" s="189">
        <v>57547.239130434791</v>
      </c>
      <c r="F62" s="189">
        <v>19182.413043478264</v>
      </c>
      <c r="G62" s="189">
        <v>0.33333333333333331</v>
      </c>
      <c r="H62" s="189">
        <v>19182.413043478264</v>
      </c>
      <c r="I62" s="189">
        <v>0.33333333333333331</v>
      </c>
      <c r="J62" s="189">
        <v>19182.413043478264</v>
      </c>
      <c r="K62" s="189">
        <v>0.33333333333333331</v>
      </c>
    </row>
    <row r="63" spans="1:11" ht="45" x14ac:dyDescent="0.25">
      <c r="A63" s="188" t="s">
        <v>155</v>
      </c>
      <c r="B63" s="188" t="s">
        <v>52</v>
      </c>
      <c r="C63" s="188" t="s">
        <v>104</v>
      </c>
      <c r="D63" s="188" t="s">
        <v>197</v>
      </c>
      <c r="E63" s="189">
        <v>16624.757971014496</v>
      </c>
      <c r="F63" s="189">
        <v>16624.757971014496</v>
      </c>
      <c r="G63" s="189">
        <v>1</v>
      </c>
      <c r="H63" s="189">
        <v>16624.757971014496</v>
      </c>
      <c r="I63" s="189">
        <v>1</v>
      </c>
      <c r="J63" s="189">
        <v>16624.757971014496</v>
      </c>
      <c r="K63" s="189">
        <v>1</v>
      </c>
    </row>
    <row r="64" spans="1:11" ht="45" x14ac:dyDescent="0.25">
      <c r="A64" s="188" t="s">
        <v>155</v>
      </c>
      <c r="B64" s="188" t="s">
        <v>52</v>
      </c>
      <c r="C64" s="188" t="s">
        <v>104</v>
      </c>
      <c r="D64" s="188" t="s">
        <v>196</v>
      </c>
      <c r="E64" s="189">
        <v>14067.102898550727</v>
      </c>
      <c r="F64" s="189">
        <v>14067.102898550727</v>
      </c>
      <c r="G64" s="189">
        <v>1</v>
      </c>
      <c r="H64" s="189">
        <v>14067.102898550727</v>
      </c>
      <c r="I64" s="189">
        <v>1</v>
      </c>
      <c r="J64" s="189">
        <v>14067.102898550727</v>
      </c>
      <c r="K64" s="189">
        <v>1</v>
      </c>
    </row>
    <row r="65" spans="1:11" x14ac:dyDescent="0.25">
      <c r="A65" s="188" t="s">
        <v>155</v>
      </c>
      <c r="B65" s="188" t="s">
        <v>52</v>
      </c>
      <c r="C65" s="188" t="s">
        <v>123</v>
      </c>
      <c r="D65" s="188" t="s">
        <v>78</v>
      </c>
      <c r="E65" s="189">
        <v>36078.193121311473</v>
      </c>
      <c r="F65" s="189">
        <v>12026.06437377049</v>
      </c>
      <c r="G65" s="189">
        <v>0.33333333333333331</v>
      </c>
      <c r="H65" s="189">
        <v>12026.06437377049</v>
      </c>
      <c r="I65" s="189">
        <v>0.33333333333333331</v>
      </c>
      <c r="J65" s="189">
        <v>12026.06437377049</v>
      </c>
      <c r="K65" s="189">
        <v>0.33333333333333331</v>
      </c>
    </row>
    <row r="66" spans="1:11" ht="45" x14ac:dyDescent="0.25">
      <c r="A66" s="188" t="s">
        <v>155</v>
      </c>
      <c r="B66" s="188" t="s">
        <v>52</v>
      </c>
      <c r="C66" s="188" t="s">
        <v>123</v>
      </c>
      <c r="D66" s="188" t="s">
        <v>197</v>
      </c>
      <c r="E66" s="189">
        <v>6013.0321868852461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</row>
    <row r="67" spans="1:11" ht="45" x14ac:dyDescent="0.25">
      <c r="A67" s="188" t="s">
        <v>155</v>
      </c>
      <c r="B67" s="188" t="s">
        <v>52</v>
      </c>
      <c r="C67" s="188" t="s">
        <v>123</v>
      </c>
      <c r="D67" s="188" t="s">
        <v>196</v>
      </c>
      <c r="E67" s="189">
        <v>11023.892342622952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</row>
    <row r="68" spans="1:11" x14ac:dyDescent="0.25">
      <c r="A68" s="188" t="s">
        <v>155</v>
      </c>
      <c r="B68" s="188" t="s">
        <v>52</v>
      </c>
      <c r="C68" s="188" t="s">
        <v>123</v>
      </c>
      <c r="D68" s="188" t="s">
        <v>89</v>
      </c>
      <c r="E68" s="189">
        <v>2004.344062295082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</row>
    <row r="69" spans="1:11" x14ac:dyDescent="0.25">
      <c r="A69" s="188" t="s">
        <v>155</v>
      </c>
      <c r="B69" s="188" t="s">
        <v>52</v>
      </c>
      <c r="C69" s="188" t="s">
        <v>123</v>
      </c>
      <c r="D69" s="188" t="s">
        <v>43</v>
      </c>
      <c r="E69" s="189">
        <v>6013.0321868852461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</row>
    <row r="70" spans="1:11" x14ac:dyDescent="0.25">
      <c r="A70" s="188" t="s">
        <v>155</v>
      </c>
      <c r="B70" s="188" t="s">
        <v>52</v>
      </c>
      <c r="C70" s="188" t="s">
        <v>126</v>
      </c>
      <c r="D70" s="188" t="s">
        <v>78</v>
      </c>
      <c r="E70" s="189">
        <v>5715.3488090909104</v>
      </c>
      <c r="F70" s="189">
        <v>0</v>
      </c>
      <c r="G70" s="189">
        <v>0</v>
      </c>
      <c r="H70" s="189">
        <v>0</v>
      </c>
      <c r="I70" s="189">
        <v>0</v>
      </c>
      <c r="J70" s="189">
        <v>0</v>
      </c>
      <c r="K70" s="189">
        <v>0</v>
      </c>
    </row>
    <row r="71" spans="1:11" ht="45" x14ac:dyDescent="0.25">
      <c r="A71" s="188" t="s">
        <v>155</v>
      </c>
      <c r="B71" s="188" t="s">
        <v>52</v>
      </c>
      <c r="C71" s="188" t="s">
        <v>126</v>
      </c>
      <c r="D71" s="188" t="s">
        <v>197</v>
      </c>
      <c r="E71" s="189">
        <v>17146.046427272733</v>
      </c>
      <c r="F71" s="189">
        <v>0</v>
      </c>
      <c r="G71" s="189">
        <v>0</v>
      </c>
      <c r="H71" s="189">
        <v>0</v>
      </c>
      <c r="I71" s="189">
        <v>0</v>
      </c>
      <c r="J71" s="189">
        <v>0</v>
      </c>
      <c r="K71" s="189">
        <v>0</v>
      </c>
    </row>
    <row r="72" spans="1:11" x14ac:dyDescent="0.25">
      <c r="A72" s="188" t="s">
        <v>155</v>
      </c>
      <c r="B72" s="188" t="s">
        <v>52</v>
      </c>
      <c r="C72" s="188" t="s">
        <v>126</v>
      </c>
      <c r="D72" s="188" t="s">
        <v>79</v>
      </c>
      <c r="E72" s="189">
        <v>40007.441663636375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</row>
    <row r="73" spans="1:11" x14ac:dyDescent="0.25">
      <c r="A73" s="188" t="s">
        <v>155</v>
      </c>
      <c r="B73" s="188" t="s">
        <v>52</v>
      </c>
      <c r="C73" s="188" t="s">
        <v>131</v>
      </c>
      <c r="D73" s="188" t="s">
        <v>77</v>
      </c>
      <c r="E73" s="189">
        <v>2476.7033333333334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</row>
    <row r="74" spans="1:11" x14ac:dyDescent="0.25">
      <c r="A74" s="188" t="s">
        <v>155</v>
      </c>
      <c r="B74" s="188" t="s">
        <v>52</v>
      </c>
      <c r="C74" s="188" t="s">
        <v>131</v>
      </c>
      <c r="D74" s="188" t="s">
        <v>78</v>
      </c>
      <c r="E74" s="189">
        <v>17336.923333333332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</row>
    <row r="75" spans="1:11" ht="45" x14ac:dyDescent="0.25">
      <c r="A75" s="188" t="s">
        <v>155</v>
      </c>
      <c r="B75" s="188" t="s">
        <v>52</v>
      </c>
      <c r="C75" s="188" t="s">
        <v>131</v>
      </c>
      <c r="D75" s="188" t="s">
        <v>197</v>
      </c>
      <c r="E75" s="189">
        <v>9906.8133333333335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</row>
    <row r="76" spans="1:11" x14ac:dyDescent="0.25">
      <c r="A76" s="188" t="s">
        <v>155</v>
      </c>
      <c r="B76" s="188" t="s">
        <v>52</v>
      </c>
      <c r="C76" s="188" t="s">
        <v>131</v>
      </c>
      <c r="D76" s="188" t="s">
        <v>79</v>
      </c>
      <c r="E76" s="189">
        <v>64394.286666666667</v>
      </c>
      <c r="F76" s="189">
        <v>0</v>
      </c>
      <c r="G76" s="189">
        <v>0</v>
      </c>
      <c r="H76" s="189">
        <v>0</v>
      </c>
      <c r="I76" s="189">
        <v>0</v>
      </c>
      <c r="J76" s="189">
        <v>0</v>
      </c>
      <c r="K76" s="189">
        <v>0</v>
      </c>
    </row>
    <row r="77" spans="1:11" ht="45" x14ac:dyDescent="0.25">
      <c r="A77" s="188" t="s">
        <v>155</v>
      </c>
      <c r="B77" s="188" t="s">
        <v>52</v>
      </c>
      <c r="C77" s="188" t="s">
        <v>131</v>
      </c>
      <c r="D77" s="188" t="s">
        <v>196</v>
      </c>
      <c r="E77" s="189">
        <v>19813.626666666667</v>
      </c>
      <c r="F77" s="189">
        <v>0</v>
      </c>
      <c r="G77" s="189">
        <v>0</v>
      </c>
      <c r="H77" s="189">
        <v>0</v>
      </c>
      <c r="I77" s="189">
        <v>0</v>
      </c>
      <c r="J77" s="189">
        <v>0</v>
      </c>
      <c r="K77" s="189">
        <v>0</v>
      </c>
    </row>
    <row r="78" spans="1:11" x14ac:dyDescent="0.25">
      <c r="A78" s="188" t="s">
        <v>155</v>
      </c>
      <c r="B78" s="188" t="s">
        <v>52</v>
      </c>
      <c r="C78" s="188" t="s">
        <v>149</v>
      </c>
      <c r="D78" s="188" t="s">
        <v>150</v>
      </c>
      <c r="E78" s="189">
        <v>9.72487345276196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</row>
    <row r="79" spans="1:11" x14ac:dyDescent="0.25">
      <c r="A79" s="188" t="s">
        <v>155</v>
      </c>
      <c r="B79" s="188" t="s">
        <v>52</v>
      </c>
      <c r="C79" s="188" t="s">
        <v>149</v>
      </c>
      <c r="D79" s="188" t="s">
        <v>151</v>
      </c>
      <c r="E79" s="189">
        <v>58.349240716571757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</row>
    <row r="80" spans="1:11" x14ac:dyDescent="0.25">
      <c r="A80" s="188" t="s">
        <v>155</v>
      </c>
      <c r="B80" s="188" t="s">
        <v>52</v>
      </c>
      <c r="C80" s="188" t="s">
        <v>149</v>
      </c>
      <c r="D80" s="188" t="s">
        <v>152</v>
      </c>
      <c r="E80" s="189">
        <v>8470.3647773556677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</row>
    <row r="81" spans="1:11" x14ac:dyDescent="0.25">
      <c r="A81" s="188" t="s">
        <v>155</v>
      </c>
      <c r="B81" s="188" t="s">
        <v>105</v>
      </c>
      <c r="C81" s="188" t="s">
        <v>173</v>
      </c>
      <c r="D81" s="188" t="s">
        <v>107</v>
      </c>
      <c r="E81" s="189">
        <v>1420480</v>
      </c>
      <c r="F81" s="190"/>
      <c r="G81" s="190"/>
      <c r="H81" s="190"/>
      <c r="I81" s="190"/>
      <c r="J81" s="190"/>
      <c r="K81" s="190"/>
    </row>
    <row r="82" spans="1:11" x14ac:dyDescent="0.25">
      <c r="A82" s="188" t="s">
        <v>155</v>
      </c>
      <c r="B82" s="188" t="s">
        <v>105</v>
      </c>
      <c r="C82" s="188" t="s">
        <v>174</v>
      </c>
      <c r="D82" s="188" t="s">
        <v>107</v>
      </c>
      <c r="E82" s="189">
        <v>352478.99232000008</v>
      </c>
      <c r="F82" s="190"/>
      <c r="G82" s="190"/>
      <c r="H82" s="190"/>
      <c r="I82" s="190"/>
      <c r="J82" s="190"/>
      <c r="K82" s="190"/>
    </row>
    <row r="83" spans="1:11" x14ac:dyDescent="0.25">
      <c r="A83" s="188" t="s">
        <v>155</v>
      </c>
      <c r="B83" s="188" t="s">
        <v>105</v>
      </c>
      <c r="C83" s="188" t="s">
        <v>41</v>
      </c>
      <c r="D83" s="188" t="s">
        <v>107</v>
      </c>
      <c r="E83" s="189">
        <v>250809.98000000007</v>
      </c>
      <c r="F83" s="190"/>
      <c r="G83" s="190"/>
      <c r="H83" s="190"/>
      <c r="I83" s="190"/>
      <c r="J83" s="190"/>
      <c r="K83" s="190"/>
    </row>
    <row r="84" spans="1:11" x14ac:dyDescent="0.25">
      <c r="A84" s="188" t="s">
        <v>155</v>
      </c>
      <c r="B84" s="188" t="s">
        <v>105</v>
      </c>
      <c r="C84" s="188" t="s">
        <v>175</v>
      </c>
      <c r="D84" s="188" t="s">
        <v>107</v>
      </c>
      <c r="E84" s="189">
        <v>1244360</v>
      </c>
      <c r="F84" s="190"/>
      <c r="G84" s="190"/>
      <c r="H84" s="190"/>
      <c r="I84" s="190"/>
      <c r="J84" s="190"/>
      <c r="K84" s="190"/>
    </row>
    <row r="85" spans="1:11" x14ac:dyDescent="0.25">
      <c r="A85" s="188" t="s">
        <v>155</v>
      </c>
      <c r="B85" s="188" t="s">
        <v>105</v>
      </c>
      <c r="C85" s="188" t="s">
        <v>176</v>
      </c>
      <c r="D85" s="188" t="s">
        <v>107</v>
      </c>
      <c r="E85" s="189">
        <v>1216020</v>
      </c>
      <c r="F85" s="190"/>
      <c r="G85" s="190"/>
      <c r="H85" s="190"/>
      <c r="I85" s="190"/>
      <c r="J85" s="190"/>
      <c r="K85" s="190"/>
    </row>
    <row r="86" spans="1:11" x14ac:dyDescent="0.25">
      <c r="A86" s="188" t="s">
        <v>155</v>
      </c>
      <c r="B86" s="188" t="s">
        <v>105</v>
      </c>
      <c r="C86" s="188" t="s">
        <v>177</v>
      </c>
      <c r="D86" s="188" t="s">
        <v>107</v>
      </c>
      <c r="E86" s="189">
        <v>1165700</v>
      </c>
      <c r="F86" s="190"/>
      <c r="G86" s="190"/>
      <c r="H86" s="190"/>
      <c r="I86" s="190"/>
      <c r="J86" s="190"/>
      <c r="K86" s="190"/>
    </row>
    <row r="87" spans="1:11" x14ac:dyDescent="0.25">
      <c r="A87" s="188" t="s">
        <v>155</v>
      </c>
      <c r="B87" s="188" t="s">
        <v>105</v>
      </c>
      <c r="C87" s="188" t="s">
        <v>178</v>
      </c>
      <c r="D87" s="188" t="s">
        <v>107</v>
      </c>
      <c r="E87" s="189">
        <v>1049600</v>
      </c>
      <c r="F87" s="190"/>
      <c r="G87" s="190"/>
      <c r="H87" s="190"/>
      <c r="I87" s="190"/>
      <c r="J87" s="190"/>
      <c r="K87" s="190"/>
    </row>
    <row r="88" spans="1:11" x14ac:dyDescent="0.25">
      <c r="A88" s="188" t="s">
        <v>155</v>
      </c>
      <c r="B88" s="188" t="s">
        <v>105</v>
      </c>
      <c r="C88" s="188" t="s">
        <v>172</v>
      </c>
      <c r="D88" s="188" t="s">
        <v>107</v>
      </c>
      <c r="E88" s="189">
        <v>1424750</v>
      </c>
      <c r="F88" s="190"/>
      <c r="G88" s="190"/>
      <c r="H88" s="190"/>
      <c r="I88" s="190"/>
      <c r="J88" s="190"/>
      <c r="K88" s="190"/>
    </row>
    <row r="89" spans="1:11" x14ac:dyDescent="0.25">
      <c r="A89" s="188" t="s">
        <v>155</v>
      </c>
      <c r="B89" s="188" t="s">
        <v>190</v>
      </c>
      <c r="C89" s="188" t="s">
        <v>172</v>
      </c>
      <c r="D89" s="188" t="s">
        <v>184</v>
      </c>
      <c r="E89" s="189">
        <v>1105480</v>
      </c>
      <c r="F89" s="190"/>
      <c r="G89" s="190"/>
      <c r="H89" s="190"/>
      <c r="I89" s="190"/>
      <c r="J89" s="190"/>
      <c r="K89" s="190"/>
    </row>
    <row r="90" spans="1:11" x14ac:dyDescent="0.25">
      <c r="A90" s="188" t="s">
        <v>155</v>
      </c>
      <c r="B90" s="188" t="s">
        <v>105</v>
      </c>
      <c r="C90" s="188" t="s">
        <v>47</v>
      </c>
      <c r="D90" s="188" t="s">
        <v>107</v>
      </c>
      <c r="E90" s="189">
        <v>398423.89138000004</v>
      </c>
      <c r="F90" s="190"/>
      <c r="G90" s="190"/>
      <c r="H90" s="190"/>
      <c r="I90" s="190"/>
      <c r="J90" s="190"/>
      <c r="K90" s="190"/>
    </row>
    <row r="91" spans="1:11" x14ac:dyDescent="0.25">
      <c r="A91" s="188" t="s">
        <v>155</v>
      </c>
      <c r="B91" s="188" t="s">
        <v>105</v>
      </c>
      <c r="C91" s="188" t="s">
        <v>182</v>
      </c>
      <c r="D91" s="188" t="s">
        <v>107</v>
      </c>
      <c r="E91" s="189">
        <v>1407060</v>
      </c>
      <c r="F91" s="190"/>
      <c r="G91" s="190"/>
      <c r="H91" s="190"/>
      <c r="I91" s="190"/>
      <c r="J91" s="190"/>
      <c r="K91" s="190"/>
    </row>
    <row r="92" spans="1:11" x14ac:dyDescent="0.25">
      <c r="A92" s="188" t="s">
        <v>155</v>
      </c>
      <c r="B92" s="188" t="s">
        <v>105</v>
      </c>
      <c r="C92" s="188" t="s">
        <v>183</v>
      </c>
      <c r="D92" s="188" t="s">
        <v>107</v>
      </c>
      <c r="E92" s="189">
        <v>1425220</v>
      </c>
      <c r="F92" s="190"/>
      <c r="G92" s="190"/>
      <c r="H92" s="190"/>
      <c r="I92" s="190"/>
      <c r="J92" s="190"/>
      <c r="K92" s="190"/>
    </row>
    <row r="93" spans="1:11" ht="30" x14ac:dyDescent="0.25">
      <c r="A93" s="188" t="s">
        <v>155</v>
      </c>
      <c r="B93" s="188" t="s">
        <v>52</v>
      </c>
      <c r="C93" s="188" t="s">
        <v>188</v>
      </c>
      <c r="D93" s="188" t="s">
        <v>150</v>
      </c>
      <c r="E93" s="189">
        <v>975.83</v>
      </c>
      <c r="F93" s="190"/>
      <c r="G93" s="190"/>
      <c r="H93" s="190"/>
      <c r="I93" s="190"/>
      <c r="J93" s="190"/>
      <c r="K93" s="190"/>
    </row>
    <row r="94" spans="1:11" ht="30" x14ac:dyDescent="0.25">
      <c r="A94" s="188" t="s">
        <v>155</v>
      </c>
      <c r="B94" s="188" t="s">
        <v>52</v>
      </c>
      <c r="C94" s="188" t="s">
        <v>188</v>
      </c>
      <c r="D94" s="188" t="s">
        <v>151</v>
      </c>
      <c r="E94" s="189">
        <v>5855</v>
      </c>
      <c r="F94" s="190"/>
      <c r="G94" s="190"/>
      <c r="H94" s="190"/>
      <c r="I94" s="190"/>
      <c r="J94" s="190"/>
      <c r="K94" s="190"/>
    </row>
    <row r="95" spans="1:11" ht="30" x14ac:dyDescent="0.25">
      <c r="A95" s="188" t="s">
        <v>155</v>
      </c>
      <c r="B95" s="188" t="s">
        <v>52</v>
      </c>
      <c r="C95" s="188" t="s">
        <v>191</v>
      </c>
      <c r="D95" s="188" t="s">
        <v>84</v>
      </c>
      <c r="E95" s="189">
        <v>162000</v>
      </c>
      <c r="F95" s="190"/>
      <c r="G95" s="190"/>
      <c r="H95" s="190"/>
      <c r="I95" s="190"/>
      <c r="J95" s="190"/>
      <c r="K95" s="19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765168.40909090918</v>
      </c>
      <c r="K24" s="178">
        <v>0.84090909090909105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0</v>
      </c>
      <c r="I35" s="178">
        <v>0</v>
      </c>
      <c r="J35" s="178">
        <v>0</v>
      </c>
      <c r="K35" s="178">
        <v>0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1298.966567164179</v>
      </c>
      <c r="F48" s="178">
        <v>1298.966567164179</v>
      </c>
      <c r="G48" s="178">
        <v>1</v>
      </c>
      <c r="H48" s="178">
        <v>1298.966567164179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46762.796417910446</v>
      </c>
      <c r="F49" s="178">
        <v>41566.930149253727</v>
      </c>
      <c r="G49" s="178">
        <v>0.88888888888888884</v>
      </c>
      <c r="H49" s="178">
        <v>28577.264477611941</v>
      </c>
      <c r="I49" s="178">
        <v>0.61111111111111116</v>
      </c>
      <c r="J49" s="178">
        <v>25979.331343283582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6494.8328358208946</v>
      </c>
      <c r="F50" s="178">
        <v>3896.8997014925367</v>
      </c>
      <c r="G50" s="178">
        <v>0.6</v>
      </c>
      <c r="H50" s="178">
        <v>3896.8997014925367</v>
      </c>
      <c r="I50" s="178">
        <v>0.6</v>
      </c>
      <c r="J50" s="178">
        <v>3896.8997014925367</v>
      </c>
      <c r="K50" s="178">
        <v>0.6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31175.197611940297</v>
      </c>
      <c r="F51" s="178">
        <v>20783.465074626863</v>
      </c>
      <c r="G51" s="178">
        <v>0.66666666666666663</v>
      </c>
      <c r="H51" s="178">
        <v>15587.598805970149</v>
      </c>
      <c r="I51" s="178">
        <v>0.5</v>
      </c>
      <c r="J51" s="178">
        <v>11690.699104477611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1298.966567164179</v>
      </c>
      <c r="F52" s="178">
        <v>1298.966567164179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0</v>
      </c>
      <c r="K65" s="178">
        <v>0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198</v>
      </c>
      <c r="F1" s="172" t="s">
        <v>160</v>
      </c>
      <c r="G1" s="172" t="s">
        <v>161</v>
      </c>
      <c r="H1" s="172" t="s">
        <v>162</v>
      </c>
      <c r="I1" s="172" t="s">
        <v>186</v>
      </c>
      <c r="J1" s="172" t="s">
        <v>164</v>
      </c>
      <c r="K1" s="172" t="s">
        <v>187</v>
      </c>
      <c r="L1" s="172" t="s">
        <v>199</v>
      </c>
      <c r="M1" s="172" t="s">
        <v>200</v>
      </c>
    </row>
    <row r="2" spans="1:13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41032.235999999997</v>
      </c>
      <c r="F2" s="174">
        <v>0</v>
      </c>
      <c r="G2" s="174">
        <v>0</v>
      </c>
      <c r="H2" s="174">
        <v>0</v>
      </c>
      <c r="I2" s="174">
        <v>0</v>
      </c>
      <c r="J2" s="174">
        <v>0</v>
      </c>
      <c r="K2" s="174">
        <v>0</v>
      </c>
      <c r="L2" s="174">
        <v>0</v>
      </c>
      <c r="M2" s="173" t="s">
        <v>201</v>
      </c>
    </row>
    <row r="3" spans="1:13" x14ac:dyDescent="0.25">
      <c r="A3" s="173" t="s">
        <v>155</v>
      </c>
      <c r="B3" s="173" t="s">
        <v>52</v>
      </c>
      <c r="C3" s="173" t="s">
        <v>100</v>
      </c>
      <c r="D3" s="173" t="s">
        <v>102</v>
      </c>
      <c r="E3" s="174">
        <v>20516.117999999999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3" t="s">
        <v>201</v>
      </c>
    </row>
    <row r="4" spans="1:13" x14ac:dyDescent="0.25">
      <c r="A4" s="173" t="s">
        <v>155</v>
      </c>
      <c r="B4" s="173" t="s">
        <v>52</v>
      </c>
      <c r="C4" s="173" t="s">
        <v>103</v>
      </c>
      <c r="D4" s="173" t="s">
        <v>101</v>
      </c>
      <c r="E4" s="174">
        <v>41032.23626666666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  <c r="L4" s="174">
        <v>0</v>
      </c>
      <c r="M4" s="173" t="s">
        <v>201</v>
      </c>
    </row>
    <row r="5" spans="1:13" x14ac:dyDescent="0.25">
      <c r="A5" s="173" t="s">
        <v>155</v>
      </c>
      <c r="B5" s="173" t="s">
        <v>52</v>
      </c>
      <c r="C5" s="173" t="s">
        <v>103</v>
      </c>
      <c r="D5" s="173" t="s">
        <v>102</v>
      </c>
      <c r="E5" s="174">
        <v>20516.11813333333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3" t="s">
        <v>201</v>
      </c>
    </row>
    <row r="6" spans="1:13" x14ac:dyDescent="0.25">
      <c r="A6" s="173" t="s">
        <v>155</v>
      </c>
      <c r="B6" s="173" t="s">
        <v>52</v>
      </c>
      <c r="C6" s="173" t="s">
        <v>135</v>
      </c>
      <c r="D6" s="173" t="s">
        <v>136</v>
      </c>
      <c r="E6" s="174">
        <v>116529.73999999999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  <c r="L6" s="174">
        <v>0</v>
      </c>
      <c r="M6" s="173" t="s">
        <v>201</v>
      </c>
    </row>
    <row r="7" spans="1:13" ht="30" x14ac:dyDescent="0.25">
      <c r="A7" s="173" t="s">
        <v>155</v>
      </c>
      <c r="B7" s="173" t="s">
        <v>52</v>
      </c>
      <c r="C7" s="173" t="s">
        <v>94</v>
      </c>
      <c r="D7" s="173" t="s">
        <v>51</v>
      </c>
      <c r="E7" s="174">
        <v>66526.931673225001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3" t="s">
        <v>201</v>
      </c>
    </row>
    <row r="8" spans="1:13" ht="30" x14ac:dyDescent="0.25">
      <c r="A8" s="173" t="s">
        <v>155</v>
      </c>
      <c r="B8" s="173" t="s">
        <v>52</v>
      </c>
      <c r="C8" s="173" t="s">
        <v>95</v>
      </c>
      <c r="D8" s="173" t="s">
        <v>168</v>
      </c>
      <c r="E8" s="174">
        <v>27322.570000000007</v>
      </c>
      <c r="F8" s="174">
        <v>27322.570000000007</v>
      </c>
      <c r="G8" s="174">
        <v>1</v>
      </c>
      <c r="H8" s="174">
        <v>27322.570000000007</v>
      </c>
      <c r="I8" s="174">
        <v>1</v>
      </c>
      <c r="J8" s="174">
        <v>27322.570000000007</v>
      </c>
      <c r="K8" s="174">
        <v>1</v>
      </c>
      <c r="L8" s="174">
        <v>27322.570000000007</v>
      </c>
      <c r="M8" s="173" t="s">
        <v>202</v>
      </c>
    </row>
    <row r="9" spans="1:13" ht="30" x14ac:dyDescent="0.25">
      <c r="A9" s="173" t="s">
        <v>155</v>
      </c>
      <c r="B9" s="173" t="s">
        <v>52</v>
      </c>
      <c r="C9" s="173" t="s">
        <v>127</v>
      </c>
      <c r="D9" s="173" t="s">
        <v>74</v>
      </c>
      <c r="E9" s="174">
        <v>4422.2285714285708</v>
      </c>
      <c r="F9" s="174">
        <v>1658.3357142857139</v>
      </c>
      <c r="G9" s="174">
        <v>0.375</v>
      </c>
      <c r="H9" s="174">
        <v>552.77857142857135</v>
      </c>
      <c r="I9" s="174">
        <v>0.125</v>
      </c>
      <c r="J9" s="174">
        <v>552.77857142857135</v>
      </c>
      <c r="K9" s="174">
        <v>0.125</v>
      </c>
      <c r="L9" s="174">
        <v>0</v>
      </c>
      <c r="M9" s="173" t="s">
        <v>201</v>
      </c>
    </row>
    <row r="10" spans="1:13" ht="30" x14ac:dyDescent="0.25">
      <c r="A10" s="173" t="s">
        <v>155</v>
      </c>
      <c r="B10" s="173" t="s">
        <v>52</v>
      </c>
      <c r="C10" s="173" t="s">
        <v>127</v>
      </c>
      <c r="D10" s="173" t="s">
        <v>46</v>
      </c>
      <c r="E10" s="174">
        <v>3316.6714285714279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3" t="s">
        <v>201</v>
      </c>
    </row>
    <row r="11" spans="1:13" ht="30" x14ac:dyDescent="0.25">
      <c r="A11" s="173" t="s">
        <v>155</v>
      </c>
      <c r="B11" s="173" t="s">
        <v>52</v>
      </c>
      <c r="C11" s="173" t="s">
        <v>129</v>
      </c>
      <c r="D11" s="173" t="s">
        <v>74</v>
      </c>
      <c r="E11" s="174">
        <v>12606.699999999999</v>
      </c>
      <c r="F11" s="174">
        <v>12606.699999999999</v>
      </c>
      <c r="G11" s="174">
        <v>1</v>
      </c>
      <c r="H11" s="174">
        <v>12606.699999999999</v>
      </c>
      <c r="I11" s="174">
        <v>1</v>
      </c>
      <c r="J11" s="174">
        <v>12606.699999999999</v>
      </c>
      <c r="K11" s="174">
        <v>1</v>
      </c>
      <c r="L11" s="174">
        <v>12606.699999999999</v>
      </c>
      <c r="M11" s="173" t="s">
        <v>202</v>
      </c>
    </row>
    <row r="12" spans="1:13" ht="30" x14ac:dyDescent="0.25">
      <c r="A12" s="173" t="s">
        <v>155</v>
      </c>
      <c r="B12" s="173" t="s">
        <v>52</v>
      </c>
      <c r="C12" s="173" t="s">
        <v>212</v>
      </c>
      <c r="D12" s="173" t="s">
        <v>213</v>
      </c>
      <c r="E12" s="174">
        <v>437.82982499999997</v>
      </c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3" t="s">
        <v>201</v>
      </c>
    </row>
    <row r="13" spans="1:13" ht="30" x14ac:dyDescent="0.25">
      <c r="A13" s="173" t="s">
        <v>155</v>
      </c>
      <c r="B13" s="173" t="s">
        <v>52</v>
      </c>
      <c r="C13" s="173" t="s">
        <v>124</v>
      </c>
      <c r="D13" s="173" t="s">
        <v>74</v>
      </c>
      <c r="E13" s="174">
        <v>11821.4</v>
      </c>
      <c r="F13" s="174">
        <v>11821.4</v>
      </c>
      <c r="G13" s="174">
        <v>1</v>
      </c>
      <c r="H13" s="174">
        <v>11821.4</v>
      </c>
      <c r="I13" s="174">
        <v>1</v>
      </c>
      <c r="J13" s="174">
        <v>11821.4</v>
      </c>
      <c r="K13" s="174">
        <v>1</v>
      </c>
      <c r="L13" s="174">
        <v>11821.4</v>
      </c>
      <c r="M13" s="173" t="s">
        <v>202</v>
      </c>
    </row>
    <row r="14" spans="1:13" ht="30" x14ac:dyDescent="0.25">
      <c r="A14" s="173" t="s">
        <v>155</v>
      </c>
      <c r="B14" s="173" t="s">
        <v>52</v>
      </c>
      <c r="C14" s="173" t="s">
        <v>167</v>
      </c>
      <c r="D14" s="173" t="s">
        <v>74</v>
      </c>
      <c r="E14" s="174">
        <v>13649.199999999997</v>
      </c>
      <c r="F14" s="174">
        <v>13649.199999999997</v>
      </c>
      <c r="G14" s="174">
        <v>1</v>
      </c>
      <c r="H14" s="174">
        <v>13649.199999999997</v>
      </c>
      <c r="I14" s="174">
        <v>1</v>
      </c>
      <c r="J14" s="174">
        <v>13649.199999999997</v>
      </c>
      <c r="K14" s="174">
        <v>1</v>
      </c>
      <c r="L14" s="174">
        <v>13649.199999999997</v>
      </c>
      <c r="M14" s="173" t="s">
        <v>202</v>
      </c>
    </row>
    <row r="15" spans="1:13" ht="30" x14ac:dyDescent="0.25">
      <c r="A15" s="173" t="s">
        <v>155</v>
      </c>
      <c r="B15" s="173" t="s">
        <v>52</v>
      </c>
      <c r="C15" s="173" t="s">
        <v>73</v>
      </c>
      <c r="D15" s="173" t="s">
        <v>74</v>
      </c>
      <c r="E15" s="174">
        <v>18929.773737250005</v>
      </c>
      <c r="F15" s="174">
        <v>13250.841616075002</v>
      </c>
      <c r="G15" s="174">
        <v>0.7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3" t="s">
        <v>201</v>
      </c>
    </row>
    <row r="16" spans="1:13" ht="30" x14ac:dyDescent="0.25">
      <c r="A16" s="173" t="s">
        <v>155</v>
      </c>
      <c r="B16" s="173" t="s">
        <v>52</v>
      </c>
      <c r="C16" s="173" t="s">
        <v>90</v>
      </c>
      <c r="D16" s="173" t="s">
        <v>74</v>
      </c>
      <c r="E16" s="174">
        <v>14499.954724850006</v>
      </c>
      <c r="F16" s="174">
        <v>14499.954724850006</v>
      </c>
      <c r="G16" s="174">
        <v>1</v>
      </c>
      <c r="H16" s="174">
        <v>14499.954724850006</v>
      </c>
      <c r="I16" s="174">
        <v>1</v>
      </c>
      <c r="J16" s="174">
        <v>14499.954724850006</v>
      </c>
      <c r="K16" s="174">
        <v>1</v>
      </c>
      <c r="L16" s="174">
        <v>14499.954724850006</v>
      </c>
      <c r="M16" s="173" t="s">
        <v>202</v>
      </c>
    </row>
    <row r="17" spans="1:13" x14ac:dyDescent="0.25">
      <c r="A17" s="173" t="s">
        <v>155</v>
      </c>
      <c r="B17" s="173" t="s">
        <v>105</v>
      </c>
      <c r="C17" s="173" t="s">
        <v>173</v>
      </c>
      <c r="D17" s="173" t="s">
        <v>107</v>
      </c>
      <c r="E17" s="174">
        <v>1420480</v>
      </c>
      <c r="F17" s="175"/>
      <c r="G17" s="175"/>
      <c r="H17" s="175"/>
      <c r="I17" s="175"/>
      <c r="J17" s="175"/>
      <c r="K17" s="175"/>
      <c r="L17" s="174">
        <v>0</v>
      </c>
      <c r="M17" s="173" t="s">
        <v>201</v>
      </c>
    </row>
    <row r="18" spans="1:13" x14ac:dyDescent="0.25">
      <c r="A18" s="173" t="s">
        <v>155</v>
      </c>
      <c r="B18" s="173" t="s">
        <v>105</v>
      </c>
      <c r="C18" s="173" t="s">
        <v>174</v>
      </c>
      <c r="D18" s="173" t="s">
        <v>107</v>
      </c>
      <c r="E18" s="174">
        <v>352478.99232000008</v>
      </c>
      <c r="F18" s="175"/>
      <c r="G18" s="175"/>
      <c r="H18" s="175"/>
      <c r="I18" s="175"/>
      <c r="J18" s="175"/>
      <c r="K18" s="175"/>
      <c r="L18" s="174">
        <v>0</v>
      </c>
      <c r="M18" s="173" t="s">
        <v>201</v>
      </c>
    </row>
    <row r="19" spans="1:13" x14ac:dyDescent="0.25">
      <c r="A19" s="173" t="s">
        <v>155</v>
      </c>
      <c r="B19" s="173" t="s">
        <v>105</v>
      </c>
      <c r="C19" s="173" t="s">
        <v>41</v>
      </c>
      <c r="D19" s="173" t="s">
        <v>107</v>
      </c>
      <c r="E19" s="174">
        <v>250809.98000000007</v>
      </c>
      <c r="F19" s="175"/>
      <c r="G19" s="175"/>
      <c r="H19" s="175"/>
      <c r="I19" s="175"/>
      <c r="J19" s="175"/>
      <c r="K19" s="175"/>
      <c r="L19" s="174">
        <v>0</v>
      </c>
      <c r="M19" s="173" t="s">
        <v>201</v>
      </c>
    </row>
    <row r="20" spans="1:13" x14ac:dyDescent="0.25">
      <c r="A20" s="173" t="s">
        <v>155</v>
      </c>
      <c r="B20" s="173" t="s">
        <v>105</v>
      </c>
      <c r="C20" s="173" t="s">
        <v>175</v>
      </c>
      <c r="D20" s="173" t="s">
        <v>107</v>
      </c>
      <c r="E20" s="174">
        <v>1244360</v>
      </c>
      <c r="F20" s="175"/>
      <c r="G20" s="175"/>
      <c r="H20" s="175"/>
      <c r="I20" s="175"/>
      <c r="J20" s="175"/>
      <c r="K20" s="175"/>
      <c r="L20" s="174">
        <v>0</v>
      </c>
      <c r="M20" s="173" t="s">
        <v>201</v>
      </c>
    </row>
    <row r="21" spans="1:13" x14ac:dyDescent="0.25">
      <c r="A21" s="173" t="s">
        <v>155</v>
      </c>
      <c r="B21" s="173" t="s">
        <v>105</v>
      </c>
      <c r="C21" s="173" t="s">
        <v>176</v>
      </c>
      <c r="D21" s="173" t="s">
        <v>107</v>
      </c>
      <c r="E21" s="174">
        <v>1216020</v>
      </c>
      <c r="F21" s="175"/>
      <c r="G21" s="175"/>
      <c r="H21" s="175"/>
      <c r="I21" s="175"/>
      <c r="J21" s="175"/>
      <c r="K21" s="175"/>
      <c r="L21" s="174">
        <v>0</v>
      </c>
      <c r="M21" s="173" t="s">
        <v>201</v>
      </c>
    </row>
    <row r="22" spans="1:13" x14ac:dyDescent="0.25">
      <c r="A22" s="173" t="s">
        <v>155</v>
      </c>
      <c r="B22" s="173" t="s">
        <v>105</v>
      </c>
      <c r="C22" s="173" t="s">
        <v>177</v>
      </c>
      <c r="D22" s="173" t="s">
        <v>107</v>
      </c>
      <c r="E22" s="174">
        <v>1165700</v>
      </c>
      <c r="F22" s="175"/>
      <c r="G22" s="175"/>
      <c r="H22" s="175"/>
      <c r="I22" s="175"/>
      <c r="J22" s="175"/>
      <c r="K22" s="175"/>
      <c r="L22" s="174">
        <v>0</v>
      </c>
      <c r="M22" s="173" t="s">
        <v>201</v>
      </c>
    </row>
    <row r="23" spans="1:13" x14ac:dyDescent="0.25">
      <c r="A23" s="173" t="s">
        <v>155</v>
      </c>
      <c r="B23" s="173" t="s">
        <v>105</v>
      </c>
      <c r="C23" s="173" t="s">
        <v>178</v>
      </c>
      <c r="D23" s="173" t="s">
        <v>107</v>
      </c>
      <c r="E23" s="174">
        <v>1049600</v>
      </c>
      <c r="F23" s="175"/>
      <c r="G23" s="175"/>
      <c r="H23" s="175"/>
      <c r="I23" s="175"/>
      <c r="J23" s="175"/>
      <c r="K23" s="175"/>
      <c r="L23" s="174">
        <v>0</v>
      </c>
      <c r="M23" s="173" t="s">
        <v>201</v>
      </c>
    </row>
    <row r="24" spans="1:13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590224.86486486485</v>
      </c>
      <c r="G24" s="174">
        <v>0.64864864864864868</v>
      </c>
      <c r="H24" s="174">
        <v>590224.86486486485</v>
      </c>
      <c r="I24" s="174">
        <v>0.64864864864864868</v>
      </c>
      <c r="J24" s="174">
        <v>368890.54054054053</v>
      </c>
      <c r="K24" s="174">
        <v>0.40540540540540537</v>
      </c>
      <c r="L24" s="174">
        <v>0</v>
      </c>
      <c r="M24" s="173" t="s">
        <v>201</v>
      </c>
    </row>
    <row r="25" spans="1:13" x14ac:dyDescent="0.25">
      <c r="A25" s="173" t="s">
        <v>155</v>
      </c>
      <c r="B25" s="173" t="s">
        <v>105</v>
      </c>
      <c r="C25" s="173" t="s">
        <v>172</v>
      </c>
      <c r="D25" s="173" t="s">
        <v>107</v>
      </c>
      <c r="E25" s="174">
        <v>1424750</v>
      </c>
      <c r="F25" s="175"/>
      <c r="G25" s="175"/>
      <c r="H25" s="175"/>
      <c r="I25" s="175"/>
      <c r="J25" s="175"/>
      <c r="K25" s="175"/>
      <c r="L25" s="174">
        <v>0</v>
      </c>
      <c r="M25" s="173" t="s">
        <v>201</v>
      </c>
    </row>
    <row r="26" spans="1:13" x14ac:dyDescent="0.25">
      <c r="A26" s="173" t="s">
        <v>155</v>
      </c>
      <c r="B26" s="173" t="s">
        <v>190</v>
      </c>
      <c r="C26" s="173" t="s">
        <v>172</v>
      </c>
      <c r="D26" s="173" t="s">
        <v>184</v>
      </c>
      <c r="E26" s="174">
        <v>1105480</v>
      </c>
      <c r="F26" s="175"/>
      <c r="G26" s="175"/>
      <c r="H26" s="175"/>
      <c r="I26" s="175"/>
      <c r="J26" s="175"/>
      <c r="K26" s="175"/>
      <c r="L26" s="174">
        <v>0</v>
      </c>
      <c r="M26" s="173" t="s">
        <v>201</v>
      </c>
    </row>
    <row r="27" spans="1:13" x14ac:dyDescent="0.25">
      <c r="A27" s="173" t="s">
        <v>155</v>
      </c>
      <c r="B27" s="173" t="s">
        <v>105</v>
      </c>
      <c r="C27" s="173" t="s">
        <v>147</v>
      </c>
      <c r="D27" s="173" t="s">
        <v>107</v>
      </c>
      <c r="E27" s="174">
        <v>949100</v>
      </c>
      <c r="F27" s="174">
        <v>602806.75675675669</v>
      </c>
      <c r="G27" s="174">
        <v>0.63513513513513509</v>
      </c>
      <c r="H27" s="174">
        <v>397595.94594594592</v>
      </c>
      <c r="I27" s="174">
        <v>0.41891891891891891</v>
      </c>
      <c r="J27" s="174">
        <v>102605.40540540541</v>
      </c>
      <c r="K27" s="174">
        <v>0.10810810810810811</v>
      </c>
      <c r="L27" s="174">
        <v>0</v>
      </c>
      <c r="M27" s="173" t="s">
        <v>201</v>
      </c>
    </row>
    <row r="28" spans="1:13" x14ac:dyDescent="0.25">
      <c r="A28" s="173" t="s">
        <v>155</v>
      </c>
      <c r="B28" s="173" t="s">
        <v>105</v>
      </c>
      <c r="C28" s="173" t="s">
        <v>47</v>
      </c>
      <c r="D28" s="173" t="s">
        <v>107</v>
      </c>
      <c r="E28" s="174">
        <v>398423.89138000004</v>
      </c>
      <c r="F28" s="175"/>
      <c r="G28" s="175"/>
      <c r="H28" s="175"/>
      <c r="I28" s="175"/>
      <c r="J28" s="175"/>
      <c r="K28" s="175"/>
      <c r="L28" s="174">
        <v>0</v>
      </c>
      <c r="M28" s="173" t="s">
        <v>201</v>
      </c>
    </row>
    <row r="29" spans="1:13" x14ac:dyDescent="0.25">
      <c r="A29" s="173" t="s">
        <v>155</v>
      </c>
      <c r="B29" s="173" t="s">
        <v>47</v>
      </c>
      <c r="C29" s="173" t="s">
        <v>48</v>
      </c>
      <c r="D29" s="173" t="s">
        <v>168</v>
      </c>
      <c r="E29" s="174">
        <v>14356.644800000009</v>
      </c>
      <c r="F29" s="174">
        <v>14356.644800000009</v>
      </c>
      <c r="G29" s="174">
        <v>1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3" t="s">
        <v>201</v>
      </c>
    </row>
    <row r="30" spans="1:13" x14ac:dyDescent="0.25">
      <c r="A30" s="173" t="s">
        <v>155</v>
      </c>
      <c r="B30" s="173" t="s">
        <v>47</v>
      </c>
      <c r="C30" s="173" t="s">
        <v>48</v>
      </c>
      <c r="D30" s="173" t="s">
        <v>49</v>
      </c>
      <c r="E30" s="174">
        <v>24226.838100000015</v>
      </c>
      <c r="F30" s="174">
        <v>23329.547800000015</v>
      </c>
      <c r="G30" s="174">
        <v>0.96296296296296291</v>
      </c>
      <c r="H30" s="174">
        <v>20637.676900000013</v>
      </c>
      <c r="I30" s="174">
        <v>0.85185185185185186</v>
      </c>
      <c r="J30" s="174">
        <v>20637.676900000013</v>
      </c>
      <c r="K30" s="174">
        <v>0.85185185185185186</v>
      </c>
      <c r="L30" s="174">
        <v>0</v>
      </c>
      <c r="M30" s="173" t="s">
        <v>201</v>
      </c>
    </row>
    <row r="31" spans="1:13" x14ac:dyDescent="0.25">
      <c r="A31" s="173" t="s">
        <v>155</v>
      </c>
      <c r="B31" s="173" t="s">
        <v>105</v>
      </c>
      <c r="C31" s="173" t="s">
        <v>179</v>
      </c>
      <c r="D31" s="173" t="s">
        <v>107</v>
      </c>
      <c r="E31" s="174">
        <v>270673.31148919999</v>
      </c>
      <c r="F31" s="175"/>
      <c r="G31" s="175"/>
      <c r="H31" s="175"/>
      <c r="I31" s="175"/>
      <c r="J31" s="175"/>
      <c r="K31" s="175"/>
      <c r="L31" s="174">
        <v>0</v>
      </c>
      <c r="M31" s="173" t="s">
        <v>201</v>
      </c>
    </row>
    <row r="32" spans="1:13" x14ac:dyDescent="0.25">
      <c r="A32" s="173" t="s">
        <v>155</v>
      </c>
      <c r="B32" s="173" t="s">
        <v>105</v>
      </c>
      <c r="C32" s="173" t="s">
        <v>180</v>
      </c>
      <c r="D32" s="173" t="s">
        <v>107</v>
      </c>
      <c r="E32" s="174">
        <v>1586230</v>
      </c>
      <c r="F32" s="175"/>
      <c r="G32" s="175"/>
      <c r="H32" s="175"/>
      <c r="I32" s="175"/>
      <c r="J32" s="175"/>
      <c r="K32" s="175"/>
      <c r="L32" s="174">
        <v>0</v>
      </c>
      <c r="M32" s="173" t="s">
        <v>201</v>
      </c>
    </row>
    <row r="33" spans="1:13" x14ac:dyDescent="0.25">
      <c r="A33" s="173" t="s">
        <v>155</v>
      </c>
      <c r="B33" s="173" t="s">
        <v>105</v>
      </c>
      <c r="C33" s="173" t="s">
        <v>181</v>
      </c>
      <c r="D33" s="173" t="s">
        <v>107</v>
      </c>
      <c r="E33" s="174">
        <v>231366.76</v>
      </c>
      <c r="F33" s="174">
        <v>137569.42486486485</v>
      </c>
      <c r="G33" s="174">
        <v>0.59459459459459452</v>
      </c>
      <c r="H33" s="174">
        <v>125063.11351351353</v>
      </c>
      <c r="I33" s="174">
        <v>0.54054054054054057</v>
      </c>
      <c r="J33" s="174">
        <v>118809.95783783785</v>
      </c>
      <c r="K33" s="174">
        <v>0.5135135135135136</v>
      </c>
      <c r="L33" s="174">
        <v>0</v>
      </c>
      <c r="M33" s="173" t="s">
        <v>201</v>
      </c>
    </row>
    <row r="34" spans="1:13" x14ac:dyDescent="0.25">
      <c r="A34" s="173" t="s">
        <v>155</v>
      </c>
      <c r="B34" s="173" t="s">
        <v>105</v>
      </c>
      <c r="C34" s="173" t="s">
        <v>182</v>
      </c>
      <c r="D34" s="173" t="s">
        <v>107</v>
      </c>
      <c r="E34" s="174">
        <v>1407060</v>
      </c>
      <c r="F34" s="175"/>
      <c r="G34" s="175"/>
      <c r="H34" s="175"/>
      <c r="I34" s="175"/>
      <c r="J34" s="175"/>
      <c r="K34" s="175"/>
      <c r="L34" s="174">
        <v>0</v>
      </c>
      <c r="M34" s="173" t="s">
        <v>201</v>
      </c>
    </row>
    <row r="35" spans="1:13" x14ac:dyDescent="0.25">
      <c r="A35" s="173" t="s">
        <v>155</v>
      </c>
      <c r="B35" s="173" t="s">
        <v>105</v>
      </c>
      <c r="C35" s="173" t="s">
        <v>183</v>
      </c>
      <c r="D35" s="173" t="s">
        <v>107</v>
      </c>
      <c r="E35" s="174">
        <v>1425220</v>
      </c>
      <c r="F35" s="175"/>
      <c r="G35" s="175"/>
      <c r="H35" s="175"/>
      <c r="I35" s="175"/>
      <c r="J35" s="175"/>
      <c r="K35" s="175"/>
      <c r="L35" s="174">
        <v>0</v>
      </c>
      <c r="M35" s="173" t="s">
        <v>201</v>
      </c>
    </row>
    <row r="36" spans="1:13" x14ac:dyDescent="0.25">
      <c r="A36" s="173" t="s">
        <v>155</v>
      </c>
      <c r="B36" s="173" t="s">
        <v>44</v>
      </c>
      <c r="C36" s="173" t="s">
        <v>169</v>
      </c>
      <c r="D36" s="173" t="s">
        <v>46</v>
      </c>
      <c r="E36" s="174">
        <v>111189.83999999997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173" t="s">
        <v>201</v>
      </c>
    </row>
    <row r="37" spans="1:13" x14ac:dyDescent="0.25">
      <c r="A37" s="173" t="s">
        <v>155</v>
      </c>
      <c r="B37" s="173" t="s">
        <v>44</v>
      </c>
      <c r="C37" s="173" t="s">
        <v>85</v>
      </c>
      <c r="D37" s="173" t="s">
        <v>46</v>
      </c>
      <c r="E37" s="174">
        <v>112594.33999999989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3" t="s">
        <v>201</v>
      </c>
    </row>
    <row r="38" spans="1:13" x14ac:dyDescent="0.25">
      <c r="A38" s="173" t="s">
        <v>155</v>
      </c>
      <c r="B38" s="173" t="s">
        <v>44</v>
      </c>
      <c r="C38" s="173" t="s">
        <v>82</v>
      </c>
      <c r="D38" s="173" t="s">
        <v>46</v>
      </c>
      <c r="E38" s="174">
        <v>103605.23999999985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3" t="s">
        <v>201</v>
      </c>
    </row>
    <row r="39" spans="1:13" x14ac:dyDescent="0.25">
      <c r="A39" s="173" t="s">
        <v>155</v>
      </c>
      <c r="B39" s="173" t="s">
        <v>44</v>
      </c>
      <c r="C39" s="173" t="s">
        <v>81</v>
      </c>
      <c r="D39" s="173" t="s">
        <v>46</v>
      </c>
      <c r="E39" s="174">
        <v>95925.059999999983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3" t="s">
        <v>201</v>
      </c>
    </row>
    <row r="40" spans="1:13" x14ac:dyDescent="0.25">
      <c r="A40" s="173" t="s">
        <v>155</v>
      </c>
      <c r="B40" s="173" t="s">
        <v>44</v>
      </c>
      <c r="C40" s="173" t="s">
        <v>75</v>
      </c>
      <c r="D40" s="173" t="s">
        <v>46</v>
      </c>
      <c r="E40" s="174">
        <v>95809.140000000101</v>
      </c>
      <c r="F40" s="174">
        <v>0</v>
      </c>
      <c r="G40" s="174">
        <v>0</v>
      </c>
      <c r="H40" s="174">
        <v>0</v>
      </c>
      <c r="I40" s="174">
        <v>0</v>
      </c>
      <c r="J40" s="174">
        <v>0</v>
      </c>
      <c r="K40" s="174">
        <v>0</v>
      </c>
      <c r="L40" s="174">
        <v>0</v>
      </c>
      <c r="M40" s="173" t="s">
        <v>201</v>
      </c>
    </row>
    <row r="41" spans="1:13" x14ac:dyDescent="0.25">
      <c r="A41" s="173" t="s">
        <v>155</v>
      </c>
      <c r="B41" s="173" t="s">
        <v>44</v>
      </c>
      <c r="C41" s="173" t="s">
        <v>72</v>
      </c>
      <c r="D41" s="173" t="s">
        <v>46</v>
      </c>
      <c r="E41" s="174">
        <v>95330.38367840006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3" t="s">
        <v>201</v>
      </c>
    </row>
    <row r="42" spans="1:13" x14ac:dyDescent="0.25">
      <c r="A42" s="173" t="s">
        <v>155</v>
      </c>
      <c r="B42" s="173" t="s">
        <v>44</v>
      </c>
      <c r="C42" s="173" t="s">
        <v>71</v>
      </c>
      <c r="D42" s="173" t="s">
        <v>46</v>
      </c>
      <c r="E42" s="174">
        <v>134751.15000000011</v>
      </c>
      <c r="F42" s="174">
        <v>134751.15000000011</v>
      </c>
      <c r="G42" s="174">
        <v>1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3" t="s">
        <v>201</v>
      </c>
    </row>
    <row r="43" spans="1:13" x14ac:dyDescent="0.25">
      <c r="A43" s="173" t="s">
        <v>155</v>
      </c>
      <c r="B43" s="173" t="s">
        <v>44</v>
      </c>
      <c r="C43" s="173" t="s">
        <v>45</v>
      </c>
      <c r="D43" s="173" t="s">
        <v>46</v>
      </c>
      <c r="E43" s="174">
        <v>68960.59000000004</v>
      </c>
      <c r="F43" s="174">
        <v>68960.59000000004</v>
      </c>
      <c r="G43" s="174">
        <v>1</v>
      </c>
      <c r="H43" s="174">
        <v>68960.59000000004</v>
      </c>
      <c r="I43" s="174">
        <v>1</v>
      </c>
      <c r="J43" s="174">
        <v>68960.59000000004</v>
      </c>
      <c r="K43" s="174">
        <v>1</v>
      </c>
      <c r="L43" s="174">
        <v>68960.59000000004</v>
      </c>
      <c r="M43" s="173" t="s">
        <v>202</v>
      </c>
    </row>
    <row r="44" spans="1:13" x14ac:dyDescent="0.25">
      <c r="A44" s="173" t="s">
        <v>155</v>
      </c>
      <c r="B44" s="173" t="s">
        <v>52</v>
      </c>
      <c r="C44" s="173" t="s">
        <v>76</v>
      </c>
      <c r="D44" s="173" t="s">
        <v>77</v>
      </c>
      <c r="E44" s="174">
        <v>7944.0538461538436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3" t="s">
        <v>201</v>
      </c>
    </row>
    <row r="45" spans="1:13" x14ac:dyDescent="0.25">
      <c r="A45" s="173" t="s">
        <v>155</v>
      </c>
      <c r="B45" s="173" t="s">
        <v>52</v>
      </c>
      <c r="C45" s="173" t="s">
        <v>76</v>
      </c>
      <c r="D45" s="173" t="s">
        <v>78</v>
      </c>
      <c r="E45" s="174">
        <v>81029.349230769207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3" t="s">
        <v>201</v>
      </c>
    </row>
    <row r="46" spans="1:13" x14ac:dyDescent="0.25">
      <c r="A46" s="173" t="s">
        <v>155</v>
      </c>
      <c r="B46" s="173" t="s">
        <v>52</v>
      </c>
      <c r="C46" s="173" t="s">
        <v>76</v>
      </c>
      <c r="D46" s="173" t="s">
        <v>43</v>
      </c>
      <c r="E46" s="174">
        <v>14299.296923076919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  <c r="L46" s="174">
        <v>0</v>
      </c>
      <c r="M46" s="173" t="s">
        <v>201</v>
      </c>
    </row>
    <row r="47" spans="1:13" x14ac:dyDescent="0.25">
      <c r="A47" s="173" t="s">
        <v>155</v>
      </c>
      <c r="B47" s="173" t="s">
        <v>52</v>
      </c>
      <c r="C47" s="173" t="s">
        <v>80</v>
      </c>
      <c r="D47" s="173" t="s">
        <v>77</v>
      </c>
      <c r="E47" s="174">
        <v>1403.721935483871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  <c r="L47" s="174">
        <v>0</v>
      </c>
      <c r="M47" s="173" t="s">
        <v>201</v>
      </c>
    </row>
    <row r="48" spans="1:13" x14ac:dyDescent="0.25">
      <c r="A48" s="173" t="s">
        <v>155</v>
      </c>
      <c r="B48" s="173" t="s">
        <v>52</v>
      </c>
      <c r="C48" s="173" t="s">
        <v>80</v>
      </c>
      <c r="D48" s="173" t="s">
        <v>78</v>
      </c>
      <c r="E48" s="174">
        <v>50533.989677419355</v>
      </c>
      <c r="F48" s="174">
        <v>30881.882580645164</v>
      </c>
      <c r="G48" s="174">
        <v>0.61111111111111116</v>
      </c>
      <c r="H48" s="174">
        <v>26670.716774193548</v>
      </c>
      <c r="I48" s="174">
        <v>0.52777777777777779</v>
      </c>
      <c r="J48" s="174">
        <v>12633.497419354839</v>
      </c>
      <c r="K48" s="174">
        <v>0.25</v>
      </c>
      <c r="L48" s="174">
        <v>0</v>
      </c>
      <c r="M48" s="173" t="s">
        <v>201</v>
      </c>
    </row>
    <row r="49" spans="1:13" x14ac:dyDescent="0.25">
      <c r="A49" s="173" t="s">
        <v>155</v>
      </c>
      <c r="B49" s="173" t="s">
        <v>52</v>
      </c>
      <c r="C49" s="173" t="s">
        <v>80</v>
      </c>
      <c r="D49" s="173" t="s">
        <v>79</v>
      </c>
      <c r="E49" s="174">
        <v>33689.326451612906</v>
      </c>
      <c r="F49" s="174">
        <v>12633.497419354841</v>
      </c>
      <c r="G49" s="174">
        <v>0.375</v>
      </c>
      <c r="H49" s="174">
        <v>12633.497419354841</v>
      </c>
      <c r="I49" s="174">
        <v>0.375</v>
      </c>
      <c r="J49" s="174">
        <v>4211.1658064516132</v>
      </c>
      <c r="K49" s="174">
        <v>0.125</v>
      </c>
      <c r="L49" s="174">
        <v>0</v>
      </c>
      <c r="M49" s="173" t="s">
        <v>201</v>
      </c>
    </row>
    <row r="50" spans="1:13" ht="45" x14ac:dyDescent="0.25">
      <c r="A50" s="173" t="s">
        <v>155</v>
      </c>
      <c r="B50" s="173" t="s">
        <v>52</v>
      </c>
      <c r="C50" s="173" t="s">
        <v>80</v>
      </c>
      <c r="D50" s="173" t="s">
        <v>196</v>
      </c>
      <c r="E50" s="174">
        <v>1403.721935483871</v>
      </c>
      <c r="F50" s="174">
        <v>0</v>
      </c>
      <c r="G50" s="174">
        <v>0</v>
      </c>
      <c r="H50" s="174">
        <v>0</v>
      </c>
      <c r="I50" s="174">
        <v>0</v>
      </c>
      <c r="J50" s="174">
        <v>0</v>
      </c>
      <c r="K50" s="174">
        <v>0</v>
      </c>
      <c r="L50" s="174">
        <v>0</v>
      </c>
      <c r="M50" s="173" t="s">
        <v>201</v>
      </c>
    </row>
    <row r="51" spans="1:13" x14ac:dyDescent="0.25">
      <c r="A51" s="173" t="s">
        <v>155</v>
      </c>
      <c r="B51" s="173" t="s">
        <v>52</v>
      </c>
      <c r="C51" s="173" t="s">
        <v>83</v>
      </c>
      <c r="D51" s="173" t="s">
        <v>78</v>
      </c>
      <c r="E51" s="174">
        <v>55105.791044776124</v>
      </c>
      <c r="F51" s="174">
        <v>18368.597014925374</v>
      </c>
      <c r="G51" s="174">
        <v>0.33333333333333331</v>
      </c>
      <c r="H51" s="174">
        <v>7347.4388059701496</v>
      </c>
      <c r="I51" s="174">
        <v>0.13333333333333333</v>
      </c>
      <c r="J51" s="174">
        <v>0</v>
      </c>
      <c r="K51" s="174">
        <v>0</v>
      </c>
      <c r="L51" s="174">
        <v>0</v>
      </c>
      <c r="M51" s="173" t="s">
        <v>201</v>
      </c>
    </row>
    <row r="52" spans="1:13" ht="45" x14ac:dyDescent="0.25">
      <c r="A52" s="173" t="s">
        <v>155</v>
      </c>
      <c r="B52" s="173" t="s">
        <v>52</v>
      </c>
      <c r="C52" s="173" t="s">
        <v>83</v>
      </c>
      <c r="D52" s="173" t="s">
        <v>196</v>
      </c>
      <c r="E52" s="174">
        <v>22042.31641791045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173" t="s">
        <v>201</v>
      </c>
    </row>
    <row r="53" spans="1:13" x14ac:dyDescent="0.25">
      <c r="A53" s="173" t="s">
        <v>155</v>
      </c>
      <c r="B53" s="173" t="s">
        <v>52</v>
      </c>
      <c r="C53" s="173" t="s">
        <v>83</v>
      </c>
      <c r="D53" s="173" t="s">
        <v>89</v>
      </c>
      <c r="E53" s="174">
        <v>4898.2925373134331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173" t="s">
        <v>201</v>
      </c>
    </row>
    <row r="54" spans="1:13" x14ac:dyDescent="0.25">
      <c r="A54" s="173" t="s">
        <v>155</v>
      </c>
      <c r="B54" s="173" t="s">
        <v>52</v>
      </c>
      <c r="C54" s="173" t="s">
        <v>86</v>
      </c>
      <c r="D54" s="173" t="s">
        <v>78</v>
      </c>
      <c r="E54" s="174">
        <v>42616.143529411762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3" t="s">
        <v>201</v>
      </c>
    </row>
    <row r="55" spans="1:13" ht="45" x14ac:dyDescent="0.25">
      <c r="A55" s="173" t="s">
        <v>155</v>
      </c>
      <c r="B55" s="173" t="s">
        <v>52</v>
      </c>
      <c r="C55" s="173" t="s">
        <v>86</v>
      </c>
      <c r="D55" s="173" t="s">
        <v>197</v>
      </c>
      <c r="E55" s="174">
        <v>17756.726470588233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  <c r="L55" s="174">
        <v>0</v>
      </c>
      <c r="M55" s="173" t="s">
        <v>201</v>
      </c>
    </row>
    <row r="56" spans="1:13" ht="45" x14ac:dyDescent="0.25">
      <c r="A56" s="173" t="s">
        <v>155</v>
      </c>
      <c r="B56" s="173" t="s">
        <v>52</v>
      </c>
      <c r="C56" s="173" t="s">
        <v>86</v>
      </c>
      <c r="D56" s="173" t="s">
        <v>196</v>
      </c>
      <c r="E56" s="174">
        <v>20124.29</v>
      </c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0</v>
      </c>
      <c r="L56" s="174">
        <v>0</v>
      </c>
      <c r="M56" s="173" t="s">
        <v>201</v>
      </c>
    </row>
    <row r="57" spans="1:13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0</v>
      </c>
      <c r="G57" s="174">
        <v>0</v>
      </c>
      <c r="H57" s="174">
        <v>0</v>
      </c>
      <c r="I57" s="174">
        <v>0</v>
      </c>
      <c r="J57" s="174">
        <v>0</v>
      </c>
      <c r="K57" s="174">
        <v>0</v>
      </c>
      <c r="L57" s="174">
        <v>0</v>
      </c>
      <c r="M57" s="173" t="s">
        <v>201</v>
      </c>
    </row>
    <row r="58" spans="1:13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173" t="s">
        <v>201</v>
      </c>
    </row>
    <row r="59" spans="1:13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  <c r="L59" s="174">
        <v>0</v>
      </c>
      <c r="M59" s="173" t="s">
        <v>201</v>
      </c>
    </row>
    <row r="60" spans="1:13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3" t="s">
        <v>201</v>
      </c>
    </row>
    <row r="61" spans="1:13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  <c r="L61" s="174">
        <v>0</v>
      </c>
      <c r="M61" s="173" t="s">
        <v>201</v>
      </c>
    </row>
    <row r="62" spans="1:13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0</v>
      </c>
      <c r="G62" s="174">
        <v>0</v>
      </c>
      <c r="H62" s="174">
        <v>0</v>
      </c>
      <c r="I62" s="174">
        <v>0</v>
      </c>
      <c r="J62" s="174">
        <v>0</v>
      </c>
      <c r="K62" s="174">
        <v>0</v>
      </c>
      <c r="L62" s="174">
        <v>0</v>
      </c>
      <c r="M62" s="173" t="s">
        <v>201</v>
      </c>
    </row>
    <row r="63" spans="1:13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0</v>
      </c>
      <c r="G63" s="174">
        <v>0</v>
      </c>
      <c r="H63" s="174">
        <v>0</v>
      </c>
      <c r="I63" s="174">
        <v>0</v>
      </c>
      <c r="J63" s="174">
        <v>0</v>
      </c>
      <c r="K63" s="174">
        <v>0</v>
      </c>
      <c r="L63" s="174">
        <v>0</v>
      </c>
      <c r="M63" s="173" t="s">
        <v>201</v>
      </c>
    </row>
    <row r="64" spans="1:13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173" t="s">
        <v>201</v>
      </c>
    </row>
    <row r="65" spans="1:13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50017.495009090911</v>
      </c>
      <c r="F65" s="174">
        <v>0</v>
      </c>
      <c r="G65" s="174">
        <v>0</v>
      </c>
      <c r="H65" s="174">
        <v>0</v>
      </c>
      <c r="I65" s="174">
        <v>0</v>
      </c>
      <c r="J65" s="174">
        <v>0</v>
      </c>
      <c r="K65" s="174">
        <v>0</v>
      </c>
      <c r="L65" s="174">
        <v>0</v>
      </c>
      <c r="M65" s="173" t="s">
        <v>201</v>
      </c>
    </row>
    <row r="66" spans="1:13" x14ac:dyDescent="0.25">
      <c r="A66" s="173" t="s">
        <v>155</v>
      </c>
      <c r="B66" s="173" t="s">
        <v>52</v>
      </c>
      <c r="C66" s="173" t="s">
        <v>123</v>
      </c>
      <c r="D66" s="173" t="s">
        <v>89</v>
      </c>
      <c r="E66" s="174">
        <v>2778.7497227272729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  <c r="L66" s="174">
        <v>0</v>
      </c>
      <c r="M66" s="173" t="s">
        <v>201</v>
      </c>
    </row>
    <row r="67" spans="1:13" x14ac:dyDescent="0.25">
      <c r="A67" s="173" t="s">
        <v>155</v>
      </c>
      <c r="B67" s="173" t="s">
        <v>52</v>
      </c>
      <c r="C67" s="173" t="s">
        <v>123</v>
      </c>
      <c r="D67" s="173" t="s">
        <v>43</v>
      </c>
      <c r="E67" s="174">
        <v>8336.2491681818192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  <c r="L67" s="174">
        <v>0</v>
      </c>
      <c r="M67" s="173" t="s">
        <v>201</v>
      </c>
    </row>
    <row r="68" spans="1:13" x14ac:dyDescent="0.25">
      <c r="A68" s="173" t="s">
        <v>155</v>
      </c>
      <c r="B68" s="173" t="s">
        <v>52</v>
      </c>
      <c r="C68" s="173" t="s">
        <v>126</v>
      </c>
      <c r="D68" s="173" t="s">
        <v>78</v>
      </c>
      <c r="E68" s="174">
        <v>7858.6046125000021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  <c r="L68" s="174">
        <v>0</v>
      </c>
      <c r="M68" s="173" t="s">
        <v>201</v>
      </c>
    </row>
    <row r="69" spans="1:13" x14ac:dyDescent="0.25">
      <c r="A69" s="173" t="s">
        <v>155</v>
      </c>
      <c r="B69" s="173" t="s">
        <v>52</v>
      </c>
      <c r="C69" s="173" t="s">
        <v>126</v>
      </c>
      <c r="D69" s="173" t="s">
        <v>79</v>
      </c>
      <c r="E69" s="174">
        <v>55010.232287500017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  <c r="L69" s="174">
        <v>0</v>
      </c>
      <c r="M69" s="173" t="s">
        <v>201</v>
      </c>
    </row>
    <row r="70" spans="1:13" x14ac:dyDescent="0.25">
      <c r="A70" s="173" t="s">
        <v>155</v>
      </c>
      <c r="B70" s="173" t="s">
        <v>52</v>
      </c>
      <c r="C70" s="173" t="s">
        <v>131</v>
      </c>
      <c r="D70" s="173" t="s">
        <v>77</v>
      </c>
      <c r="E70" s="174">
        <v>2134.1211111111111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  <c r="L70" s="174">
        <v>0</v>
      </c>
      <c r="M70" s="173" t="s">
        <v>201</v>
      </c>
    </row>
    <row r="71" spans="1:13" x14ac:dyDescent="0.25">
      <c r="A71" s="173" t="s">
        <v>155</v>
      </c>
      <c r="B71" s="173" t="s">
        <v>52</v>
      </c>
      <c r="C71" s="173" t="s">
        <v>131</v>
      </c>
      <c r="D71" s="173" t="s">
        <v>78</v>
      </c>
      <c r="E71" s="174">
        <v>14938.847777777777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  <c r="L71" s="174">
        <v>0</v>
      </c>
      <c r="M71" s="173" t="s">
        <v>201</v>
      </c>
    </row>
    <row r="72" spans="1:13" x14ac:dyDescent="0.25">
      <c r="A72" s="173" t="s">
        <v>155</v>
      </c>
      <c r="B72" s="173" t="s">
        <v>52</v>
      </c>
      <c r="C72" s="173" t="s">
        <v>131</v>
      </c>
      <c r="D72" s="173" t="s">
        <v>79</v>
      </c>
      <c r="E72" s="174">
        <v>59755.391111111108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  <c r="L72" s="174">
        <v>0</v>
      </c>
      <c r="M72" s="173" t="s">
        <v>201</v>
      </c>
    </row>
    <row r="73" spans="1:13" ht="30" x14ac:dyDescent="0.25">
      <c r="A73" s="173" t="s">
        <v>155</v>
      </c>
      <c r="B73" s="173" t="s">
        <v>52</v>
      </c>
      <c r="C73" s="173" t="s">
        <v>191</v>
      </c>
      <c r="D73" s="173" t="s">
        <v>84</v>
      </c>
      <c r="E73" s="174">
        <v>162000</v>
      </c>
      <c r="F73" s="175"/>
      <c r="G73" s="175"/>
      <c r="H73" s="175"/>
      <c r="I73" s="175"/>
      <c r="J73" s="175"/>
      <c r="K73" s="175"/>
      <c r="L73" s="174">
        <v>0</v>
      </c>
      <c r="M73" s="173" t="s">
        <v>201</v>
      </c>
    </row>
    <row r="74" spans="1:13" ht="30" x14ac:dyDescent="0.25">
      <c r="A74" s="173" t="s">
        <v>155</v>
      </c>
      <c r="B74" s="173" t="s">
        <v>52</v>
      </c>
      <c r="C74" s="173" t="s">
        <v>188</v>
      </c>
      <c r="D74" s="173" t="s">
        <v>84</v>
      </c>
      <c r="E74" s="174">
        <v>3138.4894594594598</v>
      </c>
      <c r="F74" s="175"/>
      <c r="G74" s="175"/>
      <c r="H74" s="175"/>
      <c r="I74" s="175"/>
      <c r="J74" s="175"/>
      <c r="K74" s="175"/>
      <c r="L74" s="174">
        <v>0</v>
      </c>
      <c r="M74" s="173" t="s">
        <v>201</v>
      </c>
    </row>
    <row r="75" spans="1:13" ht="30" x14ac:dyDescent="0.25">
      <c r="A75" s="173" t="s">
        <v>155</v>
      </c>
      <c r="B75" s="173" t="s">
        <v>52</v>
      </c>
      <c r="C75" s="173" t="s">
        <v>188</v>
      </c>
      <c r="D75" s="173" t="s">
        <v>150</v>
      </c>
      <c r="E75" s="174">
        <v>553.85108108108113</v>
      </c>
      <c r="F75" s="175"/>
      <c r="G75" s="175"/>
      <c r="H75" s="175"/>
      <c r="I75" s="175"/>
      <c r="J75" s="175"/>
      <c r="K75" s="175"/>
      <c r="L75" s="174">
        <v>0</v>
      </c>
      <c r="M75" s="173" t="s">
        <v>201</v>
      </c>
    </row>
    <row r="76" spans="1:13" ht="30" x14ac:dyDescent="0.25">
      <c r="A76" s="173" t="s">
        <v>155</v>
      </c>
      <c r="B76" s="173" t="s">
        <v>52</v>
      </c>
      <c r="C76" s="173" t="s">
        <v>188</v>
      </c>
      <c r="D76" s="173" t="s">
        <v>151</v>
      </c>
      <c r="E76" s="174">
        <v>3138.4894594594598</v>
      </c>
      <c r="F76" s="175"/>
      <c r="G76" s="175"/>
      <c r="H76" s="175"/>
      <c r="I76" s="175"/>
      <c r="J76" s="175"/>
      <c r="K76" s="175"/>
      <c r="L76" s="174">
        <v>0</v>
      </c>
      <c r="M76" s="17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63" t="s">
        <v>192</v>
      </c>
      <c r="B1" s="163" t="s">
        <v>156</v>
      </c>
      <c r="C1" s="163" t="s">
        <v>193</v>
      </c>
      <c r="D1" s="163" t="s">
        <v>158</v>
      </c>
      <c r="E1" s="163" t="s">
        <v>198</v>
      </c>
      <c r="F1" s="163" t="s">
        <v>160</v>
      </c>
      <c r="G1" s="163" t="s">
        <v>161</v>
      </c>
      <c r="H1" s="163" t="s">
        <v>162</v>
      </c>
      <c r="I1" s="163" t="s">
        <v>186</v>
      </c>
      <c r="J1" s="163" t="s">
        <v>164</v>
      </c>
      <c r="K1" s="163" t="s">
        <v>187</v>
      </c>
      <c r="L1" s="163" t="s">
        <v>199</v>
      </c>
      <c r="M1" s="163" t="s">
        <v>200</v>
      </c>
    </row>
    <row r="2" spans="1:13" x14ac:dyDescent="0.25">
      <c r="A2" s="164" t="s">
        <v>155</v>
      </c>
      <c r="B2" s="164" t="s">
        <v>52</v>
      </c>
      <c r="C2" s="164" t="s">
        <v>100</v>
      </c>
      <c r="D2" s="164" t="s">
        <v>101</v>
      </c>
      <c r="E2" s="165">
        <v>9468.9837538461543</v>
      </c>
      <c r="F2" s="165">
        <v>4734.4918769230771</v>
      </c>
      <c r="G2" s="166">
        <v>0.5</v>
      </c>
      <c r="H2" s="165">
        <v>4734.4918769230771</v>
      </c>
      <c r="I2" s="166">
        <v>0.5</v>
      </c>
      <c r="J2" s="165">
        <v>0</v>
      </c>
      <c r="K2" s="166">
        <v>0</v>
      </c>
      <c r="L2" s="165">
        <v>0</v>
      </c>
      <c r="M2" s="167" t="s">
        <v>201</v>
      </c>
    </row>
    <row r="3" spans="1:13" x14ac:dyDescent="0.25">
      <c r="A3" s="164" t="s">
        <v>155</v>
      </c>
      <c r="B3" s="164" t="s">
        <v>52</v>
      </c>
      <c r="C3" s="164" t="s">
        <v>100</v>
      </c>
      <c r="D3" s="164" t="s">
        <v>89</v>
      </c>
      <c r="E3" s="165">
        <v>4734.4918769230771</v>
      </c>
      <c r="F3" s="165">
        <v>0</v>
      </c>
      <c r="G3" s="166">
        <v>0</v>
      </c>
      <c r="H3" s="165">
        <v>0</v>
      </c>
      <c r="I3" s="166">
        <v>0</v>
      </c>
      <c r="J3" s="165">
        <v>0</v>
      </c>
      <c r="K3" s="166">
        <v>0</v>
      </c>
      <c r="L3" s="165">
        <v>0</v>
      </c>
      <c r="M3" s="167" t="s">
        <v>201</v>
      </c>
    </row>
    <row r="4" spans="1:13" x14ac:dyDescent="0.25">
      <c r="A4" s="164" t="s">
        <v>155</v>
      </c>
      <c r="B4" s="164" t="s">
        <v>52</v>
      </c>
      <c r="C4" s="164" t="s">
        <v>100</v>
      </c>
      <c r="D4" s="164" t="s">
        <v>244</v>
      </c>
      <c r="E4" s="165">
        <v>4734.4918769230771</v>
      </c>
      <c r="F4" s="165">
        <v>0</v>
      </c>
      <c r="G4" s="166">
        <v>0</v>
      </c>
      <c r="H4" s="165">
        <v>0</v>
      </c>
      <c r="I4" s="166">
        <v>0</v>
      </c>
      <c r="J4" s="165">
        <v>0</v>
      </c>
      <c r="K4" s="166">
        <v>0</v>
      </c>
      <c r="L4" s="165">
        <v>0</v>
      </c>
      <c r="M4" s="167" t="s">
        <v>201</v>
      </c>
    </row>
    <row r="5" spans="1:13" x14ac:dyDescent="0.25">
      <c r="A5" s="164" t="s">
        <v>155</v>
      </c>
      <c r="B5" s="164" t="s">
        <v>52</v>
      </c>
      <c r="C5" s="164" t="s">
        <v>100</v>
      </c>
      <c r="D5" s="164" t="s">
        <v>245</v>
      </c>
      <c r="E5" s="165">
        <v>37875.935015384617</v>
      </c>
      <c r="F5" s="165">
        <v>0</v>
      </c>
      <c r="G5" s="166">
        <v>0</v>
      </c>
      <c r="H5" s="165">
        <v>0</v>
      </c>
      <c r="I5" s="166">
        <v>0</v>
      </c>
      <c r="J5" s="165">
        <v>0</v>
      </c>
      <c r="K5" s="166">
        <v>0</v>
      </c>
      <c r="L5" s="165">
        <v>0</v>
      </c>
      <c r="M5" s="167" t="s">
        <v>201</v>
      </c>
    </row>
    <row r="6" spans="1:13" x14ac:dyDescent="0.25">
      <c r="A6" s="164" t="s">
        <v>155</v>
      </c>
      <c r="B6" s="164" t="s">
        <v>52</v>
      </c>
      <c r="C6" s="164" t="s">
        <v>100</v>
      </c>
      <c r="D6" s="164" t="s">
        <v>102</v>
      </c>
      <c r="E6" s="165">
        <v>4734.4918769230771</v>
      </c>
      <c r="F6" s="165">
        <v>0</v>
      </c>
      <c r="G6" s="166">
        <v>0</v>
      </c>
      <c r="H6" s="165">
        <v>0</v>
      </c>
      <c r="I6" s="166">
        <v>0</v>
      </c>
      <c r="J6" s="165">
        <v>0</v>
      </c>
      <c r="K6" s="166">
        <v>0</v>
      </c>
      <c r="L6" s="165">
        <v>0</v>
      </c>
      <c r="M6" s="167" t="s">
        <v>201</v>
      </c>
    </row>
    <row r="7" spans="1:13" x14ac:dyDescent="0.25">
      <c r="A7" s="164" t="s">
        <v>155</v>
      </c>
      <c r="B7" s="164" t="s">
        <v>52</v>
      </c>
      <c r="C7" s="164" t="s">
        <v>103</v>
      </c>
      <c r="D7" s="164" t="s">
        <v>101</v>
      </c>
      <c r="E7" s="165">
        <v>30774.177199999995</v>
      </c>
      <c r="F7" s="165">
        <v>0</v>
      </c>
      <c r="G7" s="166">
        <v>0</v>
      </c>
      <c r="H7" s="165">
        <v>0</v>
      </c>
      <c r="I7" s="166">
        <v>0</v>
      </c>
      <c r="J7" s="165">
        <v>0</v>
      </c>
      <c r="K7" s="166">
        <v>0</v>
      </c>
      <c r="L7" s="165">
        <v>0</v>
      </c>
      <c r="M7" s="167" t="s">
        <v>201</v>
      </c>
    </row>
    <row r="8" spans="1:13" x14ac:dyDescent="0.25">
      <c r="A8" s="164" t="s">
        <v>155</v>
      </c>
      <c r="B8" s="164" t="s">
        <v>52</v>
      </c>
      <c r="C8" s="164" t="s">
        <v>103</v>
      </c>
      <c r="D8" s="164" t="s">
        <v>102</v>
      </c>
      <c r="E8" s="165">
        <v>15387.088599999997</v>
      </c>
      <c r="F8" s="165">
        <v>0</v>
      </c>
      <c r="G8" s="166">
        <v>0</v>
      </c>
      <c r="H8" s="165">
        <v>0</v>
      </c>
      <c r="I8" s="166">
        <v>0</v>
      </c>
      <c r="J8" s="165">
        <v>0</v>
      </c>
      <c r="K8" s="166">
        <v>0</v>
      </c>
      <c r="L8" s="165">
        <v>0</v>
      </c>
      <c r="M8" s="167" t="s">
        <v>201</v>
      </c>
    </row>
    <row r="9" spans="1:13" x14ac:dyDescent="0.25">
      <c r="A9" s="164" t="s">
        <v>155</v>
      </c>
      <c r="B9" s="164" t="s">
        <v>52</v>
      </c>
      <c r="C9" s="164" t="s">
        <v>135</v>
      </c>
      <c r="D9" s="164" t="s">
        <v>136</v>
      </c>
      <c r="E9" s="165">
        <v>149745.84000000003</v>
      </c>
      <c r="F9" s="165">
        <v>0</v>
      </c>
      <c r="G9" s="166">
        <v>0</v>
      </c>
      <c r="H9" s="165">
        <v>0</v>
      </c>
      <c r="I9" s="166">
        <v>0</v>
      </c>
      <c r="J9" s="165">
        <v>0</v>
      </c>
      <c r="K9" s="166">
        <v>0</v>
      </c>
      <c r="L9" s="165">
        <v>0</v>
      </c>
      <c r="M9" s="167" t="s">
        <v>201</v>
      </c>
    </row>
    <row r="10" spans="1:13" x14ac:dyDescent="0.25">
      <c r="A10" s="164" t="s">
        <v>155</v>
      </c>
      <c r="B10" s="164" t="s">
        <v>52</v>
      </c>
      <c r="C10" s="164" t="s">
        <v>92</v>
      </c>
      <c r="D10" s="164" t="s">
        <v>93</v>
      </c>
      <c r="E10" s="165">
        <v>3632.6453241000008</v>
      </c>
      <c r="F10" s="165">
        <v>3632.6453241000008</v>
      </c>
      <c r="G10" s="166">
        <v>1</v>
      </c>
      <c r="H10" s="165">
        <v>3632.6453241000008</v>
      </c>
      <c r="I10" s="166">
        <v>1</v>
      </c>
      <c r="J10" s="165">
        <v>3632.6453241000008</v>
      </c>
      <c r="K10" s="166">
        <v>1</v>
      </c>
      <c r="L10" s="165">
        <v>3632.6453241000008</v>
      </c>
      <c r="M10" s="167" t="s">
        <v>202</v>
      </c>
    </row>
    <row r="11" spans="1:13" x14ac:dyDescent="0.25">
      <c r="A11" s="164" t="s">
        <v>155</v>
      </c>
      <c r="B11" s="164" t="s">
        <v>52</v>
      </c>
      <c r="C11" s="164" t="s">
        <v>94</v>
      </c>
      <c r="D11" s="164" t="s">
        <v>51</v>
      </c>
      <c r="E11" s="165">
        <v>66526.931673225001</v>
      </c>
      <c r="F11" s="165">
        <v>66526.931673225001</v>
      </c>
      <c r="G11" s="166">
        <v>1</v>
      </c>
      <c r="H11" s="165">
        <v>66526.931673225001</v>
      </c>
      <c r="I11" s="166">
        <v>1</v>
      </c>
      <c r="J11" s="165">
        <v>66526.931673225001</v>
      </c>
      <c r="K11" s="166">
        <v>1</v>
      </c>
      <c r="L11" s="165">
        <v>66526.931673225001</v>
      </c>
      <c r="M11" s="167" t="s">
        <v>202</v>
      </c>
    </row>
    <row r="12" spans="1:13" x14ac:dyDescent="0.25">
      <c r="A12" s="164" t="s">
        <v>155</v>
      </c>
      <c r="B12" s="164" t="s">
        <v>52</v>
      </c>
      <c r="C12" s="164" t="s">
        <v>95</v>
      </c>
      <c r="D12" s="164" t="s">
        <v>168</v>
      </c>
      <c r="E12" s="165">
        <v>27322.570000000007</v>
      </c>
      <c r="F12" s="165">
        <v>27322.570000000007</v>
      </c>
      <c r="G12" s="166">
        <v>1</v>
      </c>
      <c r="H12" s="165">
        <v>27322.570000000007</v>
      </c>
      <c r="I12" s="166">
        <v>1</v>
      </c>
      <c r="J12" s="165">
        <v>27322.570000000007</v>
      </c>
      <c r="K12" s="166">
        <v>1</v>
      </c>
      <c r="L12" s="165">
        <v>27322.570000000007</v>
      </c>
      <c r="M12" s="167" t="s">
        <v>202</v>
      </c>
    </row>
    <row r="13" spans="1:13" x14ac:dyDescent="0.25">
      <c r="A13" s="164" t="s">
        <v>155</v>
      </c>
      <c r="B13" s="164" t="s">
        <v>52</v>
      </c>
      <c r="C13" s="164" t="s">
        <v>127</v>
      </c>
      <c r="D13" s="164" t="s">
        <v>74</v>
      </c>
      <c r="E13" s="165">
        <v>4422.2285714285708</v>
      </c>
      <c r="F13" s="165">
        <v>4422.2285714285708</v>
      </c>
      <c r="G13" s="166">
        <v>1</v>
      </c>
      <c r="H13" s="165">
        <v>4422.2285714285708</v>
      </c>
      <c r="I13" s="166">
        <v>1</v>
      </c>
      <c r="J13" s="165">
        <v>4422.2285714285708</v>
      </c>
      <c r="K13" s="166">
        <v>1</v>
      </c>
      <c r="L13" s="165">
        <v>4422.2285714285708</v>
      </c>
      <c r="M13" s="167" t="s">
        <v>202</v>
      </c>
    </row>
    <row r="14" spans="1:13" x14ac:dyDescent="0.25">
      <c r="A14" s="164" t="s">
        <v>155</v>
      </c>
      <c r="B14" s="164" t="s">
        <v>52</v>
      </c>
      <c r="C14" s="164" t="s">
        <v>127</v>
      </c>
      <c r="D14" s="164" t="s">
        <v>46</v>
      </c>
      <c r="E14" s="165">
        <v>3316.6714285714279</v>
      </c>
      <c r="F14" s="165">
        <v>3316.6714285714279</v>
      </c>
      <c r="G14" s="166">
        <v>1</v>
      </c>
      <c r="H14" s="165">
        <v>3316.6714285714279</v>
      </c>
      <c r="I14" s="166">
        <v>1</v>
      </c>
      <c r="J14" s="165">
        <v>3316.6714285714279</v>
      </c>
      <c r="K14" s="166">
        <v>1</v>
      </c>
      <c r="L14" s="165">
        <v>3316.6714285714279</v>
      </c>
      <c r="M14" s="167" t="s">
        <v>202</v>
      </c>
    </row>
    <row r="15" spans="1:13" x14ac:dyDescent="0.25">
      <c r="A15" s="164" t="s">
        <v>155</v>
      </c>
      <c r="B15" s="164" t="s">
        <v>52</v>
      </c>
      <c r="C15" s="164" t="s">
        <v>129</v>
      </c>
      <c r="D15" s="164" t="s">
        <v>74</v>
      </c>
      <c r="E15" s="165">
        <v>12606.699999999999</v>
      </c>
      <c r="F15" s="165">
        <v>12606.699999999999</v>
      </c>
      <c r="G15" s="166">
        <v>1</v>
      </c>
      <c r="H15" s="165">
        <v>12606.699999999999</v>
      </c>
      <c r="I15" s="166">
        <v>1</v>
      </c>
      <c r="J15" s="165">
        <v>12606.699999999999</v>
      </c>
      <c r="K15" s="166">
        <v>1</v>
      </c>
      <c r="L15" s="165">
        <v>12606.699999999999</v>
      </c>
      <c r="M15" s="167" t="s">
        <v>202</v>
      </c>
    </row>
    <row r="16" spans="1:13" x14ac:dyDescent="0.25">
      <c r="A16" s="164" t="s">
        <v>155</v>
      </c>
      <c r="B16" s="164" t="s">
        <v>52</v>
      </c>
      <c r="C16" s="164" t="s">
        <v>212</v>
      </c>
      <c r="D16" s="164" t="s">
        <v>213</v>
      </c>
      <c r="E16" s="165">
        <v>437.82982499999997</v>
      </c>
      <c r="F16" s="165">
        <v>437.82982499999997</v>
      </c>
      <c r="G16" s="166">
        <v>1</v>
      </c>
      <c r="H16" s="165">
        <v>437.82982499999997</v>
      </c>
      <c r="I16" s="166">
        <v>1</v>
      </c>
      <c r="J16" s="165">
        <v>437.82982499999997</v>
      </c>
      <c r="K16" s="166">
        <v>1</v>
      </c>
      <c r="L16" s="165">
        <v>437.82982499999997</v>
      </c>
      <c r="M16" s="167" t="s">
        <v>202</v>
      </c>
    </row>
    <row r="17" spans="1:13" x14ac:dyDescent="0.25">
      <c r="A17" s="164" t="s">
        <v>155</v>
      </c>
      <c r="B17" s="164" t="s">
        <v>52</v>
      </c>
      <c r="C17" s="164" t="s">
        <v>124</v>
      </c>
      <c r="D17" s="164" t="s">
        <v>74</v>
      </c>
      <c r="E17" s="165">
        <v>11811.4</v>
      </c>
      <c r="F17" s="165">
        <v>11811.4</v>
      </c>
      <c r="G17" s="166">
        <v>1</v>
      </c>
      <c r="H17" s="165">
        <v>11811.4</v>
      </c>
      <c r="I17" s="166">
        <v>1</v>
      </c>
      <c r="J17" s="165">
        <v>11811.4</v>
      </c>
      <c r="K17" s="166">
        <v>1</v>
      </c>
      <c r="L17" s="165">
        <v>11811.4</v>
      </c>
      <c r="M17" s="167" t="s">
        <v>202</v>
      </c>
    </row>
    <row r="18" spans="1:13" x14ac:dyDescent="0.25">
      <c r="A18" s="164" t="s">
        <v>155</v>
      </c>
      <c r="B18" s="164" t="s">
        <v>52</v>
      </c>
      <c r="C18" s="164" t="s">
        <v>167</v>
      </c>
      <c r="D18" s="164" t="s">
        <v>74</v>
      </c>
      <c r="E18" s="165">
        <v>13649.199999999997</v>
      </c>
      <c r="F18" s="165">
        <v>13649.199999999997</v>
      </c>
      <c r="G18" s="166">
        <v>1</v>
      </c>
      <c r="H18" s="165">
        <v>13649.199999999997</v>
      </c>
      <c r="I18" s="166">
        <v>1</v>
      </c>
      <c r="J18" s="165">
        <v>13649.199999999997</v>
      </c>
      <c r="K18" s="166">
        <v>1</v>
      </c>
      <c r="L18" s="165">
        <v>13649.199999999997</v>
      </c>
      <c r="M18" s="167" t="s">
        <v>202</v>
      </c>
    </row>
    <row r="19" spans="1:13" x14ac:dyDescent="0.25">
      <c r="A19" s="164" t="s">
        <v>155</v>
      </c>
      <c r="B19" s="164" t="s">
        <v>52</v>
      </c>
      <c r="C19" s="164" t="s">
        <v>73</v>
      </c>
      <c r="D19" s="164" t="s">
        <v>74</v>
      </c>
      <c r="E19" s="165">
        <v>18010.695291250006</v>
      </c>
      <c r="F19" s="165">
        <v>12607.486703875004</v>
      </c>
      <c r="G19" s="166">
        <v>0.7</v>
      </c>
      <c r="H19" s="165">
        <v>0</v>
      </c>
      <c r="I19" s="166">
        <v>0</v>
      </c>
      <c r="J19" s="165">
        <v>0</v>
      </c>
      <c r="K19" s="166">
        <v>0</v>
      </c>
      <c r="L19" s="165">
        <v>0</v>
      </c>
      <c r="M19" s="167" t="s">
        <v>201</v>
      </c>
    </row>
    <row r="20" spans="1:13" x14ac:dyDescent="0.25">
      <c r="A20" s="164" t="s">
        <v>155</v>
      </c>
      <c r="B20" s="164" t="s">
        <v>52</v>
      </c>
      <c r="C20" s="164" t="s">
        <v>90</v>
      </c>
      <c r="D20" s="164" t="s">
        <v>74</v>
      </c>
      <c r="E20" s="165">
        <v>14499.954724850006</v>
      </c>
      <c r="F20" s="170">
        <v>14499.954724850006</v>
      </c>
      <c r="G20" s="171">
        <v>1</v>
      </c>
      <c r="H20" s="170">
        <v>14499.954724850006</v>
      </c>
      <c r="I20" s="171">
        <v>1</v>
      </c>
      <c r="J20" s="170">
        <v>14499.954724850006</v>
      </c>
      <c r="K20" s="171">
        <v>1</v>
      </c>
      <c r="L20" s="165">
        <v>14499.954724850006</v>
      </c>
      <c r="M20" s="167" t="s">
        <v>202</v>
      </c>
    </row>
    <row r="21" spans="1:13" x14ac:dyDescent="0.25">
      <c r="A21" s="164" t="s">
        <v>155</v>
      </c>
      <c r="B21" s="164" t="s">
        <v>105</v>
      </c>
      <c r="C21" s="164" t="s">
        <v>173</v>
      </c>
      <c r="D21" s="164" t="s">
        <v>107</v>
      </c>
      <c r="E21" s="165">
        <v>1420480</v>
      </c>
      <c r="F21" s="168"/>
      <c r="G21" s="168"/>
      <c r="H21" s="168"/>
      <c r="I21" s="168"/>
      <c r="J21" s="168"/>
      <c r="K21" s="168"/>
      <c r="L21" s="165">
        <v>0</v>
      </c>
      <c r="M21" s="167" t="s">
        <v>201</v>
      </c>
    </row>
    <row r="22" spans="1:13" x14ac:dyDescent="0.25">
      <c r="A22" s="164" t="s">
        <v>155</v>
      </c>
      <c r="B22" s="164" t="s">
        <v>105</v>
      </c>
      <c r="C22" s="164" t="s">
        <v>174</v>
      </c>
      <c r="D22" s="164" t="s">
        <v>107</v>
      </c>
      <c r="E22" s="165">
        <v>352478.99232000008</v>
      </c>
      <c r="F22" s="168"/>
      <c r="G22" s="168"/>
      <c r="H22" s="168"/>
      <c r="I22" s="168"/>
      <c r="J22" s="168"/>
      <c r="K22" s="168"/>
      <c r="L22" s="165">
        <v>0</v>
      </c>
      <c r="M22" s="167" t="s">
        <v>201</v>
      </c>
    </row>
    <row r="23" spans="1:13" x14ac:dyDescent="0.25">
      <c r="A23" s="164" t="s">
        <v>155</v>
      </c>
      <c r="B23" s="164" t="s">
        <v>105</v>
      </c>
      <c r="C23" s="164" t="s">
        <v>41</v>
      </c>
      <c r="D23" s="164" t="s">
        <v>107</v>
      </c>
      <c r="E23" s="165">
        <v>250809.98000000007</v>
      </c>
      <c r="F23" s="168"/>
      <c r="G23" s="168"/>
      <c r="H23" s="168"/>
      <c r="I23" s="168"/>
      <c r="J23" s="168"/>
      <c r="K23" s="168"/>
      <c r="L23" s="165">
        <v>0</v>
      </c>
      <c r="M23" s="167" t="s">
        <v>201</v>
      </c>
    </row>
    <row r="24" spans="1:13" x14ac:dyDescent="0.25">
      <c r="A24" s="164" t="s">
        <v>155</v>
      </c>
      <c r="B24" s="164" t="s">
        <v>105</v>
      </c>
      <c r="C24" s="164" t="s">
        <v>175</v>
      </c>
      <c r="D24" s="164" t="s">
        <v>107</v>
      </c>
      <c r="E24" s="165">
        <v>1244360</v>
      </c>
      <c r="F24" s="168"/>
      <c r="G24" s="168"/>
      <c r="H24" s="168"/>
      <c r="I24" s="168"/>
      <c r="J24" s="168"/>
      <c r="K24" s="168"/>
      <c r="L24" s="165">
        <v>0</v>
      </c>
      <c r="M24" s="167" t="s">
        <v>201</v>
      </c>
    </row>
    <row r="25" spans="1:13" x14ac:dyDescent="0.25">
      <c r="A25" s="164" t="s">
        <v>155</v>
      </c>
      <c r="B25" s="164" t="s">
        <v>105</v>
      </c>
      <c r="C25" s="164" t="s">
        <v>176</v>
      </c>
      <c r="D25" s="164" t="s">
        <v>107</v>
      </c>
      <c r="E25" s="165">
        <v>1216020</v>
      </c>
      <c r="F25" s="168"/>
      <c r="G25" s="168"/>
      <c r="H25" s="168"/>
      <c r="I25" s="168"/>
      <c r="J25" s="168"/>
      <c r="K25" s="168"/>
      <c r="L25" s="165">
        <v>0</v>
      </c>
      <c r="M25" s="167" t="s">
        <v>201</v>
      </c>
    </row>
    <row r="26" spans="1:13" x14ac:dyDescent="0.25">
      <c r="A26" s="164" t="s">
        <v>155</v>
      </c>
      <c r="B26" s="164" t="s">
        <v>105</v>
      </c>
      <c r="C26" s="164" t="s">
        <v>177</v>
      </c>
      <c r="D26" s="164" t="s">
        <v>107</v>
      </c>
      <c r="E26" s="165">
        <v>1165700</v>
      </c>
      <c r="F26" s="168"/>
      <c r="G26" s="168"/>
      <c r="H26" s="168"/>
      <c r="I26" s="168"/>
      <c r="J26" s="168"/>
      <c r="K26" s="168"/>
      <c r="L26" s="165">
        <v>0</v>
      </c>
      <c r="M26" s="167" t="s">
        <v>201</v>
      </c>
    </row>
    <row r="27" spans="1:13" x14ac:dyDescent="0.25">
      <c r="A27" s="164" t="s">
        <v>155</v>
      </c>
      <c r="B27" s="164" t="s">
        <v>105</v>
      </c>
      <c r="C27" s="164" t="s">
        <v>178</v>
      </c>
      <c r="D27" s="164" t="s">
        <v>107</v>
      </c>
      <c r="E27" s="165">
        <v>1049600</v>
      </c>
      <c r="F27" s="169"/>
      <c r="G27" s="169"/>
      <c r="H27" s="169"/>
      <c r="I27" s="169"/>
      <c r="J27" s="169"/>
      <c r="K27" s="169"/>
      <c r="L27" s="165">
        <v>0</v>
      </c>
      <c r="M27" s="167" t="s">
        <v>201</v>
      </c>
    </row>
    <row r="28" spans="1:13" x14ac:dyDescent="0.25">
      <c r="A28" s="164" t="s">
        <v>155</v>
      </c>
      <c r="B28" s="164" t="s">
        <v>105</v>
      </c>
      <c r="C28" s="164" t="s">
        <v>146</v>
      </c>
      <c r="D28" s="164" t="s">
        <v>107</v>
      </c>
      <c r="E28" s="165">
        <v>909930</v>
      </c>
      <c r="F28" s="170">
        <v>661767.27272727271</v>
      </c>
      <c r="G28" s="171">
        <v>0.72727272727272729</v>
      </c>
      <c r="H28" s="170">
        <v>661767.27272727271</v>
      </c>
      <c r="I28" s="171">
        <v>0.72727272727272729</v>
      </c>
      <c r="J28" s="170">
        <v>661767.27272727271</v>
      </c>
      <c r="K28" s="171">
        <v>0.72727272727272729</v>
      </c>
      <c r="L28" s="165">
        <v>0</v>
      </c>
      <c r="M28" s="167" t="s">
        <v>201</v>
      </c>
    </row>
    <row r="29" spans="1:13" x14ac:dyDescent="0.25">
      <c r="A29" s="164" t="s">
        <v>155</v>
      </c>
      <c r="B29" s="164" t="s">
        <v>105</v>
      </c>
      <c r="C29" s="164" t="s">
        <v>172</v>
      </c>
      <c r="D29" s="164" t="s">
        <v>107</v>
      </c>
      <c r="E29" s="165">
        <v>1424750</v>
      </c>
      <c r="F29" s="168"/>
      <c r="G29" s="168"/>
      <c r="H29" s="168"/>
      <c r="I29" s="168"/>
      <c r="J29" s="168"/>
      <c r="K29" s="168"/>
      <c r="L29" s="165">
        <v>0</v>
      </c>
      <c r="M29" s="167" t="s">
        <v>201</v>
      </c>
    </row>
    <row r="30" spans="1:13" x14ac:dyDescent="0.25">
      <c r="A30" s="164" t="s">
        <v>155</v>
      </c>
      <c r="B30" s="164" t="s">
        <v>190</v>
      </c>
      <c r="C30" s="164" t="s">
        <v>172</v>
      </c>
      <c r="D30" s="164" t="s">
        <v>184</v>
      </c>
      <c r="E30" s="165">
        <v>1105480</v>
      </c>
      <c r="F30" s="169"/>
      <c r="G30" s="169"/>
      <c r="H30" s="169"/>
      <c r="I30" s="169"/>
      <c r="J30" s="169"/>
      <c r="K30" s="169"/>
      <c r="L30" s="165">
        <v>0</v>
      </c>
      <c r="M30" s="167" t="s">
        <v>201</v>
      </c>
    </row>
    <row r="31" spans="1:13" x14ac:dyDescent="0.25">
      <c r="A31" s="164" t="s">
        <v>155</v>
      </c>
      <c r="B31" s="164" t="s">
        <v>105</v>
      </c>
      <c r="C31" s="164" t="s">
        <v>147</v>
      </c>
      <c r="D31" s="164" t="s">
        <v>107</v>
      </c>
      <c r="E31" s="165">
        <v>949100</v>
      </c>
      <c r="F31" s="170">
        <v>690254.54545454553</v>
      </c>
      <c r="G31" s="171">
        <v>0.7272727272727274</v>
      </c>
      <c r="H31" s="170">
        <v>690254.54545454553</v>
      </c>
      <c r="I31" s="171">
        <v>0.7272727272727274</v>
      </c>
      <c r="J31" s="170">
        <v>517690.90909090906</v>
      </c>
      <c r="K31" s="171">
        <v>0.54545454545454541</v>
      </c>
      <c r="L31" s="165">
        <v>0</v>
      </c>
      <c r="M31" s="167" t="s">
        <v>201</v>
      </c>
    </row>
    <row r="32" spans="1:13" x14ac:dyDescent="0.25">
      <c r="A32" s="164" t="s">
        <v>155</v>
      </c>
      <c r="B32" s="164" t="s">
        <v>105</v>
      </c>
      <c r="C32" s="164" t="s">
        <v>47</v>
      </c>
      <c r="D32" s="164" t="s">
        <v>107</v>
      </c>
      <c r="E32" s="165">
        <v>398423.89138000004</v>
      </c>
      <c r="F32" s="169"/>
      <c r="G32" s="169"/>
      <c r="H32" s="169"/>
      <c r="I32" s="169"/>
      <c r="J32" s="169"/>
      <c r="K32" s="169"/>
      <c r="L32" s="165">
        <v>0</v>
      </c>
      <c r="M32" s="167" t="s">
        <v>201</v>
      </c>
    </row>
    <row r="33" spans="1:13" x14ac:dyDescent="0.25">
      <c r="A33" s="164" t="s">
        <v>155</v>
      </c>
      <c r="B33" s="164" t="s">
        <v>47</v>
      </c>
      <c r="C33" s="164" t="s">
        <v>48</v>
      </c>
      <c r="D33" s="164" t="s">
        <v>168</v>
      </c>
      <c r="E33" s="165">
        <v>14356.644800000009</v>
      </c>
      <c r="F33" s="165">
        <v>14356.644800000009</v>
      </c>
      <c r="G33" s="166">
        <v>1</v>
      </c>
      <c r="H33" s="165">
        <v>14356.644800000009</v>
      </c>
      <c r="I33" s="166">
        <v>1</v>
      </c>
      <c r="J33" s="165">
        <v>14356.644800000009</v>
      </c>
      <c r="K33" s="166">
        <v>1</v>
      </c>
      <c r="L33" s="165">
        <v>14356.644800000009</v>
      </c>
      <c r="M33" s="167" t="s">
        <v>202</v>
      </c>
    </row>
    <row r="34" spans="1:13" x14ac:dyDescent="0.25">
      <c r="A34" s="164" t="s">
        <v>155</v>
      </c>
      <c r="B34" s="164" t="s">
        <v>47</v>
      </c>
      <c r="C34" s="164" t="s">
        <v>48</v>
      </c>
      <c r="D34" s="164" t="s">
        <v>49</v>
      </c>
      <c r="E34" s="165">
        <v>24226.838100000015</v>
      </c>
      <c r="F34" s="165">
        <v>24226.838100000015</v>
      </c>
      <c r="G34" s="166">
        <v>1</v>
      </c>
      <c r="H34" s="165">
        <v>24226.838100000015</v>
      </c>
      <c r="I34" s="166">
        <v>1</v>
      </c>
      <c r="J34" s="165">
        <v>24226.838100000015</v>
      </c>
      <c r="K34" s="166">
        <v>1</v>
      </c>
      <c r="L34" s="165">
        <v>24226.838100000015</v>
      </c>
      <c r="M34" s="167" t="s">
        <v>202</v>
      </c>
    </row>
    <row r="35" spans="1:13" x14ac:dyDescent="0.25">
      <c r="A35" s="164" t="s">
        <v>155</v>
      </c>
      <c r="B35" s="164" t="s">
        <v>105</v>
      </c>
      <c r="C35" s="164" t="s">
        <v>179</v>
      </c>
      <c r="D35" s="164" t="s">
        <v>107</v>
      </c>
      <c r="E35" s="165">
        <v>270673.31</v>
      </c>
      <c r="F35" s="165">
        <v>248117.20083333331</v>
      </c>
      <c r="G35" s="166">
        <v>0.91666666666666663</v>
      </c>
      <c r="H35" s="165">
        <v>214283.03708333333</v>
      </c>
      <c r="I35" s="166">
        <v>0.79166666666666663</v>
      </c>
      <c r="J35" s="165">
        <v>169170.81875000001</v>
      </c>
      <c r="K35" s="166">
        <v>0.625</v>
      </c>
      <c r="L35" s="165">
        <v>0</v>
      </c>
      <c r="M35" s="167" t="s">
        <v>201</v>
      </c>
    </row>
    <row r="36" spans="1:13" x14ac:dyDescent="0.25">
      <c r="A36" s="164" t="s">
        <v>155</v>
      </c>
      <c r="B36" s="164" t="s">
        <v>105</v>
      </c>
      <c r="C36" s="164" t="s">
        <v>180</v>
      </c>
      <c r="D36" s="164" t="s">
        <v>107</v>
      </c>
      <c r="E36" s="165">
        <v>1586230</v>
      </c>
      <c r="F36" s="165">
        <v>1586230</v>
      </c>
      <c r="G36" s="166">
        <v>1</v>
      </c>
      <c r="H36" s="165">
        <v>1569706.7708333335</v>
      </c>
      <c r="I36" s="166">
        <v>0.98958333333333348</v>
      </c>
      <c r="J36" s="165">
        <v>1437520.9375</v>
      </c>
      <c r="K36" s="166">
        <v>0.90625</v>
      </c>
      <c r="L36" s="165">
        <v>0</v>
      </c>
      <c r="M36" s="167" t="s">
        <v>201</v>
      </c>
    </row>
    <row r="37" spans="1:13" x14ac:dyDescent="0.25">
      <c r="A37" s="164" t="s">
        <v>155</v>
      </c>
      <c r="B37" s="164" t="s">
        <v>180</v>
      </c>
      <c r="C37" s="164" t="s">
        <v>180</v>
      </c>
      <c r="D37" s="164" t="s">
        <v>252</v>
      </c>
      <c r="E37" s="165">
        <v>1571.3225315749999</v>
      </c>
      <c r="F37" s="165">
        <v>1571.3225315749999</v>
      </c>
      <c r="G37" s="166">
        <v>1</v>
      </c>
      <c r="H37" s="165">
        <v>1571.3225315749999</v>
      </c>
      <c r="I37" s="166">
        <v>1</v>
      </c>
      <c r="J37" s="165">
        <v>1571.3225315749999</v>
      </c>
      <c r="K37" s="166">
        <v>1</v>
      </c>
      <c r="L37" s="165">
        <v>1571.3225315749999</v>
      </c>
      <c r="M37" s="167" t="s">
        <v>202</v>
      </c>
    </row>
    <row r="38" spans="1:13" x14ac:dyDescent="0.25">
      <c r="A38" s="164" t="s">
        <v>155</v>
      </c>
      <c r="B38" s="164" t="s">
        <v>105</v>
      </c>
      <c r="C38" s="164" t="s">
        <v>181</v>
      </c>
      <c r="D38" s="164" t="s">
        <v>107</v>
      </c>
      <c r="E38" s="165">
        <v>231366.76</v>
      </c>
      <c r="F38" s="170">
        <v>231366.76</v>
      </c>
      <c r="G38" s="171">
        <v>1</v>
      </c>
      <c r="H38" s="170">
        <v>231366.76</v>
      </c>
      <c r="I38" s="171">
        <v>1</v>
      </c>
      <c r="J38" s="170">
        <v>231366.76</v>
      </c>
      <c r="K38" s="171">
        <v>1</v>
      </c>
      <c r="L38" s="165">
        <v>231366.76</v>
      </c>
      <c r="M38" s="167" t="s">
        <v>202</v>
      </c>
    </row>
    <row r="39" spans="1:13" x14ac:dyDescent="0.25">
      <c r="A39" s="164" t="s">
        <v>155</v>
      </c>
      <c r="B39" s="164" t="s">
        <v>105</v>
      </c>
      <c r="C39" s="164" t="s">
        <v>182</v>
      </c>
      <c r="D39" s="164" t="s">
        <v>107</v>
      </c>
      <c r="E39" s="165">
        <v>1407060</v>
      </c>
      <c r="F39" s="168"/>
      <c r="G39" s="168"/>
      <c r="H39" s="168"/>
      <c r="I39" s="168"/>
      <c r="J39" s="168"/>
      <c r="K39" s="168"/>
      <c r="L39" s="165">
        <v>0</v>
      </c>
      <c r="M39" s="167" t="s">
        <v>201</v>
      </c>
    </row>
    <row r="40" spans="1:13" x14ac:dyDescent="0.25">
      <c r="A40" s="164" t="s">
        <v>155</v>
      </c>
      <c r="B40" s="164" t="s">
        <v>105</v>
      </c>
      <c r="C40" s="164" t="s">
        <v>183</v>
      </c>
      <c r="D40" s="164" t="s">
        <v>107</v>
      </c>
      <c r="E40" s="165">
        <v>1425220</v>
      </c>
      <c r="F40" s="169"/>
      <c r="G40" s="169"/>
      <c r="H40" s="169"/>
      <c r="I40" s="169"/>
      <c r="J40" s="169"/>
      <c r="K40" s="169"/>
      <c r="L40" s="165">
        <v>0</v>
      </c>
      <c r="M40" s="167" t="s">
        <v>201</v>
      </c>
    </row>
    <row r="41" spans="1:13" x14ac:dyDescent="0.25">
      <c r="A41" s="164" t="s">
        <v>155</v>
      </c>
      <c r="B41" s="164" t="s">
        <v>44</v>
      </c>
      <c r="C41" s="164" t="s">
        <v>169</v>
      </c>
      <c r="D41" s="164" t="s">
        <v>46</v>
      </c>
      <c r="E41" s="165">
        <v>111189.83999999997</v>
      </c>
      <c r="F41" s="165">
        <v>0</v>
      </c>
      <c r="G41" s="166">
        <v>0</v>
      </c>
      <c r="H41" s="165">
        <v>0</v>
      </c>
      <c r="I41" s="166">
        <v>0</v>
      </c>
      <c r="J41" s="165">
        <v>0</v>
      </c>
      <c r="K41" s="166">
        <v>0</v>
      </c>
      <c r="L41" s="165">
        <v>0</v>
      </c>
      <c r="M41" s="167" t="s">
        <v>201</v>
      </c>
    </row>
    <row r="42" spans="1:13" x14ac:dyDescent="0.25">
      <c r="A42" s="164" t="s">
        <v>155</v>
      </c>
      <c r="B42" s="164" t="s">
        <v>44</v>
      </c>
      <c r="C42" s="164" t="s">
        <v>85</v>
      </c>
      <c r="D42" s="164" t="s">
        <v>46</v>
      </c>
      <c r="E42" s="165">
        <v>112594.33999999989</v>
      </c>
      <c r="F42" s="165">
        <v>0</v>
      </c>
      <c r="G42" s="166">
        <v>0</v>
      </c>
      <c r="H42" s="165">
        <v>0</v>
      </c>
      <c r="I42" s="166">
        <v>0</v>
      </c>
      <c r="J42" s="165">
        <v>0</v>
      </c>
      <c r="K42" s="166">
        <v>0</v>
      </c>
      <c r="L42" s="165">
        <v>0</v>
      </c>
      <c r="M42" s="167" t="s">
        <v>201</v>
      </c>
    </row>
    <row r="43" spans="1:13" x14ac:dyDescent="0.25">
      <c r="A43" s="164" t="s">
        <v>155</v>
      </c>
      <c r="B43" s="164" t="s">
        <v>44</v>
      </c>
      <c r="C43" s="164" t="s">
        <v>82</v>
      </c>
      <c r="D43" s="164" t="s">
        <v>46</v>
      </c>
      <c r="E43" s="165">
        <v>103605.23999999985</v>
      </c>
      <c r="F43" s="165">
        <v>103605.23999999985</v>
      </c>
      <c r="G43" s="166">
        <v>1</v>
      </c>
      <c r="H43" s="165">
        <v>0</v>
      </c>
      <c r="I43" s="166">
        <v>0</v>
      </c>
      <c r="J43" s="165">
        <v>0</v>
      </c>
      <c r="K43" s="166">
        <v>0</v>
      </c>
      <c r="L43" s="165">
        <v>0</v>
      </c>
      <c r="M43" s="167" t="s">
        <v>201</v>
      </c>
    </row>
    <row r="44" spans="1:13" x14ac:dyDescent="0.25">
      <c r="A44" s="164" t="s">
        <v>155</v>
      </c>
      <c r="B44" s="164" t="s">
        <v>44</v>
      </c>
      <c r="C44" s="164" t="s">
        <v>81</v>
      </c>
      <c r="D44" s="164" t="s">
        <v>46</v>
      </c>
      <c r="E44" s="165">
        <v>95925.059999999983</v>
      </c>
      <c r="F44" s="165">
        <v>95925.059999999983</v>
      </c>
      <c r="G44" s="166">
        <v>1</v>
      </c>
      <c r="H44" s="165">
        <v>95925.059999999983</v>
      </c>
      <c r="I44" s="166">
        <v>1</v>
      </c>
      <c r="J44" s="165">
        <v>95925.059999999983</v>
      </c>
      <c r="K44" s="166">
        <v>1</v>
      </c>
      <c r="L44" s="165">
        <v>95925.059999999983</v>
      </c>
      <c r="M44" s="167" t="s">
        <v>202</v>
      </c>
    </row>
    <row r="45" spans="1:13" x14ac:dyDescent="0.25">
      <c r="A45" s="164" t="s">
        <v>155</v>
      </c>
      <c r="B45" s="164" t="s">
        <v>44</v>
      </c>
      <c r="C45" s="164" t="s">
        <v>75</v>
      </c>
      <c r="D45" s="164" t="s">
        <v>46</v>
      </c>
      <c r="E45" s="165">
        <v>95809.140000000101</v>
      </c>
      <c r="F45" s="165">
        <v>95809.140000000101</v>
      </c>
      <c r="G45" s="166">
        <v>1</v>
      </c>
      <c r="H45" s="165">
        <v>95809.140000000101</v>
      </c>
      <c r="I45" s="166">
        <v>1</v>
      </c>
      <c r="J45" s="165">
        <v>95809.140000000101</v>
      </c>
      <c r="K45" s="166">
        <v>1</v>
      </c>
      <c r="L45" s="165">
        <v>95809.140000000101</v>
      </c>
      <c r="M45" s="167" t="s">
        <v>202</v>
      </c>
    </row>
    <row r="46" spans="1:13" x14ac:dyDescent="0.25">
      <c r="A46" s="164" t="s">
        <v>155</v>
      </c>
      <c r="B46" s="164" t="s">
        <v>44</v>
      </c>
      <c r="C46" s="164" t="s">
        <v>72</v>
      </c>
      <c r="D46" s="164" t="s">
        <v>46</v>
      </c>
      <c r="E46" s="165">
        <v>95330.383678400103</v>
      </c>
      <c r="F46" s="165">
        <v>95330.383678400103</v>
      </c>
      <c r="G46" s="166">
        <v>1</v>
      </c>
      <c r="H46" s="165">
        <v>95330.383678400103</v>
      </c>
      <c r="I46" s="166">
        <v>1</v>
      </c>
      <c r="J46" s="165">
        <v>95330.383678400103</v>
      </c>
      <c r="K46" s="166">
        <v>1</v>
      </c>
      <c r="L46" s="165">
        <v>95330.383678400103</v>
      </c>
      <c r="M46" s="167" t="s">
        <v>202</v>
      </c>
    </row>
    <row r="47" spans="1:13" x14ac:dyDescent="0.25">
      <c r="A47" s="164" t="s">
        <v>155</v>
      </c>
      <c r="B47" s="164" t="s">
        <v>44</v>
      </c>
      <c r="C47" s="164" t="s">
        <v>71</v>
      </c>
      <c r="D47" s="164" t="s">
        <v>46</v>
      </c>
      <c r="E47" s="165">
        <v>134751.15000000011</v>
      </c>
      <c r="F47" s="165">
        <v>134751.15000000011</v>
      </c>
      <c r="G47" s="166">
        <v>1</v>
      </c>
      <c r="H47" s="165">
        <v>134751.15000000011</v>
      </c>
      <c r="I47" s="166">
        <v>1</v>
      </c>
      <c r="J47" s="165">
        <v>134751.15000000011</v>
      </c>
      <c r="K47" s="166">
        <v>1</v>
      </c>
      <c r="L47" s="165">
        <v>134751.15000000011</v>
      </c>
      <c r="M47" s="167" t="s">
        <v>202</v>
      </c>
    </row>
    <row r="48" spans="1:13" x14ac:dyDescent="0.25">
      <c r="A48" s="164" t="s">
        <v>155</v>
      </c>
      <c r="B48" s="164" t="s">
        <v>44</v>
      </c>
      <c r="C48" s="164" t="s">
        <v>45</v>
      </c>
      <c r="D48" s="164" t="s">
        <v>46</v>
      </c>
      <c r="E48" s="165">
        <v>68960.59000000004</v>
      </c>
      <c r="F48" s="165">
        <v>68960.59000000004</v>
      </c>
      <c r="G48" s="166">
        <v>1</v>
      </c>
      <c r="H48" s="165">
        <v>68960.59000000004</v>
      </c>
      <c r="I48" s="166">
        <v>1</v>
      </c>
      <c r="J48" s="165">
        <v>68960.59000000004</v>
      </c>
      <c r="K48" s="166">
        <v>1</v>
      </c>
      <c r="L48" s="165">
        <v>68960.59000000004</v>
      </c>
      <c r="M48" s="167" t="s">
        <v>202</v>
      </c>
    </row>
    <row r="49" spans="1:13" x14ac:dyDescent="0.25">
      <c r="A49" s="164" t="s">
        <v>155</v>
      </c>
      <c r="B49" s="164" t="s">
        <v>52</v>
      </c>
      <c r="C49" s="164" t="s">
        <v>76</v>
      </c>
      <c r="D49" s="164" t="s">
        <v>77</v>
      </c>
      <c r="E49" s="165">
        <v>5966.1388888888869</v>
      </c>
      <c r="F49" s="165">
        <v>1193.2277777777774</v>
      </c>
      <c r="G49" s="166">
        <v>0.2</v>
      </c>
      <c r="H49" s="165">
        <v>1193.2277777777774</v>
      </c>
      <c r="I49" s="166">
        <v>0.2</v>
      </c>
      <c r="J49" s="165">
        <v>0</v>
      </c>
      <c r="K49" s="166">
        <v>0</v>
      </c>
      <c r="L49" s="165">
        <v>0</v>
      </c>
      <c r="M49" s="167" t="s">
        <v>201</v>
      </c>
    </row>
    <row r="50" spans="1:13" x14ac:dyDescent="0.25">
      <c r="A50" s="164" t="s">
        <v>155</v>
      </c>
      <c r="B50" s="164" t="s">
        <v>52</v>
      </c>
      <c r="C50" s="164" t="s">
        <v>76</v>
      </c>
      <c r="D50" s="164" t="s">
        <v>78</v>
      </c>
      <c r="E50" s="165">
        <v>79946.261111111089</v>
      </c>
      <c r="F50" s="165">
        <v>3579.683333333332</v>
      </c>
      <c r="G50" s="166">
        <v>4.4776119402985072E-2</v>
      </c>
      <c r="H50" s="165">
        <v>3579.683333333332</v>
      </c>
      <c r="I50" s="166">
        <v>4.4776119402985072E-2</v>
      </c>
      <c r="J50" s="165">
        <v>3579.683333333332</v>
      </c>
      <c r="K50" s="166">
        <v>4.4776119402985072E-2</v>
      </c>
      <c r="L50" s="165">
        <v>0</v>
      </c>
      <c r="M50" s="167" t="s">
        <v>201</v>
      </c>
    </row>
    <row r="51" spans="1:13" x14ac:dyDescent="0.25">
      <c r="A51" s="164" t="s">
        <v>155</v>
      </c>
      <c r="B51" s="164" t="s">
        <v>52</v>
      </c>
      <c r="C51" s="164" t="s">
        <v>76</v>
      </c>
      <c r="D51" s="164" t="s">
        <v>197</v>
      </c>
      <c r="E51" s="165">
        <v>4772.9111111111097</v>
      </c>
      <c r="F51" s="165">
        <v>0</v>
      </c>
      <c r="G51" s="166">
        <v>0</v>
      </c>
      <c r="H51" s="165">
        <v>0</v>
      </c>
      <c r="I51" s="166">
        <v>0</v>
      </c>
      <c r="J51" s="165">
        <v>0</v>
      </c>
      <c r="K51" s="166">
        <v>0</v>
      </c>
      <c r="L51" s="165">
        <v>0</v>
      </c>
      <c r="M51" s="167" t="s">
        <v>201</v>
      </c>
    </row>
    <row r="52" spans="1:13" x14ac:dyDescent="0.25">
      <c r="A52" s="164" t="s">
        <v>155</v>
      </c>
      <c r="B52" s="164" t="s">
        <v>52</v>
      </c>
      <c r="C52" s="164" t="s">
        <v>76</v>
      </c>
      <c r="D52" s="164" t="s">
        <v>196</v>
      </c>
      <c r="E52" s="165">
        <v>4772.9111111111097</v>
      </c>
      <c r="F52" s="165">
        <v>0</v>
      </c>
      <c r="G52" s="166">
        <v>0</v>
      </c>
      <c r="H52" s="165">
        <v>0</v>
      </c>
      <c r="I52" s="166">
        <v>0</v>
      </c>
      <c r="J52" s="165">
        <v>0</v>
      </c>
      <c r="K52" s="166">
        <v>0</v>
      </c>
      <c r="L52" s="165">
        <v>0</v>
      </c>
      <c r="M52" s="167" t="s">
        <v>201</v>
      </c>
    </row>
    <row r="53" spans="1:13" x14ac:dyDescent="0.25">
      <c r="A53" s="164" t="s">
        <v>155</v>
      </c>
      <c r="B53" s="164" t="s">
        <v>52</v>
      </c>
      <c r="C53" s="164" t="s">
        <v>76</v>
      </c>
      <c r="D53" s="164" t="s">
        <v>43</v>
      </c>
      <c r="E53" s="165">
        <v>11932.277777777774</v>
      </c>
      <c r="F53" s="165">
        <v>0</v>
      </c>
      <c r="G53" s="166">
        <v>0</v>
      </c>
      <c r="H53" s="165">
        <v>0</v>
      </c>
      <c r="I53" s="166">
        <v>0</v>
      </c>
      <c r="J53" s="165">
        <v>0</v>
      </c>
      <c r="K53" s="166">
        <v>0</v>
      </c>
      <c r="L53" s="165">
        <v>0</v>
      </c>
      <c r="M53" s="167" t="s">
        <v>201</v>
      </c>
    </row>
    <row r="54" spans="1:13" x14ac:dyDescent="0.25">
      <c r="A54" s="164" t="s">
        <v>155</v>
      </c>
      <c r="B54" s="164" t="s">
        <v>52</v>
      </c>
      <c r="C54" s="164" t="s">
        <v>80</v>
      </c>
      <c r="D54" s="164" t="s">
        <v>77</v>
      </c>
      <c r="E54" s="165">
        <v>1298.966567164179</v>
      </c>
      <c r="F54" s="165">
        <v>1298.966567164179</v>
      </c>
      <c r="G54" s="166">
        <v>1</v>
      </c>
      <c r="H54" s="165">
        <v>1298.966567164179</v>
      </c>
      <c r="I54" s="166">
        <v>1</v>
      </c>
      <c r="J54" s="165">
        <v>0</v>
      </c>
      <c r="K54" s="166">
        <v>0</v>
      </c>
      <c r="L54" s="165">
        <v>0</v>
      </c>
      <c r="M54" s="167" t="s">
        <v>201</v>
      </c>
    </row>
    <row r="55" spans="1:13" x14ac:dyDescent="0.25">
      <c r="A55" s="164" t="s">
        <v>155</v>
      </c>
      <c r="B55" s="164" t="s">
        <v>52</v>
      </c>
      <c r="C55" s="164" t="s">
        <v>80</v>
      </c>
      <c r="D55" s="164" t="s">
        <v>78</v>
      </c>
      <c r="E55" s="165">
        <v>46762.796417910446</v>
      </c>
      <c r="F55" s="165">
        <v>28577.264477611941</v>
      </c>
      <c r="G55" s="166">
        <v>0.61111111111111116</v>
      </c>
      <c r="H55" s="165">
        <v>28577.264477611941</v>
      </c>
      <c r="I55" s="166">
        <v>0.61111111111111116</v>
      </c>
      <c r="J55" s="165">
        <v>25979.331343283582</v>
      </c>
      <c r="K55" s="166">
        <v>0.55555555555555558</v>
      </c>
      <c r="L55" s="165">
        <v>0</v>
      </c>
      <c r="M55" s="167" t="s">
        <v>201</v>
      </c>
    </row>
    <row r="56" spans="1:13" x14ac:dyDescent="0.25">
      <c r="A56" s="164" t="s">
        <v>155</v>
      </c>
      <c r="B56" s="164" t="s">
        <v>52</v>
      </c>
      <c r="C56" s="164" t="s">
        <v>80</v>
      </c>
      <c r="D56" s="164" t="s">
        <v>197</v>
      </c>
      <c r="E56" s="165">
        <v>6494.8328358208946</v>
      </c>
      <c r="F56" s="165">
        <v>3896.8997014925367</v>
      </c>
      <c r="G56" s="166">
        <v>0.6</v>
      </c>
      <c r="H56" s="165">
        <v>3896.8997014925367</v>
      </c>
      <c r="I56" s="166">
        <v>0.6</v>
      </c>
      <c r="J56" s="165">
        <v>3896.8997014925367</v>
      </c>
      <c r="K56" s="166">
        <v>0.6</v>
      </c>
      <c r="L56" s="165">
        <v>0</v>
      </c>
      <c r="M56" s="167" t="s">
        <v>201</v>
      </c>
    </row>
    <row r="57" spans="1:13" x14ac:dyDescent="0.25">
      <c r="A57" s="164" t="s">
        <v>155</v>
      </c>
      <c r="B57" s="164" t="s">
        <v>52</v>
      </c>
      <c r="C57" s="164" t="s">
        <v>80</v>
      </c>
      <c r="D57" s="164" t="s">
        <v>79</v>
      </c>
      <c r="E57" s="165">
        <v>31175.197611940297</v>
      </c>
      <c r="F57" s="165">
        <v>15587.598805970149</v>
      </c>
      <c r="G57" s="166">
        <v>0.5</v>
      </c>
      <c r="H57" s="165">
        <v>15587.598805970149</v>
      </c>
      <c r="I57" s="166">
        <v>0.5</v>
      </c>
      <c r="J57" s="165">
        <v>11690.699104477611</v>
      </c>
      <c r="K57" s="166">
        <v>0.375</v>
      </c>
      <c r="L57" s="165">
        <v>0</v>
      </c>
      <c r="M57" s="167" t="s">
        <v>201</v>
      </c>
    </row>
    <row r="58" spans="1:13" x14ac:dyDescent="0.25">
      <c r="A58" s="164" t="s">
        <v>155</v>
      </c>
      <c r="B58" s="164" t="s">
        <v>52</v>
      </c>
      <c r="C58" s="164" t="s">
        <v>80</v>
      </c>
      <c r="D58" s="164" t="s">
        <v>196</v>
      </c>
      <c r="E58" s="165">
        <v>1298.966567164179</v>
      </c>
      <c r="F58" s="165">
        <v>0</v>
      </c>
      <c r="G58" s="166">
        <v>0</v>
      </c>
      <c r="H58" s="165">
        <v>0</v>
      </c>
      <c r="I58" s="166">
        <v>0</v>
      </c>
      <c r="J58" s="165">
        <v>0</v>
      </c>
      <c r="K58" s="166">
        <v>0</v>
      </c>
      <c r="L58" s="165">
        <v>0</v>
      </c>
      <c r="M58" s="167" t="s">
        <v>201</v>
      </c>
    </row>
    <row r="59" spans="1:13" x14ac:dyDescent="0.25">
      <c r="A59" s="164" t="s">
        <v>155</v>
      </c>
      <c r="B59" s="164" t="s">
        <v>52</v>
      </c>
      <c r="C59" s="164" t="s">
        <v>83</v>
      </c>
      <c r="D59" s="164" t="s">
        <v>78</v>
      </c>
      <c r="E59" s="165">
        <v>55105.791044776124</v>
      </c>
      <c r="F59" s="165">
        <v>18368.597014925374</v>
      </c>
      <c r="G59" s="166">
        <v>0.33333333333333331</v>
      </c>
      <c r="H59" s="165">
        <v>18368.597014925374</v>
      </c>
      <c r="I59" s="166">
        <v>0.33333333333333331</v>
      </c>
      <c r="J59" s="165">
        <v>17144.023880597018</v>
      </c>
      <c r="K59" s="166">
        <v>0.31111111111111117</v>
      </c>
      <c r="L59" s="165">
        <v>0</v>
      </c>
      <c r="M59" s="167" t="s">
        <v>201</v>
      </c>
    </row>
    <row r="60" spans="1:13" x14ac:dyDescent="0.25">
      <c r="A60" s="164" t="s">
        <v>155</v>
      </c>
      <c r="B60" s="164" t="s">
        <v>52</v>
      </c>
      <c r="C60" s="164" t="s">
        <v>83</v>
      </c>
      <c r="D60" s="164" t="s">
        <v>196</v>
      </c>
      <c r="E60" s="165">
        <v>22042.31641791045</v>
      </c>
      <c r="F60" s="165">
        <v>0</v>
      </c>
      <c r="G60" s="166">
        <v>0</v>
      </c>
      <c r="H60" s="165">
        <v>0</v>
      </c>
      <c r="I60" s="166">
        <v>0</v>
      </c>
      <c r="J60" s="165">
        <v>0</v>
      </c>
      <c r="K60" s="166">
        <v>0</v>
      </c>
      <c r="L60" s="165">
        <v>0</v>
      </c>
      <c r="M60" s="167" t="s">
        <v>201</v>
      </c>
    </row>
    <row r="61" spans="1:13" x14ac:dyDescent="0.25">
      <c r="A61" s="164" t="s">
        <v>155</v>
      </c>
      <c r="B61" s="164" t="s">
        <v>52</v>
      </c>
      <c r="C61" s="164" t="s">
        <v>83</v>
      </c>
      <c r="D61" s="164" t="s">
        <v>89</v>
      </c>
      <c r="E61" s="165">
        <v>4898.2925373134331</v>
      </c>
      <c r="F61" s="165">
        <v>0</v>
      </c>
      <c r="G61" s="166">
        <v>0</v>
      </c>
      <c r="H61" s="165">
        <v>0</v>
      </c>
      <c r="I61" s="166">
        <v>0</v>
      </c>
      <c r="J61" s="165">
        <v>0</v>
      </c>
      <c r="K61" s="166">
        <v>0</v>
      </c>
      <c r="L61" s="165">
        <v>0</v>
      </c>
      <c r="M61" s="167" t="s">
        <v>201</v>
      </c>
    </row>
    <row r="62" spans="1:13" x14ac:dyDescent="0.25">
      <c r="A62" s="164" t="s">
        <v>155</v>
      </c>
      <c r="B62" s="164" t="s">
        <v>52</v>
      </c>
      <c r="C62" s="164" t="s">
        <v>86</v>
      </c>
      <c r="D62" s="164" t="s">
        <v>78</v>
      </c>
      <c r="E62" s="165">
        <v>80497.16</v>
      </c>
      <c r="F62" s="165">
        <v>26832.386666666665</v>
      </c>
      <c r="G62" s="166">
        <v>0.33333333333333331</v>
      </c>
      <c r="H62" s="165">
        <v>26832.386666666665</v>
      </c>
      <c r="I62" s="166">
        <v>0.33333333333333331</v>
      </c>
      <c r="J62" s="165">
        <v>26832.386666666665</v>
      </c>
      <c r="K62" s="166">
        <v>0.33333333333333331</v>
      </c>
      <c r="L62" s="165">
        <v>0</v>
      </c>
      <c r="M62" s="167" t="s">
        <v>201</v>
      </c>
    </row>
    <row r="63" spans="1:13" x14ac:dyDescent="0.25">
      <c r="A63" s="164" t="s">
        <v>155</v>
      </c>
      <c r="B63" s="164" t="s">
        <v>52</v>
      </c>
      <c r="C63" s="164" t="s">
        <v>96</v>
      </c>
      <c r="D63" s="164" t="s">
        <v>78</v>
      </c>
      <c r="E63" s="165">
        <v>55990.299677419353</v>
      </c>
      <c r="F63" s="165">
        <v>17227.784516129032</v>
      </c>
      <c r="G63" s="166">
        <v>0.30769230769230771</v>
      </c>
      <c r="H63" s="165">
        <v>17227.784516129032</v>
      </c>
      <c r="I63" s="166">
        <v>0.30769230769230771</v>
      </c>
      <c r="J63" s="165">
        <v>17227.784516129032</v>
      </c>
      <c r="K63" s="166">
        <v>0.30769230769230771</v>
      </c>
      <c r="L63" s="165">
        <v>0</v>
      </c>
      <c r="M63" s="167" t="s">
        <v>201</v>
      </c>
    </row>
    <row r="64" spans="1:13" x14ac:dyDescent="0.25">
      <c r="A64" s="164" t="s">
        <v>155</v>
      </c>
      <c r="B64" s="164" t="s">
        <v>52</v>
      </c>
      <c r="C64" s="164" t="s">
        <v>96</v>
      </c>
      <c r="D64" s="164" t="s">
        <v>197</v>
      </c>
      <c r="E64" s="165">
        <v>7178.2435483870959</v>
      </c>
      <c r="F64" s="165">
        <v>0</v>
      </c>
      <c r="G64" s="166">
        <v>0</v>
      </c>
      <c r="H64" s="165">
        <v>0</v>
      </c>
      <c r="I64" s="166">
        <v>0</v>
      </c>
      <c r="J64" s="165">
        <v>0</v>
      </c>
      <c r="K64" s="166">
        <v>0</v>
      </c>
      <c r="L64" s="165">
        <v>0</v>
      </c>
      <c r="M64" s="167" t="s">
        <v>201</v>
      </c>
    </row>
    <row r="65" spans="1:13" x14ac:dyDescent="0.25">
      <c r="A65" s="164" t="s">
        <v>155</v>
      </c>
      <c r="B65" s="164" t="s">
        <v>52</v>
      </c>
      <c r="C65" s="164" t="s">
        <v>96</v>
      </c>
      <c r="D65" s="164" t="s">
        <v>196</v>
      </c>
      <c r="E65" s="165">
        <v>10049.540967741934</v>
      </c>
      <c r="F65" s="165">
        <v>2871.297419354838</v>
      </c>
      <c r="G65" s="166">
        <v>0.2857142857142857</v>
      </c>
      <c r="H65" s="165">
        <v>0</v>
      </c>
      <c r="I65" s="166">
        <v>0</v>
      </c>
      <c r="J65" s="165">
        <v>0</v>
      </c>
      <c r="K65" s="166">
        <v>0</v>
      </c>
      <c r="L65" s="165">
        <v>0</v>
      </c>
      <c r="M65" s="167" t="s">
        <v>201</v>
      </c>
    </row>
    <row r="66" spans="1:13" x14ac:dyDescent="0.25">
      <c r="A66" s="164" t="s">
        <v>155</v>
      </c>
      <c r="B66" s="164" t="s">
        <v>52</v>
      </c>
      <c r="C66" s="164" t="s">
        <v>96</v>
      </c>
      <c r="D66" s="164" t="s">
        <v>89</v>
      </c>
      <c r="E66" s="165">
        <v>4306.9461290322579</v>
      </c>
      <c r="F66" s="165">
        <v>0</v>
      </c>
      <c r="G66" s="166">
        <v>0</v>
      </c>
      <c r="H66" s="165">
        <v>0</v>
      </c>
      <c r="I66" s="166">
        <v>0</v>
      </c>
      <c r="J66" s="165">
        <v>0</v>
      </c>
      <c r="K66" s="166">
        <v>0</v>
      </c>
      <c r="L66" s="165">
        <v>0</v>
      </c>
      <c r="M66" s="167" t="s">
        <v>201</v>
      </c>
    </row>
    <row r="67" spans="1:13" x14ac:dyDescent="0.25">
      <c r="A67" s="164" t="s">
        <v>155</v>
      </c>
      <c r="B67" s="164" t="s">
        <v>52</v>
      </c>
      <c r="C67" s="164" t="s">
        <v>96</v>
      </c>
      <c r="D67" s="164" t="s">
        <v>43</v>
      </c>
      <c r="E67" s="165">
        <v>11485.189677419354</v>
      </c>
      <c r="F67" s="165">
        <v>0</v>
      </c>
      <c r="G67" s="166">
        <v>0</v>
      </c>
      <c r="H67" s="165">
        <v>0</v>
      </c>
      <c r="I67" s="166">
        <v>0</v>
      </c>
      <c r="J67" s="165">
        <v>0</v>
      </c>
      <c r="K67" s="166">
        <v>0</v>
      </c>
      <c r="L67" s="165">
        <v>0</v>
      </c>
      <c r="M67" s="167" t="s">
        <v>201</v>
      </c>
    </row>
    <row r="68" spans="1:13" x14ac:dyDescent="0.25">
      <c r="A68" s="164" t="s">
        <v>155</v>
      </c>
      <c r="B68" s="164" t="s">
        <v>52</v>
      </c>
      <c r="C68" s="164" t="s">
        <v>104</v>
      </c>
      <c r="D68" s="164" t="s">
        <v>78</v>
      </c>
      <c r="E68" s="165">
        <v>57547.239130434791</v>
      </c>
      <c r="F68" s="165">
        <v>0</v>
      </c>
      <c r="G68" s="166">
        <v>0</v>
      </c>
      <c r="H68" s="165">
        <v>0</v>
      </c>
      <c r="I68" s="166">
        <v>0</v>
      </c>
      <c r="J68" s="165">
        <v>0</v>
      </c>
      <c r="K68" s="166">
        <v>0</v>
      </c>
      <c r="L68" s="165">
        <v>0</v>
      </c>
      <c r="M68" s="167" t="s">
        <v>201</v>
      </c>
    </row>
    <row r="69" spans="1:13" x14ac:dyDescent="0.25">
      <c r="A69" s="164" t="s">
        <v>155</v>
      </c>
      <c r="B69" s="164" t="s">
        <v>52</v>
      </c>
      <c r="C69" s="164" t="s">
        <v>104</v>
      </c>
      <c r="D69" s="164" t="s">
        <v>197</v>
      </c>
      <c r="E69" s="165">
        <v>16624.757971014496</v>
      </c>
      <c r="F69" s="165">
        <v>16624.757971014496</v>
      </c>
      <c r="G69" s="166">
        <v>1</v>
      </c>
      <c r="H69" s="165">
        <v>16624.757971014496</v>
      </c>
      <c r="I69" s="166">
        <v>1</v>
      </c>
      <c r="J69" s="165">
        <v>16624.757971014496</v>
      </c>
      <c r="K69" s="166">
        <v>1</v>
      </c>
      <c r="L69" s="165">
        <v>16624.757971014496</v>
      </c>
      <c r="M69" s="167" t="s">
        <v>202</v>
      </c>
    </row>
    <row r="70" spans="1:13" x14ac:dyDescent="0.25">
      <c r="A70" s="164" t="s">
        <v>155</v>
      </c>
      <c r="B70" s="164" t="s">
        <v>52</v>
      </c>
      <c r="C70" s="164" t="s">
        <v>104</v>
      </c>
      <c r="D70" s="164" t="s">
        <v>196</v>
      </c>
      <c r="E70" s="165">
        <v>14067.102898550727</v>
      </c>
      <c r="F70" s="165">
        <v>14067.102898550727</v>
      </c>
      <c r="G70" s="166">
        <v>1</v>
      </c>
      <c r="H70" s="165">
        <v>14067.102898550727</v>
      </c>
      <c r="I70" s="166">
        <v>1</v>
      </c>
      <c r="J70" s="165">
        <v>14067.102898550727</v>
      </c>
      <c r="K70" s="166">
        <v>1</v>
      </c>
      <c r="L70" s="165">
        <v>14067.102898550727</v>
      </c>
      <c r="M70" s="167" t="s">
        <v>202</v>
      </c>
    </row>
    <row r="71" spans="1:13" x14ac:dyDescent="0.25">
      <c r="A71" s="164" t="s">
        <v>155</v>
      </c>
      <c r="B71" s="164" t="s">
        <v>52</v>
      </c>
      <c r="C71" s="164" t="s">
        <v>123</v>
      </c>
      <c r="D71" s="164" t="s">
        <v>78</v>
      </c>
      <c r="E71" s="165">
        <v>36078.193121311473</v>
      </c>
      <c r="F71" s="165">
        <v>0</v>
      </c>
      <c r="G71" s="166">
        <v>0</v>
      </c>
      <c r="H71" s="165">
        <v>0</v>
      </c>
      <c r="I71" s="166">
        <v>0</v>
      </c>
      <c r="J71" s="165">
        <v>0</v>
      </c>
      <c r="K71" s="166">
        <v>0</v>
      </c>
      <c r="L71" s="165">
        <v>0</v>
      </c>
      <c r="M71" s="167" t="s">
        <v>201</v>
      </c>
    </row>
    <row r="72" spans="1:13" x14ac:dyDescent="0.25">
      <c r="A72" s="164" t="s">
        <v>155</v>
      </c>
      <c r="B72" s="164" t="s">
        <v>52</v>
      </c>
      <c r="C72" s="164" t="s">
        <v>123</v>
      </c>
      <c r="D72" s="164" t="s">
        <v>197</v>
      </c>
      <c r="E72" s="165">
        <v>6013.0321868852461</v>
      </c>
      <c r="F72" s="165">
        <v>0</v>
      </c>
      <c r="G72" s="166">
        <v>0</v>
      </c>
      <c r="H72" s="165">
        <v>0</v>
      </c>
      <c r="I72" s="166">
        <v>0</v>
      </c>
      <c r="J72" s="165">
        <v>0</v>
      </c>
      <c r="K72" s="166">
        <v>0</v>
      </c>
      <c r="L72" s="165">
        <v>0</v>
      </c>
      <c r="M72" s="167" t="s">
        <v>201</v>
      </c>
    </row>
    <row r="73" spans="1:13" x14ac:dyDescent="0.25">
      <c r="A73" s="164" t="s">
        <v>155</v>
      </c>
      <c r="B73" s="164" t="s">
        <v>52</v>
      </c>
      <c r="C73" s="164" t="s">
        <v>123</v>
      </c>
      <c r="D73" s="164" t="s">
        <v>196</v>
      </c>
      <c r="E73" s="165">
        <v>11023.892342622952</v>
      </c>
      <c r="F73" s="165">
        <v>0</v>
      </c>
      <c r="G73" s="166">
        <v>0</v>
      </c>
      <c r="H73" s="165">
        <v>0</v>
      </c>
      <c r="I73" s="166">
        <v>0</v>
      </c>
      <c r="J73" s="165">
        <v>0</v>
      </c>
      <c r="K73" s="166">
        <v>0</v>
      </c>
      <c r="L73" s="165">
        <v>0</v>
      </c>
      <c r="M73" s="167" t="s">
        <v>201</v>
      </c>
    </row>
    <row r="74" spans="1:13" x14ac:dyDescent="0.25">
      <c r="A74" s="164" t="s">
        <v>155</v>
      </c>
      <c r="B74" s="164" t="s">
        <v>52</v>
      </c>
      <c r="C74" s="164" t="s">
        <v>123</v>
      </c>
      <c r="D74" s="164" t="s">
        <v>89</v>
      </c>
      <c r="E74" s="165">
        <v>2004.344062295082</v>
      </c>
      <c r="F74" s="165">
        <v>0</v>
      </c>
      <c r="G74" s="166">
        <v>0</v>
      </c>
      <c r="H74" s="165">
        <v>0</v>
      </c>
      <c r="I74" s="166">
        <v>0</v>
      </c>
      <c r="J74" s="165">
        <v>0</v>
      </c>
      <c r="K74" s="166">
        <v>0</v>
      </c>
      <c r="L74" s="165">
        <v>0</v>
      </c>
      <c r="M74" s="167" t="s">
        <v>201</v>
      </c>
    </row>
    <row r="75" spans="1:13" x14ac:dyDescent="0.25">
      <c r="A75" s="164" t="s">
        <v>155</v>
      </c>
      <c r="B75" s="164" t="s">
        <v>52</v>
      </c>
      <c r="C75" s="164" t="s">
        <v>123</v>
      </c>
      <c r="D75" s="164" t="s">
        <v>43</v>
      </c>
      <c r="E75" s="165">
        <v>6013.0321868852461</v>
      </c>
      <c r="F75" s="165">
        <v>0</v>
      </c>
      <c r="G75" s="166">
        <v>0</v>
      </c>
      <c r="H75" s="165">
        <v>0</v>
      </c>
      <c r="I75" s="166">
        <v>0</v>
      </c>
      <c r="J75" s="165">
        <v>0</v>
      </c>
      <c r="K75" s="166">
        <v>0</v>
      </c>
      <c r="L75" s="165">
        <v>0</v>
      </c>
      <c r="M75" s="167" t="s">
        <v>201</v>
      </c>
    </row>
    <row r="76" spans="1:13" x14ac:dyDescent="0.25">
      <c r="A76" s="164" t="s">
        <v>155</v>
      </c>
      <c r="B76" s="164" t="s">
        <v>52</v>
      </c>
      <c r="C76" s="164" t="s">
        <v>126</v>
      </c>
      <c r="D76" s="164" t="s">
        <v>78</v>
      </c>
      <c r="E76" s="165">
        <v>5715.3488090909104</v>
      </c>
      <c r="F76" s="165">
        <v>0</v>
      </c>
      <c r="G76" s="166">
        <v>0</v>
      </c>
      <c r="H76" s="165">
        <v>0</v>
      </c>
      <c r="I76" s="166">
        <v>0</v>
      </c>
      <c r="J76" s="165">
        <v>0</v>
      </c>
      <c r="K76" s="166">
        <v>0</v>
      </c>
      <c r="L76" s="165">
        <v>0</v>
      </c>
      <c r="M76" s="167" t="s">
        <v>201</v>
      </c>
    </row>
    <row r="77" spans="1:13" x14ac:dyDescent="0.25">
      <c r="A77" s="164" t="s">
        <v>155</v>
      </c>
      <c r="B77" s="164" t="s">
        <v>52</v>
      </c>
      <c r="C77" s="164" t="s">
        <v>126</v>
      </c>
      <c r="D77" s="164" t="s">
        <v>197</v>
      </c>
      <c r="E77" s="165">
        <v>17146.046427272733</v>
      </c>
      <c r="F77" s="165">
        <v>0</v>
      </c>
      <c r="G77" s="166">
        <v>0</v>
      </c>
      <c r="H77" s="165">
        <v>0</v>
      </c>
      <c r="I77" s="166">
        <v>0</v>
      </c>
      <c r="J77" s="165">
        <v>0</v>
      </c>
      <c r="K77" s="166">
        <v>0</v>
      </c>
      <c r="L77" s="165">
        <v>0</v>
      </c>
      <c r="M77" s="167" t="s">
        <v>201</v>
      </c>
    </row>
    <row r="78" spans="1:13" x14ac:dyDescent="0.25">
      <c r="A78" s="164" t="s">
        <v>155</v>
      </c>
      <c r="B78" s="164" t="s">
        <v>52</v>
      </c>
      <c r="C78" s="164" t="s">
        <v>126</v>
      </c>
      <c r="D78" s="164" t="s">
        <v>79</v>
      </c>
      <c r="E78" s="165">
        <v>40007.441663636375</v>
      </c>
      <c r="F78" s="165">
        <v>0</v>
      </c>
      <c r="G78" s="166">
        <v>0</v>
      </c>
      <c r="H78" s="165">
        <v>0</v>
      </c>
      <c r="I78" s="166">
        <v>0</v>
      </c>
      <c r="J78" s="165">
        <v>0</v>
      </c>
      <c r="K78" s="166">
        <v>0</v>
      </c>
      <c r="L78" s="165">
        <v>0</v>
      </c>
      <c r="M78" s="167" t="s">
        <v>201</v>
      </c>
    </row>
    <row r="79" spans="1:13" x14ac:dyDescent="0.25">
      <c r="A79" s="164" t="s">
        <v>155</v>
      </c>
      <c r="B79" s="164" t="s">
        <v>52</v>
      </c>
      <c r="C79" s="164" t="s">
        <v>131</v>
      </c>
      <c r="D79" s="164" t="s">
        <v>77</v>
      </c>
      <c r="E79" s="165">
        <v>2476.7033333333334</v>
      </c>
      <c r="F79" s="165">
        <v>0</v>
      </c>
      <c r="G79" s="166">
        <v>0</v>
      </c>
      <c r="H79" s="165">
        <v>0</v>
      </c>
      <c r="I79" s="166">
        <v>0</v>
      </c>
      <c r="J79" s="165">
        <v>0</v>
      </c>
      <c r="K79" s="166">
        <v>0</v>
      </c>
      <c r="L79" s="165">
        <v>0</v>
      </c>
      <c r="M79" s="167" t="s">
        <v>201</v>
      </c>
    </row>
    <row r="80" spans="1:13" x14ac:dyDescent="0.25">
      <c r="A80" s="164" t="s">
        <v>155</v>
      </c>
      <c r="B80" s="164" t="s">
        <v>52</v>
      </c>
      <c r="C80" s="164" t="s">
        <v>131</v>
      </c>
      <c r="D80" s="164" t="s">
        <v>78</v>
      </c>
      <c r="E80" s="165">
        <v>17336.923333333332</v>
      </c>
      <c r="F80" s="165">
        <v>0</v>
      </c>
      <c r="G80" s="166">
        <v>0</v>
      </c>
      <c r="H80" s="165">
        <v>0</v>
      </c>
      <c r="I80" s="166">
        <v>0</v>
      </c>
      <c r="J80" s="165">
        <v>0</v>
      </c>
      <c r="K80" s="166">
        <v>0</v>
      </c>
      <c r="L80" s="165">
        <v>0</v>
      </c>
      <c r="M80" s="167" t="s">
        <v>201</v>
      </c>
    </row>
    <row r="81" spans="1:13" x14ac:dyDescent="0.25">
      <c r="A81" s="164" t="s">
        <v>155</v>
      </c>
      <c r="B81" s="164" t="s">
        <v>52</v>
      </c>
      <c r="C81" s="164" t="s">
        <v>131</v>
      </c>
      <c r="D81" s="164" t="s">
        <v>197</v>
      </c>
      <c r="E81" s="165">
        <v>9906.8133333333335</v>
      </c>
      <c r="F81" s="165">
        <v>0</v>
      </c>
      <c r="G81" s="166">
        <v>0</v>
      </c>
      <c r="H81" s="165">
        <v>0</v>
      </c>
      <c r="I81" s="166">
        <v>0</v>
      </c>
      <c r="J81" s="165">
        <v>0</v>
      </c>
      <c r="K81" s="166">
        <v>0</v>
      </c>
      <c r="L81" s="165">
        <v>0</v>
      </c>
      <c r="M81" s="167" t="s">
        <v>201</v>
      </c>
    </row>
    <row r="82" spans="1:13" x14ac:dyDescent="0.25">
      <c r="A82" s="164" t="s">
        <v>155</v>
      </c>
      <c r="B82" s="164" t="s">
        <v>52</v>
      </c>
      <c r="C82" s="164" t="s">
        <v>131</v>
      </c>
      <c r="D82" s="164" t="s">
        <v>79</v>
      </c>
      <c r="E82" s="165">
        <v>64394.286666666667</v>
      </c>
      <c r="F82" s="165">
        <v>0</v>
      </c>
      <c r="G82" s="166">
        <v>0</v>
      </c>
      <c r="H82" s="165">
        <v>0</v>
      </c>
      <c r="I82" s="166">
        <v>0</v>
      </c>
      <c r="J82" s="165">
        <v>0</v>
      </c>
      <c r="K82" s="166">
        <v>0</v>
      </c>
      <c r="L82" s="165">
        <v>0</v>
      </c>
      <c r="M82" s="167" t="s">
        <v>201</v>
      </c>
    </row>
    <row r="83" spans="1:13" x14ac:dyDescent="0.25">
      <c r="A83" s="164" t="s">
        <v>155</v>
      </c>
      <c r="B83" s="164" t="s">
        <v>52</v>
      </c>
      <c r="C83" s="164" t="s">
        <v>131</v>
      </c>
      <c r="D83" s="164" t="s">
        <v>196</v>
      </c>
      <c r="E83" s="165">
        <v>19813.626666666667</v>
      </c>
      <c r="F83" s="170">
        <v>0</v>
      </c>
      <c r="G83" s="171">
        <v>0</v>
      </c>
      <c r="H83" s="170">
        <v>0</v>
      </c>
      <c r="I83" s="171">
        <v>0</v>
      </c>
      <c r="J83" s="170">
        <v>0</v>
      </c>
      <c r="K83" s="171">
        <v>0</v>
      </c>
      <c r="L83" s="165">
        <v>0</v>
      </c>
      <c r="M83" s="167" t="s">
        <v>201</v>
      </c>
    </row>
    <row r="84" spans="1:13" x14ac:dyDescent="0.25">
      <c r="A84" s="164" t="s">
        <v>155</v>
      </c>
      <c r="B84" s="164" t="s">
        <v>52</v>
      </c>
      <c r="C84" s="164" t="s">
        <v>191</v>
      </c>
      <c r="D84" s="164" t="s">
        <v>84</v>
      </c>
      <c r="E84" s="165">
        <v>162000</v>
      </c>
      <c r="F84" s="168"/>
      <c r="G84" s="168"/>
      <c r="H84" s="168"/>
      <c r="I84" s="168"/>
      <c r="J84" s="168"/>
      <c r="K84" s="168"/>
      <c r="L84" s="165">
        <v>0</v>
      </c>
      <c r="M84" s="167" t="s">
        <v>201</v>
      </c>
    </row>
    <row r="85" spans="1:13" x14ac:dyDescent="0.25">
      <c r="A85" s="164" t="s">
        <v>155</v>
      </c>
      <c r="B85" s="164" t="s">
        <v>52</v>
      </c>
      <c r="C85" s="164" t="s">
        <v>188</v>
      </c>
      <c r="D85" s="164" t="s">
        <v>150</v>
      </c>
      <c r="E85" s="165">
        <v>975.83</v>
      </c>
      <c r="F85" s="168"/>
      <c r="G85" s="168"/>
      <c r="H85" s="168"/>
      <c r="I85" s="168"/>
      <c r="J85" s="168"/>
      <c r="K85" s="168"/>
      <c r="L85" s="165">
        <v>0</v>
      </c>
      <c r="M85" s="167" t="s">
        <v>201</v>
      </c>
    </row>
    <row r="86" spans="1:13" x14ac:dyDescent="0.25">
      <c r="A86" s="164" t="s">
        <v>155</v>
      </c>
      <c r="B86" s="164" t="s">
        <v>52</v>
      </c>
      <c r="C86" s="164" t="s">
        <v>188</v>
      </c>
      <c r="D86" s="164" t="s">
        <v>151</v>
      </c>
      <c r="E86" s="165">
        <v>5855</v>
      </c>
      <c r="F86" s="169"/>
      <c r="G86" s="169"/>
      <c r="H86" s="169"/>
      <c r="I86" s="169"/>
      <c r="J86" s="169"/>
      <c r="K86" s="169"/>
      <c r="L86" s="165">
        <v>0</v>
      </c>
      <c r="M86" s="167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7" t="s">
        <v>192</v>
      </c>
      <c r="B1" s="157" t="s">
        <v>156</v>
      </c>
      <c r="C1" s="157" t="s">
        <v>193</v>
      </c>
      <c r="D1" s="157" t="s">
        <v>158</v>
      </c>
      <c r="E1" s="157" t="s">
        <v>198</v>
      </c>
      <c r="F1" s="157" t="s">
        <v>160</v>
      </c>
      <c r="G1" s="157" t="s">
        <v>161</v>
      </c>
      <c r="H1" s="157" t="s">
        <v>162</v>
      </c>
      <c r="I1" s="157" t="s">
        <v>186</v>
      </c>
      <c r="J1" s="157" t="s">
        <v>164</v>
      </c>
      <c r="K1" s="157" t="s">
        <v>187</v>
      </c>
      <c r="L1" s="157" t="s">
        <v>199</v>
      </c>
      <c r="M1" s="157" t="s">
        <v>200</v>
      </c>
    </row>
    <row r="2" spans="1:13" x14ac:dyDescent="0.25">
      <c r="A2" s="158" t="s">
        <v>155</v>
      </c>
      <c r="B2" s="158" t="s">
        <v>52</v>
      </c>
      <c r="C2" s="158" t="s">
        <v>100</v>
      </c>
      <c r="D2" s="158" t="s">
        <v>101</v>
      </c>
      <c r="E2" s="159">
        <v>9468.9837538461543</v>
      </c>
      <c r="F2" s="159">
        <v>0</v>
      </c>
      <c r="G2" s="160">
        <v>0</v>
      </c>
      <c r="H2" s="159">
        <v>0</v>
      </c>
      <c r="I2" s="160">
        <v>0</v>
      </c>
      <c r="J2" s="159">
        <v>0</v>
      </c>
      <c r="K2" s="160">
        <v>0</v>
      </c>
      <c r="L2" s="159">
        <v>0</v>
      </c>
      <c r="M2" s="161" t="s">
        <v>201</v>
      </c>
    </row>
    <row r="3" spans="1:13" x14ac:dyDescent="0.25">
      <c r="A3" s="158" t="s">
        <v>155</v>
      </c>
      <c r="B3" s="158" t="s">
        <v>52</v>
      </c>
      <c r="C3" s="158" t="s">
        <v>100</v>
      </c>
      <c r="D3" s="158" t="s">
        <v>89</v>
      </c>
      <c r="E3" s="159">
        <v>4734.4918769230771</v>
      </c>
      <c r="F3" s="159">
        <v>0</v>
      </c>
      <c r="G3" s="160">
        <v>0</v>
      </c>
      <c r="H3" s="159">
        <v>0</v>
      </c>
      <c r="I3" s="160">
        <v>0</v>
      </c>
      <c r="J3" s="159">
        <v>0</v>
      </c>
      <c r="K3" s="160">
        <v>0</v>
      </c>
      <c r="L3" s="159">
        <v>0</v>
      </c>
      <c r="M3" s="161" t="s">
        <v>201</v>
      </c>
    </row>
    <row r="4" spans="1:13" x14ac:dyDescent="0.25">
      <c r="A4" s="158" t="s">
        <v>155</v>
      </c>
      <c r="B4" s="158" t="s">
        <v>52</v>
      </c>
      <c r="C4" s="158" t="s">
        <v>100</v>
      </c>
      <c r="D4" s="158" t="s">
        <v>244</v>
      </c>
      <c r="E4" s="159">
        <v>4734.4918769230771</v>
      </c>
      <c r="F4" s="159">
        <v>0</v>
      </c>
      <c r="G4" s="160">
        <v>0</v>
      </c>
      <c r="H4" s="159">
        <v>0</v>
      </c>
      <c r="I4" s="160">
        <v>0</v>
      </c>
      <c r="J4" s="159">
        <v>0</v>
      </c>
      <c r="K4" s="160">
        <v>0</v>
      </c>
      <c r="L4" s="159">
        <v>0</v>
      </c>
      <c r="M4" s="161" t="s">
        <v>201</v>
      </c>
    </row>
    <row r="5" spans="1:13" x14ac:dyDescent="0.25">
      <c r="A5" s="158" t="s">
        <v>155</v>
      </c>
      <c r="B5" s="158" t="s">
        <v>52</v>
      </c>
      <c r="C5" s="158" t="s">
        <v>100</v>
      </c>
      <c r="D5" s="158" t="s">
        <v>245</v>
      </c>
      <c r="E5" s="159">
        <v>37875.935015384617</v>
      </c>
      <c r="F5" s="159">
        <v>0</v>
      </c>
      <c r="G5" s="160">
        <v>0</v>
      </c>
      <c r="H5" s="159">
        <v>0</v>
      </c>
      <c r="I5" s="160">
        <v>0</v>
      </c>
      <c r="J5" s="159">
        <v>0</v>
      </c>
      <c r="K5" s="160">
        <v>0</v>
      </c>
      <c r="L5" s="159">
        <v>0</v>
      </c>
      <c r="M5" s="161" t="s">
        <v>201</v>
      </c>
    </row>
    <row r="6" spans="1:13" x14ac:dyDescent="0.25">
      <c r="A6" s="158" t="s">
        <v>155</v>
      </c>
      <c r="B6" s="158" t="s">
        <v>52</v>
      </c>
      <c r="C6" s="158" t="s">
        <v>100</v>
      </c>
      <c r="D6" s="158" t="s">
        <v>102</v>
      </c>
      <c r="E6" s="159">
        <v>4734.4918769230771</v>
      </c>
      <c r="F6" s="159">
        <v>0</v>
      </c>
      <c r="G6" s="160">
        <v>0</v>
      </c>
      <c r="H6" s="159">
        <v>0</v>
      </c>
      <c r="I6" s="160">
        <v>0</v>
      </c>
      <c r="J6" s="159">
        <v>0</v>
      </c>
      <c r="K6" s="160">
        <v>0</v>
      </c>
      <c r="L6" s="159">
        <v>0</v>
      </c>
      <c r="M6" s="161" t="s">
        <v>201</v>
      </c>
    </row>
    <row r="7" spans="1:13" x14ac:dyDescent="0.25">
      <c r="A7" s="158" t="s">
        <v>155</v>
      </c>
      <c r="B7" s="158" t="s">
        <v>52</v>
      </c>
      <c r="C7" s="158" t="s">
        <v>103</v>
      </c>
      <c r="D7" s="158" t="s">
        <v>101</v>
      </c>
      <c r="E7" s="159">
        <v>30774.177199999995</v>
      </c>
      <c r="F7" s="159">
        <v>0</v>
      </c>
      <c r="G7" s="160">
        <v>0</v>
      </c>
      <c r="H7" s="159">
        <v>0</v>
      </c>
      <c r="I7" s="160">
        <v>0</v>
      </c>
      <c r="J7" s="159">
        <v>0</v>
      </c>
      <c r="K7" s="160">
        <v>0</v>
      </c>
      <c r="L7" s="159">
        <v>0</v>
      </c>
      <c r="M7" s="161" t="s">
        <v>201</v>
      </c>
    </row>
    <row r="8" spans="1:13" x14ac:dyDescent="0.25">
      <c r="A8" s="158" t="s">
        <v>155</v>
      </c>
      <c r="B8" s="158" t="s">
        <v>52</v>
      </c>
      <c r="C8" s="158" t="s">
        <v>103</v>
      </c>
      <c r="D8" s="158" t="s">
        <v>102</v>
      </c>
      <c r="E8" s="159">
        <v>15387.088599999997</v>
      </c>
      <c r="F8" s="159">
        <v>0</v>
      </c>
      <c r="G8" s="160">
        <v>0</v>
      </c>
      <c r="H8" s="159">
        <v>0</v>
      </c>
      <c r="I8" s="160">
        <v>0</v>
      </c>
      <c r="J8" s="159">
        <v>0</v>
      </c>
      <c r="K8" s="160">
        <v>0</v>
      </c>
      <c r="L8" s="159">
        <v>0</v>
      </c>
      <c r="M8" s="161" t="s">
        <v>201</v>
      </c>
    </row>
    <row r="9" spans="1:13" x14ac:dyDescent="0.25">
      <c r="A9" s="158" t="s">
        <v>155</v>
      </c>
      <c r="B9" s="158" t="s">
        <v>52</v>
      </c>
      <c r="C9" s="158" t="s">
        <v>135</v>
      </c>
      <c r="D9" s="158" t="s">
        <v>136</v>
      </c>
      <c r="E9" s="159">
        <v>149745.84000000003</v>
      </c>
      <c r="F9" s="159">
        <v>0</v>
      </c>
      <c r="G9" s="160">
        <v>0</v>
      </c>
      <c r="H9" s="159">
        <v>0</v>
      </c>
      <c r="I9" s="160">
        <v>0</v>
      </c>
      <c r="J9" s="159">
        <v>0</v>
      </c>
      <c r="K9" s="160">
        <v>0</v>
      </c>
      <c r="L9" s="159">
        <v>0</v>
      </c>
      <c r="M9" s="161" t="s">
        <v>201</v>
      </c>
    </row>
    <row r="10" spans="1:13" x14ac:dyDescent="0.25">
      <c r="A10" s="158" t="s">
        <v>155</v>
      </c>
      <c r="B10" s="158" t="s">
        <v>52</v>
      </c>
      <c r="C10" s="158" t="s">
        <v>92</v>
      </c>
      <c r="D10" s="158" t="s">
        <v>93</v>
      </c>
      <c r="E10" s="159">
        <v>3632.6453241000008</v>
      </c>
      <c r="F10" s="159">
        <v>3632.6453241000008</v>
      </c>
      <c r="G10" s="160">
        <v>1</v>
      </c>
      <c r="H10" s="159">
        <v>3632.6453241000008</v>
      </c>
      <c r="I10" s="160">
        <v>1</v>
      </c>
      <c r="J10" s="159">
        <v>3632.6453241000008</v>
      </c>
      <c r="K10" s="160">
        <v>1</v>
      </c>
      <c r="L10" s="159">
        <v>3632.6453241000008</v>
      </c>
      <c r="M10" s="161" t="s">
        <v>202</v>
      </c>
    </row>
    <row r="11" spans="1:13" ht="30" x14ac:dyDescent="0.25">
      <c r="A11" s="158" t="s">
        <v>155</v>
      </c>
      <c r="B11" s="158" t="s">
        <v>52</v>
      </c>
      <c r="C11" s="158" t="s">
        <v>94</v>
      </c>
      <c r="D11" s="158" t="s">
        <v>51</v>
      </c>
      <c r="E11" s="159">
        <v>66526.931673225001</v>
      </c>
      <c r="F11" s="159">
        <v>66526.931673225001</v>
      </c>
      <c r="G11" s="160">
        <v>1</v>
      </c>
      <c r="H11" s="159">
        <v>66526.931673225001</v>
      </c>
      <c r="I11" s="160">
        <v>1</v>
      </c>
      <c r="J11" s="159">
        <v>66526.931673225001</v>
      </c>
      <c r="K11" s="160">
        <v>1</v>
      </c>
      <c r="L11" s="159">
        <v>66526.931673225001</v>
      </c>
      <c r="M11" s="161" t="s">
        <v>202</v>
      </c>
    </row>
    <row r="12" spans="1:13" ht="30" x14ac:dyDescent="0.25">
      <c r="A12" s="158" t="s">
        <v>155</v>
      </c>
      <c r="B12" s="158" t="s">
        <v>52</v>
      </c>
      <c r="C12" s="158" t="s">
        <v>95</v>
      </c>
      <c r="D12" s="158" t="s">
        <v>168</v>
      </c>
      <c r="E12" s="159">
        <v>27322.570000000007</v>
      </c>
      <c r="F12" s="159">
        <v>27322.570000000007</v>
      </c>
      <c r="G12" s="160">
        <v>1</v>
      </c>
      <c r="H12" s="159">
        <v>27322.570000000007</v>
      </c>
      <c r="I12" s="160">
        <v>1</v>
      </c>
      <c r="J12" s="159">
        <v>27322.570000000007</v>
      </c>
      <c r="K12" s="160">
        <v>1</v>
      </c>
      <c r="L12" s="159">
        <v>27322.570000000007</v>
      </c>
      <c r="M12" s="161" t="s">
        <v>202</v>
      </c>
    </row>
    <row r="13" spans="1:13" ht="30" x14ac:dyDescent="0.25">
      <c r="A13" s="158" t="s">
        <v>155</v>
      </c>
      <c r="B13" s="158" t="s">
        <v>52</v>
      </c>
      <c r="C13" s="158" t="s">
        <v>127</v>
      </c>
      <c r="D13" s="158" t="s">
        <v>74</v>
      </c>
      <c r="E13" s="159">
        <v>4422.2285714285708</v>
      </c>
      <c r="F13" s="159">
        <v>4422.2285714285708</v>
      </c>
      <c r="G13" s="160">
        <v>1</v>
      </c>
      <c r="H13" s="159">
        <v>4422.2285714285708</v>
      </c>
      <c r="I13" s="160">
        <v>1</v>
      </c>
      <c r="J13" s="159">
        <v>3316.6714285714279</v>
      </c>
      <c r="K13" s="160">
        <v>0.75</v>
      </c>
      <c r="L13" s="159">
        <v>0</v>
      </c>
      <c r="M13" s="161" t="s">
        <v>201</v>
      </c>
    </row>
    <row r="14" spans="1:13" ht="30" x14ac:dyDescent="0.25">
      <c r="A14" s="158" t="s">
        <v>155</v>
      </c>
      <c r="B14" s="158" t="s">
        <v>52</v>
      </c>
      <c r="C14" s="158" t="s">
        <v>127</v>
      </c>
      <c r="D14" s="158" t="s">
        <v>46</v>
      </c>
      <c r="E14" s="159">
        <v>3316.6714285714279</v>
      </c>
      <c r="F14" s="159">
        <v>3316.6714285714279</v>
      </c>
      <c r="G14" s="160">
        <v>1</v>
      </c>
      <c r="H14" s="159">
        <v>3316.6714285714279</v>
      </c>
      <c r="I14" s="160">
        <v>1</v>
      </c>
      <c r="J14" s="159">
        <v>3316.6714285714279</v>
      </c>
      <c r="K14" s="160">
        <v>1</v>
      </c>
      <c r="L14" s="159">
        <v>3316.6714285714279</v>
      </c>
      <c r="M14" s="161" t="s">
        <v>202</v>
      </c>
    </row>
    <row r="15" spans="1:13" ht="30" x14ac:dyDescent="0.25">
      <c r="A15" s="158" t="s">
        <v>155</v>
      </c>
      <c r="B15" s="158" t="s">
        <v>52</v>
      </c>
      <c r="C15" s="158" t="s">
        <v>129</v>
      </c>
      <c r="D15" s="158" t="s">
        <v>74</v>
      </c>
      <c r="E15" s="159">
        <v>12606.699999999999</v>
      </c>
      <c r="F15" s="159">
        <v>12606.699999999999</v>
      </c>
      <c r="G15" s="160">
        <v>1</v>
      </c>
      <c r="H15" s="159">
        <v>12606.699999999999</v>
      </c>
      <c r="I15" s="160">
        <v>1</v>
      </c>
      <c r="J15" s="159">
        <v>12606.699999999999</v>
      </c>
      <c r="K15" s="160">
        <v>1</v>
      </c>
      <c r="L15" s="159">
        <v>12606.699999999999</v>
      </c>
      <c r="M15" s="161" t="s">
        <v>202</v>
      </c>
    </row>
    <row r="16" spans="1:13" ht="30" x14ac:dyDescent="0.25">
      <c r="A16" s="158" t="s">
        <v>155</v>
      </c>
      <c r="B16" s="158" t="s">
        <v>52</v>
      </c>
      <c r="C16" s="158" t="s">
        <v>212</v>
      </c>
      <c r="D16" s="158" t="s">
        <v>213</v>
      </c>
      <c r="E16" s="159">
        <v>437.82982499999997</v>
      </c>
      <c r="F16" s="159">
        <v>437.82982499999997</v>
      </c>
      <c r="G16" s="160">
        <v>1</v>
      </c>
      <c r="H16" s="159">
        <v>437.82982499999997</v>
      </c>
      <c r="I16" s="160">
        <v>1</v>
      </c>
      <c r="J16" s="159">
        <v>437.82982499999997</v>
      </c>
      <c r="K16" s="160">
        <v>1</v>
      </c>
      <c r="L16" s="159">
        <v>437.82982499999997</v>
      </c>
      <c r="M16" s="161" t="s">
        <v>202</v>
      </c>
    </row>
    <row r="17" spans="1:13" ht="30" x14ac:dyDescent="0.25">
      <c r="A17" s="158" t="s">
        <v>155</v>
      </c>
      <c r="B17" s="158" t="s">
        <v>52</v>
      </c>
      <c r="C17" s="158" t="s">
        <v>124</v>
      </c>
      <c r="D17" s="158" t="s">
        <v>74</v>
      </c>
      <c r="E17" s="159">
        <v>11811.4</v>
      </c>
      <c r="F17" s="159">
        <v>11811.4</v>
      </c>
      <c r="G17" s="160">
        <v>1</v>
      </c>
      <c r="H17" s="159">
        <v>11811.4</v>
      </c>
      <c r="I17" s="160">
        <v>1</v>
      </c>
      <c r="J17" s="159">
        <v>11811.4</v>
      </c>
      <c r="K17" s="160">
        <v>1</v>
      </c>
      <c r="L17" s="159">
        <v>11811.4</v>
      </c>
      <c r="M17" s="161" t="s">
        <v>202</v>
      </c>
    </row>
    <row r="18" spans="1:13" ht="30" x14ac:dyDescent="0.25">
      <c r="A18" s="158" t="s">
        <v>155</v>
      </c>
      <c r="B18" s="158" t="s">
        <v>52</v>
      </c>
      <c r="C18" s="158" t="s">
        <v>167</v>
      </c>
      <c r="D18" s="158" t="s">
        <v>74</v>
      </c>
      <c r="E18" s="159">
        <v>13649.199999999997</v>
      </c>
      <c r="F18" s="159">
        <v>13649.199999999997</v>
      </c>
      <c r="G18" s="160">
        <v>1</v>
      </c>
      <c r="H18" s="159">
        <v>13649.199999999997</v>
      </c>
      <c r="I18" s="160">
        <v>1</v>
      </c>
      <c r="J18" s="159">
        <v>13649.199999999997</v>
      </c>
      <c r="K18" s="160">
        <v>1</v>
      </c>
      <c r="L18" s="159">
        <v>13649.199999999997</v>
      </c>
      <c r="M18" s="161" t="s">
        <v>202</v>
      </c>
    </row>
    <row r="19" spans="1:13" ht="30" x14ac:dyDescent="0.25">
      <c r="A19" s="158" t="s">
        <v>155</v>
      </c>
      <c r="B19" s="158" t="s">
        <v>52</v>
      </c>
      <c r="C19" s="158" t="s">
        <v>73</v>
      </c>
      <c r="D19" s="158" t="s">
        <v>74</v>
      </c>
      <c r="E19" s="159">
        <v>18010.695291250006</v>
      </c>
      <c r="F19" s="159">
        <v>12607.486703875004</v>
      </c>
      <c r="G19" s="160">
        <v>0.7</v>
      </c>
      <c r="H19" s="159">
        <v>0</v>
      </c>
      <c r="I19" s="160">
        <v>0</v>
      </c>
      <c r="J19" s="159">
        <v>0</v>
      </c>
      <c r="K19" s="160">
        <v>0</v>
      </c>
      <c r="L19" s="159">
        <v>0</v>
      </c>
      <c r="M19" s="161" t="s">
        <v>201</v>
      </c>
    </row>
    <row r="20" spans="1:13" ht="30" x14ac:dyDescent="0.25">
      <c r="A20" s="158" t="s">
        <v>155</v>
      </c>
      <c r="B20" s="158" t="s">
        <v>52</v>
      </c>
      <c r="C20" s="158" t="s">
        <v>90</v>
      </c>
      <c r="D20" s="158" t="s">
        <v>74</v>
      </c>
      <c r="E20" s="159">
        <v>14499.954724850006</v>
      </c>
      <c r="F20" s="159">
        <v>14499.954724850006</v>
      </c>
      <c r="G20" s="160">
        <v>1</v>
      </c>
      <c r="H20" s="159">
        <v>14499.954724850006</v>
      </c>
      <c r="I20" s="160">
        <v>1</v>
      </c>
      <c r="J20" s="159">
        <v>14499.954724850006</v>
      </c>
      <c r="K20" s="160">
        <v>1</v>
      </c>
      <c r="L20" s="159">
        <v>14499.954724850006</v>
      </c>
      <c r="M20" s="161" t="s">
        <v>202</v>
      </c>
    </row>
    <row r="21" spans="1:13" x14ac:dyDescent="0.25">
      <c r="A21" s="158" t="s">
        <v>155</v>
      </c>
      <c r="B21" s="158" t="s">
        <v>105</v>
      </c>
      <c r="C21" s="158" t="s">
        <v>173</v>
      </c>
      <c r="D21" s="158" t="s">
        <v>107</v>
      </c>
      <c r="E21" s="159">
        <v>1420480</v>
      </c>
      <c r="F21" s="162"/>
      <c r="G21" s="162"/>
      <c r="H21" s="162"/>
      <c r="I21" s="162"/>
      <c r="J21" s="162"/>
      <c r="K21" s="162"/>
      <c r="L21" s="159">
        <v>0</v>
      </c>
      <c r="M21" s="161" t="s">
        <v>201</v>
      </c>
    </row>
    <row r="22" spans="1:13" x14ac:dyDescent="0.25">
      <c r="A22" s="158" t="s">
        <v>155</v>
      </c>
      <c r="B22" s="158" t="s">
        <v>105</v>
      </c>
      <c r="C22" s="158" t="s">
        <v>174</v>
      </c>
      <c r="D22" s="158" t="s">
        <v>107</v>
      </c>
      <c r="E22" s="159">
        <v>352478.99232000008</v>
      </c>
      <c r="F22" s="162"/>
      <c r="G22" s="162"/>
      <c r="H22" s="162"/>
      <c r="I22" s="162"/>
      <c r="J22" s="162"/>
      <c r="K22" s="162"/>
      <c r="L22" s="159">
        <v>0</v>
      </c>
      <c r="M22" s="161" t="s">
        <v>201</v>
      </c>
    </row>
    <row r="23" spans="1:13" x14ac:dyDescent="0.25">
      <c r="A23" s="158" t="s">
        <v>155</v>
      </c>
      <c r="B23" s="158" t="s">
        <v>105</v>
      </c>
      <c r="C23" s="158" t="s">
        <v>41</v>
      </c>
      <c r="D23" s="158" t="s">
        <v>107</v>
      </c>
      <c r="E23" s="159">
        <v>250809.98000000007</v>
      </c>
      <c r="F23" s="162"/>
      <c r="G23" s="162"/>
      <c r="H23" s="162"/>
      <c r="I23" s="162"/>
      <c r="J23" s="162"/>
      <c r="K23" s="162"/>
      <c r="L23" s="159">
        <v>0</v>
      </c>
      <c r="M23" s="161" t="s">
        <v>201</v>
      </c>
    </row>
    <row r="24" spans="1:13" x14ac:dyDescent="0.25">
      <c r="A24" s="158" t="s">
        <v>155</v>
      </c>
      <c r="B24" s="158" t="s">
        <v>105</v>
      </c>
      <c r="C24" s="158" t="s">
        <v>175</v>
      </c>
      <c r="D24" s="158" t="s">
        <v>107</v>
      </c>
      <c r="E24" s="159">
        <v>1244360</v>
      </c>
      <c r="F24" s="162"/>
      <c r="G24" s="162"/>
      <c r="H24" s="162"/>
      <c r="I24" s="162"/>
      <c r="J24" s="162"/>
      <c r="K24" s="162"/>
      <c r="L24" s="159">
        <v>0</v>
      </c>
      <c r="M24" s="161" t="s">
        <v>201</v>
      </c>
    </row>
    <row r="25" spans="1:13" x14ac:dyDescent="0.25">
      <c r="A25" s="158" t="s">
        <v>155</v>
      </c>
      <c r="B25" s="158" t="s">
        <v>105</v>
      </c>
      <c r="C25" s="158" t="s">
        <v>176</v>
      </c>
      <c r="D25" s="158" t="s">
        <v>107</v>
      </c>
      <c r="E25" s="159">
        <v>1216020</v>
      </c>
      <c r="F25" s="162"/>
      <c r="G25" s="162"/>
      <c r="H25" s="162"/>
      <c r="I25" s="162"/>
      <c r="J25" s="162"/>
      <c r="K25" s="162"/>
      <c r="L25" s="159">
        <v>0</v>
      </c>
      <c r="M25" s="161" t="s">
        <v>201</v>
      </c>
    </row>
    <row r="26" spans="1:13" x14ac:dyDescent="0.25">
      <c r="A26" s="158" t="s">
        <v>155</v>
      </c>
      <c r="B26" s="158" t="s">
        <v>105</v>
      </c>
      <c r="C26" s="158" t="s">
        <v>177</v>
      </c>
      <c r="D26" s="158" t="s">
        <v>107</v>
      </c>
      <c r="E26" s="159">
        <v>1165700</v>
      </c>
      <c r="F26" s="162"/>
      <c r="G26" s="162"/>
      <c r="H26" s="162"/>
      <c r="I26" s="162"/>
      <c r="J26" s="162"/>
      <c r="K26" s="162"/>
      <c r="L26" s="159">
        <v>0</v>
      </c>
      <c r="M26" s="161" t="s">
        <v>201</v>
      </c>
    </row>
    <row r="27" spans="1:13" x14ac:dyDescent="0.25">
      <c r="A27" s="158" t="s">
        <v>155</v>
      </c>
      <c r="B27" s="158" t="s">
        <v>105</v>
      </c>
      <c r="C27" s="158" t="s">
        <v>178</v>
      </c>
      <c r="D27" s="158" t="s">
        <v>107</v>
      </c>
      <c r="E27" s="159">
        <v>1049600</v>
      </c>
      <c r="F27" s="162"/>
      <c r="G27" s="162"/>
      <c r="H27" s="162"/>
      <c r="I27" s="162"/>
      <c r="J27" s="162"/>
      <c r="K27" s="162"/>
      <c r="L27" s="159">
        <v>0</v>
      </c>
      <c r="M27" s="161" t="s">
        <v>201</v>
      </c>
    </row>
    <row r="28" spans="1:13" x14ac:dyDescent="0.25">
      <c r="A28" s="158" t="s">
        <v>155</v>
      </c>
      <c r="B28" s="158" t="s">
        <v>105</v>
      </c>
      <c r="C28" s="158" t="s">
        <v>146</v>
      </c>
      <c r="D28" s="158" t="s">
        <v>107</v>
      </c>
      <c r="E28" s="159">
        <v>909930</v>
      </c>
      <c r="F28" s="159">
        <v>661767.27272727271</v>
      </c>
      <c r="G28" s="160">
        <v>0.72727272727272729</v>
      </c>
      <c r="H28" s="159">
        <v>661767.27272727271</v>
      </c>
      <c r="I28" s="160">
        <v>0.72727272727272729</v>
      </c>
      <c r="J28" s="159">
        <v>661767.27272727271</v>
      </c>
      <c r="K28" s="160">
        <v>0.72727272727272729</v>
      </c>
      <c r="L28" s="159">
        <v>0</v>
      </c>
      <c r="M28" s="161" t="s">
        <v>201</v>
      </c>
    </row>
    <row r="29" spans="1:13" x14ac:dyDescent="0.25">
      <c r="A29" s="158" t="s">
        <v>155</v>
      </c>
      <c r="B29" s="158" t="s">
        <v>105</v>
      </c>
      <c r="C29" s="158" t="s">
        <v>172</v>
      </c>
      <c r="D29" s="158" t="s">
        <v>107</v>
      </c>
      <c r="E29" s="159">
        <v>1424750</v>
      </c>
      <c r="F29" s="162"/>
      <c r="G29" s="162"/>
      <c r="H29" s="162"/>
      <c r="I29" s="162"/>
      <c r="J29" s="162"/>
      <c r="K29" s="162"/>
      <c r="L29" s="159">
        <v>0</v>
      </c>
      <c r="M29" s="161" t="s">
        <v>201</v>
      </c>
    </row>
    <row r="30" spans="1:13" x14ac:dyDescent="0.25">
      <c r="A30" s="158" t="s">
        <v>155</v>
      </c>
      <c r="B30" s="158" t="s">
        <v>190</v>
      </c>
      <c r="C30" s="158" t="s">
        <v>172</v>
      </c>
      <c r="D30" s="158" t="s">
        <v>184</v>
      </c>
      <c r="E30" s="159">
        <v>1105480</v>
      </c>
      <c r="F30" s="162"/>
      <c r="G30" s="162"/>
      <c r="H30" s="162"/>
      <c r="I30" s="162"/>
      <c r="J30" s="162"/>
      <c r="K30" s="162"/>
      <c r="L30" s="159">
        <v>0</v>
      </c>
      <c r="M30" s="161" t="s">
        <v>201</v>
      </c>
    </row>
    <row r="31" spans="1:13" x14ac:dyDescent="0.25">
      <c r="A31" s="158" t="s">
        <v>155</v>
      </c>
      <c r="B31" s="158" t="s">
        <v>105</v>
      </c>
      <c r="C31" s="158" t="s">
        <v>147</v>
      </c>
      <c r="D31" s="158" t="s">
        <v>107</v>
      </c>
      <c r="E31" s="159">
        <v>949100</v>
      </c>
      <c r="F31" s="159">
        <v>690254.54545454553</v>
      </c>
      <c r="G31" s="160">
        <v>0.7272727272727274</v>
      </c>
      <c r="H31" s="159">
        <v>690254.54545454553</v>
      </c>
      <c r="I31" s="160">
        <v>0.7272727272727274</v>
      </c>
      <c r="J31" s="159">
        <v>517690.90909090906</v>
      </c>
      <c r="K31" s="160">
        <v>0.54545454545454541</v>
      </c>
      <c r="L31" s="159">
        <v>0</v>
      </c>
      <c r="M31" s="161" t="s">
        <v>201</v>
      </c>
    </row>
    <row r="32" spans="1:13" x14ac:dyDescent="0.25">
      <c r="A32" s="158" t="s">
        <v>155</v>
      </c>
      <c r="B32" s="158" t="s">
        <v>105</v>
      </c>
      <c r="C32" s="158" t="s">
        <v>47</v>
      </c>
      <c r="D32" s="158" t="s">
        <v>107</v>
      </c>
      <c r="E32" s="159">
        <v>398423.89138000004</v>
      </c>
      <c r="F32" s="162"/>
      <c r="G32" s="162"/>
      <c r="H32" s="162"/>
      <c r="I32" s="162"/>
      <c r="J32" s="162"/>
      <c r="K32" s="162"/>
      <c r="L32" s="159">
        <v>0</v>
      </c>
      <c r="M32" s="161" t="s">
        <v>201</v>
      </c>
    </row>
    <row r="33" spans="1:13" x14ac:dyDescent="0.25">
      <c r="A33" s="158" t="s">
        <v>155</v>
      </c>
      <c r="B33" s="158" t="s">
        <v>47</v>
      </c>
      <c r="C33" s="158" t="s">
        <v>48</v>
      </c>
      <c r="D33" s="158" t="s">
        <v>168</v>
      </c>
      <c r="E33" s="159">
        <v>14356.644800000009</v>
      </c>
      <c r="F33" s="159">
        <v>14356.644800000009</v>
      </c>
      <c r="G33" s="160">
        <v>1</v>
      </c>
      <c r="H33" s="159">
        <v>14356.644800000009</v>
      </c>
      <c r="I33" s="160">
        <v>1</v>
      </c>
      <c r="J33" s="159">
        <v>14356.644800000009</v>
      </c>
      <c r="K33" s="160">
        <v>1</v>
      </c>
      <c r="L33" s="159">
        <v>14356.644800000009</v>
      </c>
      <c r="M33" s="161" t="s">
        <v>202</v>
      </c>
    </row>
    <row r="34" spans="1:13" x14ac:dyDescent="0.25">
      <c r="A34" s="158" t="s">
        <v>155</v>
      </c>
      <c r="B34" s="158" t="s">
        <v>47</v>
      </c>
      <c r="C34" s="158" t="s">
        <v>48</v>
      </c>
      <c r="D34" s="158" t="s">
        <v>49</v>
      </c>
      <c r="E34" s="159">
        <v>24226.838100000015</v>
      </c>
      <c r="F34" s="159">
        <v>24226.838100000015</v>
      </c>
      <c r="G34" s="160">
        <v>1</v>
      </c>
      <c r="H34" s="159">
        <v>24226.838100000015</v>
      </c>
      <c r="I34" s="160">
        <v>1</v>
      </c>
      <c r="J34" s="159">
        <v>24226.838100000015</v>
      </c>
      <c r="K34" s="160">
        <v>1</v>
      </c>
      <c r="L34" s="159">
        <v>24226.838100000015</v>
      </c>
      <c r="M34" s="161" t="s">
        <v>202</v>
      </c>
    </row>
    <row r="35" spans="1:13" x14ac:dyDescent="0.25">
      <c r="A35" s="158" t="s">
        <v>155</v>
      </c>
      <c r="B35" s="158" t="s">
        <v>105</v>
      </c>
      <c r="C35" s="158" t="s">
        <v>179</v>
      </c>
      <c r="D35" s="158" t="s">
        <v>107</v>
      </c>
      <c r="E35" s="159">
        <v>270673.31</v>
      </c>
      <c r="F35" s="159">
        <v>248117.20083333331</v>
      </c>
      <c r="G35" s="160">
        <v>0.91666666666666663</v>
      </c>
      <c r="H35" s="159">
        <v>203004.98249999998</v>
      </c>
      <c r="I35" s="160">
        <v>0.75</v>
      </c>
      <c r="J35" s="159">
        <v>143795.19593749999</v>
      </c>
      <c r="K35" s="160">
        <v>0.53125</v>
      </c>
      <c r="L35" s="159">
        <v>0</v>
      </c>
      <c r="M35" s="161" t="s">
        <v>201</v>
      </c>
    </row>
    <row r="36" spans="1:13" x14ac:dyDescent="0.25">
      <c r="A36" s="158" t="s">
        <v>155</v>
      </c>
      <c r="B36" s="158" t="s">
        <v>105</v>
      </c>
      <c r="C36" s="158" t="s">
        <v>180</v>
      </c>
      <c r="D36" s="158" t="s">
        <v>107</v>
      </c>
      <c r="E36" s="159">
        <v>1586230</v>
      </c>
      <c r="F36" s="159">
        <v>1586230</v>
      </c>
      <c r="G36" s="160">
        <v>1</v>
      </c>
      <c r="H36" s="159">
        <v>1189672.5</v>
      </c>
      <c r="I36" s="160">
        <v>0.75</v>
      </c>
      <c r="J36" s="159">
        <v>1189672.5</v>
      </c>
      <c r="K36" s="160">
        <v>0.75</v>
      </c>
      <c r="L36" s="159">
        <v>0</v>
      </c>
      <c r="M36" s="161" t="s">
        <v>201</v>
      </c>
    </row>
    <row r="37" spans="1:13" x14ac:dyDescent="0.25">
      <c r="A37" s="158" t="s">
        <v>155</v>
      </c>
      <c r="B37" s="158" t="s">
        <v>180</v>
      </c>
      <c r="C37" s="158" t="s">
        <v>180</v>
      </c>
      <c r="D37" s="158" t="s">
        <v>252</v>
      </c>
      <c r="E37" s="159">
        <v>1571.3225315749999</v>
      </c>
      <c r="F37" s="159">
        <v>0</v>
      </c>
      <c r="G37" s="160">
        <v>0</v>
      </c>
      <c r="H37" s="159">
        <v>0</v>
      </c>
      <c r="I37" s="160">
        <v>0</v>
      </c>
      <c r="J37" s="159">
        <v>0</v>
      </c>
      <c r="K37" s="160">
        <v>0</v>
      </c>
      <c r="L37" s="159">
        <v>0</v>
      </c>
      <c r="M37" s="161" t="s">
        <v>201</v>
      </c>
    </row>
    <row r="38" spans="1:13" x14ac:dyDescent="0.25">
      <c r="A38" s="158" t="s">
        <v>155</v>
      </c>
      <c r="B38" s="158" t="s">
        <v>105</v>
      </c>
      <c r="C38" s="158" t="s">
        <v>181</v>
      </c>
      <c r="D38" s="158" t="s">
        <v>107</v>
      </c>
      <c r="E38" s="159">
        <v>231366.76</v>
      </c>
      <c r="F38" s="159">
        <v>210333.41818181818</v>
      </c>
      <c r="G38" s="160">
        <v>0.90909090909090906</v>
      </c>
      <c r="H38" s="159">
        <v>189300.07636363638</v>
      </c>
      <c r="I38" s="160">
        <v>0.81818181818181823</v>
      </c>
      <c r="J38" s="159">
        <v>173525.07</v>
      </c>
      <c r="K38" s="160">
        <v>0.75</v>
      </c>
      <c r="L38" s="159">
        <v>0</v>
      </c>
      <c r="M38" s="161" t="s">
        <v>201</v>
      </c>
    </row>
    <row r="39" spans="1:13" x14ac:dyDescent="0.25">
      <c r="A39" s="158" t="s">
        <v>155</v>
      </c>
      <c r="B39" s="158" t="s">
        <v>105</v>
      </c>
      <c r="C39" s="158" t="s">
        <v>182</v>
      </c>
      <c r="D39" s="158" t="s">
        <v>107</v>
      </c>
      <c r="E39" s="159">
        <v>1407060</v>
      </c>
      <c r="F39" s="162"/>
      <c r="G39" s="162"/>
      <c r="H39" s="162"/>
      <c r="I39" s="162"/>
      <c r="J39" s="162"/>
      <c r="K39" s="162"/>
      <c r="L39" s="159">
        <v>0</v>
      </c>
      <c r="M39" s="161" t="s">
        <v>201</v>
      </c>
    </row>
    <row r="40" spans="1:13" x14ac:dyDescent="0.25">
      <c r="A40" s="158" t="s">
        <v>155</v>
      </c>
      <c r="B40" s="158" t="s">
        <v>105</v>
      </c>
      <c r="C40" s="158" t="s">
        <v>183</v>
      </c>
      <c r="D40" s="158" t="s">
        <v>107</v>
      </c>
      <c r="E40" s="159">
        <v>1425220</v>
      </c>
      <c r="F40" s="162"/>
      <c r="G40" s="162"/>
      <c r="H40" s="162"/>
      <c r="I40" s="162"/>
      <c r="J40" s="162"/>
      <c r="K40" s="162"/>
      <c r="L40" s="159">
        <v>0</v>
      </c>
      <c r="M40" s="161" t="s">
        <v>201</v>
      </c>
    </row>
    <row r="41" spans="1:13" x14ac:dyDescent="0.25">
      <c r="A41" s="158" t="s">
        <v>155</v>
      </c>
      <c r="B41" s="158" t="s">
        <v>44</v>
      </c>
      <c r="C41" s="158" t="s">
        <v>169</v>
      </c>
      <c r="D41" s="158" t="s">
        <v>46</v>
      </c>
      <c r="E41" s="159">
        <v>111189.83999999997</v>
      </c>
      <c r="F41" s="159">
        <v>0</v>
      </c>
      <c r="G41" s="160">
        <v>0</v>
      </c>
      <c r="H41" s="159">
        <v>0</v>
      </c>
      <c r="I41" s="160">
        <v>0</v>
      </c>
      <c r="J41" s="159">
        <v>0</v>
      </c>
      <c r="K41" s="160">
        <v>0</v>
      </c>
      <c r="L41" s="159">
        <v>0</v>
      </c>
      <c r="M41" s="161" t="s">
        <v>201</v>
      </c>
    </row>
    <row r="42" spans="1:13" x14ac:dyDescent="0.25">
      <c r="A42" s="158" t="s">
        <v>155</v>
      </c>
      <c r="B42" s="158" t="s">
        <v>44</v>
      </c>
      <c r="C42" s="158" t="s">
        <v>85</v>
      </c>
      <c r="D42" s="158" t="s">
        <v>46</v>
      </c>
      <c r="E42" s="159">
        <v>112594.33999999989</v>
      </c>
      <c r="F42" s="159">
        <v>0</v>
      </c>
      <c r="G42" s="160">
        <v>0</v>
      </c>
      <c r="H42" s="159">
        <v>0</v>
      </c>
      <c r="I42" s="160">
        <v>0</v>
      </c>
      <c r="J42" s="159">
        <v>0</v>
      </c>
      <c r="K42" s="160">
        <v>0</v>
      </c>
      <c r="L42" s="159">
        <v>0</v>
      </c>
      <c r="M42" s="161" t="s">
        <v>201</v>
      </c>
    </row>
    <row r="43" spans="1:13" x14ac:dyDescent="0.25">
      <c r="A43" s="158" t="s">
        <v>155</v>
      </c>
      <c r="B43" s="158" t="s">
        <v>44</v>
      </c>
      <c r="C43" s="158" t="s">
        <v>82</v>
      </c>
      <c r="D43" s="158" t="s">
        <v>46</v>
      </c>
      <c r="E43" s="159">
        <v>103605.23999999985</v>
      </c>
      <c r="F43" s="159">
        <v>0</v>
      </c>
      <c r="G43" s="160">
        <v>0</v>
      </c>
      <c r="H43" s="159">
        <v>0</v>
      </c>
      <c r="I43" s="160">
        <v>0</v>
      </c>
      <c r="J43" s="159">
        <v>0</v>
      </c>
      <c r="K43" s="160">
        <v>0</v>
      </c>
      <c r="L43" s="159">
        <v>0</v>
      </c>
      <c r="M43" s="161" t="s">
        <v>201</v>
      </c>
    </row>
    <row r="44" spans="1:13" x14ac:dyDescent="0.25">
      <c r="A44" s="158" t="s">
        <v>155</v>
      </c>
      <c r="B44" s="158" t="s">
        <v>44</v>
      </c>
      <c r="C44" s="158" t="s">
        <v>81</v>
      </c>
      <c r="D44" s="158" t="s">
        <v>46</v>
      </c>
      <c r="E44" s="159">
        <v>95925.059999999983</v>
      </c>
      <c r="F44" s="159">
        <v>95925.059999999983</v>
      </c>
      <c r="G44" s="160">
        <v>1</v>
      </c>
      <c r="H44" s="159">
        <v>95925.059999999983</v>
      </c>
      <c r="I44" s="160">
        <v>1</v>
      </c>
      <c r="J44" s="159">
        <v>95925.059999999983</v>
      </c>
      <c r="K44" s="160">
        <v>1</v>
      </c>
      <c r="L44" s="159">
        <v>95925.059999999983</v>
      </c>
      <c r="M44" s="161" t="s">
        <v>202</v>
      </c>
    </row>
    <row r="45" spans="1:13" x14ac:dyDescent="0.25">
      <c r="A45" s="158" t="s">
        <v>155</v>
      </c>
      <c r="B45" s="158" t="s">
        <v>44</v>
      </c>
      <c r="C45" s="158" t="s">
        <v>75</v>
      </c>
      <c r="D45" s="158" t="s">
        <v>46</v>
      </c>
      <c r="E45" s="159">
        <v>95809.140000000101</v>
      </c>
      <c r="F45" s="159">
        <v>95809.140000000101</v>
      </c>
      <c r="G45" s="160">
        <v>1</v>
      </c>
      <c r="H45" s="159">
        <v>95809.140000000101</v>
      </c>
      <c r="I45" s="160">
        <v>1</v>
      </c>
      <c r="J45" s="159">
        <v>95809.140000000101</v>
      </c>
      <c r="K45" s="160">
        <v>1</v>
      </c>
      <c r="L45" s="159">
        <v>95809.140000000101</v>
      </c>
      <c r="M45" s="161" t="s">
        <v>202</v>
      </c>
    </row>
    <row r="46" spans="1:13" x14ac:dyDescent="0.25">
      <c r="A46" s="158" t="s">
        <v>155</v>
      </c>
      <c r="B46" s="158" t="s">
        <v>44</v>
      </c>
      <c r="C46" s="158" t="s">
        <v>72</v>
      </c>
      <c r="D46" s="158" t="s">
        <v>46</v>
      </c>
      <c r="E46" s="159">
        <v>95330.38367840006</v>
      </c>
      <c r="F46" s="159">
        <v>95330.38367840006</v>
      </c>
      <c r="G46" s="160">
        <v>1</v>
      </c>
      <c r="H46" s="159">
        <v>95330.38367840006</v>
      </c>
      <c r="I46" s="160">
        <v>1</v>
      </c>
      <c r="J46" s="159">
        <v>95330.38367840006</v>
      </c>
      <c r="K46" s="160">
        <v>1</v>
      </c>
      <c r="L46" s="159">
        <v>95330.38367840006</v>
      </c>
      <c r="M46" s="161" t="s">
        <v>202</v>
      </c>
    </row>
    <row r="47" spans="1:13" x14ac:dyDescent="0.25">
      <c r="A47" s="158" t="s">
        <v>155</v>
      </c>
      <c r="B47" s="158" t="s">
        <v>44</v>
      </c>
      <c r="C47" s="158" t="s">
        <v>71</v>
      </c>
      <c r="D47" s="158" t="s">
        <v>46</v>
      </c>
      <c r="E47" s="159">
        <v>134751.15000000011</v>
      </c>
      <c r="F47" s="159">
        <v>134751.15000000011</v>
      </c>
      <c r="G47" s="160">
        <v>1</v>
      </c>
      <c r="H47" s="159">
        <v>134751.15000000011</v>
      </c>
      <c r="I47" s="160">
        <v>1</v>
      </c>
      <c r="J47" s="159">
        <v>134751.15000000011</v>
      </c>
      <c r="K47" s="160">
        <v>1</v>
      </c>
      <c r="L47" s="159">
        <v>134751.15000000011</v>
      </c>
      <c r="M47" s="161" t="s">
        <v>202</v>
      </c>
    </row>
    <row r="48" spans="1:13" x14ac:dyDescent="0.25">
      <c r="A48" s="158" t="s">
        <v>155</v>
      </c>
      <c r="B48" s="158" t="s">
        <v>44</v>
      </c>
      <c r="C48" s="158" t="s">
        <v>45</v>
      </c>
      <c r="D48" s="158" t="s">
        <v>46</v>
      </c>
      <c r="E48" s="159">
        <v>68960.59000000004</v>
      </c>
      <c r="F48" s="159">
        <v>68960.59000000004</v>
      </c>
      <c r="G48" s="160">
        <v>1</v>
      </c>
      <c r="H48" s="159">
        <v>68960.59000000004</v>
      </c>
      <c r="I48" s="160">
        <v>1</v>
      </c>
      <c r="J48" s="159">
        <v>68960.59000000004</v>
      </c>
      <c r="K48" s="160">
        <v>1</v>
      </c>
      <c r="L48" s="159">
        <v>68960.59000000004</v>
      </c>
      <c r="M48" s="161" t="s">
        <v>202</v>
      </c>
    </row>
    <row r="49" spans="1:13" x14ac:dyDescent="0.25">
      <c r="A49" s="158" t="s">
        <v>155</v>
      </c>
      <c r="B49" s="158" t="s">
        <v>52</v>
      </c>
      <c r="C49" s="158" t="s">
        <v>76</v>
      </c>
      <c r="D49" s="158" t="s">
        <v>77</v>
      </c>
      <c r="E49" s="159">
        <v>5966.1388888888869</v>
      </c>
      <c r="F49" s="159">
        <v>1193.2277777777774</v>
      </c>
      <c r="G49" s="160">
        <v>0.2</v>
      </c>
      <c r="H49" s="159">
        <v>1193.2277777777774</v>
      </c>
      <c r="I49" s="160">
        <v>0.2</v>
      </c>
      <c r="J49" s="159">
        <v>0</v>
      </c>
      <c r="K49" s="160">
        <v>0</v>
      </c>
      <c r="L49" s="159">
        <v>0</v>
      </c>
      <c r="M49" s="161" t="s">
        <v>201</v>
      </c>
    </row>
    <row r="50" spans="1:13" x14ac:dyDescent="0.25">
      <c r="A50" s="158" t="s">
        <v>155</v>
      </c>
      <c r="B50" s="158" t="s">
        <v>52</v>
      </c>
      <c r="C50" s="158" t="s">
        <v>76</v>
      </c>
      <c r="D50" s="158" t="s">
        <v>78</v>
      </c>
      <c r="E50" s="159">
        <v>79946.261111111089</v>
      </c>
      <c r="F50" s="159">
        <v>3579.683333333332</v>
      </c>
      <c r="G50" s="160">
        <v>4.4776119402985072E-2</v>
      </c>
      <c r="H50" s="159">
        <v>3579.683333333332</v>
      </c>
      <c r="I50" s="160">
        <v>4.4776119402985072E-2</v>
      </c>
      <c r="J50" s="159">
        <v>3579.683333333332</v>
      </c>
      <c r="K50" s="160">
        <v>4.4776119402985072E-2</v>
      </c>
      <c r="L50" s="159">
        <v>0</v>
      </c>
      <c r="M50" s="161" t="s">
        <v>201</v>
      </c>
    </row>
    <row r="51" spans="1:13" ht="45" x14ac:dyDescent="0.25">
      <c r="A51" s="158" t="s">
        <v>155</v>
      </c>
      <c r="B51" s="158" t="s">
        <v>52</v>
      </c>
      <c r="C51" s="158" t="s">
        <v>76</v>
      </c>
      <c r="D51" s="158" t="s">
        <v>197</v>
      </c>
      <c r="E51" s="159">
        <v>4772.9111111111097</v>
      </c>
      <c r="F51" s="159">
        <v>0</v>
      </c>
      <c r="G51" s="160">
        <v>0</v>
      </c>
      <c r="H51" s="159">
        <v>0</v>
      </c>
      <c r="I51" s="160">
        <v>0</v>
      </c>
      <c r="J51" s="159">
        <v>0</v>
      </c>
      <c r="K51" s="160">
        <v>0</v>
      </c>
      <c r="L51" s="159">
        <v>0</v>
      </c>
      <c r="M51" s="161" t="s">
        <v>201</v>
      </c>
    </row>
    <row r="52" spans="1:13" ht="45" x14ac:dyDescent="0.25">
      <c r="A52" s="158" t="s">
        <v>155</v>
      </c>
      <c r="B52" s="158" t="s">
        <v>52</v>
      </c>
      <c r="C52" s="158" t="s">
        <v>76</v>
      </c>
      <c r="D52" s="158" t="s">
        <v>196</v>
      </c>
      <c r="E52" s="159">
        <v>4772.9111111111097</v>
      </c>
      <c r="F52" s="159">
        <v>0</v>
      </c>
      <c r="G52" s="160">
        <v>0</v>
      </c>
      <c r="H52" s="159">
        <v>0</v>
      </c>
      <c r="I52" s="160">
        <v>0</v>
      </c>
      <c r="J52" s="159">
        <v>0</v>
      </c>
      <c r="K52" s="160">
        <v>0</v>
      </c>
      <c r="L52" s="159">
        <v>0</v>
      </c>
      <c r="M52" s="161" t="s">
        <v>201</v>
      </c>
    </row>
    <row r="53" spans="1:13" x14ac:dyDescent="0.25">
      <c r="A53" s="158" t="s">
        <v>155</v>
      </c>
      <c r="B53" s="158" t="s">
        <v>52</v>
      </c>
      <c r="C53" s="158" t="s">
        <v>76</v>
      </c>
      <c r="D53" s="158" t="s">
        <v>43</v>
      </c>
      <c r="E53" s="159">
        <v>11932.277777777774</v>
      </c>
      <c r="F53" s="159">
        <v>0</v>
      </c>
      <c r="G53" s="160">
        <v>0</v>
      </c>
      <c r="H53" s="159">
        <v>0</v>
      </c>
      <c r="I53" s="160">
        <v>0</v>
      </c>
      <c r="J53" s="159">
        <v>0</v>
      </c>
      <c r="K53" s="160">
        <v>0</v>
      </c>
      <c r="L53" s="159">
        <v>0</v>
      </c>
      <c r="M53" s="161" t="s">
        <v>201</v>
      </c>
    </row>
    <row r="54" spans="1:13" x14ac:dyDescent="0.25">
      <c r="A54" s="158" t="s">
        <v>155</v>
      </c>
      <c r="B54" s="158" t="s">
        <v>52</v>
      </c>
      <c r="C54" s="158" t="s">
        <v>80</v>
      </c>
      <c r="D54" s="158" t="s">
        <v>77</v>
      </c>
      <c r="E54" s="159">
        <v>1298.966567164179</v>
      </c>
      <c r="F54" s="159">
        <v>1298.966567164179</v>
      </c>
      <c r="G54" s="160">
        <v>1</v>
      </c>
      <c r="H54" s="159">
        <v>1298.966567164179</v>
      </c>
      <c r="I54" s="160">
        <v>1</v>
      </c>
      <c r="J54" s="159">
        <v>0</v>
      </c>
      <c r="K54" s="160">
        <v>0</v>
      </c>
      <c r="L54" s="159">
        <v>0</v>
      </c>
      <c r="M54" s="161" t="s">
        <v>201</v>
      </c>
    </row>
    <row r="55" spans="1:13" x14ac:dyDescent="0.25">
      <c r="A55" s="158" t="s">
        <v>155</v>
      </c>
      <c r="B55" s="158" t="s">
        <v>52</v>
      </c>
      <c r="C55" s="158" t="s">
        <v>80</v>
      </c>
      <c r="D55" s="158" t="s">
        <v>78</v>
      </c>
      <c r="E55" s="159">
        <v>46762.796417910446</v>
      </c>
      <c r="F55" s="159">
        <v>28577.264477611941</v>
      </c>
      <c r="G55" s="160">
        <v>0.61111111111111116</v>
      </c>
      <c r="H55" s="159">
        <v>28577.264477611941</v>
      </c>
      <c r="I55" s="160">
        <v>0.61111111111111116</v>
      </c>
      <c r="J55" s="159">
        <v>25979.331343283582</v>
      </c>
      <c r="K55" s="160">
        <v>0.55555555555555558</v>
      </c>
      <c r="L55" s="159">
        <v>0</v>
      </c>
      <c r="M55" s="161" t="s">
        <v>201</v>
      </c>
    </row>
    <row r="56" spans="1:13" ht="45" x14ac:dyDescent="0.25">
      <c r="A56" s="158" t="s">
        <v>155</v>
      </c>
      <c r="B56" s="158" t="s">
        <v>52</v>
      </c>
      <c r="C56" s="158" t="s">
        <v>80</v>
      </c>
      <c r="D56" s="158" t="s">
        <v>197</v>
      </c>
      <c r="E56" s="159">
        <v>6494.8328358208946</v>
      </c>
      <c r="F56" s="159">
        <v>3896.8997014925367</v>
      </c>
      <c r="G56" s="160">
        <v>0.6</v>
      </c>
      <c r="H56" s="159">
        <v>3896.8997014925367</v>
      </c>
      <c r="I56" s="160">
        <v>0.6</v>
      </c>
      <c r="J56" s="159">
        <v>3896.8997014925367</v>
      </c>
      <c r="K56" s="160">
        <v>0.6</v>
      </c>
      <c r="L56" s="159">
        <v>0</v>
      </c>
      <c r="M56" s="161" t="s">
        <v>201</v>
      </c>
    </row>
    <row r="57" spans="1:13" x14ac:dyDescent="0.25">
      <c r="A57" s="158" t="s">
        <v>155</v>
      </c>
      <c r="B57" s="158" t="s">
        <v>52</v>
      </c>
      <c r="C57" s="158" t="s">
        <v>80</v>
      </c>
      <c r="D57" s="158" t="s">
        <v>79</v>
      </c>
      <c r="E57" s="159">
        <v>31175.197611940297</v>
      </c>
      <c r="F57" s="159">
        <v>15587.598805970149</v>
      </c>
      <c r="G57" s="160">
        <v>0.5</v>
      </c>
      <c r="H57" s="159">
        <v>11690.699104477611</v>
      </c>
      <c r="I57" s="160">
        <v>0.375</v>
      </c>
      <c r="J57" s="159">
        <v>11690.699104477611</v>
      </c>
      <c r="K57" s="160">
        <v>0.375</v>
      </c>
      <c r="L57" s="159">
        <v>0</v>
      </c>
      <c r="M57" s="161" t="s">
        <v>201</v>
      </c>
    </row>
    <row r="58" spans="1:13" ht="45" x14ac:dyDescent="0.25">
      <c r="A58" s="158" t="s">
        <v>155</v>
      </c>
      <c r="B58" s="158" t="s">
        <v>52</v>
      </c>
      <c r="C58" s="158" t="s">
        <v>80</v>
      </c>
      <c r="D58" s="158" t="s">
        <v>196</v>
      </c>
      <c r="E58" s="159">
        <v>1298.966567164179</v>
      </c>
      <c r="F58" s="159">
        <v>0</v>
      </c>
      <c r="G58" s="160">
        <v>0</v>
      </c>
      <c r="H58" s="159">
        <v>0</v>
      </c>
      <c r="I58" s="160">
        <v>0</v>
      </c>
      <c r="J58" s="159">
        <v>0</v>
      </c>
      <c r="K58" s="160">
        <v>0</v>
      </c>
      <c r="L58" s="159">
        <v>0</v>
      </c>
      <c r="M58" s="161" t="s">
        <v>201</v>
      </c>
    </row>
    <row r="59" spans="1:13" x14ac:dyDescent="0.25">
      <c r="A59" s="158" t="s">
        <v>155</v>
      </c>
      <c r="B59" s="158" t="s">
        <v>52</v>
      </c>
      <c r="C59" s="158" t="s">
        <v>83</v>
      </c>
      <c r="D59" s="158" t="s">
        <v>78</v>
      </c>
      <c r="E59" s="159">
        <v>55105.791044776124</v>
      </c>
      <c r="F59" s="159">
        <v>18368.597014925374</v>
      </c>
      <c r="G59" s="160">
        <v>0.33333333333333331</v>
      </c>
      <c r="H59" s="159">
        <v>18368.597014925374</v>
      </c>
      <c r="I59" s="160">
        <v>0.33333333333333331</v>
      </c>
      <c r="J59" s="159">
        <v>17144.023880597018</v>
      </c>
      <c r="K59" s="160">
        <v>0.31111111111111117</v>
      </c>
      <c r="L59" s="159">
        <v>0</v>
      </c>
      <c r="M59" s="161" t="s">
        <v>201</v>
      </c>
    </row>
    <row r="60" spans="1:13" ht="45" x14ac:dyDescent="0.25">
      <c r="A60" s="158" t="s">
        <v>155</v>
      </c>
      <c r="B60" s="158" t="s">
        <v>52</v>
      </c>
      <c r="C60" s="158" t="s">
        <v>83</v>
      </c>
      <c r="D60" s="158" t="s">
        <v>196</v>
      </c>
      <c r="E60" s="159">
        <v>22042.31641791045</v>
      </c>
      <c r="F60" s="159">
        <v>0</v>
      </c>
      <c r="G60" s="160">
        <v>0</v>
      </c>
      <c r="H60" s="159">
        <v>0</v>
      </c>
      <c r="I60" s="160">
        <v>0</v>
      </c>
      <c r="J60" s="159">
        <v>0</v>
      </c>
      <c r="K60" s="160">
        <v>0</v>
      </c>
      <c r="L60" s="159">
        <v>0</v>
      </c>
      <c r="M60" s="161" t="s">
        <v>201</v>
      </c>
    </row>
    <row r="61" spans="1:13" x14ac:dyDescent="0.25">
      <c r="A61" s="158" t="s">
        <v>155</v>
      </c>
      <c r="B61" s="158" t="s">
        <v>52</v>
      </c>
      <c r="C61" s="158" t="s">
        <v>83</v>
      </c>
      <c r="D61" s="158" t="s">
        <v>89</v>
      </c>
      <c r="E61" s="159">
        <v>4898.2925373134331</v>
      </c>
      <c r="F61" s="159">
        <v>0</v>
      </c>
      <c r="G61" s="160">
        <v>0</v>
      </c>
      <c r="H61" s="159">
        <v>0</v>
      </c>
      <c r="I61" s="160">
        <v>0</v>
      </c>
      <c r="J61" s="159">
        <v>0</v>
      </c>
      <c r="K61" s="160">
        <v>0</v>
      </c>
      <c r="L61" s="159">
        <v>0</v>
      </c>
      <c r="M61" s="161" t="s">
        <v>201</v>
      </c>
    </row>
    <row r="62" spans="1:13" x14ac:dyDescent="0.25">
      <c r="A62" s="158" t="s">
        <v>155</v>
      </c>
      <c r="B62" s="158" t="s">
        <v>52</v>
      </c>
      <c r="C62" s="158" t="s">
        <v>86</v>
      </c>
      <c r="D62" s="158" t="s">
        <v>78</v>
      </c>
      <c r="E62" s="159">
        <v>80497.16</v>
      </c>
      <c r="F62" s="159">
        <v>0</v>
      </c>
      <c r="G62" s="160">
        <v>0</v>
      </c>
      <c r="H62" s="159">
        <v>0</v>
      </c>
      <c r="I62" s="160">
        <v>0</v>
      </c>
      <c r="J62" s="159">
        <v>0</v>
      </c>
      <c r="K62" s="160">
        <v>0</v>
      </c>
      <c r="L62" s="159">
        <v>0</v>
      </c>
      <c r="M62" s="161" t="s">
        <v>201</v>
      </c>
    </row>
    <row r="63" spans="1:13" x14ac:dyDescent="0.25">
      <c r="A63" s="158" t="s">
        <v>155</v>
      </c>
      <c r="B63" s="158" t="s">
        <v>52</v>
      </c>
      <c r="C63" s="158" t="s">
        <v>96</v>
      </c>
      <c r="D63" s="158" t="s">
        <v>78</v>
      </c>
      <c r="E63" s="159">
        <v>55990.299677419353</v>
      </c>
      <c r="F63" s="159">
        <v>0</v>
      </c>
      <c r="G63" s="160">
        <v>0</v>
      </c>
      <c r="H63" s="159">
        <v>0</v>
      </c>
      <c r="I63" s="160">
        <v>0</v>
      </c>
      <c r="J63" s="159">
        <v>0</v>
      </c>
      <c r="K63" s="160">
        <v>0</v>
      </c>
      <c r="L63" s="159">
        <v>0</v>
      </c>
      <c r="M63" s="161" t="s">
        <v>201</v>
      </c>
    </row>
    <row r="64" spans="1:13" ht="45" x14ac:dyDescent="0.25">
      <c r="A64" s="158" t="s">
        <v>155</v>
      </c>
      <c r="B64" s="158" t="s">
        <v>52</v>
      </c>
      <c r="C64" s="158" t="s">
        <v>96</v>
      </c>
      <c r="D64" s="158" t="s">
        <v>197</v>
      </c>
      <c r="E64" s="159">
        <v>7178.2435483870959</v>
      </c>
      <c r="F64" s="159">
        <v>0</v>
      </c>
      <c r="G64" s="160">
        <v>0</v>
      </c>
      <c r="H64" s="159">
        <v>0</v>
      </c>
      <c r="I64" s="160">
        <v>0</v>
      </c>
      <c r="J64" s="159">
        <v>0</v>
      </c>
      <c r="K64" s="160">
        <v>0</v>
      </c>
      <c r="L64" s="159">
        <v>0</v>
      </c>
      <c r="M64" s="161" t="s">
        <v>201</v>
      </c>
    </row>
    <row r="65" spans="1:13" ht="45" x14ac:dyDescent="0.25">
      <c r="A65" s="158" t="s">
        <v>155</v>
      </c>
      <c r="B65" s="158" t="s">
        <v>52</v>
      </c>
      <c r="C65" s="158" t="s">
        <v>96</v>
      </c>
      <c r="D65" s="158" t="s">
        <v>196</v>
      </c>
      <c r="E65" s="159">
        <v>10049.540967741934</v>
      </c>
      <c r="F65" s="159">
        <v>2871.297419354838</v>
      </c>
      <c r="G65" s="160">
        <v>0.2857142857142857</v>
      </c>
      <c r="H65" s="159">
        <v>0</v>
      </c>
      <c r="I65" s="160">
        <v>0</v>
      </c>
      <c r="J65" s="159">
        <v>0</v>
      </c>
      <c r="K65" s="160">
        <v>0</v>
      </c>
      <c r="L65" s="159">
        <v>0</v>
      </c>
      <c r="M65" s="161" t="s">
        <v>201</v>
      </c>
    </row>
    <row r="66" spans="1:13" x14ac:dyDescent="0.25">
      <c r="A66" s="158" t="s">
        <v>155</v>
      </c>
      <c r="B66" s="158" t="s">
        <v>52</v>
      </c>
      <c r="C66" s="158" t="s">
        <v>96</v>
      </c>
      <c r="D66" s="158" t="s">
        <v>89</v>
      </c>
      <c r="E66" s="159">
        <v>4306.9461290322579</v>
      </c>
      <c r="F66" s="159">
        <v>0</v>
      </c>
      <c r="G66" s="160">
        <v>0</v>
      </c>
      <c r="H66" s="159">
        <v>0</v>
      </c>
      <c r="I66" s="160">
        <v>0</v>
      </c>
      <c r="J66" s="159">
        <v>0</v>
      </c>
      <c r="K66" s="160">
        <v>0</v>
      </c>
      <c r="L66" s="159">
        <v>0</v>
      </c>
      <c r="M66" s="161" t="s">
        <v>201</v>
      </c>
    </row>
    <row r="67" spans="1:13" x14ac:dyDescent="0.25">
      <c r="A67" s="158" t="s">
        <v>155</v>
      </c>
      <c r="B67" s="158" t="s">
        <v>52</v>
      </c>
      <c r="C67" s="158" t="s">
        <v>96</v>
      </c>
      <c r="D67" s="158" t="s">
        <v>43</v>
      </c>
      <c r="E67" s="159">
        <v>11485.189677419354</v>
      </c>
      <c r="F67" s="159">
        <v>0</v>
      </c>
      <c r="G67" s="160">
        <v>0</v>
      </c>
      <c r="H67" s="159">
        <v>0</v>
      </c>
      <c r="I67" s="160">
        <v>0</v>
      </c>
      <c r="J67" s="159">
        <v>0</v>
      </c>
      <c r="K67" s="160">
        <v>0</v>
      </c>
      <c r="L67" s="159">
        <v>0</v>
      </c>
      <c r="M67" s="161" t="s">
        <v>201</v>
      </c>
    </row>
    <row r="68" spans="1:13" x14ac:dyDescent="0.25">
      <c r="A68" s="158" t="s">
        <v>155</v>
      </c>
      <c r="B68" s="158" t="s">
        <v>52</v>
      </c>
      <c r="C68" s="158" t="s">
        <v>104</v>
      </c>
      <c r="D68" s="158" t="s">
        <v>78</v>
      </c>
      <c r="E68" s="159">
        <v>57547.239130434791</v>
      </c>
      <c r="F68" s="159">
        <v>0</v>
      </c>
      <c r="G68" s="160">
        <v>0</v>
      </c>
      <c r="H68" s="159">
        <v>0</v>
      </c>
      <c r="I68" s="160">
        <v>0</v>
      </c>
      <c r="J68" s="159">
        <v>0</v>
      </c>
      <c r="K68" s="160">
        <v>0</v>
      </c>
      <c r="L68" s="159">
        <v>0</v>
      </c>
      <c r="M68" s="161" t="s">
        <v>201</v>
      </c>
    </row>
    <row r="69" spans="1:13" ht="45" x14ac:dyDescent="0.25">
      <c r="A69" s="158" t="s">
        <v>155</v>
      </c>
      <c r="B69" s="158" t="s">
        <v>52</v>
      </c>
      <c r="C69" s="158" t="s">
        <v>104</v>
      </c>
      <c r="D69" s="158" t="s">
        <v>197</v>
      </c>
      <c r="E69" s="159">
        <v>16624.757971014496</v>
      </c>
      <c r="F69" s="159">
        <v>0</v>
      </c>
      <c r="G69" s="160">
        <v>0</v>
      </c>
      <c r="H69" s="159">
        <v>0</v>
      </c>
      <c r="I69" s="160">
        <v>0</v>
      </c>
      <c r="J69" s="159">
        <v>0</v>
      </c>
      <c r="K69" s="160">
        <v>0</v>
      </c>
      <c r="L69" s="159">
        <v>0</v>
      </c>
      <c r="M69" s="161" t="s">
        <v>201</v>
      </c>
    </row>
    <row r="70" spans="1:13" ht="45" x14ac:dyDescent="0.25">
      <c r="A70" s="158" t="s">
        <v>155</v>
      </c>
      <c r="B70" s="158" t="s">
        <v>52</v>
      </c>
      <c r="C70" s="158" t="s">
        <v>104</v>
      </c>
      <c r="D70" s="158" t="s">
        <v>196</v>
      </c>
      <c r="E70" s="159">
        <v>14067.102898550727</v>
      </c>
      <c r="F70" s="159">
        <v>0</v>
      </c>
      <c r="G70" s="160">
        <v>0</v>
      </c>
      <c r="H70" s="159">
        <v>0</v>
      </c>
      <c r="I70" s="160">
        <v>0</v>
      </c>
      <c r="J70" s="159">
        <v>0</v>
      </c>
      <c r="K70" s="160">
        <v>0</v>
      </c>
      <c r="L70" s="159">
        <v>0</v>
      </c>
      <c r="M70" s="161" t="s">
        <v>201</v>
      </c>
    </row>
    <row r="71" spans="1:13" x14ac:dyDescent="0.25">
      <c r="A71" s="158" t="s">
        <v>155</v>
      </c>
      <c r="B71" s="158" t="s">
        <v>52</v>
      </c>
      <c r="C71" s="158" t="s">
        <v>123</v>
      </c>
      <c r="D71" s="158" t="s">
        <v>78</v>
      </c>
      <c r="E71" s="159">
        <v>36078.193121311473</v>
      </c>
      <c r="F71" s="159">
        <v>0</v>
      </c>
      <c r="G71" s="160">
        <v>0</v>
      </c>
      <c r="H71" s="159">
        <v>0</v>
      </c>
      <c r="I71" s="160">
        <v>0</v>
      </c>
      <c r="J71" s="159">
        <v>0</v>
      </c>
      <c r="K71" s="160">
        <v>0</v>
      </c>
      <c r="L71" s="159">
        <v>0</v>
      </c>
      <c r="M71" s="161" t="s">
        <v>201</v>
      </c>
    </row>
    <row r="72" spans="1:13" ht="45" x14ac:dyDescent="0.25">
      <c r="A72" s="158" t="s">
        <v>155</v>
      </c>
      <c r="B72" s="158" t="s">
        <v>52</v>
      </c>
      <c r="C72" s="158" t="s">
        <v>123</v>
      </c>
      <c r="D72" s="158" t="s">
        <v>197</v>
      </c>
      <c r="E72" s="159">
        <v>6013.0321868852461</v>
      </c>
      <c r="F72" s="159">
        <v>0</v>
      </c>
      <c r="G72" s="160">
        <v>0</v>
      </c>
      <c r="H72" s="159">
        <v>0</v>
      </c>
      <c r="I72" s="160">
        <v>0</v>
      </c>
      <c r="J72" s="159">
        <v>0</v>
      </c>
      <c r="K72" s="160">
        <v>0</v>
      </c>
      <c r="L72" s="159">
        <v>0</v>
      </c>
      <c r="M72" s="161" t="s">
        <v>201</v>
      </c>
    </row>
    <row r="73" spans="1:13" ht="45" x14ac:dyDescent="0.25">
      <c r="A73" s="158" t="s">
        <v>155</v>
      </c>
      <c r="B73" s="158" t="s">
        <v>52</v>
      </c>
      <c r="C73" s="158" t="s">
        <v>123</v>
      </c>
      <c r="D73" s="158" t="s">
        <v>196</v>
      </c>
      <c r="E73" s="159">
        <v>11023.892342622952</v>
      </c>
      <c r="F73" s="159">
        <v>0</v>
      </c>
      <c r="G73" s="160">
        <v>0</v>
      </c>
      <c r="H73" s="159">
        <v>0</v>
      </c>
      <c r="I73" s="160">
        <v>0</v>
      </c>
      <c r="J73" s="159">
        <v>0</v>
      </c>
      <c r="K73" s="160">
        <v>0</v>
      </c>
      <c r="L73" s="159">
        <v>0</v>
      </c>
      <c r="M73" s="161" t="s">
        <v>201</v>
      </c>
    </row>
    <row r="74" spans="1:13" x14ac:dyDescent="0.25">
      <c r="A74" s="158" t="s">
        <v>155</v>
      </c>
      <c r="B74" s="158" t="s">
        <v>52</v>
      </c>
      <c r="C74" s="158" t="s">
        <v>123</v>
      </c>
      <c r="D74" s="158" t="s">
        <v>89</v>
      </c>
      <c r="E74" s="159">
        <v>2004.344062295082</v>
      </c>
      <c r="F74" s="159">
        <v>0</v>
      </c>
      <c r="G74" s="160">
        <v>0</v>
      </c>
      <c r="H74" s="159">
        <v>0</v>
      </c>
      <c r="I74" s="160">
        <v>0</v>
      </c>
      <c r="J74" s="159">
        <v>0</v>
      </c>
      <c r="K74" s="160">
        <v>0</v>
      </c>
      <c r="L74" s="159">
        <v>0</v>
      </c>
      <c r="M74" s="161" t="s">
        <v>201</v>
      </c>
    </row>
    <row r="75" spans="1:13" x14ac:dyDescent="0.25">
      <c r="A75" s="158" t="s">
        <v>155</v>
      </c>
      <c r="B75" s="158" t="s">
        <v>52</v>
      </c>
      <c r="C75" s="158" t="s">
        <v>123</v>
      </c>
      <c r="D75" s="158" t="s">
        <v>43</v>
      </c>
      <c r="E75" s="159">
        <v>6013.0321868852461</v>
      </c>
      <c r="F75" s="159">
        <v>0</v>
      </c>
      <c r="G75" s="160">
        <v>0</v>
      </c>
      <c r="H75" s="159">
        <v>0</v>
      </c>
      <c r="I75" s="160">
        <v>0</v>
      </c>
      <c r="J75" s="159">
        <v>0</v>
      </c>
      <c r="K75" s="160">
        <v>0</v>
      </c>
      <c r="L75" s="159">
        <v>0</v>
      </c>
      <c r="M75" s="161" t="s">
        <v>201</v>
      </c>
    </row>
    <row r="76" spans="1:13" x14ac:dyDescent="0.25">
      <c r="A76" s="158" t="s">
        <v>155</v>
      </c>
      <c r="B76" s="158" t="s">
        <v>52</v>
      </c>
      <c r="C76" s="158" t="s">
        <v>126</v>
      </c>
      <c r="D76" s="158" t="s">
        <v>78</v>
      </c>
      <c r="E76" s="159">
        <v>5715.3488090909104</v>
      </c>
      <c r="F76" s="159">
        <v>0</v>
      </c>
      <c r="G76" s="160">
        <v>0</v>
      </c>
      <c r="H76" s="159">
        <v>0</v>
      </c>
      <c r="I76" s="160">
        <v>0</v>
      </c>
      <c r="J76" s="159">
        <v>0</v>
      </c>
      <c r="K76" s="160">
        <v>0</v>
      </c>
      <c r="L76" s="159">
        <v>0</v>
      </c>
      <c r="M76" s="161" t="s">
        <v>201</v>
      </c>
    </row>
    <row r="77" spans="1:13" ht="45" x14ac:dyDescent="0.25">
      <c r="A77" s="158" t="s">
        <v>155</v>
      </c>
      <c r="B77" s="158" t="s">
        <v>52</v>
      </c>
      <c r="C77" s="158" t="s">
        <v>126</v>
      </c>
      <c r="D77" s="158" t="s">
        <v>197</v>
      </c>
      <c r="E77" s="159">
        <v>17146.046427272733</v>
      </c>
      <c r="F77" s="159">
        <v>0</v>
      </c>
      <c r="G77" s="160">
        <v>0</v>
      </c>
      <c r="H77" s="159">
        <v>0</v>
      </c>
      <c r="I77" s="160">
        <v>0</v>
      </c>
      <c r="J77" s="159">
        <v>0</v>
      </c>
      <c r="K77" s="160">
        <v>0</v>
      </c>
      <c r="L77" s="159">
        <v>0</v>
      </c>
      <c r="M77" s="161" t="s">
        <v>201</v>
      </c>
    </row>
    <row r="78" spans="1:13" x14ac:dyDescent="0.25">
      <c r="A78" s="158" t="s">
        <v>155</v>
      </c>
      <c r="B78" s="158" t="s">
        <v>52</v>
      </c>
      <c r="C78" s="158" t="s">
        <v>126</v>
      </c>
      <c r="D78" s="158" t="s">
        <v>79</v>
      </c>
      <c r="E78" s="159">
        <v>40007.441663636375</v>
      </c>
      <c r="F78" s="159">
        <v>0</v>
      </c>
      <c r="G78" s="160">
        <v>0</v>
      </c>
      <c r="H78" s="159">
        <v>0</v>
      </c>
      <c r="I78" s="160">
        <v>0</v>
      </c>
      <c r="J78" s="159">
        <v>0</v>
      </c>
      <c r="K78" s="160">
        <v>0</v>
      </c>
      <c r="L78" s="159">
        <v>0</v>
      </c>
      <c r="M78" s="161" t="s">
        <v>201</v>
      </c>
    </row>
    <row r="79" spans="1:13" x14ac:dyDescent="0.25">
      <c r="A79" s="158" t="s">
        <v>155</v>
      </c>
      <c r="B79" s="158" t="s">
        <v>52</v>
      </c>
      <c r="C79" s="158" t="s">
        <v>131</v>
      </c>
      <c r="D79" s="158" t="s">
        <v>77</v>
      </c>
      <c r="E79" s="159">
        <v>2476.7033333333334</v>
      </c>
      <c r="F79" s="159">
        <v>0</v>
      </c>
      <c r="G79" s="160">
        <v>0</v>
      </c>
      <c r="H79" s="159">
        <v>0</v>
      </c>
      <c r="I79" s="160">
        <v>0</v>
      </c>
      <c r="J79" s="159">
        <v>0</v>
      </c>
      <c r="K79" s="160">
        <v>0</v>
      </c>
      <c r="L79" s="159">
        <v>0</v>
      </c>
      <c r="M79" s="161" t="s">
        <v>201</v>
      </c>
    </row>
    <row r="80" spans="1:13" x14ac:dyDescent="0.25">
      <c r="A80" s="158" t="s">
        <v>155</v>
      </c>
      <c r="B80" s="158" t="s">
        <v>52</v>
      </c>
      <c r="C80" s="158" t="s">
        <v>131</v>
      </c>
      <c r="D80" s="158" t="s">
        <v>78</v>
      </c>
      <c r="E80" s="159">
        <v>17336.923333333332</v>
      </c>
      <c r="F80" s="159">
        <v>0</v>
      </c>
      <c r="G80" s="160">
        <v>0</v>
      </c>
      <c r="H80" s="159">
        <v>0</v>
      </c>
      <c r="I80" s="160">
        <v>0</v>
      </c>
      <c r="J80" s="159">
        <v>0</v>
      </c>
      <c r="K80" s="160">
        <v>0</v>
      </c>
      <c r="L80" s="159">
        <v>0</v>
      </c>
      <c r="M80" s="161" t="s">
        <v>201</v>
      </c>
    </row>
    <row r="81" spans="1:13" ht="45" x14ac:dyDescent="0.25">
      <c r="A81" s="158" t="s">
        <v>155</v>
      </c>
      <c r="B81" s="158" t="s">
        <v>52</v>
      </c>
      <c r="C81" s="158" t="s">
        <v>131</v>
      </c>
      <c r="D81" s="158" t="s">
        <v>197</v>
      </c>
      <c r="E81" s="159">
        <v>9906.8133333333335</v>
      </c>
      <c r="F81" s="159">
        <v>0</v>
      </c>
      <c r="G81" s="160">
        <v>0</v>
      </c>
      <c r="H81" s="159">
        <v>0</v>
      </c>
      <c r="I81" s="160">
        <v>0</v>
      </c>
      <c r="J81" s="159">
        <v>0</v>
      </c>
      <c r="K81" s="160">
        <v>0</v>
      </c>
      <c r="L81" s="159">
        <v>0</v>
      </c>
      <c r="M81" s="161" t="s">
        <v>201</v>
      </c>
    </row>
    <row r="82" spans="1:13" x14ac:dyDescent="0.25">
      <c r="A82" s="158" t="s">
        <v>155</v>
      </c>
      <c r="B82" s="158" t="s">
        <v>52</v>
      </c>
      <c r="C82" s="158" t="s">
        <v>131</v>
      </c>
      <c r="D82" s="158" t="s">
        <v>79</v>
      </c>
      <c r="E82" s="159">
        <v>64394.286666666667</v>
      </c>
      <c r="F82" s="159">
        <v>0</v>
      </c>
      <c r="G82" s="160">
        <v>0</v>
      </c>
      <c r="H82" s="159">
        <v>0</v>
      </c>
      <c r="I82" s="160">
        <v>0</v>
      </c>
      <c r="J82" s="159">
        <v>0</v>
      </c>
      <c r="K82" s="160">
        <v>0</v>
      </c>
      <c r="L82" s="159">
        <v>0</v>
      </c>
      <c r="M82" s="161" t="s">
        <v>201</v>
      </c>
    </row>
    <row r="83" spans="1:13" ht="45" x14ac:dyDescent="0.25">
      <c r="A83" s="158" t="s">
        <v>155</v>
      </c>
      <c r="B83" s="158" t="s">
        <v>52</v>
      </c>
      <c r="C83" s="158" t="s">
        <v>131</v>
      </c>
      <c r="D83" s="158" t="s">
        <v>196</v>
      </c>
      <c r="E83" s="159">
        <v>19813.626666666667</v>
      </c>
      <c r="F83" s="159">
        <v>0</v>
      </c>
      <c r="G83" s="160">
        <v>0</v>
      </c>
      <c r="H83" s="159">
        <v>0</v>
      </c>
      <c r="I83" s="160">
        <v>0</v>
      </c>
      <c r="J83" s="159">
        <v>0</v>
      </c>
      <c r="K83" s="160">
        <v>0</v>
      </c>
      <c r="L83" s="159">
        <v>0</v>
      </c>
      <c r="M83" s="161" t="s">
        <v>201</v>
      </c>
    </row>
    <row r="84" spans="1:13" ht="30" x14ac:dyDescent="0.25">
      <c r="A84" s="158" t="s">
        <v>155</v>
      </c>
      <c r="B84" s="158" t="s">
        <v>52</v>
      </c>
      <c r="C84" s="158" t="s">
        <v>191</v>
      </c>
      <c r="D84" s="158" t="s">
        <v>84</v>
      </c>
      <c r="E84" s="159">
        <v>162000</v>
      </c>
      <c r="F84" s="162"/>
      <c r="G84" s="162"/>
      <c r="H84" s="162"/>
      <c r="I84" s="162"/>
      <c r="J84" s="162"/>
      <c r="K84" s="162"/>
      <c r="L84" s="159">
        <v>0</v>
      </c>
      <c r="M84" s="161" t="s">
        <v>201</v>
      </c>
    </row>
    <row r="85" spans="1:13" ht="30" x14ac:dyDescent="0.25">
      <c r="A85" s="158" t="s">
        <v>155</v>
      </c>
      <c r="B85" s="158" t="s">
        <v>52</v>
      </c>
      <c r="C85" s="158" t="s">
        <v>188</v>
      </c>
      <c r="D85" s="158" t="s">
        <v>150</v>
      </c>
      <c r="E85" s="159">
        <v>975.83</v>
      </c>
      <c r="F85" s="162"/>
      <c r="G85" s="162"/>
      <c r="H85" s="162"/>
      <c r="I85" s="162"/>
      <c r="J85" s="162"/>
      <c r="K85" s="162"/>
      <c r="L85" s="159">
        <v>0</v>
      </c>
      <c r="M85" s="161" t="s">
        <v>201</v>
      </c>
    </row>
    <row r="86" spans="1:13" ht="30" x14ac:dyDescent="0.25">
      <c r="A86" s="158" t="s">
        <v>155</v>
      </c>
      <c r="B86" s="158" t="s">
        <v>52</v>
      </c>
      <c r="C86" s="158" t="s">
        <v>188</v>
      </c>
      <c r="D86" s="158" t="s">
        <v>151</v>
      </c>
      <c r="E86" s="159">
        <v>5855</v>
      </c>
      <c r="F86" s="162"/>
      <c r="G86" s="162"/>
      <c r="H86" s="162"/>
      <c r="I86" s="162"/>
      <c r="J86" s="162"/>
      <c r="K86" s="162"/>
      <c r="L86" s="159">
        <v>0</v>
      </c>
      <c r="M86" s="161" t="s">
        <v>201</v>
      </c>
    </row>
    <row r="87" spans="1:13" ht="30" x14ac:dyDescent="0.25">
      <c r="A87" s="161" t="s">
        <v>170</v>
      </c>
      <c r="B87" s="161" t="s">
        <v>170</v>
      </c>
      <c r="C87" s="161" t="s">
        <v>170</v>
      </c>
      <c r="D87" s="161" t="s">
        <v>170</v>
      </c>
      <c r="E87" s="161" t="s">
        <v>253</v>
      </c>
      <c r="F87" s="161" t="s">
        <v>254</v>
      </c>
      <c r="G87" s="161" t="s">
        <v>170</v>
      </c>
      <c r="H87" s="161" t="s">
        <v>255</v>
      </c>
      <c r="I87" s="161" t="s">
        <v>170</v>
      </c>
      <c r="J87" s="161" t="s">
        <v>256</v>
      </c>
      <c r="K87" s="161" t="s">
        <v>170</v>
      </c>
      <c r="L87" s="161" t="s">
        <v>257</v>
      </c>
      <c r="M87" s="16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5811-1CE2-45CD-A4BE-1D11CCC8B298}">
  <sheetPr>
    <pageSetUpPr fitToPage="1"/>
  </sheetPr>
  <dimension ref="B1:N62"/>
  <sheetViews>
    <sheetView showGridLines="0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55" sqref="E55"/>
    </sheetView>
  </sheetViews>
  <sheetFormatPr defaultRowHeight="15" x14ac:dyDescent="0.25"/>
  <cols>
    <col min="1" max="1" width="0.5703125" style="1" customWidth="1"/>
    <col min="2" max="2" width="14.85546875" style="1" bestFit="1" customWidth="1"/>
    <col min="3" max="3" width="16.42578125" style="1" bestFit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8.42578125" style="1" bestFit="1" customWidth="1"/>
    <col min="14" max="14" width="17.140625" style="1" customWidth="1"/>
    <col min="15" max="16384" width="9.140625" style="1"/>
  </cols>
  <sheetData>
    <row r="1" spans="2:14" ht="3" customHeight="1" thickBot="1" x14ac:dyDescent="0.3">
      <c r="B1" s="5"/>
      <c r="C1" s="5"/>
    </row>
    <row r="2" spans="2:14" ht="3" customHeight="1" x14ac:dyDescent="0.25">
      <c r="B2" s="256"/>
      <c r="C2" s="257"/>
      <c r="D2" s="242" t="s">
        <v>40</v>
      </c>
      <c r="E2" s="243"/>
      <c r="F2" s="243"/>
      <c r="G2" s="243"/>
      <c r="H2" s="243"/>
      <c r="I2" s="243"/>
      <c r="J2" s="244"/>
      <c r="K2" s="242"/>
      <c r="L2" s="243"/>
      <c r="M2" s="244"/>
    </row>
    <row r="3" spans="2:14" ht="56.25" customHeight="1" thickBot="1" x14ac:dyDescent="0.3">
      <c r="B3" s="258"/>
      <c r="C3" s="259"/>
      <c r="D3" s="245"/>
      <c r="E3" s="246"/>
      <c r="F3" s="246"/>
      <c r="G3" s="246"/>
      <c r="H3" s="246"/>
      <c r="I3" s="246"/>
      <c r="J3" s="247"/>
      <c r="K3" s="245"/>
      <c r="L3" s="246"/>
      <c r="M3" s="247"/>
    </row>
    <row r="4" spans="2:14" ht="19.5" customHeight="1" thickBot="1" x14ac:dyDescent="0.3">
      <c r="B4" s="25"/>
      <c r="C4" s="4"/>
      <c r="D4" s="4"/>
      <c r="E4" s="4"/>
      <c r="F4" s="26" t="s">
        <v>0</v>
      </c>
      <c r="G4" s="29">
        <v>44631</v>
      </c>
      <c r="H4" s="4"/>
      <c r="I4" s="4"/>
      <c r="J4" s="4"/>
      <c r="K4" s="4"/>
      <c r="L4" s="4"/>
      <c r="M4" s="27"/>
      <c r="N4" s="280"/>
    </row>
    <row r="5" spans="2:14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62" t="s">
        <v>26</v>
      </c>
      <c r="G5" s="263"/>
      <c r="H5" s="260" t="s">
        <v>189</v>
      </c>
      <c r="I5" s="261"/>
      <c r="J5" s="233" t="s">
        <v>27</v>
      </c>
      <c r="K5" s="248" t="s">
        <v>4</v>
      </c>
      <c r="L5" s="248"/>
      <c r="M5" s="249"/>
    </row>
    <row r="6" spans="2:14" ht="29.25" customHeight="1" thickBot="1" x14ac:dyDescent="0.3">
      <c r="B6" s="252" t="s">
        <v>16</v>
      </c>
      <c r="C6" s="253"/>
      <c r="D6" s="253"/>
      <c r="E6" s="253"/>
      <c r="F6" s="254" t="s">
        <v>34</v>
      </c>
      <c r="G6" s="255"/>
      <c r="H6" s="254" t="s">
        <v>33</v>
      </c>
      <c r="I6" s="251"/>
      <c r="J6" s="250" t="s">
        <v>28</v>
      </c>
      <c r="K6" s="251"/>
      <c r="L6" s="264" t="s">
        <v>35</v>
      </c>
      <c r="M6" s="265"/>
    </row>
    <row r="7" spans="2:14" ht="45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4" ht="15.75" thickBot="1" x14ac:dyDescent="0.3">
      <c r="B8" s="180" t="s">
        <v>155</v>
      </c>
      <c r="C8" s="180" t="s">
        <v>52</v>
      </c>
      <c r="D8" s="180" t="s">
        <v>100</v>
      </c>
      <c r="E8" s="181">
        <v>61548.394400000005</v>
      </c>
      <c r="F8" s="181">
        <v>61548.394400000005</v>
      </c>
      <c r="G8" s="182">
        <v>1</v>
      </c>
      <c r="H8" s="181">
        <v>61548.394400000005</v>
      </c>
      <c r="I8" s="182">
        <v>1</v>
      </c>
      <c r="J8" s="181">
        <v>61548.394400000005</v>
      </c>
      <c r="K8" s="182">
        <v>1</v>
      </c>
      <c r="L8" s="181">
        <v>61548.394400000005</v>
      </c>
      <c r="M8" s="231">
        <v>1</v>
      </c>
    </row>
    <row r="9" spans="2:14" ht="15.75" thickBot="1" x14ac:dyDescent="0.3">
      <c r="B9" s="180" t="s">
        <v>155</v>
      </c>
      <c r="C9" s="180" t="s">
        <v>52</v>
      </c>
      <c r="D9" s="180" t="s">
        <v>103</v>
      </c>
      <c r="E9" s="181">
        <v>57927.862964705862</v>
      </c>
      <c r="F9" s="181">
        <v>57927.862964705862</v>
      </c>
      <c r="G9" s="182">
        <v>1</v>
      </c>
      <c r="H9" s="181">
        <v>57927.862964705862</v>
      </c>
      <c r="I9" s="182">
        <v>1</v>
      </c>
      <c r="J9" s="181">
        <v>57927.862964705862</v>
      </c>
      <c r="K9" s="182">
        <v>1</v>
      </c>
      <c r="L9" s="181">
        <v>57927.862964705862</v>
      </c>
      <c r="M9" s="231">
        <v>1</v>
      </c>
    </row>
    <row r="10" spans="2:14" ht="15.75" thickBot="1" x14ac:dyDescent="0.3">
      <c r="B10" s="180" t="s">
        <v>155</v>
      </c>
      <c r="C10" s="180" t="s">
        <v>52</v>
      </c>
      <c r="D10" s="180" t="s">
        <v>135</v>
      </c>
      <c r="E10" s="181">
        <v>149745.84000000003</v>
      </c>
      <c r="F10" s="181">
        <v>149745.84000000003</v>
      </c>
      <c r="G10" s="182">
        <v>1</v>
      </c>
      <c r="H10" s="181">
        <v>149745.84000000003</v>
      </c>
      <c r="I10" s="182">
        <v>1</v>
      </c>
      <c r="J10" s="181">
        <f>tblProgress2[[#This Row],[% NDT Prog.
Percent. Insp.]]*tblProgress2[[#This Row],[Weight Project
Peso do Projeto]]</f>
        <v>49865.364720000012</v>
      </c>
      <c r="K10" s="182">
        <v>0.33300000000000002</v>
      </c>
      <c r="L10" s="181">
        <v>0</v>
      </c>
      <c r="M10" s="231">
        <v>0</v>
      </c>
    </row>
    <row r="11" spans="2:14" ht="15.75" thickBot="1" x14ac:dyDescent="0.3">
      <c r="B11" s="180" t="s">
        <v>155</v>
      </c>
      <c r="C11" s="180" t="s">
        <v>52</v>
      </c>
      <c r="D11" s="180" t="s">
        <v>92</v>
      </c>
      <c r="E11" s="181">
        <v>3632.6453241000008</v>
      </c>
      <c r="F11" s="181">
        <v>3632.6453241000008</v>
      </c>
      <c r="G11" s="182">
        <v>1</v>
      </c>
      <c r="H11" s="181">
        <v>3632.6453241000008</v>
      </c>
      <c r="I11" s="182">
        <v>1</v>
      </c>
      <c r="J11" s="181">
        <v>3632.6453241000008</v>
      </c>
      <c r="K11" s="182">
        <v>1</v>
      </c>
      <c r="L11" s="181">
        <v>3632.6453241000008</v>
      </c>
      <c r="M11" s="231">
        <v>1</v>
      </c>
    </row>
    <row r="12" spans="2:14" ht="15.75" thickBot="1" x14ac:dyDescent="0.3">
      <c r="B12" s="180" t="s">
        <v>155</v>
      </c>
      <c r="C12" s="180" t="s">
        <v>52</v>
      </c>
      <c r="D12" s="180" t="s">
        <v>94</v>
      </c>
      <c r="E12" s="181">
        <v>66526.931673225001</v>
      </c>
      <c r="F12" s="181">
        <v>66526.931673225001</v>
      </c>
      <c r="G12" s="182">
        <v>1</v>
      </c>
      <c r="H12" s="181">
        <v>66526.931673225001</v>
      </c>
      <c r="I12" s="182">
        <v>1</v>
      </c>
      <c r="J12" s="181">
        <v>66526.931673225001</v>
      </c>
      <c r="K12" s="182">
        <v>1</v>
      </c>
      <c r="L12" s="181">
        <v>66526.931673225001</v>
      </c>
      <c r="M12" s="231">
        <v>1</v>
      </c>
    </row>
    <row r="13" spans="2:14" ht="15.75" thickBot="1" x14ac:dyDescent="0.3">
      <c r="B13" s="180" t="s">
        <v>155</v>
      </c>
      <c r="C13" s="180" t="s">
        <v>52</v>
      </c>
      <c r="D13" s="180" t="s">
        <v>95</v>
      </c>
      <c r="E13" s="181">
        <v>27322.570000000007</v>
      </c>
      <c r="F13" s="181">
        <v>27322.570000000007</v>
      </c>
      <c r="G13" s="182">
        <v>1</v>
      </c>
      <c r="H13" s="181">
        <v>27322.570000000007</v>
      </c>
      <c r="I13" s="182">
        <v>1</v>
      </c>
      <c r="J13" s="181">
        <v>27322.570000000007</v>
      </c>
      <c r="K13" s="182">
        <v>1</v>
      </c>
      <c r="L13" s="181">
        <v>27322.570000000007</v>
      </c>
      <c r="M13" s="231">
        <v>1</v>
      </c>
    </row>
    <row r="14" spans="2:14" ht="15.75" thickBot="1" x14ac:dyDescent="0.3">
      <c r="B14" s="180" t="s">
        <v>155</v>
      </c>
      <c r="C14" s="180" t="s">
        <v>52</v>
      </c>
      <c r="D14" s="180" t="s">
        <v>127</v>
      </c>
      <c r="E14" s="181">
        <v>7738.8999999999987</v>
      </c>
      <c r="F14" s="181">
        <v>7738.8999999999987</v>
      </c>
      <c r="G14" s="182">
        <v>1</v>
      </c>
      <c r="H14" s="181">
        <v>7738.8999999999987</v>
      </c>
      <c r="I14" s="182">
        <v>1</v>
      </c>
      <c r="J14" s="183">
        <v>7738.8999999999987</v>
      </c>
      <c r="K14" s="182">
        <v>1</v>
      </c>
      <c r="L14" s="183">
        <v>0</v>
      </c>
      <c r="M14" s="231">
        <v>0</v>
      </c>
    </row>
    <row r="15" spans="2:14" ht="15.75" thickBot="1" x14ac:dyDescent="0.3">
      <c r="B15" s="180" t="s">
        <v>155</v>
      </c>
      <c r="C15" s="180" t="s">
        <v>52</v>
      </c>
      <c r="D15" s="180" t="s">
        <v>129</v>
      </c>
      <c r="E15" s="181">
        <v>12606.699999999999</v>
      </c>
      <c r="F15" s="181">
        <v>12606.699999999999</v>
      </c>
      <c r="G15" s="182">
        <v>1</v>
      </c>
      <c r="H15" s="181">
        <v>12606.699999999999</v>
      </c>
      <c r="I15" s="182">
        <v>1</v>
      </c>
      <c r="J15" s="181">
        <v>12606.699999999999</v>
      </c>
      <c r="K15" s="182">
        <v>1</v>
      </c>
      <c r="L15" s="181">
        <v>12606.699999999999</v>
      </c>
      <c r="M15" s="231">
        <v>1</v>
      </c>
    </row>
    <row r="16" spans="2:14" ht="15.75" thickBot="1" x14ac:dyDescent="0.3">
      <c r="B16" s="180" t="s">
        <v>155</v>
      </c>
      <c r="C16" s="180" t="s">
        <v>52</v>
      </c>
      <c r="D16" s="180" t="s">
        <v>212</v>
      </c>
      <c r="E16" s="181">
        <v>437.82982499999997</v>
      </c>
      <c r="F16" s="181">
        <v>437.82982499999997</v>
      </c>
      <c r="G16" s="182">
        <v>1</v>
      </c>
      <c r="H16" s="181">
        <v>437.82982499999997</v>
      </c>
      <c r="I16" s="182">
        <v>1</v>
      </c>
      <c r="J16" s="181">
        <v>437.82982499999997</v>
      </c>
      <c r="K16" s="182">
        <v>1</v>
      </c>
      <c r="L16" s="181">
        <v>437.82982499999997</v>
      </c>
      <c r="M16" s="231">
        <v>1</v>
      </c>
    </row>
    <row r="17" spans="2:14" ht="15.75" thickBot="1" x14ac:dyDescent="0.3">
      <c r="B17" s="180" t="s">
        <v>155</v>
      </c>
      <c r="C17" s="180" t="s">
        <v>52</v>
      </c>
      <c r="D17" s="180" t="s">
        <v>124</v>
      </c>
      <c r="E17" s="181">
        <v>11811.4</v>
      </c>
      <c r="F17" s="181">
        <v>11811.4</v>
      </c>
      <c r="G17" s="182">
        <v>1</v>
      </c>
      <c r="H17" s="181">
        <v>11811.4</v>
      </c>
      <c r="I17" s="182">
        <v>1</v>
      </c>
      <c r="J17" s="183">
        <v>11811.4</v>
      </c>
      <c r="K17" s="182">
        <v>1</v>
      </c>
      <c r="L17" s="183">
        <v>11811.4</v>
      </c>
      <c r="M17" s="231">
        <v>1</v>
      </c>
    </row>
    <row r="18" spans="2:14" ht="15.75" thickBot="1" x14ac:dyDescent="0.3">
      <c r="B18" s="180" t="s">
        <v>155</v>
      </c>
      <c r="C18" s="180" t="s">
        <v>52</v>
      </c>
      <c r="D18" s="180" t="s">
        <v>167</v>
      </c>
      <c r="E18" s="181">
        <v>13649.199999999997</v>
      </c>
      <c r="F18" s="181">
        <v>13649.199999999997</v>
      </c>
      <c r="G18" s="182">
        <v>1</v>
      </c>
      <c r="H18" s="181">
        <v>13649.199999999997</v>
      </c>
      <c r="I18" s="182">
        <v>1</v>
      </c>
      <c r="J18" s="183">
        <v>13649.199999999997</v>
      </c>
      <c r="K18" s="182">
        <v>1</v>
      </c>
      <c r="L18" s="183">
        <v>13649.199999999997</v>
      </c>
      <c r="M18" s="231">
        <v>1</v>
      </c>
    </row>
    <row r="19" spans="2:14" ht="15.75" thickBot="1" x14ac:dyDescent="0.3">
      <c r="B19" s="180" t="s">
        <v>155</v>
      </c>
      <c r="C19" s="180" t="s">
        <v>52</v>
      </c>
      <c r="D19" s="180" t="s">
        <v>73</v>
      </c>
      <c r="E19" s="181">
        <v>18010.695291250006</v>
      </c>
      <c r="F19" s="181">
        <v>18010.695291250006</v>
      </c>
      <c r="G19" s="182">
        <v>1</v>
      </c>
      <c r="H19" s="181">
        <v>18010.695291250006</v>
      </c>
      <c r="I19" s="182">
        <v>1</v>
      </c>
      <c r="J19" s="181">
        <v>15437.738821071433</v>
      </c>
      <c r="K19" s="182">
        <v>0.8571428571428571</v>
      </c>
      <c r="L19" s="181">
        <v>0</v>
      </c>
      <c r="M19" s="231">
        <v>0</v>
      </c>
    </row>
    <row r="20" spans="2:14" ht="15.75" thickBot="1" x14ac:dyDescent="0.3">
      <c r="B20" s="180" t="s">
        <v>155</v>
      </c>
      <c r="C20" s="180" t="s">
        <v>52</v>
      </c>
      <c r="D20" s="180" t="s">
        <v>90</v>
      </c>
      <c r="E20" s="181">
        <v>14499.954724850006</v>
      </c>
      <c r="F20" s="181">
        <v>14499.954724850006</v>
      </c>
      <c r="G20" s="182">
        <v>1</v>
      </c>
      <c r="H20" s="181">
        <v>14499.954724850006</v>
      </c>
      <c r="I20" s="182">
        <v>1</v>
      </c>
      <c r="J20" s="183">
        <v>14499.954724850006</v>
      </c>
      <c r="K20" s="182">
        <v>1</v>
      </c>
      <c r="L20" s="183">
        <v>14499.954724850006</v>
      </c>
      <c r="M20" s="231">
        <v>1</v>
      </c>
    </row>
    <row r="21" spans="2:14" ht="15.75" thickBot="1" x14ac:dyDescent="0.3">
      <c r="B21" s="180" t="s">
        <v>155</v>
      </c>
      <c r="C21" s="180" t="s">
        <v>52</v>
      </c>
      <c r="D21" s="180" t="s">
        <v>76</v>
      </c>
      <c r="E21" s="181">
        <v>107390.49999999997</v>
      </c>
      <c r="F21" s="181">
        <v>107390.49999999997</v>
      </c>
      <c r="G21" s="182">
        <v>1</v>
      </c>
      <c r="H21" s="181">
        <v>107390.49999999997</v>
      </c>
      <c r="I21" s="182">
        <v>1</v>
      </c>
      <c r="J21" s="181">
        <v>107390.49999999997</v>
      </c>
      <c r="K21" s="182">
        <v>1</v>
      </c>
      <c r="L21" s="181">
        <v>107390.49999999997</v>
      </c>
      <c r="M21" s="231">
        <v>1</v>
      </c>
    </row>
    <row r="22" spans="2:14" ht="15.75" thickBot="1" x14ac:dyDescent="0.3">
      <c r="B22" s="180" t="s">
        <v>155</v>
      </c>
      <c r="C22" s="180" t="s">
        <v>52</v>
      </c>
      <c r="D22" s="180" t="s">
        <v>80</v>
      </c>
      <c r="E22" s="181">
        <v>87030.76</v>
      </c>
      <c r="F22" s="181">
        <v>87030.76</v>
      </c>
      <c r="G22" s="182">
        <v>1</v>
      </c>
      <c r="H22" s="181">
        <v>87030.76</v>
      </c>
      <c r="I22" s="182">
        <v>1</v>
      </c>
      <c r="J22" s="181">
        <v>87030.76</v>
      </c>
      <c r="K22" s="182">
        <v>1</v>
      </c>
      <c r="L22" s="181">
        <v>87030.76</v>
      </c>
      <c r="M22" s="231">
        <v>1</v>
      </c>
    </row>
    <row r="23" spans="2:14" ht="15.75" thickBot="1" x14ac:dyDescent="0.3">
      <c r="B23" s="180" t="s">
        <v>155</v>
      </c>
      <c r="C23" s="180" t="s">
        <v>52</v>
      </c>
      <c r="D23" s="180" t="s">
        <v>83</v>
      </c>
      <c r="E23" s="181">
        <v>82046.400000000009</v>
      </c>
      <c r="F23" s="181">
        <v>82046.400000000009</v>
      </c>
      <c r="G23" s="182">
        <v>1</v>
      </c>
      <c r="H23" s="181">
        <v>82046.400000000009</v>
      </c>
      <c r="I23" s="182">
        <v>1</v>
      </c>
      <c r="J23" s="181">
        <v>82046.400000000009</v>
      </c>
      <c r="K23" s="182">
        <v>1</v>
      </c>
      <c r="L23" s="181">
        <v>82046.400000000009</v>
      </c>
      <c r="M23" s="231">
        <v>1</v>
      </c>
    </row>
    <row r="24" spans="2:14" ht="15.75" thickBot="1" x14ac:dyDescent="0.3">
      <c r="B24" s="180" t="s">
        <v>155</v>
      </c>
      <c r="C24" s="180" t="s">
        <v>52</v>
      </c>
      <c r="D24" s="180" t="s">
        <v>86</v>
      </c>
      <c r="E24" s="181">
        <v>80497.16</v>
      </c>
      <c r="F24" s="181">
        <v>80497.16</v>
      </c>
      <c r="G24" s="182">
        <v>1</v>
      </c>
      <c r="H24" s="181">
        <v>80497.16</v>
      </c>
      <c r="I24" s="182">
        <v>1</v>
      </c>
      <c r="J24" s="181">
        <v>80497.16</v>
      </c>
      <c r="K24" s="182">
        <v>1</v>
      </c>
      <c r="L24" s="181">
        <v>80497.16</v>
      </c>
      <c r="M24" s="231">
        <v>1</v>
      </c>
    </row>
    <row r="25" spans="2:14" ht="15.75" thickBot="1" x14ac:dyDescent="0.3">
      <c r="B25" s="180" t="s">
        <v>155</v>
      </c>
      <c r="C25" s="180" t="s">
        <v>52</v>
      </c>
      <c r="D25" s="180" t="s">
        <v>96</v>
      </c>
      <c r="E25" s="181">
        <v>89010.219999999987</v>
      </c>
      <c r="F25" s="181">
        <v>89010.219999999987</v>
      </c>
      <c r="G25" s="182">
        <v>1</v>
      </c>
      <c r="H25" s="181">
        <v>89010.219999999987</v>
      </c>
      <c r="I25" s="182">
        <v>1</v>
      </c>
      <c r="J25" s="181">
        <v>89010.219999999987</v>
      </c>
      <c r="K25" s="182">
        <v>1</v>
      </c>
      <c r="L25" s="181">
        <v>89010.219999999987</v>
      </c>
      <c r="M25" s="231">
        <v>1</v>
      </c>
    </row>
    <row r="26" spans="2:14" ht="15.75" thickBot="1" x14ac:dyDescent="0.3">
      <c r="B26" s="180" t="s">
        <v>155</v>
      </c>
      <c r="C26" s="180" t="s">
        <v>52</v>
      </c>
      <c r="D26" s="180" t="s">
        <v>104</v>
      </c>
      <c r="E26" s="181">
        <v>88239.10000000002</v>
      </c>
      <c r="F26" s="181">
        <v>88239.10000000002</v>
      </c>
      <c r="G26" s="182">
        <v>1</v>
      </c>
      <c r="H26" s="181">
        <v>88239.10000000002</v>
      </c>
      <c r="I26" s="182">
        <v>1</v>
      </c>
      <c r="J26" s="181">
        <v>88239.10000000002</v>
      </c>
      <c r="K26" s="182">
        <v>1</v>
      </c>
      <c r="L26" s="181">
        <v>88239.10000000002</v>
      </c>
      <c r="M26" s="231">
        <v>1</v>
      </c>
    </row>
    <row r="27" spans="2:14" ht="15.75" thickBot="1" x14ac:dyDescent="0.3">
      <c r="B27" s="180" t="s">
        <v>155</v>
      </c>
      <c r="C27" s="180" t="s">
        <v>52</v>
      </c>
      <c r="D27" s="180" t="s">
        <v>123</v>
      </c>
      <c r="E27" s="181">
        <v>61132.493900000001</v>
      </c>
      <c r="F27" s="181">
        <v>61132.493900000001</v>
      </c>
      <c r="G27" s="182">
        <v>1</v>
      </c>
      <c r="H27" s="181">
        <v>61132.493900000001</v>
      </c>
      <c r="I27" s="182">
        <v>1</v>
      </c>
      <c r="J27" s="181">
        <v>61132.493900000001</v>
      </c>
      <c r="K27" s="182">
        <v>1</v>
      </c>
      <c r="L27" s="181">
        <v>61132.493900000001</v>
      </c>
      <c r="M27" s="231">
        <v>1</v>
      </c>
    </row>
    <row r="28" spans="2:14" ht="15.75" thickBot="1" x14ac:dyDescent="0.3">
      <c r="B28" s="180" t="s">
        <v>155</v>
      </c>
      <c r="C28" s="180" t="s">
        <v>52</v>
      </c>
      <c r="D28" s="180" t="s">
        <v>126</v>
      </c>
      <c r="E28" s="181">
        <v>62868.836900000009</v>
      </c>
      <c r="F28" s="181">
        <v>62868.836900000009</v>
      </c>
      <c r="G28" s="182">
        <v>1</v>
      </c>
      <c r="H28" s="181">
        <v>62868.836900000009</v>
      </c>
      <c r="I28" s="182">
        <v>1</v>
      </c>
      <c r="J28" s="181">
        <v>62868.836900000009</v>
      </c>
      <c r="K28" s="182">
        <v>1</v>
      </c>
      <c r="L28" s="181">
        <v>62868.836900000009</v>
      </c>
      <c r="M28" s="231">
        <v>1</v>
      </c>
      <c r="N28" s="33"/>
    </row>
    <row r="29" spans="2:14" ht="15.75" thickBot="1" x14ac:dyDescent="0.3">
      <c r="B29" s="180" t="s">
        <v>155</v>
      </c>
      <c r="C29" s="180" t="s">
        <v>52</v>
      </c>
      <c r="D29" s="180" t="s">
        <v>131</v>
      </c>
      <c r="E29" s="181">
        <v>113928.35333333333</v>
      </c>
      <c r="F29" s="181">
        <v>113928.35333333333</v>
      </c>
      <c r="G29" s="182">
        <v>1</v>
      </c>
      <c r="H29" s="181">
        <v>113928.35333333333</v>
      </c>
      <c r="I29" s="182">
        <v>1</v>
      </c>
      <c r="J29" s="181">
        <v>113928.35333333333</v>
      </c>
      <c r="K29" s="182">
        <v>1</v>
      </c>
      <c r="L29" s="181">
        <v>113928.35333333333</v>
      </c>
      <c r="M29" s="231">
        <v>1</v>
      </c>
    </row>
    <row r="30" spans="2:14" ht="15.75" thickBot="1" x14ac:dyDescent="0.3">
      <c r="B30" s="180" t="s">
        <v>155</v>
      </c>
      <c r="C30" s="180" t="s">
        <v>52</v>
      </c>
      <c r="D30" s="180" t="s">
        <v>191</v>
      </c>
      <c r="E30" s="181">
        <v>168830.83</v>
      </c>
      <c r="F30" s="181">
        <v>99029.47317767654</v>
      </c>
      <c r="G30" s="182">
        <v>0.58656036446469251</v>
      </c>
      <c r="H30" s="181">
        <v>80185.029738041005</v>
      </c>
      <c r="I30" s="182">
        <v>0.47494305239179957</v>
      </c>
      <c r="J30" s="181">
        <v>59321.538787015939</v>
      </c>
      <c r="K30" s="182">
        <v>0.35136674259681094</v>
      </c>
      <c r="L30" s="181">
        <v>0</v>
      </c>
      <c r="M30" s="231" t="s">
        <v>279</v>
      </c>
    </row>
    <row r="31" spans="2:14" ht="15.75" thickBot="1" x14ac:dyDescent="0.3">
      <c r="B31" s="180" t="s">
        <v>155</v>
      </c>
      <c r="C31" s="180" t="s">
        <v>172</v>
      </c>
      <c r="D31" s="180" t="s">
        <v>190</v>
      </c>
      <c r="E31" s="181">
        <v>1105480</v>
      </c>
      <c r="F31" s="181">
        <v>1105480</v>
      </c>
      <c r="G31" s="182">
        <v>1</v>
      </c>
      <c r="H31" s="181">
        <v>1105480</v>
      </c>
      <c r="I31" s="182">
        <v>1</v>
      </c>
      <c r="J31" s="181">
        <v>1105480</v>
      </c>
      <c r="K31" s="182">
        <v>1</v>
      </c>
      <c r="L31" s="181">
        <v>1105480</v>
      </c>
      <c r="M31" s="231">
        <v>1</v>
      </c>
    </row>
    <row r="32" spans="2:14" ht="15.75" thickBot="1" x14ac:dyDescent="0.3">
      <c r="B32" s="180" t="s">
        <v>155</v>
      </c>
      <c r="C32" s="180" t="s">
        <v>47</v>
      </c>
      <c r="D32" s="180" t="s">
        <v>48</v>
      </c>
      <c r="E32" s="181">
        <v>38583.482900000025</v>
      </c>
      <c r="F32" s="181">
        <v>38583.482900000025</v>
      </c>
      <c r="G32" s="184">
        <v>1</v>
      </c>
      <c r="H32" s="181">
        <v>38583.482900000025</v>
      </c>
      <c r="I32" s="184">
        <v>1</v>
      </c>
      <c r="J32" s="181">
        <v>38583.482900000025</v>
      </c>
      <c r="K32" s="184">
        <v>1</v>
      </c>
      <c r="L32" s="185">
        <v>38583.482900000025</v>
      </c>
      <c r="M32" s="232">
        <v>1</v>
      </c>
    </row>
    <row r="33" spans="2:14" ht="15.75" thickBot="1" x14ac:dyDescent="0.3">
      <c r="B33" s="180" t="s">
        <v>155</v>
      </c>
      <c r="C33" s="180" t="s">
        <v>180</v>
      </c>
      <c r="D33" s="180" t="s">
        <v>180</v>
      </c>
      <c r="E33" s="181">
        <v>1571.3225315749999</v>
      </c>
      <c r="F33" s="186">
        <v>1571.3225315749999</v>
      </c>
      <c r="G33" s="182">
        <v>1</v>
      </c>
      <c r="H33" s="183">
        <v>1571.3225315749999</v>
      </c>
      <c r="I33" s="182">
        <v>1</v>
      </c>
      <c r="J33" s="183">
        <v>1571.3225315749999</v>
      </c>
      <c r="K33" s="182">
        <v>1</v>
      </c>
      <c r="L33" s="183">
        <v>1571.3225315749999</v>
      </c>
      <c r="M33" s="231">
        <v>1</v>
      </c>
    </row>
    <row r="34" spans="2:14" ht="15.75" thickBot="1" x14ac:dyDescent="0.3">
      <c r="B34" s="180" t="s">
        <v>155</v>
      </c>
      <c r="C34" s="180" t="s">
        <v>181</v>
      </c>
      <c r="D34" s="180" t="s">
        <v>181</v>
      </c>
      <c r="E34" s="181">
        <v>231366.76</v>
      </c>
      <c r="F34" s="186">
        <v>231366.76</v>
      </c>
      <c r="G34" s="182">
        <v>1</v>
      </c>
      <c r="H34" s="183">
        <v>231366.76</v>
      </c>
      <c r="I34" s="182">
        <v>1</v>
      </c>
      <c r="J34" s="183">
        <v>231366.76</v>
      </c>
      <c r="K34" s="182">
        <v>1</v>
      </c>
      <c r="L34" s="181">
        <v>231366.76</v>
      </c>
      <c r="M34" s="231">
        <v>1</v>
      </c>
    </row>
    <row r="35" spans="2:14" ht="15.75" thickBot="1" x14ac:dyDescent="0.3">
      <c r="B35" s="180" t="s">
        <v>155</v>
      </c>
      <c r="C35" s="180" t="s">
        <v>44</v>
      </c>
      <c r="D35" s="180" t="s">
        <v>169</v>
      </c>
      <c r="E35" s="181">
        <v>111189.83999999997</v>
      </c>
      <c r="F35" s="186">
        <v>111189.83999999997</v>
      </c>
      <c r="G35" s="182">
        <v>1</v>
      </c>
      <c r="H35" s="183">
        <v>111189.83999999997</v>
      </c>
      <c r="I35" s="182">
        <v>1</v>
      </c>
      <c r="J35" s="183">
        <v>111189.83999999997</v>
      </c>
      <c r="K35" s="182">
        <v>1</v>
      </c>
      <c r="L35" s="181">
        <v>111189.83999999997</v>
      </c>
      <c r="M35" s="231">
        <v>1</v>
      </c>
    </row>
    <row r="36" spans="2:14" ht="15.75" thickBot="1" x14ac:dyDescent="0.3">
      <c r="B36" s="180" t="s">
        <v>155</v>
      </c>
      <c r="C36" s="180" t="s">
        <v>44</v>
      </c>
      <c r="D36" s="180" t="s">
        <v>85</v>
      </c>
      <c r="E36" s="181">
        <v>112594.33999999989</v>
      </c>
      <c r="F36" s="186">
        <v>112594.33999999989</v>
      </c>
      <c r="G36" s="182">
        <v>1</v>
      </c>
      <c r="H36" s="183">
        <v>112594.33999999989</v>
      </c>
      <c r="I36" s="182">
        <v>1</v>
      </c>
      <c r="J36" s="183">
        <v>112594.33999999989</v>
      </c>
      <c r="K36" s="182">
        <v>1</v>
      </c>
      <c r="L36" s="183">
        <v>112594.33999999989</v>
      </c>
      <c r="M36" s="231">
        <v>1</v>
      </c>
    </row>
    <row r="37" spans="2:14" ht="15.75" thickBot="1" x14ac:dyDescent="0.3">
      <c r="B37" s="180" t="s">
        <v>155</v>
      </c>
      <c r="C37" s="180" t="s">
        <v>44</v>
      </c>
      <c r="D37" s="180" t="s">
        <v>82</v>
      </c>
      <c r="E37" s="181">
        <v>103605.23999999985</v>
      </c>
      <c r="F37" s="186">
        <v>103605.23999999985</v>
      </c>
      <c r="G37" s="182">
        <v>1</v>
      </c>
      <c r="H37" s="183">
        <v>103605.23999999985</v>
      </c>
      <c r="I37" s="182">
        <v>1</v>
      </c>
      <c r="J37" s="183">
        <v>103605.23999999985</v>
      </c>
      <c r="K37" s="182">
        <v>1</v>
      </c>
      <c r="L37" s="181">
        <v>103605.23999999985</v>
      </c>
      <c r="M37" s="231">
        <v>1</v>
      </c>
    </row>
    <row r="38" spans="2:14" ht="15.75" thickBot="1" x14ac:dyDescent="0.3">
      <c r="B38" s="180" t="s">
        <v>155</v>
      </c>
      <c r="C38" s="180" t="s">
        <v>44</v>
      </c>
      <c r="D38" s="180" t="s">
        <v>81</v>
      </c>
      <c r="E38" s="181">
        <v>95925.059999999983</v>
      </c>
      <c r="F38" s="186">
        <v>95925.059999999983</v>
      </c>
      <c r="G38" s="182">
        <v>1</v>
      </c>
      <c r="H38" s="183">
        <v>95925.059999999983</v>
      </c>
      <c r="I38" s="182">
        <v>1</v>
      </c>
      <c r="J38" s="183">
        <v>95925.059999999983</v>
      </c>
      <c r="K38" s="182">
        <v>1</v>
      </c>
      <c r="L38" s="183">
        <v>95925.059999999983</v>
      </c>
      <c r="M38" s="231">
        <v>1</v>
      </c>
    </row>
    <row r="39" spans="2:14" ht="15.75" thickBot="1" x14ac:dyDescent="0.3">
      <c r="B39" s="180" t="s">
        <v>155</v>
      </c>
      <c r="C39" s="180" t="s">
        <v>44</v>
      </c>
      <c r="D39" s="180" t="s">
        <v>75</v>
      </c>
      <c r="E39" s="181">
        <v>95809.140000000101</v>
      </c>
      <c r="F39" s="186">
        <v>95809.140000000101</v>
      </c>
      <c r="G39" s="184">
        <v>1</v>
      </c>
      <c r="H39" s="183">
        <v>95809.140000000101</v>
      </c>
      <c r="I39" s="184">
        <v>1</v>
      </c>
      <c r="J39" s="183">
        <v>95809.140000000101</v>
      </c>
      <c r="K39" s="184">
        <v>1</v>
      </c>
      <c r="L39" s="181">
        <v>95809.140000000101</v>
      </c>
      <c r="M39" s="231">
        <v>1</v>
      </c>
    </row>
    <row r="40" spans="2:14" ht="15.75" thickBot="1" x14ac:dyDescent="0.3">
      <c r="B40" s="180" t="s">
        <v>155</v>
      </c>
      <c r="C40" s="180" t="s">
        <v>44</v>
      </c>
      <c r="D40" s="180" t="s">
        <v>72</v>
      </c>
      <c r="E40" s="181">
        <v>95330.38367840006</v>
      </c>
      <c r="F40" s="186">
        <v>95330.38367840006</v>
      </c>
      <c r="G40" s="184">
        <v>1</v>
      </c>
      <c r="H40" s="183">
        <v>95330.38367840006</v>
      </c>
      <c r="I40" s="184">
        <v>1</v>
      </c>
      <c r="J40" s="183">
        <v>95330.38367840006</v>
      </c>
      <c r="K40" s="184">
        <v>1</v>
      </c>
      <c r="L40" s="181">
        <v>95330.38367840006</v>
      </c>
      <c r="M40" s="231">
        <v>1</v>
      </c>
    </row>
    <row r="41" spans="2:14" ht="15.75" thickBot="1" x14ac:dyDescent="0.3">
      <c r="B41" s="180" t="s">
        <v>155</v>
      </c>
      <c r="C41" s="180" t="s">
        <v>44</v>
      </c>
      <c r="D41" s="180" t="s">
        <v>71</v>
      </c>
      <c r="E41" s="181">
        <v>134751.15000000011</v>
      </c>
      <c r="F41" s="186">
        <v>134751.15000000011</v>
      </c>
      <c r="G41" s="184">
        <v>1</v>
      </c>
      <c r="H41" s="183">
        <v>134751.15000000011</v>
      </c>
      <c r="I41" s="184">
        <v>1</v>
      </c>
      <c r="J41" s="183">
        <v>134751.15000000011</v>
      </c>
      <c r="K41" s="184">
        <v>1</v>
      </c>
      <c r="L41" s="181">
        <v>134751.15000000011</v>
      </c>
      <c r="M41" s="231">
        <v>1</v>
      </c>
    </row>
    <row r="42" spans="2:14" ht="15.75" thickBot="1" x14ac:dyDescent="0.3">
      <c r="B42" s="180" t="s">
        <v>155</v>
      </c>
      <c r="C42" s="180" t="s">
        <v>44</v>
      </c>
      <c r="D42" s="180" t="s">
        <v>45</v>
      </c>
      <c r="E42" s="181">
        <v>68960.59000000004</v>
      </c>
      <c r="F42" s="186">
        <v>68960.59000000004</v>
      </c>
      <c r="G42" s="184">
        <v>1</v>
      </c>
      <c r="H42" s="183">
        <v>68960.59000000004</v>
      </c>
      <c r="I42" s="184">
        <v>1</v>
      </c>
      <c r="J42" s="183">
        <v>68960.59000000004</v>
      </c>
      <c r="K42" s="184">
        <v>1</v>
      </c>
      <c r="L42" s="181">
        <v>68960.59000000004</v>
      </c>
      <c r="M42" s="231">
        <v>1</v>
      </c>
    </row>
    <row r="43" spans="2:14" ht="15.75" thickBot="1" x14ac:dyDescent="0.3">
      <c r="B43" s="180" t="s">
        <v>155</v>
      </c>
      <c r="C43" s="180" t="s">
        <v>105</v>
      </c>
      <c r="D43" s="180" t="s">
        <v>173</v>
      </c>
      <c r="E43" s="181">
        <v>1420480</v>
      </c>
      <c r="F43" s="186">
        <v>1420480</v>
      </c>
      <c r="G43" s="182">
        <v>1</v>
      </c>
      <c r="H43" s="183">
        <v>1420480</v>
      </c>
      <c r="I43" s="182">
        <v>1</v>
      </c>
      <c r="J43" s="183">
        <v>1420480</v>
      </c>
      <c r="K43" s="182">
        <v>1</v>
      </c>
      <c r="L43" s="181">
        <v>1420480</v>
      </c>
      <c r="M43" s="231">
        <v>1</v>
      </c>
    </row>
    <row r="44" spans="2:14" ht="15.75" thickBot="1" x14ac:dyDescent="0.3">
      <c r="B44" s="180" t="s">
        <v>155</v>
      </c>
      <c r="C44" s="180" t="s">
        <v>105</v>
      </c>
      <c r="D44" s="180" t="s">
        <v>174</v>
      </c>
      <c r="E44" s="181">
        <v>352478.99232000008</v>
      </c>
      <c r="F44" s="186">
        <v>352478.99232000008</v>
      </c>
      <c r="G44" s="184">
        <v>1</v>
      </c>
      <c r="H44" s="183">
        <v>352478.99232000008</v>
      </c>
      <c r="I44" s="184">
        <v>1</v>
      </c>
      <c r="J44" s="183">
        <v>352478.99232000008</v>
      </c>
      <c r="K44" s="184">
        <v>1</v>
      </c>
      <c r="L44" s="181">
        <v>352478.99232000008</v>
      </c>
      <c r="M44" s="231">
        <v>1</v>
      </c>
    </row>
    <row r="45" spans="2:14" ht="15.75" thickBot="1" x14ac:dyDescent="0.3">
      <c r="B45" s="180" t="s">
        <v>155</v>
      </c>
      <c r="C45" s="180" t="s">
        <v>105</v>
      </c>
      <c r="D45" s="180" t="s">
        <v>41</v>
      </c>
      <c r="E45" s="181">
        <v>250809.98000000007</v>
      </c>
      <c r="F45" s="186">
        <v>250809.98000000007</v>
      </c>
      <c r="G45" s="184">
        <v>1</v>
      </c>
      <c r="H45" s="183">
        <v>250809.98000000007</v>
      </c>
      <c r="I45" s="184">
        <v>1</v>
      </c>
      <c r="J45" s="183">
        <v>250809.98000000007</v>
      </c>
      <c r="K45" s="184">
        <v>1</v>
      </c>
      <c r="L45" s="181">
        <v>250809.98000000007</v>
      </c>
      <c r="M45" s="231">
        <v>1</v>
      </c>
      <c r="N45" s="33"/>
    </row>
    <row r="46" spans="2:14" ht="15.75" thickBot="1" x14ac:dyDescent="0.3">
      <c r="B46" s="180" t="s">
        <v>155</v>
      </c>
      <c r="C46" s="180" t="s">
        <v>105</v>
      </c>
      <c r="D46" s="180" t="s">
        <v>175</v>
      </c>
      <c r="E46" s="181">
        <v>1244360</v>
      </c>
      <c r="F46" s="186">
        <v>1244360</v>
      </c>
      <c r="G46" s="182">
        <v>1</v>
      </c>
      <c r="H46" s="183">
        <v>1244360</v>
      </c>
      <c r="I46" s="182">
        <v>1</v>
      </c>
      <c r="J46" s="183">
        <v>1244360</v>
      </c>
      <c r="K46" s="182">
        <v>1</v>
      </c>
      <c r="L46" s="181">
        <v>1244360</v>
      </c>
      <c r="M46" s="231">
        <v>1</v>
      </c>
    </row>
    <row r="47" spans="2:14" ht="15.75" thickBot="1" x14ac:dyDescent="0.3">
      <c r="B47" s="180" t="s">
        <v>155</v>
      </c>
      <c r="C47" s="180" t="s">
        <v>105</v>
      </c>
      <c r="D47" s="180" t="s">
        <v>176</v>
      </c>
      <c r="E47" s="181">
        <v>1216020</v>
      </c>
      <c r="F47" s="186">
        <v>1216020</v>
      </c>
      <c r="G47" s="182">
        <v>1</v>
      </c>
      <c r="H47" s="183">
        <v>1216020</v>
      </c>
      <c r="I47" s="182">
        <v>1</v>
      </c>
      <c r="J47" s="183">
        <v>1216020</v>
      </c>
      <c r="K47" s="182">
        <v>1</v>
      </c>
      <c r="L47" s="181">
        <v>1216020</v>
      </c>
      <c r="M47" s="231">
        <v>1</v>
      </c>
    </row>
    <row r="48" spans="2:14" ht="15.75" thickBot="1" x14ac:dyDescent="0.3">
      <c r="B48" s="180" t="s">
        <v>155</v>
      </c>
      <c r="C48" s="180" t="s">
        <v>105</v>
      </c>
      <c r="D48" s="180" t="s">
        <v>177</v>
      </c>
      <c r="E48" s="181">
        <v>1165700</v>
      </c>
      <c r="F48" s="186">
        <v>1165700</v>
      </c>
      <c r="G48" s="182">
        <v>1</v>
      </c>
      <c r="H48" s="183">
        <v>1165700</v>
      </c>
      <c r="I48" s="182">
        <v>1</v>
      </c>
      <c r="J48" s="183">
        <v>1165700</v>
      </c>
      <c r="K48" s="182">
        <v>1</v>
      </c>
      <c r="L48" s="181">
        <v>1165700</v>
      </c>
      <c r="M48" s="231">
        <v>1</v>
      </c>
    </row>
    <row r="49" spans="2:13" ht="15.75" thickBot="1" x14ac:dyDescent="0.3">
      <c r="B49" s="180" t="s">
        <v>155</v>
      </c>
      <c r="C49" s="180" t="s">
        <v>105</v>
      </c>
      <c r="D49" s="180" t="s">
        <v>178</v>
      </c>
      <c r="E49" s="181">
        <v>1049600</v>
      </c>
      <c r="F49" s="186">
        <v>1049600</v>
      </c>
      <c r="G49" s="182">
        <v>1</v>
      </c>
      <c r="H49" s="183">
        <v>1049600</v>
      </c>
      <c r="I49" s="182">
        <v>1</v>
      </c>
      <c r="J49" s="183">
        <v>1049600</v>
      </c>
      <c r="K49" s="182">
        <v>1</v>
      </c>
      <c r="L49" s="181">
        <v>1049600</v>
      </c>
      <c r="M49" s="231">
        <v>1</v>
      </c>
    </row>
    <row r="50" spans="2:13" ht="15.75" thickBot="1" x14ac:dyDescent="0.3">
      <c r="B50" s="180" t="s">
        <v>155</v>
      </c>
      <c r="C50" s="180" t="s">
        <v>105</v>
      </c>
      <c r="D50" s="180" t="s">
        <v>146</v>
      </c>
      <c r="E50" s="181">
        <v>909930</v>
      </c>
      <c r="F50" s="186">
        <v>909930</v>
      </c>
      <c r="G50" s="182">
        <v>1</v>
      </c>
      <c r="H50" s="183">
        <v>909930</v>
      </c>
      <c r="I50" s="182">
        <v>1</v>
      </c>
      <c r="J50" s="183">
        <v>909930</v>
      </c>
      <c r="K50" s="182">
        <v>1</v>
      </c>
      <c r="L50" s="181">
        <v>909930</v>
      </c>
      <c r="M50" s="231">
        <v>1</v>
      </c>
    </row>
    <row r="51" spans="2:13" ht="15.75" thickBot="1" x14ac:dyDescent="0.3">
      <c r="B51" s="180" t="s">
        <v>155</v>
      </c>
      <c r="C51" s="180" t="s">
        <v>105</v>
      </c>
      <c r="D51" s="180" t="s">
        <v>172</v>
      </c>
      <c r="E51" s="181">
        <v>1424750</v>
      </c>
      <c r="F51" s="186">
        <v>1424750</v>
      </c>
      <c r="G51" s="182">
        <v>1</v>
      </c>
      <c r="H51" s="183">
        <v>1424750</v>
      </c>
      <c r="I51" s="182">
        <v>1</v>
      </c>
      <c r="J51" s="183">
        <v>1424750</v>
      </c>
      <c r="K51" s="182">
        <v>1</v>
      </c>
      <c r="L51" s="181">
        <v>1424750</v>
      </c>
      <c r="M51" s="231">
        <v>1</v>
      </c>
    </row>
    <row r="52" spans="2:13" ht="15.75" thickBot="1" x14ac:dyDescent="0.3">
      <c r="B52" s="180" t="s">
        <v>155</v>
      </c>
      <c r="C52" s="180" t="s">
        <v>105</v>
      </c>
      <c r="D52" s="180" t="s">
        <v>147</v>
      </c>
      <c r="E52" s="181">
        <v>949100</v>
      </c>
      <c r="F52" s="186">
        <v>949100</v>
      </c>
      <c r="G52" s="182">
        <v>1</v>
      </c>
      <c r="H52" s="183">
        <v>949100</v>
      </c>
      <c r="I52" s="182">
        <v>1</v>
      </c>
      <c r="J52" s="183">
        <v>949100</v>
      </c>
      <c r="K52" s="182">
        <v>1</v>
      </c>
      <c r="L52" s="181">
        <v>949100</v>
      </c>
      <c r="M52" s="231">
        <v>1</v>
      </c>
    </row>
    <row r="53" spans="2:13" ht="15.75" thickBot="1" x14ac:dyDescent="0.3">
      <c r="B53" s="180" t="s">
        <v>155</v>
      </c>
      <c r="C53" s="180" t="s">
        <v>105</v>
      </c>
      <c r="D53" s="180" t="s">
        <v>47</v>
      </c>
      <c r="E53" s="181">
        <v>398423.89138000004</v>
      </c>
      <c r="F53" s="186">
        <v>398423.89138000004</v>
      </c>
      <c r="G53" s="182">
        <v>1</v>
      </c>
      <c r="H53" s="183">
        <v>398423.89138000004</v>
      </c>
      <c r="I53" s="182">
        <v>1</v>
      </c>
      <c r="J53" s="183">
        <v>398423.89138000004</v>
      </c>
      <c r="K53" s="182">
        <v>1</v>
      </c>
      <c r="L53" s="181">
        <v>0</v>
      </c>
      <c r="M53" s="231">
        <v>0</v>
      </c>
    </row>
    <row r="54" spans="2:13" ht="15.75" thickBot="1" x14ac:dyDescent="0.3">
      <c r="B54" s="180" t="s">
        <v>155</v>
      </c>
      <c r="C54" s="180" t="s">
        <v>105</v>
      </c>
      <c r="D54" s="180" t="s">
        <v>179</v>
      </c>
      <c r="E54" s="181">
        <v>270673.31</v>
      </c>
      <c r="F54" s="186">
        <v>270673.31</v>
      </c>
      <c r="G54" s="184">
        <v>1</v>
      </c>
      <c r="H54" s="183">
        <v>270673.31</v>
      </c>
      <c r="I54" s="184">
        <v>1</v>
      </c>
      <c r="J54" s="183">
        <v>270673.31</v>
      </c>
      <c r="K54" s="184">
        <v>1</v>
      </c>
      <c r="L54" s="181">
        <v>270673.31</v>
      </c>
      <c r="M54" s="231">
        <v>1</v>
      </c>
    </row>
    <row r="55" spans="2:13" ht="15.75" thickBot="1" x14ac:dyDescent="0.3">
      <c r="B55" s="180" t="s">
        <v>155</v>
      </c>
      <c r="C55" s="180" t="s">
        <v>105</v>
      </c>
      <c r="D55" s="180" t="s">
        <v>180</v>
      </c>
      <c r="E55" s="181">
        <v>1586230</v>
      </c>
      <c r="F55" s="186">
        <v>1586230</v>
      </c>
      <c r="G55" s="184">
        <v>1</v>
      </c>
      <c r="H55" s="183">
        <v>1586230</v>
      </c>
      <c r="I55" s="184">
        <v>1</v>
      </c>
      <c r="J55" s="183">
        <v>1586230</v>
      </c>
      <c r="K55" s="184">
        <v>1</v>
      </c>
      <c r="L55" s="181">
        <v>1586230</v>
      </c>
      <c r="M55" s="231">
        <v>1</v>
      </c>
    </row>
    <row r="56" spans="2:13" ht="15.75" thickBot="1" x14ac:dyDescent="0.3">
      <c r="B56" s="180" t="s">
        <v>155</v>
      </c>
      <c r="C56" s="180" t="s">
        <v>105</v>
      </c>
      <c r="D56" s="180" t="s">
        <v>181</v>
      </c>
      <c r="E56" s="181">
        <v>231366.76</v>
      </c>
      <c r="F56" s="186">
        <v>231366.76</v>
      </c>
      <c r="G56" s="182">
        <v>1</v>
      </c>
      <c r="H56" s="183">
        <v>231366.76</v>
      </c>
      <c r="I56" s="182">
        <v>1</v>
      </c>
      <c r="J56" s="183">
        <v>231366.76</v>
      </c>
      <c r="K56" s="182">
        <v>1</v>
      </c>
      <c r="L56" s="181">
        <v>231366.76</v>
      </c>
      <c r="M56" s="231">
        <v>1</v>
      </c>
    </row>
    <row r="57" spans="2:13" ht="15.75" thickBot="1" x14ac:dyDescent="0.3">
      <c r="B57" s="180" t="s">
        <v>155</v>
      </c>
      <c r="C57" s="180" t="s">
        <v>105</v>
      </c>
      <c r="D57" s="180" t="s">
        <v>182</v>
      </c>
      <c r="E57" s="181">
        <v>1407060</v>
      </c>
      <c r="F57" s="186">
        <v>1407060</v>
      </c>
      <c r="G57" s="182">
        <v>1</v>
      </c>
      <c r="H57" s="183">
        <v>1407060</v>
      </c>
      <c r="I57" s="182">
        <v>1</v>
      </c>
      <c r="J57" s="183">
        <v>1407060</v>
      </c>
      <c r="K57" s="182">
        <v>1</v>
      </c>
      <c r="L57" s="183">
        <v>1407060</v>
      </c>
      <c r="M57" s="231">
        <v>1</v>
      </c>
    </row>
    <row r="58" spans="2:13" ht="15.75" thickBot="1" x14ac:dyDescent="0.3">
      <c r="B58" s="180" t="s">
        <v>155</v>
      </c>
      <c r="C58" s="180" t="s">
        <v>105</v>
      </c>
      <c r="D58" s="180" t="s">
        <v>183</v>
      </c>
      <c r="E58" s="181">
        <v>1425220</v>
      </c>
      <c r="F58" s="186">
        <v>1425220</v>
      </c>
      <c r="G58" s="182">
        <v>1</v>
      </c>
      <c r="H58" s="183">
        <v>1425220</v>
      </c>
      <c r="I58" s="182">
        <v>1</v>
      </c>
      <c r="J58" s="183">
        <v>1425220</v>
      </c>
      <c r="K58" s="182">
        <v>1</v>
      </c>
      <c r="L58" s="181">
        <v>1425220</v>
      </c>
      <c r="M58" s="231">
        <v>1</v>
      </c>
    </row>
    <row r="59" spans="2:13" ht="15.75" thickBot="1" x14ac:dyDescent="0.3">
      <c r="B59" s="40" t="s">
        <v>39</v>
      </c>
      <c r="C59" s="40"/>
      <c r="D59" s="40"/>
      <c r="E59" s="41">
        <f>SUBTOTAL(109,tblProgress2[Weight Project
Peso do Projeto])</f>
        <v>18883803.82114644</v>
      </c>
      <c r="F59" s="41">
        <f>SUBTOTAL(109,tblProgress2[F. Weight
Peso Aju.])</f>
        <v>18814002.464324117</v>
      </c>
      <c r="G59" s="42"/>
      <c r="H59" s="41">
        <f>SUBTOTAL(109,tblProgress2[W. Weight
Peso Sold.])</f>
        <v>18795158.020884484</v>
      </c>
      <c r="I59" s="42"/>
      <c r="J59" s="41">
        <f>SUBTOTAL(109,tblProgress2[NDT Weight
Peso Insp.])</f>
        <v>18671841.098183278</v>
      </c>
      <c r="K59" s="42"/>
      <c r="L59" s="41">
        <f>SUBTOTAL(109,tblProgress2[Weight
Peso Dim])</f>
        <v>18141053.664475188</v>
      </c>
      <c r="M59" s="43"/>
    </row>
    <row r="62" spans="2:13" x14ac:dyDescent="0.25">
      <c r="E62" s="31"/>
    </row>
  </sheetData>
  <mergeCells count="11">
    <mergeCell ref="B6:E6"/>
    <mergeCell ref="F6:G6"/>
    <mergeCell ref="H6:I6"/>
    <mergeCell ref="J6:K6"/>
    <mergeCell ref="L6:M6"/>
    <mergeCell ref="B2:C3"/>
    <mergeCell ref="D2:J3"/>
    <mergeCell ref="K2:M3"/>
    <mergeCell ref="F5:G5"/>
    <mergeCell ref="H5:I5"/>
    <mergeCell ref="K5:M5"/>
  </mergeCells>
  <pageMargins left="0.51181102362204722" right="0.51181102362204722" top="0.59055118110236227" bottom="0.98425196850393704" header="0.31496062992125984" footer="0.31496062992125984"/>
  <pageSetup paperSize="9" scale="58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1" t="s">
        <v>192</v>
      </c>
      <c r="B1" s="151" t="s">
        <v>156</v>
      </c>
      <c r="C1" s="151" t="s">
        <v>193</v>
      </c>
      <c r="D1" s="151" t="s">
        <v>158</v>
      </c>
      <c r="E1" s="151" t="s">
        <v>198</v>
      </c>
      <c r="F1" s="151" t="s">
        <v>160</v>
      </c>
      <c r="G1" s="151" t="s">
        <v>161</v>
      </c>
      <c r="H1" s="151" t="s">
        <v>162</v>
      </c>
      <c r="I1" s="151" t="s">
        <v>186</v>
      </c>
      <c r="J1" s="151" t="s">
        <v>164</v>
      </c>
      <c r="K1" s="151" t="s">
        <v>187</v>
      </c>
      <c r="L1" s="151" t="s">
        <v>199</v>
      </c>
      <c r="M1" s="151" t="s">
        <v>200</v>
      </c>
    </row>
    <row r="2" spans="1:13" x14ac:dyDescent="0.25">
      <c r="A2" s="152" t="s">
        <v>155</v>
      </c>
      <c r="B2" s="152" t="s">
        <v>52</v>
      </c>
      <c r="C2" s="152" t="s">
        <v>100</v>
      </c>
      <c r="D2" s="152" t="s">
        <v>101</v>
      </c>
      <c r="E2" s="153">
        <v>9468.9837538461543</v>
      </c>
      <c r="F2" s="153">
        <v>0</v>
      </c>
      <c r="G2" s="154">
        <v>0</v>
      </c>
      <c r="H2" s="153">
        <v>0</v>
      </c>
      <c r="I2" s="154">
        <v>0</v>
      </c>
      <c r="J2" s="153">
        <v>0</v>
      </c>
      <c r="K2" s="154">
        <v>0</v>
      </c>
      <c r="L2" s="153">
        <v>0</v>
      </c>
      <c r="M2" s="155" t="s">
        <v>201</v>
      </c>
    </row>
    <row r="3" spans="1:13" x14ac:dyDescent="0.25">
      <c r="A3" s="152" t="s">
        <v>155</v>
      </c>
      <c r="B3" s="152" t="s">
        <v>52</v>
      </c>
      <c r="C3" s="152" t="s">
        <v>100</v>
      </c>
      <c r="D3" s="152" t="s">
        <v>89</v>
      </c>
      <c r="E3" s="153">
        <v>4734.4918769230771</v>
      </c>
      <c r="F3" s="153">
        <v>0</v>
      </c>
      <c r="G3" s="154">
        <v>0</v>
      </c>
      <c r="H3" s="153">
        <v>0</v>
      </c>
      <c r="I3" s="154">
        <v>0</v>
      </c>
      <c r="J3" s="153">
        <v>0</v>
      </c>
      <c r="K3" s="154">
        <v>0</v>
      </c>
      <c r="L3" s="153">
        <v>0</v>
      </c>
      <c r="M3" s="155" t="s">
        <v>201</v>
      </c>
    </row>
    <row r="4" spans="1:13" x14ac:dyDescent="0.25">
      <c r="A4" s="152" t="s">
        <v>155</v>
      </c>
      <c r="B4" s="152" t="s">
        <v>52</v>
      </c>
      <c r="C4" s="152" t="s">
        <v>100</v>
      </c>
      <c r="D4" s="152" t="s">
        <v>244</v>
      </c>
      <c r="E4" s="153">
        <v>4734.4918769230771</v>
      </c>
      <c r="F4" s="153">
        <v>0</v>
      </c>
      <c r="G4" s="154">
        <v>0</v>
      </c>
      <c r="H4" s="153">
        <v>0</v>
      </c>
      <c r="I4" s="154">
        <v>0</v>
      </c>
      <c r="J4" s="153">
        <v>0</v>
      </c>
      <c r="K4" s="154">
        <v>0</v>
      </c>
      <c r="L4" s="153">
        <v>0</v>
      </c>
      <c r="M4" s="155" t="s">
        <v>201</v>
      </c>
    </row>
    <row r="5" spans="1:13" x14ac:dyDescent="0.25">
      <c r="A5" s="152" t="s">
        <v>155</v>
      </c>
      <c r="B5" s="152" t="s">
        <v>52</v>
      </c>
      <c r="C5" s="152" t="s">
        <v>100</v>
      </c>
      <c r="D5" s="152" t="s">
        <v>245</v>
      </c>
      <c r="E5" s="153">
        <v>37875.935015384617</v>
      </c>
      <c r="F5" s="153">
        <v>0</v>
      </c>
      <c r="G5" s="154">
        <v>0</v>
      </c>
      <c r="H5" s="153">
        <v>0</v>
      </c>
      <c r="I5" s="154">
        <v>0</v>
      </c>
      <c r="J5" s="153">
        <v>0</v>
      </c>
      <c r="K5" s="154">
        <v>0</v>
      </c>
      <c r="L5" s="153">
        <v>0</v>
      </c>
      <c r="M5" s="155" t="s">
        <v>201</v>
      </c>
    </row>
    <row r="6" spans="1:13" x14ac:dyDescent="0.25">
      <c r="A6" s="152" t="s">
        <v>155</v>
      </c>
      <c r="B6" s="152" t="s">
        <v>52</v>
      </c>
      <c r="C6" s="152" t="s">
        <v>100</v>
      </c>
      <c r="D6" s="152" t="s">
        <v>102</v>
      </c>
      <c r="E6" s="153">
        <v>4734.4918769230771</v>
      </c>
      <c r="F6" s="153">
        <v>0</v>
      </c>
      <c r="G6" s="154">
        <v>0</v>
      </c>
      <c r="H6" s="153">
        <v>0</v>
      </c>
      <c r="I6" s="154">
        <v>0</v>
      </c>
      <c r="J6" s="153">
        <v>0</v>
      </c>
      <c r="K6" s="154">
        <v>0</v>
      </c>
      <c r="L6" s="153">
        <v>0</v>
      </c>
      <c r="M6" s="155" t="s">
        <v>201</v>
      </c>
    </row>
    <row r="7" spans="1:13" x14ac:dyDescent="0.25">
      <c r="A7" s="152" t="s">
        <v>155</v>
      </c>
      <c r="B7" s="152" t="s">
        <v>52</v>
      </c>
      <c r="C7" s="152" t="s">
        <v>103</v>
      </c>
      <c r="D7" s="152" t="s">
        <v>101</v>
      </c>
      <c r="E7" s="153">
        <v>30774.177199999995</v>
      </c>
      <c r="F7" s="153">
        <v>0</v>
      </c>
      <c r="G7" s="154">
        <v>0</v>
      </c>
      <c r="H7" s="153">
        <v>0</v>
      </c>
      <c r="I7" s="154">
        <v>0</v>
      </c>
      <c r="J7" s="153">
        <v>0</v>
      </c>
      <c r="K7" s="154">
        <v>0</v>
      </c>
      <c r="L7" s="153">
        <v>0</v>
      </c>
      <c r="M7" s="155" t="s">
        <v>201</v>
      </c>
    </row>
    <row r="8" spans="1:13" x14ac:dyDescent="0.25">
      <c r="A8" s="152" t="s">
        <v>155</v>
      </c>
      <c r="B8" s="152" t="s">
        <v>52</v>
      </c>
      <c r="C8" s="152" t="s">
        <v>103</v>
      </c>
      <c r="D8" s="152" t="s">
        <v>246</v>
      </c>
      <c r="E8" s="153">
        <v>15387.088599999997</v>
      </c>
      <c r="F8" s="153">
        <v>15387.088599999997</v>
      </c>
      <c r="G8" s="154">
        <v>1</v>
      </c>
      <c r="H8" s="153">
        <v>0</v>
      </c>
      <c r="I8" s="154">
        <v>0</v>
      </c>
      <c r="J8" s="153">
        <v>0</v>
      </c>
      <c r="K8" s="154">
        <v>0</v>
      </c>
      <c r="L8" s="153">
        <v>0</v>
      </c>
      <c r="M8" s="155" t="s">
        <v>201</v>
      </c>
    </row>
    <row r="9" spans="1:13" x14ac:dyDescent="0.25">
      <c r="A9" s="152" t="s">
        <v>155</v>
      </c>
      <c r="B9" s="152" t="s">
        <v>52</v>
      </c>
      <c r="C9" s="152" t="s">
        <v>103</v>
      </c>
      <c r="D9" s="152" t="s">
        <v>102</v>
      </c>
      <c r="E9" s="153">
        <v>15387.088599999997</v>
      </c>
      <c r="F9" s="153">
        <v>0</v>
      </c>
      <c r="G9" s="154">
        <v>0</v>
      </c>
      <c r="H9" s="153">
        <v>0</v>
      </c>
      <c r="I9" s="154">
        <v>0</v>
      </c>
      <c r="J9" s="153">
        <v>0</v>
      </c>
      <c r="K9" s="154">
        <v>0</v>
      </c>
      <c r="L9" s="153">
        <v>0</v>
      </c>
      <c r="M9" s="155" t="s">
        <v>201</v>
      </c>
    </row>
    <row r="10" spans="1:13" x14ac:dyDescent="0.25">
      <c r="A10" s="152" t="s">
        <v>155</v>
      </c>
      <c r="B10" s="152" t="s">
        <v>52</v>
      </c>
      <c r="C10" s="152" t="s">
        <v>135</v>
      </c>
      <c r="D10" s="152" t="s">
        <v>136</v>
      </c>
      <c r="E10" s="153">
        <v>116758.24000000002</v>
      </c>
      <c r="F10" s="153">
        <v>0</v>
      </c>
      <c r="G10" s="154">
        <v>0</v>
      </c>
      <c r="H10" s="153">
        <v>0</v>
      </c>
      <c r="I10" s="154">
        <v>0</v>
      </c>
      <c r="J10" s="153">
        <v>0</v>
      </c>
      <c r="K10" s="154">
        <v>0</v>
      </c>
      <c r="L10" s="153">
        <v>0</v>
      </c>
      <c r="M10" s="155" t="s">
        <v>201</v>
      </c>
    </row>
    <row r="11" spans="1:13" x14ac:dyDescent="0.25">
      <c r="A11" s="152" t="s">
        <v>155</v>
      </c>
      <c r="B11" s="152" t="s">
        <v>52</v>
      </c>
      <c r="C11" s="152" t="s">
        <v>92</v>
      </c>
      <c r="D11" s="152" t="s">
        <v>93</v>
      </c>
      <c r="E11" s="153">
        <v>3632.6453241000008</v>
      </c>
      <c r="F11" s="153">
        <v>3632.6453241000008</v>
      </c>
      <c r="G11" s="154">
        <v>1</v>
      </c>
      <c r="H11" s="153">
        <v>3632.6453241000008</v>
      </c>
      <c r="I11" s="154">
        <v>1</v>
      </c>
      <c r="J11" s="153">
        <v>3632.6453241000008</v>
      </c>
      <c r="K11" s="154">
        <v>1</v>
      </c>
      <c r="L11" s="153">
        <v>3632.6453241000008</v>
      </c>
      <c r="M11" s="155" t="s">
        <v>202</v>
      </c>
    </row>
    <row r="12" spans="1:13" ht="30" x14ac:dyDescent="0.25">
      <c r="A12" s="152" t="s">
        <v>155</v>
      </c>
      <c r="B12" s="152" t="s">
        <v>52</v>
      </c>
      <c r="C12" s="152" t="s">
        <v>94</v>
      </c>
      <c r="D12" s="152" t="s">
        <v>51</v>
      </c>
      <c r="E12" s="153">
        <v>66526.931673225001</v>
      </c>
      <c r="F12" s="153">
        <v>66526.931673225001</v>
      </c>
      <c r="G12" s="154">
        <v>1</v>
      </c>
      <c r="H12" s="153">
        <v>66526.931673225001</v>
      </c>
      <c r="I12" s="154">
        <v>1</v>
      </c>
      <c r="J12" s="153">
        <v>66526.931673225001</v>
      </c>
      <c r="K12" s="154">
        <v>1</v>
      </c>
      <c r="L12" s="153">
        <v>66526.931673225001</v>
      </c>
      <c r="M12" s="155" t="s">
        <v>202</v>
      </c>
    </row>
    <row r="13" spans="1:13" ht="30" x14ac:dyDescent="0.25">
      <c r="A13" s="152" t="s">
        <v>155</v>
      </c>
      <c r="B13" s="152" t="s">
        <v>52</v>
      </c>
      <c r="C13" s="152" t="s">
        <v>95</v>
      </c>
      <c r="D13" s="152" t="s">
        <v>168</v>
      </c>
      <c r="E13" s="153">
        <v>27322.570000000007</v>
      </c>
      <c r="F13" s="153">
        <v>27322.570000000007</v>
      </c>
      <c r="G13" s="154">
        <v>1</v>
      </c>
      <c r="H13" s="153">
        <v>27322.570000000007</v>
      </c>
      <c r="I13" s="154">
        <v>1</v>
      </c>
      <c r="J13" s="153">
        <v>27322.570000000007</v>
      </c>
      <c r="K13" s="154">
        <v>1</v>
      </c>
      <c r="L13" s="153">
        <v>27322.570000000007</v>
      </c>
      <c r="M13" s="155" t="s">
        <v>202</v>
      </c>
    </row>
    <row r="14" spans="1:13" ht="30" x14ac:dyDescent="0.25">
      <c r="A14" s="152" t="s">
        <v>155</v>
      </c>
      <c r="B14" s="152" t="s">
        <v>52</v>
      </c>
      <c r="C14" s="152" t="s">
        <v>127</v>
      </c>
      <c r="D14" s="152" t="s">
        <v>74</v>
      </c>
      <c r="E14" s="153">
        <v>4422.2285714285708</v>
      </c>
      <c r="F14" s="153">
        <v>4422.2285714285708</v>
      </c>
      <c r="G14" s="154">
        <v>1</v>
      </c>
      <c r="H14" s="153">
        <v>4422.2285714285708</v>
      </c>
      <c r="I14" s="154">
        <v>1</v>
      </c>
      <c r="J14" s="153">
        <v>3316.6714285714279</v>
      </c>
      <c r="K14" s="154">
        <v>0.75</v>
      </c>
      <c r="L14" s="153">
        <v>0</v>
      </c>
      <c r="M14" s="155" t="s">
        <v>201</v>
      </c>
    </row>
    <row r="15" spans="1:13" ht="30" x14ac:dyDescent="0.25">
      <c r="A15" s="152" t="s">
        <v>155</v>
      </c>
      <c r="B15" s="152" t="s">
        <v>52</v>
      </c>
      <c r="C15" s="152" t="s">
        <v>127</v>
      </c>
      <c r="D15" s="152" t="s">
        <v>46</v>
      </c>
      <c r="E15" s="153">
        <v>3316.6714285714279</v>
      </c>
      <c r="F15" s="153">
        <v>3316.6714285714279</v>
      </c>
      <c r="G15" s="154">
        <v>1</v>
      </c>
      <c r="H15" s="153">
        <v>3316.6714285714279</v>
      </c>
      <c r="I15" s="154">
        <v>1</v>
      </c>
      <c r="J15" s="153">
        <v>3316.6714285714279</v>
      </c>
      <c r="K15" s="154">
        <v>1</v>
      </c>
      <c r="L15" s="153">
        <v>3316.6714285714279</v>
      </c>
      <c r="M15" s="155" t="s">
        <v>202</v>
      </c>
    </row>
    <row r="16" spans="1:13" ht="30" x14ac:dyDescent="0.25">
      <c r="A16" s="152" t="s">
        <v>155</v>
      </c>
      <c r="B16" s="152" t="s">
        <v>52</v>
      </c>
      <c r="C16" s="152" t="s">
        <v>129</v>
      </c>
      <c r="D16" s="152" t="s">
        <v>74</v>
      </c>
      <c r="E16" s="153">
        <v>12606.699999999999</v>
      </c>
      <c r="F16" s="153">
        <v>12606.699999999999</v>
      </c>
      <c r="G16" s="154">
        <v>1</v>
      </c>
      <c r="H16" s="153">
        <v>12606.699999999999</v>
      </c>
      <c r="I16" s="154">
        <v>1</v>
      </c>
      <c r="J16" s="153">
        <v>12606.699999999999</v>
      </c>
      <c r="K16" s="154">
        <v>1</v>
      </c>
      <c r="L16" s="153">
        <v>12606.699999999999</v>
      </c>
      <c r="M16" s="155" t="s">
        <v>202</v>
      </c>
    </row>
    <row r="17" spans="1:13" ht="30" x14ac:dyDescent="0.25">
      <c r="A17" s="152" t="s">
        <v>155</v>
      </c>
      <c r="B17" s="152" t="s">
        <v>52</v>
      </c>
      <c r="C17" s="152" t="s">
        <v>212</v>
      </c>
      <c r="D17" s="152" t="s">
        <v>213</v>
      </c>
      <c r="E17" s="153">
        <v>437.82982499999997</v>
      </c>
      <c r="F17" s="153">
        <v>437.82982499999997</v>
      </c>
      <c r="G17" s="154">
        <v>1</v>
      </c>
      <c r="H17" s="153">
        <v>437.82982499999997</v>
      </c>
      <c r="I17" s="154">
        <v>1</v>
      </c>
      <c r="J17" s="153">
        <v>437.82982499999997</v>
      </c>
      <c r="K17" s="154">
        <v>1</v>
      </c>
      <c r="L17" s="153">
        <v>437.82982499999997</v>
      </c>
      <c r="M17" s="155" t="s">
        <v>202</v>
      </c>
    </row>
    <row r="18" spans="1:13" ht="30" x14ac:dyDescent="0.25">
      <c r="A18" s="152" t="s">
        <v>155</v>
      </c>
      <c r="B18" s="152" t="s">
        <v>52</v>
      </c>
      <c r="C18" s="152" t="s">
        <v>124</v>
      </c>
      <c r="D18" s="152" t="s">
        <v>74</v>
      </c>
      <c r="E18" s="153">
        <v>11821.4</v>
      </c>
      <c r="F18" s="153">
        <v>11821.4</v>
      </c>
      <c r="G18" s="154">
        <v>1</v>
      </c>
      <c r="H18" s="153">
        <v>11821.4</v>
      </c>
      <c r="I18" s="154">
        <v>1</v>
      </c>
      <c r="J18" s="153">
        <v>11821.4</v>
      </c>
      <c r="K18" s="154">
        <v>1</v>
      </c>
      <c r="L18" s="153">
        <v>11821.4</v>
      </c>
      <c r="M18" s="155" t="s">
        <v>202</v>
      </c>
    </row>
    <row r="19" spans="1:13" ht="30" x14ac:dyDescent="0.25">
      <c r="A19" s="152" t="s">
        <v>155</v>
      </c>
      <c r="B19" s="152" t="s">
        <v>52</v>
      </c>
      <c r="C19" s="152" t="s">
        <v>167</v>
      </c>
      <c r="D19" s="152" t="s">
        <v>74</v>
      </c>
      <c r="E19" s="153">
        <v>13649.199999999997</v>
      </c>
      <c r="F19" s="153">
        <v>13649.199999999997</v>
      </c>
      <c r="G19" s="154">
        <v>1</v>
      </c>
      <c r="H19" s="153">
        <v>13649.199999999997</v>
      </c>
      <c r="I19" s="154">
        <v>1</v>
      </c>
      <c r="J19" s="153">
        <v>13649.199999999997</v>
      </c>
      <c r="K19" s="154">
        <v>1</v>
      </c>
      <c r="L19" s="153">
        <v>13649.199999999997</v>
      </c>
      <c r="M19" s="155" t="s">
        <v>202</v>
      </c>
    </row>
    <row r="20" spans="1:13" ht="30" x14ac:dyDescent="0.25">
      <c r="A20" s="152" t="s">
        <v>155</v>
      </c>
      <c r="B20" s="152" t="s">
        <v>52</v>
      </c>
      <c r="C20" s="152" t="s">
        <v>73</v>
      </c>
      <c r="D20" s="152" t="s">
        <v>74</v>
      </c>
      <c r="E20" s="153">
        <v>18010.695291250006</v>
      </c>
      <c r="F20" s="153">
        <v>12607.486703875004</v>
      </c>
      <c r="G20" s="154">
        <v>0.7</v>
      </c>
      <c r="H20" s="153">
        <v>0</v>
      </c>
      <c r="I20" s="154">
        <v>0</v>
      </c>
      <c r="J20" s="153">
        <v>0</v>
      </c>
      <c r="K20" s="154">
        <v>0</v>
      </c>
      <c r="L20" s="153">
        <v>0</v>
      </c>
      <c r="M20" s="155" t="s">
        <v>201</v>
      </c>
    </row>
    <row r="21" spans="1:13" ht="30" x14ac:dyDescent="0.25">
      <c r="A21" s="152" t="s">
        <v>155</v>
      </c>
      <c r="B21" s="152" t="s">
        <v>52</v>
      </c>
      <c r="C21" s="152" t="s">
        <v>90</v>
      </c>
      <c r="D21" s="152" t="s">
        <v>74</v>
      </c>
      <c r="E21" s="153">
        <v>14499.954724850006</v>
      </c>
      <c r="F21" s="153">
        <v>14499.954724850006</v>
      </c>
      <c r="G21" s="154">
        <v>1</v>
      </c>
      <c r="H21" s="153">
        <v>14499.954724850006</v>
      </c>
      <c r="I21" s="154">
        <v>1</v>
      </c>
      <c r="J21" s="153">
        <v>14499.954724850006</v>
      </c>
      <c r="K21" s="154">
        <v>1</v>
      </c>
      <c r="L21" s="153">
        <v>14499.954724850006</v>
      </c>
      <c r="M21" s="155" t="s">
        <v>202</v>
      </c>
    </row>
    <row r="22" spans="1:13" x14ac:dyDescent="0.25">
      <c r="A22" s="152" t="s">
        <v>155</v>
      </c>
      <c r="B22" s="152" t="s">
        <v>105</v>
      </c>
      <c r="C22" s="152" t="s">
        <v>173</v>
      </c>
      <c r="D22" s="152" t="s">
        <v>107</v>
      </c>
      <c r="E22" s="153">
        <v>1420480</v>
      </c>
      <c r="F22" s="156"/>
      <c r="G22" s="156"/>
      <c r="H22" s="156"/>
      <c r="I22" s="156"/>
      <c r="J22" s="156"/>
      <c r="K22" s="156"/>
      <c r="L22" s="153">
        <v>0</v>
      </c>
      <c r="M22" s="155" t="s">
        <v>201</v>
      </c>
    </row>
    <row r="23" spans="1:13" x14ac:dyDescent="0.25">
      <c r="A23" s="152" t="s">
        <v>155</v>
      </c>
      <c r="B23" s="152" t="s">
        <v>105</v>
      </c>
      <c r="C23" s="152" t="s">
        <v>174</v>
      </c>
      <c r="D23" s="152" t="s">
        <v>107</v>
      </c>
      <c r="E23" s="153">
        <v>352478.99232000008</v>
      </c>
      <c r="F23" s="156"/>
      <c r="G23" s="156"/>
      <c r="H23" s="156"/>
      <c r="I23" s="156"/>
      <c r="J23" s="156"/>
      <c r="K23" s="156"/>
      <c r="L23" s="153">
        <v>0</v>
      </c>
      <c r="M23" s="155" t="s">
        <v>201</v>
      </c>
    </row>
    <row r="24" spans="1:13" x14ac:dyDescent="0.25">
      <c r="A24" s="152" t="s">
        <v>155</v>
      </c>
      <c r="B24" s="152" t="s">
        <v>105</v>
      </c>
      <c r="C24" s="152" t="s">
        <v>41</v>
      </c>
      <c r="D24" s="152" t="s">
        <v>107</v>
      </c>
      <c r="E24" s="153">
        <v>250809.98000000007</v>
      </c>
      <c r="F24" s="156"/>
      <c r="G24" s="156"/>
      <c r="H24" s="156"/>
      <c r="I24" s="156"/>
      <c r="J24" s="156"/>
      <c r="K24" s="156"/>
      <c r="L24" s="153">
        <v>0</v>
      </c>
      <c r="M24" s="155" t="s">
        <v>201</v>
      </c>
    </row>
    <row r="25" spans="1:13" x14ac:dyDescent="0.25">
      <c r="A25" s="152" t="s">
        <v>155</v>
      </c>
      <c r="B25" s="152" t="s">
        <v>105</v>
      </c>
      <c r="C25" s="152" t="s">
        <v>175</v>
      </c>
      <c r="D25" s="152" t="s">
        <v>107</v>
      </c>
      <c r="E25" s="153">
        <v>1244360</v>
      </c>
      <c r="F25" s="156"/>
      <c r="G25" s="156"/>
      <c r="H25" s="156"/>
      <c r="I25" s="156"/>
      <c r="J25" s="156"/>
      <c r="K25" s="156"/>
      <c r="L25" s="153">
        <v>0</v>
      </c>
      <c r="M25" s="155" t="s">
        <v>201</v>
      </c>
    </row>
    <row r="26" spans="1:13" x14ac:dyDescent="0.25">
      <c r="A26" s="152" t="s">
        <v>155</v>
      </c>
      <c r="B26" s="152" t="s">
        <v>105</v>
      </c>
      <c r="C26" s="152" t="s">
        <v>176</v>
      </c>
      <c r="D26" s="152" t="s">
        <v>107</v>
      </c>
      <c r="E26" s="153">
        <v>1216020</v>
      </c>
      <c r="F26" s="156"/>
      <c r="G26" s="156"/>
      <c r="H26" s="156"/>
      <c r="I26" s="156"/>
      <c r="J26" s="156"/>
      <c r="K26" s="156"/>
      <c r="L26" s="153">
        <v>0</v>
      </c>
      <c r="M26" s="155" t="s">
        <v>201</v>
      </c>
    </row>
    <row r="27" spans="1:13" x14ac:dyDescent="0.25">
      <c r="A27" s="152" t="s">
        <v>155</v>
      </c>
      <c r="B27" s="152" t="s">
        <v>105</v>
      </c>
      <c r="C27" s="152" t="s">
        <v>177</v>
      </c>
      <c r="D27" s="152" t="s">
        <v>107</v>
      </c>
      <c r="E27" s="153">
        <v>1165700</v>
      </c>
      <c r="F27" s="156"/>
      <c r="G27" s="156"/>
      <c r="H27" s="156"/>
      <c r="I27" s="156"/>
      <c r="J27" s="156"/>
      <c r="K27" s="156"/>
      <c r="L27" s="153">
        <v>0</v>
      </c>
      <c r="M27" s="155" t="s">
        <v>201</v>
      </c>
    </row>
    <row r="28" spans="1:13" x14ac:dyDescent="0.25">
      <c r="A28" s="152" t="s">
        <v>155</v>
      </c>
      <c r="B28" s="152" t="s">
        <v>105</v>
      </c>
      <c r="C28" s="152" t="s">
        <v>178</v>
      </c>
      <c r="D28" s="152" t="s">
        <v>107</v>
      </c>
      <c r="E28" s="153">
        <v>1049600</v>
      </c>
      <c r="F28" s="156"/>
      <c r="G28" s="156"/>
      <c r="H28" s="156"/>
      <c r="I28" s="156"/>
      <c r="J28" s="156"/>
      <c r="K28" s="156"/>
      <c r="L28" s="153">
        <v>0</v>
      </c>
      <c r="M28" s="155" t="s">
        <v>201</v>
      </c>
    </row>
    <row r="29" spans="1:13" x14ac:dyDescent="0.25">
      <c r="A29" s="152" t="s">
        <v>155</v>
      </c>
      <c r="B29" s="152" t="s">
        <v>105</v>
      </c>
      <c r="C29" s="152" t="s">
        <v>146</v>
      </c>
      <c r="D29" s="152" t="s">
        <v>107</v>
      </c>
      <c r="E29" s="153">
        <v>909930</v>
      </c>
      <c r="F29" s="153">
        <v>661767.27272727271</v>
      </c>
      <c r="G29" s="154">
        <v>0.72727272727272729</v>
      </c>
      <c r="H29" s="153">
        <v>661767.27272727271</v>
      </c>
      <c r="I29" s="154">
        <v>0.72727272727272729</v>
      </c>
      <c r="J29" s="153">
        <v>661767.27272727271</v>
      </c>
      <c r="K29" s="154">
        <v>0.72727272727272729</v>
      </c>
      <c r="L29" s="153">
        <v>0</v>
      </c>
      <c r="M29" s="155" t="s">
        <v>201</v>
      </c>
    </row>
    <row r="30" spans="1:13" x14ac:dyDescent="0.25">
      <c r="A30" s="152" t="s">
        <v>155</v>
      </c>
      <c r="B30" s="152" t="s">
        <v>105</v>
      </c>
      <c r="C30" s="152" t="s">
        <v>172</v>
      </c>
      <c r="D30" s="152" t="s">
        <v>107</v>
      </c>
      <c r="E30" s="153">
        <v>1424750</v>
      </c>
      <c r="F30" s="156"/>
      <c r="G30" s="156"/>
      <c r="H30" s="156"/>
      <c r="I30" s="156"/>
      <c r="J30" s="156"/>
      <c r="K30" s="156"/>
      <c r="L30" s="153">
        <v>0</v>
      </c>
      <c r="M30" s="155" t="s">
        <v>201</v>
      </c>
    </row>
    <row r="31" spans="1:13" x14ac:dyDescent="0.25">
      <c r="A31" s="152" t="s">
        <v>155</v>
      </c>
      <c r="B31" s="152" t="s">
        <v>190</v>
      </c>
      <c r="C31" s="152" t="s">
        <v>172</v>
      </c>
      <c r="D31" s="152" t="s">
        <v>184</v>
      </c>
      <c r="E31" s="153">
        <v>1105480</v>
      </c>
      <c r="F31" s="156"/>
      <c r="G31" s="156"/>
      <c r="H31" s="156"/>
      <c r="I31" s="156"/>
      <c r="J31" s="156"/>
      <c r="K31" s="156"/>
      <c r="L31" s="153">
        <v>0</v>
      </c>
      <c r="M31" s="155" t="s">
        <v>201</v>
      </c>
    </row>
    <row r="32" spans="1:13" x14ac:dyDescent="0.25">
      <c r="A32" s="152" t="s">
        <v>155</v>
      </c>
      <c r="B32" s="152" t="s">
        <v>105</v>
      </c>
      <c r="C32" s="152" t="s">
        <v>147</v>
      </c>
      <c r="D32" s="152" t="s">
        <v>107</v>
      </c>
      <c r="E32" s="153">
        <v>949100</v>
      </c>
      <c r="F32" s="153">
        <v>690254.54545454553</v>
      </c>
      <c r="G32" s="154">
        <v>0.7272727272727274</v>
      </c>
      <c r="H32" s="153">
        <v>690254.54545454553</v>
      </c>
      <c r="I32" s="154">
        <v>0.7272727272727274</v>
      </c>
      <c r="J32" s="153">
        <v>517690.90909090906</v>
      </c>
      <c r="K32" s="154">
        <v>0.54545454545454541</v>
      </c>
      <c r="L32" s="153">
        <v>0</v>
      </c>
      <c r="M32" s="155" t="s">
        <v>201</v>
      </c>
    </row>
    <row r="33" spans="1:13" x14ac:dyDescent="0.25">
      <c r="A33" s="152" t="s">
        <v>155</v>
      </c>
      <c r="B33" s="152" t="s">
        <v>105</v>
      </c>
      <c r="C33" s="152" t="s">
        <v>47</v>
      </c>
      <c r="D33" s="152" t="s">
        <v>107</v>
      </c>
      <c r="E33" s="153">
        <v>398423.89138000004</v>
      </c>
      <c r="F33" s="156"/>
      <c r="G33" s="156"/>
      <c r="H33" s="156"/>
      <c r="I33" s="156"/>
      <c r="J33" s="156"/>
      <c r="K33" s="156"/>
      <c r="L33" s="153">
        <v>0</v>
      </c>
      <c r="M33" s="155" t="s">
        <v>201</v>
      </c>
    </row>
    <row r="34" spans="1:13" x14ac:dyDescent="0.25">
      <c r="A34" s="152" t="s">
        <v>155</v>
      </c>
      <c r="B34" s="152" t="s">
        <v>47</v>
      </c>
      <c r="C34" s="152" t="s">
        <v>48</v>
      </c>
      <c r="D34" s="152" t="s">
        <v>168</v>
      </c>
      <c r="E34" s="153">
        <v>14356.644800000009</v>
      </c>
      <c r="F34" s="153">
        <v>14356.644800000009</v>
      </c>
      <c r="G34" s="154">
        <v>1</v>
      </c>
      <c r="H34" s="153">
        <v>14356.644800000009</v>
      </c>
      <c r="I34" s="154">
        <v>1</v>
      </c>
      <c r="J34" s="153">
        <v>14356.644800000009</v>
      </c>
      <c r="K34" s="154">
        <v>1</v>
      </c>
      <c r="L34" s="153">
        <v>14356.644800000009</v>
      </c>
      <c r="M34" s="155" t="s">
        <v>202</v>
      </c>
    </row>
    <row r="35" spans="1:13" x14ac:dyDescent="0.25">
      <c r="A35" s="152" t="s">
        <v>155</v>
      </c>
      <c r="B35" s="152" t="s">
        <v>47</v>
      </c>
      <c r="C35" s="152" t="s">
        <v>48</v>
      </c>
      <c r="D35" s="152" t="s">
        <v>49</v>
      </c>
      <c r="E35" s="153">
        <v>24226.838100000015</v>
      </c>
      <c r="F35" s="153">
        <v>24226.838100000015</v>
      </c>
      <c r="G35" s="154">
        <v>1</v>
      </c>
      <c r="H35" s="153">
        <v>24226.838100000015</v>
      </c>
      <c r="I35" s="154">
        <v>1</v>
      </c>
      <c r="J35" s="153">
        <v>24226.838100000015</v>
      </c>
      <c r="K35" s="154">
        <v>1</v>
      </c>
      <c r="L35" s="153">
        <v>24226.838100000015</v>
      </c>
      <c r="M35" s="155" t="s">
        <v>202</v>
      </c>
    </row>
    <row r="36" spans="1:13" x14ac:dyDescent="0.25">
      <c r="A36" s="152" t="s">
        <v>155</v>
      </c>
      <c r="B36" s="152" t="s">
        <v>105</v>
      </c>
      <c r="C36" s="152" t="s">
        <v>179</v>
      </c>
      <c r="D36" s="152" t="s">
        <v>107</v>
      </c>
      <c r="E36" s="153">
        <v>270673.31</v>
      </c>
      <c r="F36" s="153">
        <v>180448.87333333332</v>
      </c>
      <c r="G36" s="154">
        <v>0.66666666666666663</v>
      </c>
      <c r="H36" s="153">
        <v>146614.70958333332</v>
      </c>
      <c r="I36" s="154">
        <v>0.54166666666666663</v>
      </c>
      <c r="J36" s="153">
        <v>135336.655</v>
      </c>
      <c r="K36" s="154">
        <v>0.5</v>
      </c>
      <c r="L36" s="153">
        <v>0</v>
      </c>
      <c r="M36" s="155" t="s">
        <v>201</v>
      </c>
    </row>
    <row r="37" spans="1:13" x14ac:dyDescent="0.25">
      <c r="A37" s="152" t="s">
        <v>155</v>
      </c>
      <c r="B37" s="152" t="s">
        <v>105</v>
      </c>
      <c r="C37" s="152" t="s">
        <v>180</v>
      </c>
      <c r="D37" s="152" t="s">
        <v>107</v>
      </c>
      <c r="E37" s="153">
        <v>1586230</v>
      </c>
      <c r="F37" s="153">
        <v>1189672.5</v>
      </c>
      <c r="G37" s="154">
        <v>0.75</v>
      </c>
      <c r="H37" s="153">
        <v>793115</v>
      </c>
      <c r="I37" s="154">
        <v>0.5</v>
      </c>
      <c r="J37" s="153">
        <v>793115</v>
      </c>
      <c r="K37" s="154">
        <v>0.5</v>
      </c>
      <c r="L37" s="153">
        <v>0</v>
      </c>
      <c r="M37" s="155" t="s">
        <v>201</v>
      </c>
    </row>
    <row r="38" spans="1:13" x14ac:dyDescent="0.25">
      <c r="A38" s="152" t="s">
        <v>155</v>
      </c>
      <c r="B38" s="152" t="s">
        <v>105</v>
      </c>
      <c r="C38" s="152" t="s">
        <v>181</v>
      </c>
      <c r="D38" s="152" t="s">
        <v>107</v>
      </c>
      <c r="E38" s="153">
        <v>231366.76</v>
      </c>
      <c r="F38" s="153">
        <v>168266.73454545456</v>
      </c>
      <c r="G38" s="154">
        <v>0.72727272727272729</v>
      </c>
      <c r="H38" s="153">
        <v>168266.73454545456</v>
      </c>
      <c r="I38" s="154">
        <v>0.72727272727272729</v>
      </c>
      <c r="J38" s="153">
        <v>168266.73454545456</v>
      </c>
      <c r="K38" s="154">
        <v>0.72727272727272729</v>
      </c>
      <c r="L38" s="153">
        <v>0</v>
      </c>
      <c r="M38" s="155" t="s">
        <v>201</v>
      </c>
    </row>
    <row r="39" spans="1:13" x14ac:dyDescent="0.25">
      <c r="A39" s="152" t="s">
        <v>155</v>
      </c>
      <c r="B39" s="152" t="s">
        <v>105</v>
      </c>
      <c r="C39" s="152" t="s">
        <v>182</v>
      </c>
      <c r="D39" s="152" t="s">
        <v>107</v>
      </c>
      <c r="E39" s="153">
        <v>1407060</v>
      </c>
      <c r="F39" s="156"/>
      <c r="G39" s="156"/>
      <c r="H39" s="156"/>
      <c r="I39" s="156"/>
      <c r="J39" s="156"/>
      <c r="K39" s="156"/>
      <c r="L39" s="153">
        <v>0</v>
      </c>
      <c r="M39" s="155" t="s">
        <v>201</v>
      </c>
    </row>
    <row r="40" spans="1:13" x14ac:dyDescent="0.25">
      <c r="A40" s="152" t="s">
        <v>155</v>
      </c>
      <c r="B40" s="152" t="s">
        <v>105</v>
      </c>
      <c r="C40" s="152" t="s">
        <v>183</v>
      </c>
      <c r="D40" s="152" t="s">
        <v>107</v>
      </c>
      <c r="E40" s="153">
        <v>1425220</v>
      </c>
      <c r="F40" s="156"/>
      <c r="G40" s="156"/>
      <c r="H40" s="156"/>
      <c r="I40" s="156"/>
      <c r="J40" s="156"/>
      <c r="K40" s="156"/>
      <c r="L40" s="153">
        <v>0</v>
      </c>
      <c r="M40" s="155" t="s">
        <v>201</v>
      </c>
    </row>
    <row r="41" spans="1:13" x14ac:dyDescent="0.25">
      <c r="A41" s="152" t="s">
        <v>155</v>
      </c>
      <c r="B41" s="152" t="s">
        <v>44</v>
      </c>
      <c r="C41" s="152" t="s">
        <v>169</v>
      </c>
      <c r="D41" s="152" t="s">
        <v>46</v>
      </c>
      <c r="E41" s="153">
        <v>111189.83999999997</v>
      </c>
      <c r="F41" s="153">
        <v>0</v>
      </c>
      <c r="G41" s="154">
        <v>0</v>
      </c>
      <c r="H41" s="153">
        <v>0</v>
      </c>
      <c r="I41" s="154">
        <v>0</v>
      </c>
      <c r="J41" s="153">
        <v>0</v>
      </c>
      <c r="K41" s="154">
        <v>0</v>
      </c>
      <c r="L41" s="153">
        <v>0</v>
      </c>
      <c r="M41" s="155" t="s">
        <v>201</v>
      </c>
    </row>
    <row r="42" spans="1:13" x14ac:dyDescent="0.25">
      <c r="A42" s="152" t="s">
        <v>155</v>
      </c>
      <c r="B42" s="152" t="s">
        <v>44</v>
      </c>
      <c r="C42" s="152" t="s">
        <v>85</v>
      </c>
      <c r="D42" s="152" t="s">
        <v>46</v>
      </c>
      <c r="E42" s="153">
        <v>112594.33999999989</v>
      </c>
      <c r="F42" s="153">
        <v>0</v>
      </c>
      <c r="G42" s="154">
        <v>0</v>
      </c>
      <c r="H42" s="153">
        <v>0</v>
      </c>
      <c r="I42" s="154">
        <v>0</v>
      </c>
      <c r="J42" s="153">
        <v>0</v>
      </c>
      <c r="K42" s="154">
        <v>0</v>
      </c>
      <c r="L42" s="153">
        <v>0</v>
      </c>
      <c r="M42" s="155" t="s">
        <v>201</v>
      </c>
    </row>
    <row r="43" spans="1:13" x14ac:dyDescent="0.25">
      <c r="A43" s="152" t="s">
        <v>155</v>
      </c>
      <c r="B43" s="152" t="s">
        <v>44</v>
      </c>
      <c r="C43" s="152" t="s">
        <v>82</v>
      </c>
      <c r="D43" s="152" t="s">
        <v>46</v>
      </c>
      <c r="E43" s="153">
        <v>103605.23999999985</v>
      </c>
      <c r="F43" s="153">
        <v>0</v>
      </c>
      <c r="G43" s="154">
        <v>0</v>
      </c>
      <c r="H43" s="153">
        <v>0</v>
      </c>
      <c r="I43" s="154">
        <v>0</v>
      </c>
      <c r="J43" s="153">
        <v>0</v>
      </c>
      <c r="K43" s="154">
        <v>0</v>
      </c>
      <c r="L43" s="153">
        <v>0</v>
      </c>
      <c r="M43" s="155" t="s">
        <v>201</v>
      </c>
    </row>
    <row r="44" spans="1:13" x14ac:dyDescent="0.25">
      <c r="A44" s="152" t="s">
        <v>155</v>
      </c>
      <c r="B44" s="152" t="s">
        <v>44</v>
      </c>
      <c r="C44" s="152" t="s">
        <v>81</v>
      </c>
      <c r="D44" s="152" t="s">
        <v>46</v>
      </c>
      <c r="E44" s="153">
        <v>95925.059999999983</v>
      </c>
      <c r="F44" s="153">
        <v>95925.059999999983</v>
      </c>
      <c r="G44" s="154">
        <v>1</v>
      </c>
      <c r="H44" s="153">
        <v>95925.059999999983</v>
      </c>
      <c r="I44" s="154">
        <v>1</v>
      </c>
      <c r="J44" s="153">
        <v>95925.059999999983</v>
      </c>
      <c r="K44" s="154">
        <v>1</v>
      </c>
      <c r="L44" s="153">
        <v>95925.059999999983</v>
      </c>
      <c r="M44" s="155" t="s">
        <v>202</v>
      </c>
    </row>
    <row r="45" spans="1:13" x14ac:dyDescent="0.25">
      <c r="A45" s="152" t="s">
        <v>155</v>
      </c>
      <c r="B45" s="152" t="s">
        <v>44</v>
      </c>
      <c r="C45" s="152" t="s">
        <v>75</v>
      </c>
      <c r="D45" s="152" t="s">
        <v>46</v>
      </c>
      <c r="E45" s="153">
        <v>95809.140000000101</v>
      </c>
      <c r="F45" s="153">
        <v>95809.140000000101</v>
      </c>
      <c r="G45" s="154">
        <v>1</v>
      </c>
      <c r="H45" s="153">
        <v>95809.140000000101</v>
      </c>
      <c r="I45" s="154">
        <v>1</v>
      </c>
      <c r="J45" s="153">
        <v>95809.140000000101</v>
      </c>
      <c r="K45" s="154">
        <v>1</v>
      </c>
      <c r="L45" s="153">
        <v>95809.140000000101</v>
      </c>
      <c r="M45" s="155" t="s">
        <v>202</v>
      </c>
    </row>
    <row r="46" spans="1:13" x14ac:dyDescent="0.25">
      <c r="A46" s="152" t="s">
        <v>155</v>
      </c>
      <c r="B46" s="152" t="s">
        <v>44</v>
      </c>
      <c r="C46" s="152" t="s">
        <v>72</v>
      </c>
      <c r="D46" s="152" t="s">
        <v>46</v>
      </c>
      <c r="E46" s="153">
        <v>95330.38367840006</v>
      </c>
      <c r="F46" s="153">
        <v>95330.38367840006</v>
      </c>
      <c r="G46" s="154">
        <v>1</v>
      </c>
      <c r="H46" s="153">
        <v>95330.38367840006</v>
      </c>
      <c r="I46" s="154">
        <v>1</v>
      </c>
      <c r="J46" s="153">
        <v>95330.38367840006</v>
      </c>
      <c r="K46" s="154">
        <v>1</v>
      </c>
      <c r="L46" s="153">
        <v>95330.38367840006</v>
      </c>
      <c r="M46" s="155" t="s">
        <v>202</v>
      </c>
    </row>
    <row r="47" spans="1:13" x14ac:dyDescent="0.25">
      <c r="A47" s="152" t="s">
        <v>155</v>
      </c>
      <c r="B47" s="152" t="s">
        <v>44</v>
      </c>
      <c r="C47" s="152" t="s">
        <v>71</v>
      </c>
      <c r="D47" s="152" t="s">
        <v>46</v>
      </c>
      <c r="E47" s="153">
        <v>134751.15000000011</v>
      </c>
      <c r="F47" s="153">
        <v>134751.15000000011</v>
      </c>
      <c r="G47" s="154">
        <v>1</v>
      </c>
      <c r="H47" s="153">
        <v>134751.15000000011</v>
      </c>
      <c r="I47" s="154">
        <v>1</v>
      </c>
      <c r="J47" s="153">
        <v>134751.15000000011</v>
      </c>
      <c r="K47" s="154">
        <v>1</v>
      </c>
      <c r="L47" s="153">
        <v>134751.15000000011</v>
      </c>
      <c r="M47" s="155" t="s">
        <v>202</v>
      </c>
    </row>
    <row r="48" spans="1:13" x14ac:dyDescent="0.25">
      <c r="A48" s="152" t="s">
        <v>155</v>
      </c>
      <c r="B48" s="152" t="s">
        <v>44</v>
      </c>
      <c r="C48" s="152" t="s">
        <v>45</v>
      </c>
      <c r="D48" s="152" t="s">
        <v>46</v>
      </c>
      <c r="E48" s="153">
        <v>68960.59000000004</v>
      </c>
      <c r="F48" s="153">
        <v>68960.59000000004</v>
      </c>
      <c r="G48" s="154">
        <v>1</v>
      </c>
      <c r="H48" s="153">
        <v>68960.59000000004</v>
      </c>
      <c r="I48" s="154">
        <v>1</v>
      </c>
      <c r="J48" s="153">
        <v>68960.59000000004</v>
      </c>
      <c r="K48" s="154">
        <v>1</v>
      </c>
      <c r="L48" s="153">
        <v>68960.59000000004</v>
      </c>
      <c r="M48" s="155" t="s">
        <v>202</v>
      </c>
    </row>
    <row r="49" spans="1:13" x14ac:dyDescent="0.25">
      <c r="A49" s="152" t="s">
        <v>155</v>
      </c>
      <c r="B49" s="152" t="s">
        <v>52</v>
      </c>
      <c r="C49" s="152" t="s">
        <v>76</v>
      </c>
      <c r="D49" s="152" t="s">
        <v>77</v>
      </c>
      <c r="E49" s="153">
        <v>6033.1741573033696</v>
      </c>
      <c r="F49" s="153">
        <v>1206.6348314606739</v>
      </c>
      <c r="G49" s="154">
        <v>0.2</v>
      </c>
      <c r="H49" s="153">
        <v>0</v>
      </c>
      <c r="I49" s="154">
        <v>0</v>
      </c>
      <c r="J49" s="153">
        <v>0</v>
      </c>
      <c r="K49" s="154">
        <v>0</v>
      </c>
      <c r="L49" s="153">
        <v>0</v>
      </c>
      <c r="M49" s="155" t="s">
        <v>201</v>
      </c>
    </row>
    <row r="50" spans="1:13" x14ac:dyDescent="0.25">
      <c r="A50" s="152" t="s">
        <v>155</v>
      </c>
      <c r="B50" s="152" t="s">
        <v>52</v>
      </c>
      <c r="C50" s="152" t="s">
        <v>76</v>
      </c>
      <c r="D50" s="152" t="s">
        <v>78</v>
      </c>
      <c r="E50" s="153">
        <v>80844.53370786515</v>
      </c>
      <c r="F50" s="153">
        <v>3619.9044943820213</v>
      </c>
      <c r="G50" s="154">
        <v>4.4776119402985072E-2</v>
      </c>
      <c r="H50" s="153">
        <v>0</v>
      </c>
      <c r="I50" s="154">
        <v>0</v>
      </c>
      <c r="J50" s="153">
        <v>0</v>
      </c>
      <c r="K50" s="154">
        <v>0</v>
      </c>
      <c r="L50" s="153">
        <v>0</v>
      </c>
      <c r="M50" s="155" t="s">
        <v>201</v>
      </c>
    </row>
    <row r="51" spans="1:13" ht="45" x14ac:dyDescent="0.25">
      <c r="A51" s="152" t="s">
        <v>155</v>
      </c>
      <c r="B51" s="152" t="s">
        <v>52</v>
      </c>
      <c r="C51" s="152" t="s">
        <v>76</v>
      </c>
      <c r="D51" s="152" t="s">
        <v>197</v>
      </c>
      <c r="E51" s="153">
        <v>4826.5393258426957</v>
      </c>
      <c r="F51" s="153">
        <v>0</v>
      </c>
      <c r="G51" s="154">
        <v>0</v>
      </c>
      <c r="H51" s="153">
        <v>0</v>
      </c>
      <c r="I51" s="154">
        <v>0</v>
      </c>
      <c r="J51" s="153">
        <v>0</v>
      </c>
      <c r="K51" s="154">
        <v>0</v>
      </c>
      <c r="L51" s="153">
        <v>0</v>
      </c>
      <c r="M51" s="155" t="s">
        <v>201</v>
      </c>
    </row>
    <row r="52" spans="1:13" ht="45" x14ac:dyDescent="0.25">
      <c r="A52" s="152" t="s">
        <v>155</v>
      </c>
      <c r="B52" s="152" t="s">
        <v>52</v>
      </c>
      <c r="C52" s="152" t="s">
        <v>76</v>
      </c>
      <c r="D52" s="152" t="s">
        <v>196</v>
      </c>
      <c r="E52" s="153">
        <v>4826.5393258426957</v>
      </c>
      <c r="F52" s="153">
        <v>0</v>
      </c>
      <c r="G52" s="154">
        <v>0</v>
      </c>
      <c r="H52" s="153">
        <v>0</v>
      </c>
      <c r="I52" s="154">
        <v>0</v>
      </c>
      <c r="J52" s="153">
        <v>0</v>
      </c>
      <c r="K52" s="154">
        <v>0</v>
      </c>
      <c r="L52" s="153">
        <v>0</v>
      </c>
      <c r="M52" s="155" t="s">
        <v>201</v>
      </c>
    </row>
    <row r="53" spans="1:13" x14ac:dyDescent="0.25">
      <c r="A53" s="152" t="s">
        <v>155</v>
      </c>
      <c r="B53" s="152" t="s">
        <v>52</v>
      </c>
      <c r="C53" s="152" t="s">
        <v>76</v>
      </c>
      <c r="D53" s="152" t="s">
        <v>43</v>
      </c>
      <c r="E53" s="153">
        <v>10859.713483146064</v>
      </c>
      <c r="F53" s="153">
        <v>0</v>
      </c>
      <c r="G53" s="154">
        <v>0</v>
      </c>
      <c r="H53" s="153">
        <v>0</v>
      </c>
      <c r="I53" s="154">
        <v>0</v>
      </c>
      <c r="J53" s="153">
        <v>0</v>
      </c>
      <c r="K53" s="154">
        <v>0</v>
      </c>
      <c r="L53" s="153">
        <v>0</v>
      </c>
      <c r="M53" s="155" t="s">
        <v>201</v>
      </c>
    </row>
    <row r="54" spans="1:13" x14ac:dyDescent="0.25">
      <c r="A54" s="152" t="s">
        <v>155</v>
      </c>
      <c r="B54" s="152" t="s">
        <v>52</v>
      </c>
      <c r="C54" s="152" t="s">
        <v>80</v>
      </c>
      <c r="D54" s="152" t="s">
        <v>77</v>
      </c>
      <c r="E54" s="153">
        <v>1298.966567164179</v>
      </c>
      <c r="F54" s="153">
        <v>1298.966567164179</v>
      </c>
      <c r="G54" s="154">
        <v>1</v>
      </c>
      <c r="H54" s="153">
        <v>0</v>
      </c>
      <c r="I54" s="154">
        <v>0</v>
      </c>
      <c r="J54" s="153">
        <v>0</v>
      </c>
      <c r="K54" s="154">
        <v>0</v>
      </c>
      <c r="L54" s="153">
        <v>0</v>
      </c>
      <c r="M54" s="155" t="s">
        <v>201</v>
      </c>
    </row>
    <row r="55" spans="1:13" x14ac:dyDescent="0.25">
      <c r="A55" s="152" t="s">
        <v>155</v>
      </c>
      <c r="B55" s="152" t="s">
        <v>52</v>
      </c>
      <c r="C55" s="152" t="s">
        <v>80</v>
      </c>
      <c r="D55" s="152" t="s">
        <v>78</v>
      </c>
      <c r="E55" s="153">
        <v>46762.796417910446</v>
      </c>
      <c r="F55" s="153">
        <v>28577.264477611941</v>
      </c>
      <c r="G55" s="154">
        <v>0.61111111111111116</v>
      </c>
      <c r="H55" s="153">
        <v>28577.264477611941</v>
      </c>
      <c r="I55" s="154">
        <v>0.61111111111111116</v>
      </c>
      <c r="J55" s="153">
        <v>19484.498507462686</v>
      </c>
      <c r="K55" s="154">
        <v>0.41666666666666669</v>
      </c>
      <c r="L55" s="153">
        <v>0</v>
      </c>
      <c r="M55" s="155" t="s">
        <v>201</v>
      </c>
    </row>
    <row r="56" spans="1:13" ht="45" x14ac:dyDescent="0.25">
      <c r="A56" s="152" t="s">
        <v>155</v>
      </c>
      <c r="B56" s="152" t="s">
        <v>52</v>
      </c>
      <c r="C56" s="152" t="s">
        <v>80</v>
      </c>
      <c r="D56" s="152" t="s">
        <v>197</v>
      </c>
      <c r="E56" s="153">
        <v>6494.8328358208946</v>
      </c>
      <c r="F56" s="153">
        <v>0</v>
      </c>
      <c r="G56" s="154">
        <v>0</v>
      </c>
      <c r="H56" s="153">
        <v>0</v>
      </c>
      <c r="I56" s="154">
        <v>0</v>
      </c>
      <c r="J56" s="153">
        <v>0</v>
      </c>
      <c r="K56" s="154">
        <v>0</v>
      </c>
      <c r="L56" s="153">
        <v>0</v>
      </c>
      <c r="M56" s="155" t="s">
        <v>201</v>
      </c>
    </row>
    <row r="57" spans="1:13" x14ac:dyDescent="0.25">
      <c r="A57" s="152" t="s">
        <v>155</v>
      </c>
      <c r="B57" s="152" t="s">
        <v>52</v>
      </c>
      <c r="C57" s="152" t="s">
        <v>80</v>
      </c>
      <c r="D57" s="152" t="s">
        <v>79</v>
      </c>
      <c r="E57" s="153">
        <v>31175.197611940297</v>
      </c>
      <c r="F57" s="153">
        <v>11690.699104477611</v>
      </c>
      <c r="G57" s="154">
        <v>0.375</v>
      </c>
      <c r="H57" s="153">
        <v>11690.699104477611</v>
      </c>
      <c r="I57" s="154">
        <v>0.375</v>
      </c>
      <c r="J57" s="153">
        <v>11690.699104477611</v>
      </c>
      <c r="K57" s="154">
        <v>0.375</v>
      </c>
      <c r="L57" s="153">
        <v>0</v>
      </c>
      <c r="M57" s="155" t="s">
        <v>201</v>
      </c>
    </row>
    <row r="58" spans="1:13" ht="45" x14ac:dyDescent="0.25">
      <c r="A58" s="152" t="s">
        <v>155</v>
      </c>
      <c r="B58" s="152" t="s">
        <v>52</v>
      </c>
      <c r="C58" s="152" t="s">
        <v>80</v>
      </c>
      <c r="D58" s="152" t="s">
        <v>196</v>
      </c>
      <c r="E58" s="153">
        <v>1298.966567164179</v>
      </c>
      <c r="F58" s="153">
        <v>0</v>
      </c>
      <c r="G58" s="154">
        <v>0</v>
      </c>
      <c r="H58" s="153">
        <v>0</v>
      </c>
      <c r="I58" s="154">
        <v>0</v>
      </c>
      <c r="J58" s="153">
        <v>0</v>
      </c>
      <c r="K58" s="154">
        <v>0</v>
      </c>
      <c r="L58" s="153">
        <v>0</v>
      </c>
      <c r="M58" s="155" t="s">
        <v>201</v>
      </c>
    </row>
    <row r="59" spans="1:13" x14ac:dyDescent="0.25">
      <c r="A59" s="152" t="s">
        <v>155</v>
      </c>
      <c r="B59" s="152" t="s">
        <v>52</v>
      </c>
      <c r="C59" s="152" t="s">
        <v>83</v>
      </c>
      <c r="D59" s="152" t="s">
        <v>78</v>
      </c>
      <c r="E59" s="153">
        <v>55105.791044776124</v>
      </c>
      <c r="F59" s="153">
        <v>18368.597014925374</v>
      </c>
      <c r="G59" s="154">
        <v>0.33333333333333331</v>
      </c>
      <c r="H59" s="153">
        <v>18368.597014925374</v>
      </c>
      <c r="I59" s="154">
        <v>0.33333333333333331</v>
      </c>
      <c r="J59" s="153">
        <v>17144.023880597018</v>
      </c>
      <c r="K59" s="154">
        <v>0.31111111111111117</v>
      </c>
      <c r="L59" s="153">
        <v>0</v>
      </c>
      <c r="M59" s="155" t="s">
        <v>201</v>
      </c>
    </row>
    <row r="60" spans="1:13" ht="45" x14ac:dyDescent="0.25">
      <c r="A60" s="152" t="s">
        <v>155</v>
      </c>
      <c r="B60" s="152" t="s">
        <v>52</v>
      </c>
      <c r="C60" s="152" t="s">
        <v>83</v>
      </c>
      <c r="D60" s="152" t="s">
        <v>196</v>
      </c>
      <c r="E60" s="153">
        <v>22042.31641791045</v>
      </c>
      <c r="F60" s="153">
        <v>0</v>
      </c>
      <c r="G60" s="154">
        <v>0</v>
      </c>
      <c r="H60" s="153">
        <v>0</v>
      </c>
      <c r="I60" s="154">
        <v>0</v>
      </c>
      <c r="J60" s="153">
        <v>0</v>
      </c>
      <c r="K60" s="154">
        <v>0</v>
      </c>
      <c r="L60" s="153">
        <v>0</v>
      </c>
      <c r="M60" s="155" t="s">
        <v>201</v>
      </c>
    </row>
    <row r="61" spans="1:13" x14ac:dyDescent="0.25">
      <c r="A61" s="152" t="s">
        <v>155</v>
      </c>
      <c r="B61" s="152" t="s">
        <v>52</v>
      </c>
      <c r="C61" s="152" t="s">
        <v>83</v>
      </c>
      <c r="D61" s="152" t="s">
        <v>89</v>
      </c>
      <c r="E61" s="153">
        <v>4898.2925373134331</v>
      </c>
      <c r="F61" s="153">
        <v>0</v>
      </c>
      <c r="G61" s="154">
        <v>0</v>
      </c>
      <c r="H61" s="153">
        <v>0</v>
      </c>
      <c r="I61" s="154">
        <v>0</v>
      </c>
      <c r="J61" s="153">
        <v>0</v>
      </c>
      <c r="K61" s="154">
        <v>0</v>
      </c>
      <c r="L61" s="153">
        <v>0</v>
      </c>
      <c r="M61" s="155" t="s">
        <v>201</v>
      </c>
    </row>
    <row r="62" spans="1:13" x14ac:dyDescent="0.25">
      <c r="A62" s="152" t="s">
        <v>155</v>
      </c>
      <c r="B62" s="152" t="s">
        <v>52</v>
      </c>
      <c r="C62" s="152" t="s">
        <v>86</v>
      </c>
      <c r="D62" s="152" t="s">
        <v>78</v>
      </c>
      <c r="E62" s="153">
        <v>80497.16</v>
      </c>
      <c r="F62" s="153">
        <v>0</v>
      </c>
      <c r="G62" s="154">
        <v>0</v>
      </c>
      <c r="H62" s="153">
        <v>0</v>
      </c>
      <c r="I62" s="154">
        <v>0</v>
      </c>
      <c r="J62" s="153">
        <v>0</v>
      </c>
      <c r="K62" s="154">
        <v>0</v>
      </c>
      <c r="L62" s="153">
        <v>0</v>
      </c>
      <c r="M62" s="155" t="s">
        <v>201</v>
      </c>
    </row>
    <row r="63" spans="1:13" x14ac:dyDescent="0.25">
      <c r="A63" s="152" t="s">
        <v>155</v>
      </c>
      <c r="B63" s="152" t="s">
        <v>52</v>
      </c>
      <c r="C63" s="152" t="s">
        <v>96</v>
      </c>
      <c r="D63" s="152" t="s">
        <v>78</v>
      </c>
      <c r="E63" s="153">
        <v>55990.299677419353</v>
      </c>
      <c r="F63" s="153">
        <v>0</v>
      </c>
      <c r="G63" s="154">
        <v>0</v>
      </c>
      <c r="H63" s="153">
        <v>0</v>
      </c>
      <c r="I63" s="154">
        <v>0</v>
      </c>
      <c r="J63" s="153">
        <v>0</v>
      </c>
      <c r="K63" s="154">
        <v>0</v>
      </c>
      <c r="L63" s="153">
        <v>0</v>
      </c>
      <c r="M63" s="155" t="s">
        <v>201</v>
      </c>
    </row>
    <row r="64" spans="1:13" ht="45" x14ac:dyDescent="0.25">
      <c r="A64" s="152" t="s">
        <v>155</v>
      </c>
      <c r="B64" s="152" t="s">
        <v>52</v>
      </c>
      <c r="C64" s="152" t="s">
        <v>96</v>
      </c>
      <c r="D64" s="152" t="s">
        <v>197</v>
      </c>
      <c r="E64" s="153">
        <v>7178.2435483870959</v>
      </c>
      <c r="F64" s="153">
        <v>0</v>
      </c>
      <c r="G64" s="154">
        <v>0</v>
      </c>
      <c r="H64" s="153">
        <v>0</v>
      </c>
      <c r="I64" s="154">
        <v>0</v>
      </c>
      <c r="J64" s="153">
        <v>0</v>
      </c>
      <c r="K64" s="154">
        <v>0</v>
      </c>
      <c r="L64" s="153">
        <v>0</v>
      </c>
      <c r="M64" s="155" t="s">
        <v>201</v>
      </c>
    </row>
    <row r="65" spans="1:13" ht="45" x14ac:dyDescent="0.25">
      <c r="A65" s="152" t="s">
        <v>155</v>
      </c>
      <c r="B65" s="152" t="s">
        <v>52</v>
      </c>
      <c r="C65" s="152" t="s">
        <v>96</v>
      </c>
      <c r="D65" s="152" t="s">
        <v>196</v>
      </c>
      <c r="E65" s="153">
        <v>10049.540967741934</v>
      </c>
      <c r="F65" s="153">
        <v>2871.297419354838</v>
      </c>
      <c r="G65" s="154">
        <v>0.2857142857142857</v>
      </c>
      <c r="H65" s="153">
        <v>0</v>
      </c>
      <c r="I65" s="154">
        <v>0</v>
      </c>
      <c r="J65" s="153">
        <v>0</v>
      </c>
      <c r="K65" s="154">
        <v>0</v>
      </c>
      <c r="L65" s="153">
        <v>0</v>
      </c>
      <c r="M65" s="155" t="s">
        <v>201</v>
      </c>
    </row>
    <row r="66" spans="1:13" x14ac:dyDescent="0.25">
      <c r="A66" s="152" t="s">
        <v>155</v>
      </c>
      <c r="B66" s="152" t="s">
        <v>52</v>
      </c>
      <c r="C66" s="152" t="s">
        <v>96</v>
      </c>
      <c r="D66" s="152" t="s">
        <v>89</v>
      </c>
      <c r="E66" s="153">
        <v>4306.9461290322579</v>
      </c>
      <c r="F66" s="153">
        <v>0</v>
      </c>
      <c r="G66" s="154">
        <v>0</v>
      </c>
      <c r="H66" s="153">
        <v>0</v>
      </c>
      <c r="I66" s="154">
        <v>0</v>
      </c>
      <c r="J66" s="153">
        <v>0</v>
      </c>
      <c r="K66" s="154">
        <v>0</v>
      </c>
      <c r="L66" s="153">
        <v>0</v>
      </c>
      <c r="M66" s="155" t="s">
        <v>201</v>
      </c>
    </row>
    <row r="67" spans="1:13" x14ac:dyDescent="0.25">
      <c r="A67" s="152" t="s">
        <v>155</v>
      </c>
      <c r="B67" s="152" t="s">
        <v>52</v>
      </c>
      <c r="C67" s="152" t="s">
        <v>96</v>
      </c>
      <c r="D67" s="152" t="s">
        <v>43</v>
      </c>
      <c r="E67" s="153">
        <v>11485.189677419354</v>
      </c>
      <c r="F67" s="153">
        <v>0</v>
      </c>
      <c r="G67" s="154">
        <v>0</v>
      </c>
      <c r="H67" s="153">
        <v>0</v>
      </c>
      <c r="I67" s="154">
        <v>0</v>
      </c>
      <c r="J67" s="153">
        <v>0</v>
      </c>
      <c r="K67" s="154">
        <v>0</v>
      </c>
      <c r="L67" s="153">
        <v>0</v>
      </c>
      <c r="M67" s="155" t="s">
        <v>201</v>
      </c>
    </row>
    <row r="68" spans="1:13" x14ac:dyDescent="0.25">
      <c r="A68" s="152" t="s">
        <v>155</v>
      </c>
      <c r="B68" s="152" t="s">
        <v>52</v>
      </c>
      <c r="C68" s="152" t="s">
        <v>104</v>
      </c>
      <c r="D68" s="152" t="s">
        <v>78</v>
      </c>
      <c r="E68" s="153">
        <v>57547.239130434791</v>
      </c>
      <c r="F68" s="153">
        <v>0</v>
      </c>
      <c r="G68" s="154">
        <v>0</v>
      </c>
      <c r="H68" s="153">
        <v>0</v>
      </c>
      <c r="I68" s="154">
        <v>0</v>
      </c>
      <c r="J68" s="153">
        <v>0</v>
      </c>
      <c r="K68" s="154">
        <v>0</v>
      </c>
      <c r="L68" s="153">
        <v>0</v>
      </c>
      <c r="M68" s="155" t="s">
        <v>201</v>
      </c>
    </row>
    <row r="69" spans="1:13" ht="45" x14ac:dyDescent="0.25">
      <c r="A69" s="152" t="s">
        <v>155</v>
      </c>
      <c r="B69" s="152" t="s">
        <v>52</v>
      </c>
      <c r="C69" s="152" t="s">
        <v>104</v>
      </c>
      <c r="D69" s="152" t="s">
        <v>197</v>
      </c>
      <c r="E69" s="153">
        <v>16624.757971014496</v>
      </c>
      <c r="F69" s="153">
        <v>0</v>
      </c>
      <c r="G69" s="154">
        <v>0</v>
      </c>
      <c r="H69" s="153">
        <v>0</v>
      </c>
      <c r="I69" s="154">
        <v>0</v>
      </c>
      <c r="J69" s="153">
        <v>0</v>
      </c>
      <c r="K69" s="154">
        <v>0</v>
      </c>
      <c r="L69" s="153">
        <v>0</v>
      </c>
      <c r="M69" s="155" t="s">
        <v>201</v>
      </c>
    </row>
    <row r="70" spans="1:13" ht="45" x14ac:dyDescent="0.25">
      <c r="A70" s="152" t="s">
        <v>155</v>
      </c>
      <c r="B70" s="152" t="s">
        <v>52</v>
      </c>
      <c r="C70" s="152" t="s">
        <v>104</v>
      </c>
      <c r="D70" s="152" t="s">
        <v>196</v>
      </c>
      <c r="E70" s="153">
        <v>14067.102898550727</v>
      </c>
      <c r="F70" s="153">
        <v>0</v>
      </c>
      <c r="G70" s="154">
        <v>0</v>
      </c>
      <c r="H70" s="153">
        <v>0</v>
      </c>
      <c r="I70" s="154">
        <v>0</v>
      </c>
      <c r="J70" s="153">
        <v>0</v>
      </c>
      <c r="K70" s="154">
        <v>0</v>
      </c>
      <c r="L70" s="153">
        <v>0</v>
      </c>
      <c r="M70" s="155" t="s">
        <v>201</v>
      </c>
    </row>
    <row r="71" spans="1:13" x14ac:dyDescent="0.25">
      <c r="A71" s="152" t="s">
        <v>155</v>
      </c>
      <c r="B71" s="152" t="s">
        <v>52</v>
      </c>
      <c r="C71" s="152" t="s">
        <v>123</v>
      </c>
      <c r="D71" s="152" t="s">
        <v>78</v>
      </c>
      <c r="E71" s="153">
        <v>36078.193121311473</v>
      </c>
      <c r="F71" s="153">
        <v>0</v>
      </c>
      <c r="G71" s="154">
        <v>0</v>
      </c>
      <c r="H71" s="153">
        <v>0</v>
      </c>
      <c r="I71" s="154">
        <v>0</v>
      </c>
      <c r="J71" s="153">
        <v>0</v>
      </c>
      <c r="K71" s="154">
        <v>0</v>
      </c>
      <c r="L71" s="153">
        <v>0</v>
      </c>
      <c r="M71" s="155" t="s">
        <v>201</v>
      </c>
    </row>
    <row r="72" spans="1:13" ht="45" x14ac:dyDescent="0.25">
      <c r="A72" s="152" t="s">
        <v>155</v>
      </c>
      <c r="B72" s="152" t="s">
        <v>52</v>
      </c>
      <c r="C72" s="152" t="s">
        <v>123</v>
      </c>
      <c r="D72" s="152" t="s">
        <v>197</v>
      </c>
      <c r="E72" s="153">
        <v>6013.0321868852461</v>
      </c>
      <c r="F72" s="153">
        <v>0</v>
      </c>
      <c r="G72" s="154">
        <v>0</v>
      </c>
      <c r="H72" s="153">
        <v>0</v>
      </c>
      <c r="I72" s="154">
        <v>0</v>
      </c>
      <c r="J72" s="153">
        <v>0</v>
      </c>
      <c r="K72" s="154">
        <v>0</v>
      </c>
      <c r="L72" s="153">
        <v>0</v>
      </c>
      <c r="M72" s="155" t="s">
        <v>201</v>
      </c>
    </row>
    <row r="73" spans="1:13" ht="45" x14ac:dyDescent="0.25">
      <c r="A73" s="152" t="s">
        <v>155</v>
      </c>
      <c r="B73" s="152" t="s">
        <v>52</v>
      </c>
      <c r="C73" s="152" t="s">
        <v>123</v>
      </c>
      <c r="D73" s="152" t="s">
        <v>196</v>
      </c>
      <c r="E73" s="153">
        <v>11023.892342622952</v>
      </c>
      <c r="F73" s="153">
        <v>0</v>
      </c>
      <c r="G73" s="154">
        <v>0</v>
      </c>
      <c r="H73" s="153">
        <v>0</v>
      </c>
      <c r="I73" s="154">
        <v>0</v>
      </c>
      <c r="J73" s="153">
        <v>0</v>
      </c>
      <c r="K73" s="154">
        <v>0</v>
      </c>
      <c r="L73" s="153">
        <v>0</v>
      </c>
      <c r="M73" s="155" t="s">
        <v>201</v>
      </c>
    </row>
    <row r="74" spans="1:13" x14ac:dyDescent="0.25">
      <c r="A74" s="152" t="s">
        <v>155</v>
      </c>
      <c r="B74" s="152" t="s">
        <v>52</v>
      </c>
      <c r="C74" s="152" t="s">
        <v>123</v>
      </c>
      <c r="D74" s="152" t="s">
        <v>89</v>
      </c>
      <c r="E74" s="153">
        <v>2004.344062295082</v>
      </c>
      <c r="F74" s="153">
        <v>0</v>
      </c>
      <c r="G74" s="154">
        <v>0</v>
      </c>
      <c r="H74" s="153">
        <v>0</v>
      </c>
      <c r="I74" s="154">
        <v>0</v>
      </c>
      <c r="J74" s="153">
        <v>0</v>
      </c>
      <c r="K74" s="154">
        <v>0</v>
      </c>
      <c r="L74" s="153">
        <v>0</v>
      </c>
      <c r="M74" s="155" t="s">
        <v>201</v>
      </c>
    </row>
    <row r="75" spans="1:13" x14ac:dyDescent="0.25">
      <c r="A75" s="152" t="s">
        <v>155</v>
      </c>
      <c r="B75" s="152" t="s">
        <v>52</v>
      </c>
      <c r="C75" s="152" t="s">
        <v>123</v>
      </c>
      <c r="D75" s="152" t="s">
        <v>43</v>
      </c>
      <c r="E75" s="153">
        <v>6013.0321868852461</v>
      </c>
      <c r="F75" s="153">
        <v>0</v>
      </c>
      <c r="G75" s="154">
        <v>0</v>
      </c>
      <c r="H75" s="153">
        <v>0</v>
      </c>
      <c r="I75" s="154">
        <v>0</v>
      </c>
      <c r="J75" s="153">
        <v>0</v>
      </c>
      <c r="K75" s="154">
        <v>0</v>
      </c>
      <c r="L75" s="153">
        <v>0</v>
      </c>
      <c r="M75" s="155" t="s">
        <v>201</v>
      </c>
    </row>
    <row r="76" spans="1:13" x14ac:dyDescent="0.25">
      <c r="A76" s="152" t="s">
        <v>155</v>
      </c>
      <c r="B76" s="152" t="s">
        <v>52</v>
      </c>
      <c r="C76" s="152" t="s">
        <v>126</v>
      </c>
      <c r="D76" s="152" t="s">
        <v>78</v>
      </c>
      <c r="E76" s="153">
        <v>5715.3488090909104</v>
      </c>
      <c r="F76" s="153">
        <v>0</v>
      </c>
      <c r="G76" s="154">
        <v>0</v>
      </c>
      <c r="H76" s="153">
        <v>0</v>
      </c>
      <c r="I76" s="154">
        <v>0</v>
      </c>
      <c r="J76" s="153">
        <v>0</v>
      </c>
      <c r="K76" s="154">
        <v>0</v>
      </c>
      <c r="L76" s="153">
        <v>0</v>
      </c>
      <c r="M76" s="155" t="s">
        <v>201</v>
      </c>
    </row>
    <row r="77" spans="1:13" ht="45" x14ac:dyDescent="0.25">
      <c r="A77" s="152" t="s">
        <v>155</v>
      </c>
      <c r="B77" s="152" t="s">
        <v>52</v>
      </c>
      <c r="C77" s="152" t="s">
        <v>126</v>
      </c>
      <c r="D77" s="152" t="s">
        <v>197</v>
      </c>
      <c r="E77" s="153">
        <v>17146.046427272733</v>
      </c>
      <c r="F77" s="153">
        <v>0</v>
      </c>
      <c r="G77" s="154">
        <v>0</v>
      </c>
      <c r="H77" s="153">
        <v>0</v>
      </c>
      <c r="I77" s="154">
        <v>0</v>
      </c>
      <c r="J77" s="153">
        <v>0</v>
      </c>
      <c r="K77" s="154">
        <v>0</v>
      </c>
      <c r="L77" s="153">
        <v>0</v>
      </c>
      <c r="M77" s="155" t="s">
        <v>201</v>
      </c>
    </row>
    <row r="78" spans="1:13" x14ac:dyDescent="0.25">
      <c r="A78" s="152" t="s">
        <v>155</v>
      </c>
      <c r="B78" s="152" t="s">
        <v>52</v>
      </c>
      <c r="C78" s="152" t="s">
        <v>126</v>
      </c>
      <c r="D78" s="152" t="s">
        <v>79</v>
      </c>
      <c r="E78" s="153">
        <v>40007.441663636375</v>
      </c>
      <c r="F78" s="153">
        <v>0</v>
      </c>
      <c r="G78" s="154">
        <v>0</v>
      </c>
      <c r="H78" s="153">
        <v>0</v>
      </c>
      <c r="I78" s="154">
        <v>0</v>
      </c>
      <c r="J78" s="153">
        <v>0</v>
      </c>
      <c r="K78" s="154">
        <v>0</v>
      </c>
      <c r="L78" s="153">
        <v>0</v>
      </c>
      <c r="M78" s="155" t="s">
        <v>201</v>
      </c>
    </row>
    <row r="79" spans="1:13" x14ac:dyDescent="0.25">
      <c r="A79" s="152" t="s">
        <v>155</v>
      </c>
      <c r="B79" s="152" t="s">
        <v>52</v>
      </c>
      <c r="C79" s="152" t="s">
        <v>131</v>
      </c>
      <c r="D79" s="152" t="s">
        <v>77</v>
      </c>
      <c r="E79" s="153">
        <v>2476.7033333333334</v>
      </c>
      <c r="F79" s="153">
        <v>0</v>
      </c>
      <c r="G79" s="154">
        <v>0</v>
      </c>
      <c r="H79" s="153">
        <v>0</v>
      </c>
      <c r="I79" s="154">
        <v>0</v>
      </c>
      <c r="J79" s="153">
        <v>0</v>
      </c>
      <c r="K79" s="154">
        <v>0</v>
      </c>
      <c r="L79" s="153">
        <v>0</v>
      </c>
      <c r="M79" s="155" t="s">
        <v>201</v>
      </c>
    </row>
    <row r="80" spans="1:13" x14ac:dyDescent="0.25">
      <c r="A80" s="152" t="s">
        <v>155</v>
      </c>
      <c r="B80" s="152" t="s">
        <v>52</v>
      </c>
      <c r="C80" s="152" t="s">
        <v>131</v>
      </c>
      <c r="D80" s="152" t="s">
        <v>78</v>
      </c>
      <c r="E80" s="153">
        <v>17336.923333333332</v>
      </c>
      <c r="F80" s="153">
        <v>0</v>
      </c>
      <c r="G80" s="154">
        <v>0</v>
      </c>
      <c r="H80" s="153">
        <v>0</v>
      </c>
      <c r="I80" s="154">
        <v>0</v>
      </c>
      <c r="J80" s="153">
        <v>0</v>
      </c>
      <c r="K80" s="154">
        <v>0</v>
      </c>
      <c r="L80" s="153">
        <v>0</v>
      </c>
      <c r="M80" s="155" t="s">
        <v>201</v>
      </c>
    </row>
    <row r="81" spans="1:13" ht="45" x14ac:dyDescent="0.25">
      <c r="A81" s="152" t="s">
        <v>155</v>
      </c>
      <c r="B81" s="152" t="s">
        <v>52</v>
      </c>
      <c r="C81" s="152" t="s">
        <v>131</v>
      </c>
      <c r="D81" s="152" t="s">
        <v>197</v>
      </c>
      <c r="E81" s="153">
        <v>9906.8133333333335</v>
      </c>
      <c r="F81" s="153">
        <v>0</v>
      </c>
      <c r="G81" s="154">
        <v>0</v>
      </c>
      <c r="H81" s="153">
        <v>0</v>
      </c>
      <c r="I81" s="154">
        <v>0</v>
      </c>
      <c r="J81" s="153">
        <v>0</v>
      </c>
      <c r="K81" s="154">
        <v>0</v>
      </c>
      <c r="L81" s="153">
        <v>0</v>
      </c>
      <c r="M81" s="155" t="s">
        <v>201</v>
      </c>
    </row>
    <row r="82" spans="1:13" x14ac:dyDescent="0.25">
      <c r="A82" s="152" t="s">
        <v>155</v>
      </c>
      <c r="B82" s="152" t="s">
        <v>52</v>
      </c>
      <c r="C82" s="152" t="s">
        <v>131</v>
      </c>
      <c r="D82" s="152" t="s">
        <v>79</v>
      </c>
      <c r="E82" s="153">
        <v>64394.286666666667</v>
      </c>
      <c r="F82" s="153">
        <v>0</v>
      </c>
      <c r="G82" s="154">
        <v>0</v>
      </c>
      <c r="H82" s="153">
        <v>0</v>
      </c>
      <c r="I82" s="154">
        <v>0</v>
      </c>
      <c r="J82" s="153">
        <v>0</v>
      </c>
      <c r="K82" s="154">
        <v>0</v>
      </c>
      <c r="L82" s="153">
        <v>0</v>
      </c>
      <c r="M82" s="155" t="s">
        <v>201</v>
      </c>
    </row>
    <row r="83" spans="1:13" ht="45" x14ac:dyDescent="0.25">
      <c r="A83" s="152" t="s">
        <v>155</v>
      </c>
      <c r="B83" s="152" t="s">
        <v>52</v>
      </c>
      <c r="C83" s="152" t="s">
        <v>131</v>
      </c>
      <c r="D83" s="152" t="s">
        <v>196</v>
      </c>
      <c r="E83" s="153">
        <v>19813.626666666667</v>
      </c>
      <c r="F83" s="153">
        <v>0</v>
      </c>
      <c r="G83" s="154">
        <v>0</v>
      </c>
      <c r="H83" s="153">
        <v>0</v>
      </c>
      <c r="I83" s="154">
        <v>0</v>
      </c>
      <c r="J83" s="153">
        <v>0</v>
      </c>
      <c r="K83" s="154">
        <v>0</v>
      </c>
      <c r="L83" s="153">
        <v>0</v>
      </c>
      <c r="M83" s="155" t="s">
        <v>201</v>
      </c>
    </row>
    <row r="84" spans="1:13" ht="30" x14ac:dyDescent="0.25">
      <c r="A84" s="152" t="s">
        <v>155</v>
      </c>
      <c r="B84" s="152" t="s">
        <v>52</v>
      </c>
      <c r="C84" s="152" t="s">
        <v>191</v>
      </c>
      <c r="D84" s="152" t="s">
        <v>84</v>
      </c>
      <c r="E84" s="153">
        <v>162000</v>
      </c>
      <c r="F84" s="156"/>
      <c r="G84" s="156"/>
      <c r="H84" s="156"/>
      <c r="I84" s="156"/>
      <c r="J84" s="156"/>
      <c r="K84" s="156"/>
      <c r="L84" s="153">
        <v>0</v>
      </c>
      <c r="M84" s="155" t="s">
        <v>201</v>
      </c>
    </row>
    <row r="85" spans="1:13" ht="30" x14ac:dyDescent="0.25">
      <c r="A85" s="152" t="s">
        <v>155</v>
      </c>
      <c r="B85" s="152" t="s">
        <v>52</v>
      </c>
      <c r="C85" s="152" t="s">
        <v>188</v>
      </c>
      <c r="D85" s="152" t="s">
        <v>150</v>
      </c>
      <c r="E85" s="153">
        <v>975.83</v>
      </c>
      <c r="F85" s="156"/>
      <c r="G85" s="156"/>
      <c r="H85" s="156"/>
      <c r="I85" s="156"/>
      <c r="J85" s="156"/>
      <c r="K85" s="156"/>
      <c r="L85" s="153">
        <v>0</v>
      </c>
      <c r="M85" s="155" t="s">
        <v>201</v>
      </c>
    </row>
    <row r="86" spans="1:13" ht="30" x14ac:dyDescent="0.25">
      <c r="A86" s="152" t="s">
        <v>155</v>
      </c>
      <c r="B86" s="152" t="s">
        <v>52</v>
      </c>
      <c r="C86" s="152" t="s">
        <v>188</v>
      </c>
      <c r="D86" s="152" t="s">
        <v>151</v>
      </c>
      <c r="E86" s="153">
        <v>5855</v>
      </c>
      <c r="F86" s="156"/>
      <c r="G86" s="156"/>
      <c r="H86" s="156"/>
      <c r="I86" s="156"/>
      <c r="J86" s="156"/>
      <c r="K86" s="156"/>
      <c r="L86" s="153">
        <v>0</v>
      </c>
      <c r="M86" s="155" t="s">
        <v>201</v>
      </c>
    </row>
    <row r="87" spans="1:13" ht="30" x14ac:dyDescent="0.25">
      <c r="A87" s="155" t="s">
        <v>170</v>
      </c>
      <c r="B87" s="155" t="s">
        <v>170</v>
      </c>
      <c r="C87" s="155" t="s">
        <v>170</v>
      </c>
      <c r="D87" s="155" t="s">
        <v>170</v>
      </c>
      <c r="E87" s="155" t="s">
        <v>247</v>
      </c>
      <c r="F87" s="155" t="s">
        <v>248</v>
      </c>
      <c r="G87" s="155" t="s">
        <v>170</v>
      </c>
      <c r="H87" s="155" t="s">
        <v>249</v>
      </c>
      <c r="I87" s="155" t="s">
        <v>170</v>
      </c>
      <c r="J87" s="155" t="s">
        <v>250</v>
      </c>
      <c r="K87" s="155" t="s">
        <v>170</v>
      </c>
      <c r="L87" s="155" t="s">
        <v>251</v>
      </c>
      <c r="M87" s="15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5" t="s">
        <v>192</v>
      </c>
      <c r="B1" s="145" t="s">
        <v>156</v>
      </c>
      <c r="C1" s="145" t="s">
        <v>193</v>
      </c>
      <c r="D1" s="145" t="s">
        <v>158</v>
      </c>
      <c r="E1" s="145" t="s">
        <v>198</v>
      </c>
      <c r="F1" s="145" t="s">
        <v>160</v>
      </c>
      <c r="G1" s="145" t="s">
        <v>161</v>
      </c>
      <c r="H1" s="145" t="s">
        <v>162</v>
      </c>
      <c r="I1" s="145" t="s">
        <v>186</v>
      </c>
      <c r="J1" s="145" t="s">
        <v>164</v>
      </c>
      <c r="K1" s="145" t="s">
        <v>187</v>
      </c>
      <c r="L1" s="145" t="s">
        <v>199</v>
      </c>
      <c r="M1" s="145" t="s">
        <v>200</v>
      </c>
    </row>
    <row r="2" spans="1:13" x14ac:dyDescent="0.25">
      <c r="A2" s="146" t="s">
        <v>155</v>
      </c>
      <c r="B2" s="146" t="s">
        <v>52</v>
      </c>
      <c r="C2" s="146" t="s">
        <v>100</v>
      </c>
      <c r="D2" s="146" t="s">
        <v>101</v>
      </c>
      <c r="E2" s="147">
        <v>9468.9837538461543</v>
      </c>
      <c r="F2" s="147">
        <v>0</v>
      </c>
      <c r="G2" s="148">
        <v>0</v>
      </c>
      <c r="H2" s="147">
        <v>0</v>
      </c>
      <c r="I2" s="148">
        <v>0</v>
      </c>
      <c r="J2" s="147">
        <v>0</v>
      </c>
      <c r="K2" s="148">
        <v>0</v>
      </c>
      <c r="L2" s="147">
        <v>0</v>
      </c>
      <c r="M2" s="149" t="s">
        <v>201</v>
      </c>
    </row>
    <row r="3" spans="1:13" x14ac:dyDescent="0.25">
      <c r="A3" s="146" t="s">
        <v>155</v>
      </c>
      <c r="B3" s="146" t="s">
        <v>52</v>
      </c>
      <c r="C3" s="146" t="s">
        <v>100</v>
      </c>
      <c r="D3" s="146" t="s">
        <v>89</v>
      </c>
      <c r="E3" s="147">
        <v>4734.4918769230771</v>
      </c>
      <c r="F3" s="147">
        <v>0</v>
      </c>
      <c r="G3" s="148">
        <v>0</v>
      </c>
      <c r="H3" s="147">
        <v>0</v>
      </c>
      <c r="I3" s="148">
        <v>0</v>
      </c>
      <c r="J3" s="147">
        <v>0</v>
      </c>
      <c r="K3" s="148">
        <v>0</v>
      </c>
      <c r="L3" s="147">
        <v>0</v>
      </c>
      <c r="M3" s="149" t="s">
        <v>201</v>
      </c>
    </row>
    <row r="4" spans="1:13" x14ac:dyDescent="0.25">
      <c r="A4" s="146" t="s">
        <v>155</v>
      </c>
      <c r="B4" s="146" t="s">
        <v>52</v>
      </c>
      <c r="C4" s="146" t="s">
        <v>100</v>
      </c>
      <c r="D4" s="146" t="s">
        <v>244</v>
      </c>
      <c r="E4" s="147">
        <v>4734.4918769230771</v>
      </c>
      <c r="F4" s="147">
        <v>0</v>
      </c>
      <c r="G4" s="148">
        <v>0</v>
      </c>
      <c r="H4" s="147">
        <v>0</v>
      </c>
      <c r="I4" s="148">
        <v>0</v>
      </c>
      <c r="J4" s="147">
        <v>0</v>
      </c>
      <c r="K4" s="148">
        <v>0</v>
      </c>
      <c r="L4" s="147">
        <v>0</v>
      </c>
      <c r="M4" s="149" t="s">
        <v>201</v>
      </c>
    </row>
    <row r="5" spans="1:13" x14ac:dyDescent="0.25">
      <c r="A5" s="146" t="s">
        <v>155</v>
      </c>
      <c r="B5" s="146" t="s">
        <v>52</v>
      </c>
      <c r="C5" s="146" t="s">
        <v>100</v>
      </c>
      <c r="D5" s="146" t="s">
        <v>245</v>
      </c>
      <c r="E5" s="147">
        <v>37875.935015384617</v>
      </c>
      <c r="F5" s="147">
        <v>0</v>
      </c>
      <c r="G5" s="148">
        <v>0</v>
      </c>
      <c r="H5" s="147">
        <v>0</v>
      </c>
      <c r="I5" s="148">
        <v>0</v>
      </c>
      <c r="J5" s="147">
        <v>0</v>
      </c>
      <c r="K5" s="148">
        <v>0</v>
      </c>
      <c r="L5" s="147">
        <v>0</v>
      </c>
      <c r="M5" s="149" t="s">
        <v>201</v>
      </c>
    </row>
    <row r="6" spans="1:13" x14ac:dyDescent="0.25">
      <c r="A6" s="146" t="s">
        <v>155</v>
      </c>
      <c r="B6" s="146" t="s">
        <v>52</v>
      </c>
      <c r="C6" s="146" t="s">
        <v>100</v>
      </c>
      <c r="D6" s="146" t="s">
        <v>102</v>
      </c>
      <c r="E6" s="147">
        <v>4734.4918769230771</v>
      </c>
      <c r="F6" s="147">
        <v>0</v>
      </c>
      <c r="G6" s="148">
        <v>0</v>
      </c>
      <c r="H6" s="147">
        <v>0</v>
      </c>
      <c r="I6" s="148">
        <v>0</v>
      </c>
      <c r="J6" s="147">
        <v>0</v>
      </c>
      <c r="K6" s="148">
        <v>0</v>
      </c>
      <c r="L6" s="147">
        <v>0</v>
      </c>
      <c r="M6" s="149" t="s">
        <v>201</v>
      </c>
    </row>
    <row r="7" spans="1:13" x14ac:dyDescent="0.25">
      <c r="A7" s="146" t="s">
        <v>155</v>
      </c>
      <c r="B7" s="146" t="s">
        <v>52</v>
      </c>
      <c r="C7" s="146" t="s">
        <v>103</v>
      </c>
      <c r="D7" s="146" t="s">
        <v>101</v>
      </c>
      <c r="E7" s="147">
        <v>30774.177199999995</v>
      </c>
      <c r="F7" s="147">
        <v>0</v>
      </c>
      <c r="G7" s="148">
        <v>0</v>
      </c>
      <c r="H7" s="147">
        <v>0</v>
      </c>
      <c r="I7" s="148">
        <v>0</v>
      </c>
      <c r="J7" s="147">
        <v>0</v>
      </c>
      <c r="K7" s="148">
        <v>0</v>
      </c>
      <c r="L7" s="147">
        <v>0</v>
      </c>
      <c r="M7" s="149" t="s">
        <v>201</v>
      </c>
    </row>
    <row r="8" spans="1:13" x14ac:dyDescent="0.25">
      <c r="A8" s="146" t="s">
        <v>155</v>
      </c>
      <c r="B8" s="146" t="s">
        <v>52</v>
      </c>
      <c r="C8" s="146" t="s">
        <v>103</v>
      </c>
      <c r="D8" s="146" t="s">
        <v>246</v>
      </c>
      <c r="E8" s="147">
        <v>15387.088599999997</v>
      </c>
      <c r="F8" s="147">
        <v>15387.088599999997</v>
      </c>
      <c r="G8" s="148">
        <v>1</v>
      </c>
      <c r="H8" s="147">
        <v>0</v>
      </c>
      <c r="I8" s="148">
        <v>0</v>
      </c>
      <c r="J8" s="147">
        <v>0</v>
      </c>
      <c r="K8" s="148">
        <v>0</v>
      </c>
      <c r="L8" s="147">
        <v>0</v>
      </c>
      <c r="M8" s="149" t="s">
        <v>201</v>
      </c>
    </row>
    <row r="9" spans="1:13" x14ac:dyDescent="0.25">
      <c r="A9" s="146" t="s">
        <v>155</v>
      </c>
      <c r="B9" s="146" t="s">
        <v>52</v>
      </c>
      <c r="C9" s="146" t="s">
        <v>103</v>
      </c>
      <c r="D9" s="146" t="s">
        <v>102</v>
      </c>
      <c r="E9" s="147">
        <v>15387.088599999997</v>
      </c>
      <c r="F9" s="147">
        <v>0</v>
      </c>
      <c r="G9" s="148">
        <v>0</v>
      </c>
      <c r="H9" s="147">
        <v>0</v>
      </c>
      <c r="I9" s="148">
        <v>0</v>
      </c>
      <c r="J9" s="147">
        <v>0</v>
      </c>
      <c r="K9" s="148">
        <v>0</v>
      </c>
      <c r="L9" s="147">
        <v>0</v>
      </c>
      <c r="M9" s="149" t="s">
        <v>201</v>
      </c>
    </row>
    <row r="10" spans="1:13" x14ac:dyDescent="0.25">
      <c r="A10" s="146" t="s">
        <v>155</v>
      </c>
      <c r="B10" s="146" t="s">
        <v>52</v>
      </c>
      <c r="C10" s="146" t="s">
        <v>135</v>
      </c>
      <c r="D10" s="146" t="s">
        <v>136</v>
      </c>
      <c r="E10" s="147">
        <v>116758.24000000002</v>
      </c>
      <c r="F10" s="147">
        <v>0</v>
      </c>
      <c r="G10" s="148">
        <v>0</v>
      </c>
      <c r="H10" s="147">
        <v>0</v>
      </c>
      <c r="I10" s="148">
        <v>0</v>
      </c>
      <c r="J10" s="147">
        <v>0</v>
      </c>
      <c r="K10" s="148">
        <v>0</v>
      </c>
      <c r="L10" s="147">
        <v>0</v>
      </c>
      <c r="M10" s="149" t="s">
        <v>201</v>
      </c>
    </row>
    <row r="11" spans="1:13" x14ac:dyDescent="0.25">
      <c r="A11" s="146" t="s">
        <v>155</v>
      </c>
      <c r="B11" s="146" t="s">
        <v>52</v>
      </c>
      <c r="C11" s="146" t="s">
        <v>92</v>
      </c>
      <c r="D11" s="146" t="s">
        <v>93</v>
      </c>
      <c r="E11" s="147">
        <v>3632.6453241000008</v>
      </c>
      <c r="F11" s="147">
        <v>3632.6453241000008</v>
      </c>
      <c r="G11" s="148">
        <v>1</v>
      </c>
      <c r="H11" s="147">
        <v>3632.6453241000008</v>
      </c>
      <c r="I11" s="148">
        <v>1</v>
      </c>
      <c r="J11" s="147">
        <v>3632.6453241000008</v>
      </c>
      <c r="K11" s="148">
        <v>1</v>
      </c>
      <c r="L11" s="147">
        <v>3632.6453241000008</v>
      </c>
      <c r="M11" s="149" t="s">
        <v>202</v>
      </c>
    </row>
    <row r="12" spans="1:13" ht="30" x14ac:dyDescent="0.25">
      <c r="A12" s="146" t="s">
        <v>155</v>
      </c>
      <c r="B12" s="146" t="s">
        <v>52</v>
      </c>
      <c r="C12" s="146" t="s">
        <v>94</v>
      </c>
      <c r="D12" s="146" t="s">
        <v>51</v>
      </c>
      <c r="E12" s="147">
        <v>66526.931673225001</v>
      </c>
      <c r="F12" s="147">
        <v>66526.931673225001</v>
      </c>
      <c r="G12" s="148">
        <v>1</v>
      </c>
      <c r="H12" s="147">
        <v>66526.931673225001</v>
      </c>
      <c r="I12" s="148">
        <v>1</v>
      </c>
      <c r="J12" s="147">
        <v>66526.931673225001</v>
      </c>
      <c r="K12" s="148">
        <v>1</v>
      </c>
      <c r="L12" s="147">
        <v>66526.931673225001</v>
      </c>
      <c r="M12" s="149" t="s">
        <v>202</v>
      </c>
    </row>
    <row r="13" spans="1:13" ht="30" x14ac:dyDescent="0.25">
      <c r="A13" s="146" t="s">
        <v>155</v>
      </c>
      <c r="B13" s="146" t="s">
        <v>52</v>
      </c>
      <c r="C13" s="146" t="s">
        <v>95</v>
      </c>
      <c r="D13" s="146" t="s">
        <v>168</v>
      </c>
      <c r="E13" s="147">
        <v>27322.570000000007</v>
      </c>
      <c r="F13" s="147">
        <v>27322.570000000007</v>
      </c>
      <c r="G13" s="148">
        <v>1</v>
      </c>
      <c r="H13" s="147">
        <v>27322.570000000007</v>
      </c>
      <c r="I13" s="148">
        <v>1</v>
      </c>
      <c r="J13" s="147">
        <v>27322.570000000007</v>
      </c>
      <c r="K13" s="148">
        <v>1</v>
      </c>
      <c r="L13" s="147">
        <v>27322.570000000007</v>
      </c>
      <c r="M13" s="149" t="s">
        <v>202</v>
      </c>
    </row>
    <row r="14" spans="1:13" ht="30" x14ac:dyDescent="0.25">
      <c r="A14" s="146" t="s">
        <v>155</v>
      </c>
      <c r="B14" s="146" t="s">
        <v>52</v>
      </c>
      <c r="C14" s="146" t="s">
        <v>127</v>
      </c>
      <c r="D14" s="146" t="s">
        <v>74</v>
      </c>
      <c r="E14" s="147">
        <v>4422.2285714285708</v>
      </c>
      <c r="F14" s="147">
        <v>4422.2285714285708</v>
      </c>
      <c r="G14" s="148">
        <v>1</v>
      </c>
      <c r="H14" s="147">
        <v>4422.2285714285708</v>
      </c>
      <c r="I14" s="148">
        <v>1</v>
      </c>
      <c r="J14" s="147">
        <v>3316.6714285714279</v>
      </c>
      <c r="K14" s="148">
        <v>0.75</v>
      </c>
      <c r="L14" s="147">
        <v>0</v>
      </c>
      <c r="M14" s="149" t="s">
        <v>201</v>
      </c>
    </row>
    <row r="15" spans="1:13" ht="30" x14ac:dyDescent="0.25">
      <c r="A15" s="146" t="s">
        <v>155</v>
      </c>
      <c r="B15" s="146" t="s">
        <v>52</v>
      </c>
      <c r="C15" s="146" t="s">
        <v>127</v>
      </c>
      <c r="D15" s="146" t="s">
        <v>46</v>
      </c>
      <c r="E15" s="147">
        <v>3316.6714285714279</v>
      </c>
      <c r="F15" s="147">
        <v>3316.6714285714279</v>
      </c>
      <c r="G15" s="148">
        <v>1</v>
      </c>
      <c r="H15" s="147">
        <v>3316.6714285714279</v>
      </c>
      <c r="I15" s="148">
        <v>1</v>
      </c>
      <c r="J15" s="147">
        <v>3316.6714285714279</v>
      </c>
      <c r="K15" s="148">
        <v>1</v>
      </c>
      <c r="L15" s="147">
        <v>3316.6714285714279</v>
      </c>
      <c r="M15" s="149" t="s">
        <v>202</v>
      </c>
    </row>
    <row r="16" spans="1:13" ht="30" x14ac:dyDescent="0.25">
      <c r="A16" s="146" t="s">
        <v>155</v>
      </c>
      <c r="B16" s="146" t="s">
        <v>52</v>
      </c>
      <c r="C16" s="146" t="s">
        <v>129</v>
      </c>
      <c r="D16" s="146" t="s">
        <v>74</v>
      </c>
      <c r="E16" s="147">
        <v>12606.699999999999</v>
      </c>
      <c r="F16" s="147">
        <v>12606.699999999999</v>
      </c>
      <c r="G16" s="148">
        <v>1</v>
      </c>
      <c r="H16" s="147">
        <v>12606.699999999999</v>
      </c>
      <c r="I16" s="148">
        <v>1</v>
      </c>
      <c r="J16" s="147">
        <v>12606.699999999999</v>
      </c>
      <c r="K16" s="148">
        <v>1</v>
      </c>
      <c r="L16" s="147">
        <v>12606.699999999999</v>
      </c>
      <c r="M16" s="149" t="s">
        <v>202</v>
      </c>
    </row>
    <row r="17" spans="1:13" ht="30" x14ac:dyDescent="0.25">
      <c r="A17" s="146" t="s">
        <v>155</v>
      </c>
      <c r="B17" s="146" t="s">
        <v>52</v>
      </c>
      <c r="C17" s="146" t="s">
        <v>212</v>
      </c>
      <c r="D17" s="146" t="s">
        <v>213</v>
      </c>
      <c r="E17" s="147">
        <v>437.82982499999997</v>
      </c>
      <c r="F17" s="147">
        <v>437.82982499999997</v>
      </c>
      <c r="G17" s="148">
        <v>1</v>
      </c>
      <c r="H17" s="147">
        <v>437.82982499999997</v>
      </c>
      <c r="I17" s="148">
        <v>1</v>
      </c>
      <c r="J17" s="147">
        <v>437.82982499999997</v>
      </c>
      <c r="K17" s="148">
        <v>1</v>
      </c>
      <c r="L17" s="147">
        <v>437.82982499999997</v>
      </c>
      <c r="M17" s="149" t="s">
        <v>202</v>
      </c>
    </row>
    <row r="18" spans="1:13" ht="30" x14ac:dyDescent="0.25">
      <c r="A18" s="146" t="s">
        <v>155</v>
      </c>
      <c r="B18" s="146" t="s">
        <v>52</v>
      </c>
      <c r="C18" s="146" t="s">
        <v>124</v>
      </c>
      <c r="D18" s="146" t="s">
        <v>74</v>
      </c>
      <c r="E18" s="147">
        <v>11821.4</v>
      </c>
      <c r="F18" s="147">
        <v>11821.4</v>
      </c>
      <c r="G18" s="148">
        <v>1</v>
      </c>
      <c r="H18" s="147">
        <v>11821.4</v>
      </c>
      <c r="I18" s="148">
        <v>1</v>
      </c>
      <c r="J18" s="147">
        <v>11821.4</v>
      </c>
      <c r="K18" s="148">
        <v>1</v>
      </c>
      <c r="L18" s="147">
        <v>11821.4</v>
      </c>
      <c r="M18" s="149" t="s">
        <v>202</v>
      </c>
    </row>
    <row r="19" spans="1:13" ht="30" x14ac:dyDescent="0.25">
      <c r="A19" s="146" t="s">
        <v>155</v>
      </c>
      <c r="B19" s="146" t="s">
        <v>52</v>
      </c>
      <c r="C19" s="146" t="s">
        <v>167</v>
      </c>
      <c r="D19" s="146" t="s">
        <v>74</v>
      </c>
      <c r="E19" s="147">
        <v>13649.199999999997</v>
      </c>
      <c r="F19" s="147">
        <v>13649.199999999997</v>
      </c>
      <c r="G19" s="148">
        <v>1</v>
      </c>
      <c r="H19" s="147">
        <v>13649.199999999997</v>
      </c>
      <c r="I19" s="148">
        <v>1</v>
      </c>
      <c r="J19" s="147">
        <v>13649.199999999997</v>
      </c>
      <c r="K19" s="148">
        <v>1</v>
      </c>
      <c r="L19" s="147">
        <v>13649.199999999997</v>
      </c>
      <c r="M19" s="149" t="s">
        <v>202</v>
      </c>
    </row>
    <row r="20" spans="1:13" ht="30" x14ac:dyDescent="0.25">
      <c r="A20" s="146" t="s">
        <v>155</v>
      </c>
      <c r="B20" s="146" t="s">
        <v>52</v>
      </c>
      <c r="C20" s="146" t="s">
        <v>73</v>
      </c>
      <c r="D20" s="146" t="s">
        <v>74</v>
      </c>
      <c r="E20" s="147">
        <v>18010.695291250006</v>
      </c>
      <c r="F20" s="147">
        <v>12607.486703875004</v>
      </c>
      <c r="G20" s="148">
        <v>0.7</v>
      </c>
      <c r="H20" s="147">
        <v>0</v>
      </c>
      <c r="I20" s="148">
        <v>0</v>
      </c>
      <c r="J20" s="147">
        <v>0</v>
      </c>
      <c r="K20" s="148">
        <v>0</v>
      </c>
      <c r="L20" s="147">
        <v>0</v>
      </c>
      <c r="M20" s="149" t="s">
        <v>201</v>
      </c>
    </row>
    <row r="21" spans="1:13" ht="30" x14ac:dyDescent="0.25">
      <c r="A21" s="146" t="s">
        <v>155</v>
      </c>
      <c r="B21" s="146" t="s">
        <v>52</v>
      </c>
      <c r="C21" s="146" t="s">
        <v>90</v>
      </c>
      <c r="D21" s="146" t="s">
        <v>74</v>
      </c>
      <c r="E21" s="147">
        <v>14499.954724850006</v>
      </c>
      <c r="F21" s="147">
        <v>14499.954724850006</v>
      </c>
      <c r="G21" s="148">
        <v>1</v>
      </c>
      <c r="H21" s="147">
        <v>14499.954724850006</v>
      </c>
      <c r="I21" s="148">
        <v>1</v>
      </c>
      <c r="J21" s="147">
        <v>14499.954724850006</v>
      </c>
      <c r="K21" s="148">
        <v>1</v>
      </c>
      <c r="L21" s="147">
        <v>14499.954724850006</v>
      </c>
      <c r="M21" s="149" t="s">
        <v>202</v>
      </c>
    </row>
    <row r="22" spans="1:13" x14ac:dyDescent="0.25">
      <c r="A22" s="146" t="s">
        <v>155</v>
      </c>
      <c r="B22" s="146" t="s">
        <v>105</v>
      </c>
      <c r="C22" s="146" t="s">
        <v>173</v>
      </c>
      <c r="D22" s="146" t="s">
        <v>107</v>
      </c>
      <c r="E22" s="147">
        <v>1420480</v>
      </c>
      <c r="F22" s="150"/>
      <c r="G22" s="150"/>
      <c r="H22" s="150"/>
      <c r="I22" s="150"/>
      <c r="J22" s="150"/>
      <c r="K22" s="150"/>
      <c r="L22" s="147">
        <v>0</v>
      </c>
      <c r="M22" s="149" t="s">
        <v>201</v>
      </c>
    </row>
    <row r="23" spans="1:13" x14ac:dyDescent="0.25">
      <c r="A23" s="146" t="s">
        <v>155</v>
      </c>
      <c r="B23" s="146" t="s">
        <v>105</v>
      </c>
      <c r="C23" s="146" t="s">
        <v>174</v>
      </c>
      <c r="D23" s="146" t="s">
        <v>107</v>
      </c>
      <c r="E23" s="147">
        <v>352478.99232000008</v>
      </c>
      <c r="F23" s="150"/>
      <c r="G23" s="150"/>
      <c r="H23" s="150"/>
      <c r="I23" s="150"/>
      <c r="J23" s="150"/>
      <c r="K23" s="150"/>
      <c r="L23" s="147">
        <v>0</v>
      </c>
      <c r="M23" s="149" t="s">
        <v>201</v>
      </c>
    </row>
    <row r="24" spans="1:13" x14ac:dyDescent="0.25">
      <c r="A24" s="146" t="s">
        <v>155</v>
      </c>
      <c r="B24" s="146" t="s">
        <v>105</v>
      </c>
      <c r="C24" s="146" t="s">
        <v>41</v>
      </c>
      <c r="D24" s="146" t="s">
        <v>107</v>
      </c>
      <c r="E24" s="147">
        <v>250809.98000000007</v>
      </c>
      <c r="F24" s="150"/>
      <c r="G24" s="150"/>
      <c r="H24" s="150"/>
      <c r="I24" s="150"/>
      <c r="J24" s="150"/>
      <c r="K24" s="150"/>
      <c r="L24" s="147">
        <v>0</v>
      </c>
      <c r="M24" s="149" t="s">
        <v>201</v>
      </c>
    </row>
    <row r="25" spans="1:13" x14ac:dyDescent="0.25">
      <c r="A25" s="146" t="s">
        <v>155</v>
      </c>
      <c r="B25" s="146" t="s">
        <v>105</v>
      </c>
      <c r="C25" s="146" t="s">
        <v>175</v>
      </c>
      <c r="D25" s="146" t="s">
        <v>107</v>
      </c>
      <c r="E25" s="147">
        <v>1244360</v>
      </c>
      <c r="F25" s="150"/>
      <c r="G25" s="150"/>
      <c r="H25" s="150"/>
      <c r="I25" s="150"/>
      <c r="J25" s="150"/>
      <c r="K25" s="150"/>
      <c r="L25" s="147">
        <v>0</v>
      </c>
      <c r="M25" s="149" t="s">
        <v>201</v>
      </c>
    </row>
    <row r="26" spans="1:13" x14ac:dyDescent="0.25">
      <c r="A26" s="146" t="s">
        <v>155</v>
      </c>
      <c r="B26" s="146" t="s">
        <v>105</v>
      </c>
      <c r="C26" s="146" t="s">
        <v>176</v>
      </c>
      <c r="D26" s="146" t="s">
        <v>107</v>
      </c>
      <c r="E26" s="147">
        <v>1216020</v>
      </c>
      <c r="F26" s="150"/>
      <c r="G26" s="150"/>
      <c r="H26" s="150"/>
      <c r="I26" s="150"/>
      <c r="J26" s="150"/>
      <c r="K26" s="150"/>
      <c r="L26" s="147">
        <v>0</v>
      </c>
      <c r="M26" s="149" t="s">
        <v>201</v>
      </c>
    </row>
    <row r="27" spans="1:13" x14ac:dyDescent="0.25">
      <c r="A27" s="146" t="s">
        <v>155</v>
      </c>
      <c r="B27" s="146" t="s">
        <v>105</v>
      </c>
      <c r="C27" s="146" t="s">
        <v>177</v>
      </c>
      <c r="D27" s="146" t="s">
        <v>107</v>
      </c>
      <c r="E27" s="147">
        <v>1165700</v>
      </c>
      <c r="F27" s="150"/>
      <c r="G27" s="150"/>
      <c r="H27" s="150"/>
      <c r="I27" s="150"/>
      <c r="J27" s="150"/>
      <c r="K27" s="150"/>
      <c r="L27" s="147">
        <v>0</v>
      </c>
      <c r="M27" s="149" t="s">
        <v>201</v>
      </c>
    </row>
    <row r="28" spans="1:13" x14ac:dyDescent="0.25">
      <c r="A28" s="146" t="s">
        <v>155</v>
      </c>
      <c r="B28" s="146" t="s">
        <v>105</v>
      </c>
      <c r="C28" s="146" t="s">
        <v>178</v>
      </c>
      <c r="D28" s="146" t="s">
        <v>107</v>
      </c>
      <c r="E28" s="147">
        <v>1049600</v>
      </c>
      <c r="F28" s="150"/>
      <c r="G28" s="150"/>
      <c r="H28" s="150"/>
      <c r="I28" s="150"/>
      <c r="J28" s="150"/>
      <c r="K28" s="150"/>
      <c r="L28" s="147">
        <v>0</v>
      </c>
      <c r="M28" s="149" t="s">
        <v>201</v>
      </c>
    </row>
    <row r="29" spans="1:13" x14ac:dyDescent="0.25">
      <c r="A29" s="146" t="s">
        <v>155</v>
      </c>
      <c r="B29" s="146" t="s">
        <v>105</v>
      </c>
      <c r="C29" s="146" t="s">
        <v>146</v>
      </c>
      <c r="D29" s="146" t="s">
        <v>107</v>
      </c>
      <c r="E29" s="147">
        <v>909930</v>
      </c>
      <c r="F29" s="147">
        <v>661767.27272727271</v>
      </c>
      <c r="G29" s="148">
        <v>0.72727272727272729</v>
      </c>
      <c r="H29" s="147">
        <v>661767.27272727271</v>
      </c>
      <c r="I29" s="148">
        <v>0.72727272727272729</v>
      </c>
      <c r="J29" s="147">
        <v>661767.27272727271</v>
      </c>
      <c r="K29" s="148">
        <v>0.72727272727272729</v>
      </c>
      <c r="L29" s="147">
        <v>0</v>
      </c>
      <c r="M29" s="149" t="s">
        <v>201</v>
      </c>
    </row>
    <row r="30" spans="1:13" x14ac:dyDescent="0.25">
      <c r="A30" s="146" t="s">
        <v>155</v>
      </c>
      <c r="B30" s="146" t="s">
        <v>105</v>
      </c>
      <c r="C30" s="146" t="s">
        <v>172</v>
      </c>
      <c r="D30" s="146" t="s">
        <v>107</v>
      </c>
      <c r="E30" s="147">
        <v>1424750</v>
      </c>
      <c r="F30" s="150"/>
      <c r="G30" s="150"/>
      <c r="H30" s="150"/>
      <c r="I30" s="150"/>
      <c r="J30" s="150"/>
      <c r="K30" s="150"/>
      <c r="L30" s="147">
        <v>0</v>
      </c>
      <c r="M30" s="149" t="s">
        <v>201</v>
      </c>
    </row>
    <row r="31" spans="1:13" x14ac:dyDescent="0.25">
      <c r="A31" s="146" t="s">
        <v>155</v>
      </c>
      <c r="B31" s="146" t="s">
        <v>190</v>
      </c>
      <c r="C31" s="146" t="s">
        <v>172</v>
      </c>
      <c r="D31" s="146" t="s">
        <v>184</v>
      </c>
      <c r="E31" s="147">
        <v>1105480</v>
      </c>
      <c r="F31" s="150"/>
      <c r="G31" s="150"/>
      <c r="H31" s="150"/>
      <c r="I31" s="150"/>
      <c r="J31" s="150"/>
      <c r="K31" s="150"/>
      <c r="L31" s="147">
        <v>0</v>
      </c>
      <c r="M31" s="149" t="s">
        <v>201</v>
      </c>
    </row>
    <row r="32" spans="1:13" x14ac:dyDescent="0.25">
      <c r="A32" s="146" t="s">
        <v>155</v>
      </c>
      <c r="B32" s="146" t="s">
        <v>105</v>
      </c>
      <c r="C32" s="146" t="s">
        <v>147</v>
      </c>
      <c r="D32" s="146" t="s">
        <v>107</v>
      </c>
      <c r="E32" s="147">
        <v>949100</v>
      </c>
      <c r="F32" s="147">
        <v>690254.54545454553</v>
      </c>
      <c r="G32" s="148">
        <v>0.7272727272727274</v>
      </c>
      <c r="H32" s="147">
        <v>690254.54545454553</v>
      </c>
      <c r="I32" s="148">
        <v>0.7272727272727274</v>
      </c>
      <c r="J32" s="147">
        <v>517690.90909090906</v>
      </c>
      <c r="K32" s="148">
        <v>0.54545454545454541</v>
      </c>
      <c r="L32" s="147">
        <v>0</v>
      </c>
      <c r="M32" s="149" t="s">
        <v>201</v>
      </c>
    </row>
    <row r="33" spans="1:13" x14ac:dyDescent="0.25">
      <c r="A33" s="146" t="s">
        <v>155</v>
      </c>
      <c r="B33" s="146" t="s">
        <v>105</v>
      </c>
      <c r="C33" s="146" t="s">
        <v>47</v>
      </c>
      <c r="D33" s="146" t="s">
        <v>107</v>
      </c>
      <c r="E33" s="147">
        <v>398423.89138000004</v>
      </c>
      <c r="F33" s="150"/>
      <c r="G33" s="150"/>
      <c r="H33" s="150"/>
      <c r="I33" s="150"/>
      <c r="J33" s="150"/>
      <c r="K33" s="150"/>
      <c r="L33" s="147">
        <v>0</v>
      </c>
      <c r="M33" s="149" t="s">
        <v>201</v>
      </c>
    </row>
    <row r="34" spans="1:13" x14ac:dyDescent="0.25">
      <c r="A34" s="146" t="s">
        <v>155</v>
      </c>
      <c r="B34" s="146" t="s">
        <v>47</v>
      </c>
      <c r="C34" s="146" t="s">
        <v>48</v>
      </c>
      <c r="D34" s="146" t="s">
        <v>168</v>
      </c>
      <c r="E34" s="147">
        <v>14356.644800000009</v>
      </c>
      <c r="F34" s="147">
        <v>14356.644800000009</v>
      </c>
      <c r="G34" s="148">
        <v>1</v>
      </c>
      <c r="H34" s="147">
        <v>14356.644800000009</v>
      </c>
      <c r="I34" s="148">
        <v>1</v>
      </c>
      <c r="J34" s="147">
        <v>14356.644800000009</v>
      </c>
      <c r="K34" s="148">
        <v>1</v>
      </c>
      <c r="L34" s="147">
        <v>14356.644800000009</v>
      </c>
      <c r="M34" s="149" t="s">
        <v>202</v>
      </c>
    </row>
    <row r="35" spans="1:13" x14ac:dyDescent="0.25">
      <c r="A35" s="146" t="s">
        <v>155</v>
      </c>
      <c r="B35" s="146" t="s">
        <v>47</v>
      </c>
      <c r="C35" s="146" t="s">
        <v>48</v>
      </c>
      <c r="D35" s="146" t="s">
        <v>49</v>
      </c>
      <c r="E35" s="147">
        <v>24226.838100000015</v>
      </c>
      <c r="F35" s="147">
        <v>24226.838100000015</v>
      </c>
      <c r="G35" s="148">
        <v>1</v>
      </c>
      <c r="H35" s="147">
        <v>24226.838100000015</v>
      </c>
      <c r="I35" s="148">
        <v>1</v>
      </c>
      <c r="J35" s="147">
        <v>24226.838100000015</v>
      </c>
      <c r="K35" s="148">
        <v>1</v>
      </c>
      <c r="L35" s="147">
        <v>24226.838100000015</v>
      </c>
      <c r="M35" s="149" t="s">
        <v>202</v>
      </c>
    </row>
    <row r="36" spans="1:13" x14ac:dyDescent="0.25">
      <c r="A36" s="146" t="s">
        <v>155</v>
      </c>
      <c r="B36" s="146" t="s">
        <v>105</v>
      </c>
      <c r="C36" s="146" t="s">
        <v>179</v>
      </c>
      <c r="D36" s="146" t="s">
        <v>107</v>
      </c>
      <c r="E36" s="147">
        <v>270673.31</v>
      </c>
      <c r="F36" s="147">
        <v>180448.87333333332</v>
      </c>
      <c r="G36" s="148">
        <v>0.66666666666666663</v>
      </c>
      <c r="H36" s="147">
        <v>146614.70958333332</v>
      </c>
      <c r="I36" s="148">
        <v>0.54166666666666663</v>
      </c>
      <c r="J36" s="147">
        <v>135336.655</v>
      </c>
      <c r="K36" s="148">
        <v>0.5</v>
      </c>
      <c r="L36" s="147">
        <v>0</v>
      </c>
      <c r="M36" s="149" t="s">
        <v>201</v>
      </c>
    </row>
    <row r="37" spans="1:13" x14ac:dyDescent="0.25">
      <c r="A37" s="146" t="s">
        <v>155</v>
      </c>
      <c r="B37" s="146" t="s">
        <v>105</v>
      </c>
      <c r="C37" s="146" t="s">
        <v>180</v>
      </c>
      <c r="D37" s="146" t="s">
        <v>107</v>
      </c>
      <c r="E37" s="147">
        <v>1586230</v>
      </c>
      <c r="F37" s="147">
        <v>1189672.5</v>
      </c>
      <c r="G37" s="148">
        <v>0.75</v>
      </c>
      <c r="H37" s="147">
        <v>793115</v>
      </c>
      <c r="I37" s="148">
        <v>0.5</v>
      </c>
      <c r="J37" s="147">
        <v>793115</v>
      </c>
      <c r="K37" s="148">
        <v>0.5</v>
      </c>
      <c r="L37" s="147">
        <v>0</v>
      </c>
      <c r="M37" s="149" t="s">
        <v>201</v>
      </c>
    </row>
    <row r="38" spans="1:13" x14ac:dyDescent="0.25">
      <c r="A38" s="146" t="s">
        <v>155</v>
      </c>
      <c r="B38" s="146" t="s">
        <v>105</v>
      </c>
      <c r="C38" s="146" t="s">
        <v>181</v>
      </c>
      <c r="D38" s="146" t="s">
        <v>107</v>
      </c>
      <c r="E38" s="147">
        <v>231366.76</v>
      </c>
      <c r="F38" s="147">
        <v>168266.73454545456</v>
      </c>
      <c r="G38" s="148">
        <v>0.72727272727272729</v>
      </c>
      <c r="H38" s="147">
        <v>168266.73454545456</v>
      </c>
      <c r="I38" s="148">
        <v>0.72727272727272729</v>
      </c>
      <c r="J38" s="147">
        <v>168266.73454545456</v>
      </c>
      <c r="K38" s="148">
        <v>0.72727272727272729</v>
      </c>
      <c r="L38" s="147">
        <v>0</v>
      </c>
      <c r="M38" s="149" t="s">
        <v>201</v>
      </c>
    </row>
    <row r="39" spans="1:13" x14ac:dyDescent="0.25">
      <c r="A39" s="146" t="s">
        <v>155</v>
      </c>
      <c r="B39" s="146" t="s">
        <v>105</v>
      </c>
      <c r="C39" s="146" t="s">
        <v>182</v>
      </c>
      <c r="D39" s="146" t="s">
        <v>107</v>
      </c>
      <c r="E39" s="147">
        <v>1407060</v>
      </c>
      <c r="F39" s="150"/>
      <c r="G39" s="150"/>
      <c r="H39" s="150"/>
      <c r="I39" s="150"/>
      <c r="J39" s="150"/>
      <c r="K39" s="150"/>
      <c r="L39" s="147">
        <v>0</v>
      </c>
      <c r="M39" s="149" t="s">
        <v>201</v>
      </c>
    </row>
    <row r="40" spans="1:13" x14ac:dyDescent="0.25">
      <c r="A40" s="146" t="s">
        <v>155</v>
      </c>
      <c r="B40" s="146" t="s">
        <v>105</v>
      </c>
      <c r="C40" s="146" t="s">
        <v>183</v>
      </c>
      <c r="D40" s="146" t="s">
        <v>107</v>
      </c>
      <c r="E40" s="147">
        <v>1425220</v>
      </c>
      <c r="F40" s="150"/>
      <c r="G40" s="150"/>
      <c r="H40" s="150"/>
      <c r="I40" s="150"/>
      <c r="J40" s="150"/>
      <c r="K40" s="150"/>
      <c r="L40" s="147">
        <v>0</v>
      </c>
      <c r="M40" s="149" t="s">
        <v>201</v>
      </c>
    </row>
    <row r="41" spans="1:13" x14ac:dyDescent="0.25">
      <c r="A41" s="146" t="s">
        <v>155</v>
      </c>
      <c r="B41" s="146" t="s">
        <v>44</v>
      </c>
      <c r="C41" s="146" t="s">
        <v>169</v>
      </c>
      <c r="D41" s="146" t="s">
        <v>46</v>
      </c>
      <c r="E41" s="147">
        <v>111189.83999999997</v>
      </c>
      <c r="F41" s="147">
        <v>0</v>
      </c>
      <c r="G41" s="148">
        <v>0</v>
      </c>
      <c r="H41" s="147">
        <v>0</v>
      </c>
      <c r="I41" s="148">
        <v>0</v>
      </c>
      <c r="J41" s="147">
        <v>0</v>
      </c>
      <c r="K41" s="148">
        <v>0</v>
      </c>
      <c r="L41" s="147">
        <v>0</v>
      </c>
      <c r="M41" s="149" t="s">
        <v>201</v>
      </c>
    </row>
    <row r="42" spans="1:13" x14ac:dyDescent="0.25">
      <c r="A42" s="146" t="s">
        <v>155</v>
      </c>
      <c r="B42" s="146" t="s">
        <v>44</v>
      </c>
      <c r="C42" s="146" t="s">
        <v>85</v>
      </c>
      <c r="D42" s="146" t="s">
        <v>46</v>
      </c>
      <c r="E42" s="147">
        <v>112594.33999999989</v>
      </c>
      <c r="F42" s="147">
        <v>0</v>
      </c>
      <c r="G42" s="148">
        <v>0</v>
      </c>
      <c r="H42" s="147">
        <v>0</v>
      </c>
      <c r="I42" s="148">
        <v>0</v>
      </c>
      <c r="J42" s="147">
        <v>0</v>
      </c>
      <c r="K42" s="148">
        <v>0</v>
      </c>
      <c r="L42" s="147">
        <v>0</v>
      </c>
      <c r="M42" s="149" t="s">
        <v>201</v>
      </c>
    </row>
    <row r="43" spans="1:13" x14ac:dyDescent="0.25">
      <c r="A43" s="146" t="s">
        <v>155</v>
      </c>
      <c r="B43" s="146" t="s">
        <v>44</v>
      </c>
      <c r="C43" s="146" t="s">
        <v>82</v>
      </c>
      <c r="D43" s="146" t="s">
        <v>46</v>
      </c>
      <c r="E43" s="147">
        <v>103605.23999999985</v>
      </c>
      <c r="F43" s="147">
        <v>0</v>
      </c>
      <c r="G43" s="148">
        <v>0</v>
      </c>
      <c r="H43" s="147">
        <v>0</v>
      </c>
      <c r="I43" s="148">
        <v>0</v>
      </c>
      <c r="J43" s="147">
        <v>0</v>
      </c>
      <c r="K43" s="148">
        <v>0</v>
      </c>
      <c r="L43" s="147">
        <v>0</v>
      </c>
      <c r="M43" s="149" t="s">
        <v>201</v>
      </c>
    </row>
    <row r="44" spans="1:13" x14ac:dyDescent="0.25">
      <c r="A44" s="146" t="s">
        <v>155</v>
      </c>
      <c r="B44" s="146" t="s">
        <v>44</v>
      </c>
      <c r="C44" s="146" t="s">
        <v>81</v>
      </c>
      <c r="D44" s="146" t="s">
        <v>46</v>
      </c>
      <c r="E44" s="147">
        <v>95925.059999999983</v>
      </c>
      <c r="F44" s="147">
        <v>95925.059999999983</v>
      </c>
      <c r="G44" s="148">
        <v>1</v>
      </c>
      <c r="H44" s="147">
        <v>95925.059999999983</v>
      </c>
      <c r="I44" s="148">
        <v>1</v>
      </c>
      <c r="J44" s="147">
        <v>95925.059999999983</v>
      </c>
      <c r="K44" s="148">
        <v>1</v>
      </c>
      <c r="L44" s="147">
        <v>95925.059999999983</v>
      </c>
      <c r="M44" s="149" t="s">
        <v>202</v>
      </c>
    </row>
    <row r="45" spans="1:13" x14ac:dyDescent="0.25">
      <c r="A45" s="146" t="s">
        <v>155</v>
      </c>
      <c r="B45" s="146" t="s">
        <v>44</v>
      </c>
      <c r="C45" s="146" t="s">
        <v>75</v>
      </c>
      <c r="D45" s="146" t="s">
        <v>46</v>
      </c>
      <c r="E45" s="147">
        <v>95809.140000000101</v>
      </c>
      <c r="F45" s="147">
        <v>95809.140000000101</v>
      </c>
      <c r="G45" s="148">
        <v>1</v>
      </c>
      <c r="H45" s="147">
        <v>95809.140000000101</v>
      </c>
      <c r="I45" s="148">
        <v>1</v>
      </c>
      <c r="J45" s="147">
        <v>95809.140000000101</v>
      </c>
      <c r="K45" s="148">
        <v>1</v>
      </c>
      <c r="L45" s="147">
        <v>95809.140000000101</v>
      </c>
      <c r="M45" s="149" t="s">
        <v>202</v>
      </c>
    </row>
    <row r="46" spans="1:13" x14ac:dyDescent="0.25">
      <c r="A46" s="146" t="s">
        <v>155</v>
      </c>
      <c r="B46" s="146" t="s">
        <v>44</v>
      </c>
      <c r="C46" s="146" t="s">
        <v>72</v>
      </c>
      <c r="D46" s="146" t="s">
        <v>46</v>
      </c>
      <c r="E46" s="147">
        <v>95330.38367840006</v>
      </c>
      <c r="F46" s="147">
        <v>95330.38367840006</v>
      </c>
      <c r="G46" s="148">
        <v>1</v>
      </c>
      <c r="H46" s="147">
        <v>95330.38367840006</v>
      </c>
      <c r="I46" s="148">
        <v>1</v>
      </c>
      <c r="J46" s="147">
        <v>95330.38367840006</v>
      </c>
      <c r="K46" s="148">
        <v>1</v>
      </c>
      <c r="L46" s="147">
        <v>95330.38367840006</v>
      </c>
      <c r="M46" s="149" t="s">
        <v>202</v>
      </c>
    </row>
    <row r="47" spans="1:13" x14ac:dyDescent="0.25">
      <c r="A47" s="146" t="s">
        <v>155</v>
      </c>
      <c r="B47" s="146" t="s">
        <v>44</v>
      </c>
      <c r="C47" s="146" t="s">
        <v>71</v>
      </c>
      <c r="D47" s="146" t="s">
        <v>46</v>
      </c>
      <c r="E47" s="147">
        <v>134751.15000000011</v>
      </c>
      <c r="F47" s="147">
        <v>134751.15000000011</v>
      </c>
      <c r="G47" s="148">
        <v>1</v>
      </c>
      <c r="H47" s="147">
        <v>134751.15000000011</v>
      </c>
      <c r="I47" s="148">
        <v>1</v>
      </c>
      <c r="J47" s="147">
        <v>134751.15000000011</v>
      </c>
      <c r="K47" s="148">
        <v>1</v>
      </c>
      <c r="L47" s="147">
        <v>134751.15000000011</v>
      </c>
      <c r="M47" s="149" t="s">
        <v>202</v>
      </c>
    </row>
    <row r="48" spans="1:13" x14ac:dyDescent="0.25">
      <c r="A48" s="146" t="s">
        <v>155</v>
      </c>
      <c r="B48" s="146" t="s">
        <v>44</v>
      </c>
      <c r="C48" s="146" t="s">
        <v>45</v>
      </c>
      <c r="D48" s="146" t="s">
        <v>46</v>
      </c>
      <c r="E48" s="147">
        <v>68960.59000000004</v>
      </c>
      <c r="F48" s="147">
        <v>68960.59000000004</v>
      </c>
      <c r="G48" s="148">
        <v>1</v>
      </c>
      <c r="H48" s="147">
        <v>68960.59000000004</v>
      </c>
      <c r="I48" s="148">
        <v>1</v>
      </c>
      <c r="J48" s="147">
        <v>68960.59000000004</v>
      </c>
      <c r="K48" s="148">
        <v>1</v>
      </c>
      <c r="L48" s="147">
        <v>68960.59000000004</v>
      </c>
      <c r="M48" s="149" t="s">
        <v>202</v>
      </c>
    </row>
    <row r="49" spans="1:13" x14ac:dyDescent="0.25">
      <c r="A49" s="146" t="s">
        <v>155</v>
      </c>
      <c r="B49" s="146" t="s">
        <v>52</v>
      </c>
      <c r="C49" s="146" t="s">
        <v>76</v>
      </c>
      <c r="D49" s="146" t="s">
        <v>77</v>
      </c>
      <c r="E49" s="147">
        <v>6033.1741573033696</v>
      </c>
      <c r="F49" s="147">
        <v>1206.6348314606739</v>
      </c>
      <c r="G49" s="148">
        <v>0.2</v>
      </c>
      <c r="H49" s="147">
        <v>0</v>
      </c>
      <c r="I49" s="148">
        <v>0</v>
      </c>
      <c r="J49" s="147">
        <v>0</v>
      </c>
      <c r="K49" s="148">
        <v>0</v>
      </c>
      <c r="L49" s="147">
        <v>0</v>
      </c>
      <c r="M49" s="149" t="s">
        <v>201</v>
      </c>
    </row>
    <row r="50" spans="1:13" x14ac:dyDescent="0.25">
      <c r="A50" s="146" t="s">
        <v>155</v>
      </c>
      <c r="B50" s="146" t="s">
        <v>52</v>
      </c>
      <c r="C50" s="146" t="s">
        <v>76</v>
      </c>
      <c r="D50" s="146" t="s">
        <v>78</v>
      </c>
      <c r="E50" s="147">
        <v>80844.53370786515</v>
      </c>
      <c r="F50" s="147">
        <v>3619.9044943820213</v>
      </c>
      <c r="G50" s="148">
        <v>4.4776119402985072E-2</v>
      </c>
      <c r="H50" s="147">
        <v>0</v>
      </c>
      <c r="I50" s="148">
        <v>0</v>
      </c>
      <c r="J50" s="147">
        <v>0</v>
      </c>
      <c r="K50" s="148">
        <v>0</v>
      </c>
      <c r="L50" s="147">
        <v>0</v>
      </c>
      <c r="M50" s="149" t="s">
        <v>201</v>
      </c>
    </row>
    <row r="51" spans="1:13" ht="45" x14ac:dyDescent="0.25">
      <c r="A51" s="146" t="s">
        <v>155</v>
      </c>
      <c r="B51" s="146" t="s">
        <v>52</v>
      </c>
      <c r="C51" s="146" t="s">
        <v>76</v>
      </c>
      <c r="D51" s="146" t="s">
        <v>197</v>
      </c>
      <c r="E51" s="147">
        <v>4826.5393258426957</v>
      </c>
      <c r="F51" s="147">
        <v>0</v>
      </c>
      <c r="G51" s="148">
        <v>0</v>
      </c>
      <c r="H51" s="147">
        <v>0</v>
      </c>
      <c r="I51" s="148">
        <v>0</v>
      </c>
      <c r="J51" s="147">
        <v>0</v>
      </c>
      <c r="K51" s="148">
        <v>0</v>
      </c>
      <c r="L51" s="147">
        <v>0</v>
      </c>
      <c r="M51" s="149" t="s">
        <v>201</v>
      </c>
    </row>
    <row r="52" spans="1:13" ht="45" x14ac:dyDescent="0.25">
      <c r="A52" s="146" t="s">
        <v>155</v>
      </c>
      <c r="B52" s="146" t="s">
        <v>52</v>
      </c>
      <c r="C52" s="146" t="s">
        <v>76</v>
      </c>
      <c r="D52" s="146" t="s">
        <v>196</v>
      </c>
      <c r="E52" s="147">
        <v>4826.5393258426957</v>
      </c>
      <c r="F52" s="147">
        <v>0</v>
      </c>
      <c r="G52" s="148">
        <v>0</v>
      </c>
      <c r="H52" s="147">
        <v>0</v>
      </c>
      <c r="I52" s="148">
        <v>0</v>
      </c>
      <c r="J52" s="147">
        <v>0</v>
      </c>
      <c r="K52" s="148">
        <v>0</v>
      </c>
      <c r="L52" s="147">
        <v>0</v>
      </c>
      <c r="M52" s="149" t="s">
        <v>201</v>
      </c>
    </row>
    <row r="53" spans="1:13" x14ac:dyDescent="0.25">
      <c r="A53" s="146" t="s">
        <v>155</v>
      </c>
      <c r="B53" s="146" t="s">
        <v>52</v>
      </c>
      <c r="C53" s="146" t="s">
        <v>76</v>
      </c>
      <c r="D53" s="146" t="s">
        <v>43</v>
      </c>
      <c r="E53" s="147">
        <v>10859.713483146064</v>
      </c>
      <c r="F53" s="147">
        <v>0</v>
      </c>
      <c r="G53" s="148">
        <v>0</v>
      </c>
      <c r="H53" s="147">
        <v>0</v>
      </c>
      <c r="I53" s="148">
        <v>0</v>
      </c>
      <c r="J53" s="147">
        <v>0</v>
      </c>
      <c r="K53" s="148">
        <v>0</v>
      </c>
      <c r="L53" s="147">
        <v>0</v>
      </c>
      <c r="M53" s="149" t="s">
        <v>201</v>
      </c>
    </row>
    <row r="54" spans="1:13" x14ac:dyDescent="0.25">
      <c r="A54" s="146" t="s">
        <v>155</v>
      </c>
      <c r="B54" s="146" t="s">
        <v>52</v>
      </c>
      <c r="C54" s="146" t="s">
        <v>80</v>
      </c>
      <c r="D54" s="146" t="s">
        <v>77</v>
      </c>
      <c r="E54" s="147">
        <v>1298.966567164179</v>
      </c>
      <c r="F54" s="147">
        <v>1298.966567164179</v>
      </c>
      <c r="G54" s="148">
        <v>1</v>
      </c>
      <c r="H54" s="147">
        <v>0</v>
      </c>
      <c r="I54" s="148">
        <v>0</v>
      </c>
      <c r="J54" s="147">
        <v>0</v>
      </c>
      <c r="K54" s="148">
        <v>0</v>
      </c>
      <c r="L54" s="147">
        <v>0</v>
      </c>
      <c r="M54" s="149" t="s">
        <v>201</v>
      </c>
    </row>
    <row r="55" spans="1:13" x14ac:dyDescent="0.25">
      <c r="A55" s="146" t="s">
        <v>155</v>
      </c>
      <c r="B55" s="146" t="s">
        <v>52</v>
      </c>
      <c r="C55" s="146" t="s">
        <v>80</v>
      </c>
      <c r="D55" s="146" t="s">
        <v>78</v>
      </c>
      <c r="E55" s="147">
        <v>46762.796417910446</v>
      </c>
      <c r="F55" s="147">
        <v>28577.264477611941</v>
      </c>
      <c r="G55" s="148">
        <v>0.61111111111111116</v>
      </c>
      <c r="H55" s="147">
        <v>28577.264477611941</v>
      </c>
      <c r="I55" s="148">
        <v>0.61111111111111116</v>
      </c>
      <c r="J55" s="147">
        <v>19484.498507462686</v>
      </c>
      <c r="K55" s="148">
        <v>0.41666666666666669</v>
      </c>
      <c r="L55" s="147">
        <v>0</v>
      </c>
      <c r="M55" s="149" t="s">
        <v>201</v>
      </c>
    </row>
    <row r="56" spans="1:13" ht="45" x14ac:dyDescent="0.25">
      <c r="A56" s="146" t="s">
        <v>155</v>
      </c>
      <c r="B56" s="146" t="s">
        <v>52</v>
      </c>
      <c r="C56" s="146" t="s">
        <v>80</v>
      </c>
      <c r="D56" s="146" t="s">
        <v>197</v>
      </c>
      <c r="E56" s="147">
        <v>6494.8328358208946</v>
      </c>
      <c r="F56" s="147">
        <v>0</v>
      </c>
      <c r="G56" s="148">
        <v>0</v>
      </c>
      <c r="H56" s="147">
        <v>0</v>
      </c>
      <c r="I56" s="148">
        <v>0</v>
      </c>
      <c r="J56" s="147">
        <v>0</v>
      </c>
      <c r="K56" s="148">
        <v>0</v>
      </c>
      <c r="L56" s="147">
        <v>0</v>
      </c>
      <c r="M56" s="149" t="s">
        <v>201</v>
      </c>
    </row>
    <row r="57" spans="1:13" x14ac:dyDescent="0.25">
      <c r="A57" s="146" t="s">
        <v>155</v>
      </c>
      <c r="B57" s="146" t="s">
        <v>52</v>
      </c>
      <c r="C57" s="146" t="s">
        <v>80</v>
      </c>
      <c r="D57" s="146" t="s">
        <v>79</v>
      </c>
      <c r="E57" s="147">
        <v>31175.197611940297</v>
      </c>
      <c r="F57" s="147">
        <v>11690.699104477611</v>
      </c>
      <c r="G57" s="148">
        <v>0.375</v>
      </c>
      <c r="H57" s="147">
        <v>11690.699104477611</v>
      </c>
      <c r="I57" s="148">
        <v>0.375</v>
      </c>
      <c r="J57" s="147">
        <v>11690.699104477611</v>
      </c>
      <c r="K57" s="148">
        <v>0.375</v>
      </c>
      <c r="L57" s="147">
        <v>0</v>
      </c>
      <c r="M57" s="149" t="s">
        <v>201</v>
      </c>
    </row>
    <row r="58" spans="1:13" ht="45" x14ac:dyDescent="0.25">
      <c r="A58" s="146" t="s">
        <v>155</v>
      </c>
      <c r="B58" s="146" t="s">
        <v>52</v>
      </c>
      <c r="C58" s="146" t="s">
        <v>80</v>
      </c>
      <c r="D58" s="146" t="s">
        <v>196</v>
      </c>
      <c r="E58" s="147">
        <v>1298.966567164179</v>
      </c>
      <c r="F58" s="147">
        <v>0</v>
      </c>
      <c r="G58" s="148">
        <v>0</v>
      </c>
      <c r="H58" s="147">
        <v>0</v>
      </c>
      <c r="I58" s="148">
        <v>0</v>
      </c>
      <c r="J58" s="147">
        <v>0</v>
      </c>
      <c r="K58" s="148">
        <v>0</v>
      </c>
      <c r="L58" s="147">
        <v>0</v>
      </c>
      <c r="M58" s="149" t="s">
        <v>201</v>
      </c>
    </row>
    <row r="59" spans="1:13" x14ac:dyDescent="0.25">
      <c r="A59" s="146" t="s">
        <v>155</v>
      </c>
      <c r="B59" s="146" t="s">
        <v>52</v>
      </c>
      <c r="C59" s="146" t="s">
        <v>83</v>
      </c>
      <c r="D59" s="146" t="s">
        <v>78</v>
      </c>
      <c r="E59" s="147">
        <v>55105.791044776124</v>
      </c>
      <c r="F59" s="147">
        <v>18368.597014925374</v>
      </c>
      <c r="G59" s="148">
        <v>0.33333333333333331</v>
      </c>
      <c r="H59" s="147">
        <v>18368.597014925374</v>
      </c>
      <c r="I59" s="148">
        <v>0.33333333333333331</v>
      </c>
      <c r="J59" s="147">
        <v>17144.023880597018</v>
      </c>
      <c r="K59" s="148">
        <v>0.31111111111111117</v>
      </c>
      <c r="L59" s="147">
        <v>0</v>
      </c>
      <c r="M59" s="149" t="s">
        <v>201</v>
      </c>
    </row>
    <row r="60" spans="1:13" ht="45" x14ac:dyDescent="0.25">
      <c r="A60" s="146" t="s">
        <v>155</v>
      </c>
      <c r="B60" s="146" t="s">
        <v>52</v>
      </c>
      <c r="C60" s="146" t="s">
        <v>83</v>
      </c>
      <c r="D60" s="146" t="s">
        <v>196</v>
      </c>
      <c r="E60" s="147">
        <v>22042.31641791045</v>
      </c>
      <c r="F60" s="147">
        <v>0</v>
      </c>
      <c r="G60" s="148">
        <v>0</v>
      </c>
      <c r="H60" s="147">
        <v>0</v>
      </c>
      <c r="I60" s="148">
        <v>0</v>
      </c>
      <c r="J60" s="147">
        <v>0</v>
      </c>
      <c r="K60" s="148">
        <v>0</v>
      </c>
      <c r="L60" s="147">
        <v>0</v>
      </c>
      <c r="M60" s="149" t="s">
        <v>201</v>
      </c>
    </row>
    <row r="61" spans="1:13" x14ac:dyDescent="0.25">
      <c r="A61" s="146" t="s">
        <v>155</v>
      </c>
      <c r="B61" s="146" t="s">
        <v>52</v>
      </c>
      <c r="C61" s="146" t="s">
        <v>83</v>
      </c>
      <c r="D61" s="146" t="s">
        <v>89</v>
      </c>
      <c r="E61" s="147">
        <v>4898.2925373134331</v>
      </c>
      <c r="F61" s="147">
        <v>0</v>
      </c>
      <c r="G61" s="148">
        <v>0</v>
      </c>
      <c r="H61" s="147">
        <v>0</v>
      </c>
      <c r="I61" s="148">
        <v>0</v>
      </c>
      <c r="J61" s="147">
        <v>0</v>
      </c>
      <c r="K61" s="148">
        <v>0</v>
      </c>
      <c r="L61" s="147">
        <v>0</v>
      </c>
      <c r="M61" s="149" t="s">
        <v>201</v>
      </c>
    </row>
    <row r="62" spans="1:13" x14ac:dyDescent="0.25">
      <c r="A62" s="146" t="s">
        <v>155</v>
      </c>
      <c r="B62" s="146" t="s">
        <v>52</v>
      </c>
      <c r="C62" s="146" t="s">
        <v>86</v>
      </c>
      <c r="D62" s="146" t="s">
        <v>78</v>
      </c>
      <c r="E62" s="147">
        <v>80497.16</v>
      </c>
      <c r="F62" s="147">
        <v>0</v>
      </c>
      <c r="G62" s="148">
        <v>0</v>
      </c>
      <c r="H62" s="147">
        <v>0</v>
      </c>
      <c r="I62" s="148">
        <v>0</v>
      </c>
      <c r="J62" s="147">
        <v>0</v>
      </c>
      <c r="K62" s="148">
        <v>0</v>
      </c>
      <c r="L62" s="147">
        <v>0</v>
      </c>
      <c r="M62" s="149" t="s">
        <v>201</v>
      </c>
    </row>
    <row r="63" spans="1:13" x14ac:dyDescent="0.25">
      <c r="A63" s="146" t="s">
        <v>155</v>
      </c>
      <c r="B63" s="146" t="s">
        <v>52</v>
      </c>
      <c r="C63" s="146" t="s">
        <v>96</v>
      </c>
      <c r="D63" s="146" t="s">
        <v>78</v>
      </c>
      <c r="E63" s="147">
        <v>55990.299677419353</v>
      </c>
      <c r="F63" s="147">
        <v>0</v>
      </c>
      <c r="G63" s="148">
        <v>0</v>
      </c>
      <c r="H63" s="147">
        <v>0</v>
      </c>
      <c r="I63" s="148">
        <v>0</v>
      </c>
      <c r="J63" s="147">
        <v>0</v>
      </c>
      <c r="K63" s="148">
        <v>0</v>
      </c>
      <c r="L63" s="147">
        <v>0</v>
      </c>
      <c r="M63" s="149" t="s">
        <v>201</v>
      </c>
    </row>
    <row r="64" spans="1:13" ht="45" x14ac:dyDescent="0.25">
      <c r="A64" s="146" t="s">
        <v>155</v>
      </c>
      <c r="B64" s="146" t="s">
        <v>52</v>
      </c>
      <c r="C64" s="146" t="s">
        <v>96</v>
      </c>
      <c r="D64" s="146" t="s">
        <v>197</v>
      </c>
      <c r="E64" s="147">
        <v>7178.2435483870959</v>
      </c>
      <c r="F64" s="147">
        <v>0</v>
      </c>
      <c r="G64" s="148">
        <v>0</v>
      </c>
      <c r="H64" s="147">
        <v>0</v>
      </c>
      <c r="I64" s="148">
        <v>0</v>
      </c>
      <c r="J64" s="147">
        <v>0</v>
      </c>
      <c r="K64" s="148">
        <v>0</v>
      </c>
      <c r="L64" s="147">
        <v>0</v>
      </c>
      <c r="M64" s="149" t="s">
        <v>201</v>
      </c>
    </row>
    <row r="65" spans="1:13" ht="45" x14ac:dyDescent="0.25">
      <c r="A65" s="146" t="s">
        <v>155</v>
      </c>
      <c r="B65" s="146" t="s">
        <v>52</v>
      </c>
      <c r="C65" s="146" t="s">
        <v>96</v>
      </c>
      <c r="D65" s="146" t="s">
        <v>196</v>
      </c>
      <c r="E65" s="147">
        <v>10049.540967741934</v>
      </c>
      <c r="F65" s="147">
        <v>2871.297419354838</v>
      </c>
      <c r="G65" s="148">
        <v>0.2857142857142857</v>
      </c>
      <c r="H65" s="147">
        <v>0</v>
      </c>
      <c r="I65" s="148">
        <v>0</v>
      </c>
      <c r="J65" s="147">
        <v>0</v>
      </c>
      <c r="K65" s="148">
        <v>0</v>
      </c>
      <c r="L65" s="147">
        <v>0</v>
      </c>
      <c r="M65" s="149" t="s">
        <v>201</v>
      </c>
    </row>
    <row r="66" spans="1:13" x14ac:dyDescent="0.25">
      <c r="A66" s="146" t="s">
        <v>155</v>
      </c>
      <c r="B66" s="146" t="s">
        <v>52</v>
      </c>
      <c r="C66" s="146" t="s">
        <v>96</v>
      </c>
      <c r="D66" s="146" t="s">
        <v>89</v>
      </c>
      <c r="E66" s="147">
        <v>4306.9461290322579</v>
      </c>
      <c r="F66" s="147">
        <v>0</v>
      </c>
      <c r="G66" s="148">
        <v>0</v>
      </c>
      <c r="H66" s="147">
        <v>0</v>
      </c>
      <c r="I66" s="148">
        <v>0</v>
      </c>
      <c r="J66" s="147">
        <v>0</v>
      </c>
      <c r="K66" s="148">
        <v>0</v>
      </c>
      <c r="L66" s="147">
        <v>0</v>
      </c>
      <c r="M66" s="149" t="s">
        <v>201</v>
      </c>
    </row>
    <row r="67" spans="1:13" x14ac:dyDescent="0.25">
      <c r="A67" s="146" t="s">
        <v>155</v>
      </c>
      <c r="B67" s="146" t="s">
        <v>52</v>
      </c>
      <c r="C67" s="146" t="s">
        <v>96</v>
      </c>
      <c r="D67" s="146" t="s">
        <v>43</v>
      </c>
      <c r="E67" s="147">
        <v>11485.189677419354</v>
      </c>
      <c r="F67" s="147">
        <v>0</v>
      </c>
      <c r="G67" s="148">
        <v>0</v>
      </c>
      <c r="H67" s="147">
        <v>0</v>
      </c>
      <c r="I67" s="148">
        <v>0</v>
      </c>
      <c r="J67" s="147">
        <v>0</v>
      </c>
      <c r="K67" s="148">
        <v>0</v>
      </c>
      <c r="L67" s="147">
        <v>0</v>
      </c>
      <c r="M67" s="149" t="s">
        <v>201</v>
      </c>
    </row>
    <row r="68" spans="1:13" x14ac:dyDescent="0.25">
      <c r="A68" s="146" t="s">
        <v>155</v>
      </c>
      <c r="B68" s="146" t="s">
        <v>52</v>
      </c>
      <c r="C68" s="146" t="s">
        <v>104</v>
      </c>
      <c r="D68" s="146" t="s">
        <v>78</v>
      </c>
      <c r="E68" s="147">
        <v>57547.239130434791</v>
      </c>
      <c r="F68" s="147">
        <v>0</v>
      </c>
      <c r="G68" s="148">
        <v>0</v>
      </c>
      <c r="H68" s="147">
        <v>0</v>
      </c>
      <c r="I68" s="148">
        <v>0</v>
      </c>
      <c r="J68" s="147">
        <v>0</v>
      </c>
      <c r="K68" s="148">
        <v>0</v>
      </c>
      <c r="L68" s="147">
        <v>0</v>
      </c>
      <c r="M68" s="149" t="s">
        <v>201</v>
      </c>
    </row>
    <row r="69" spans="1:13" ht="45" x14ac:dyDescent="0.25">
      <c r="A69" s="146" t="s">
        <v>155</v>
      </c>
      <c r="B69" s="146" t="s">
        <v>52</v>
      </c>
      <c r="C69" s="146" t="s">
        <v>104</v>
      </c>
      <c r="D69" s="146" t="s">
        <v>197</v>
      </c>
      <c r="E69" s="147">
        <v>16624.757971014496</v>
      </c>
      <c r="F69" s="147">
        <v>0</v>
      </c>
      <c r="G69" s="148">
        <v>0</v>
      </c>
      <c r="H69" s="147">
        <v>0</v>
      </c>
      <c r="I69" s="148">
        <v>0</v>
      </c>
      <c r="J69" s="147">
        <v>0</v>
      </c>
      <c r="K69" s="148">
        <v>0</v>
      </c>
      <c r="L69" s="147">
        <v>0</v>
      </c>
      <c r="M69" s="149" t="s">
        <v>201</v>
      </c>
    </row>
    <row r="70" spans="1:13" ht="45" x14ac:dyDescent="0.25">
      <c r="A70" s="146" t="s">
        <v>155</v>
      </c>
      <c r="B70" s="146" t="s">
        <v>52</v>
      </c>
      <c r="C70" s="146" t="s">
        <v>104</v>
      </c>
      <c r="D70" s="146" t="s">
        <v>196</v>
      </c>
      <c r="E70" s="147">
        <v>14067.102898550727</v>
      </c>
      <c r="F70" s="147">
        <v>0</v>
      </c>
      <c r="G70" s="148">
        <v>0</v>
      </c>
      <c r="H70" s="147">
        <v>0</v>
      </c>
      <c r="I70" s="148">
        <v>0</v>
      </c>
      <c r="J70" s="147">
        <v>0</v>
      </c>
      <c r="K70" s="148">
        <v>0</v>
      </c>
      <c r="L70" s="147">
        <v>0</v>
      </c>
      <c r="M70" s="149" t="s">
        <v>201</v>
      </c>
    </row>
    <row r="71" spans="1:13" x14ac:dyDescent="0.25">
      <c r="A71" s="146" t="s">
        <v>155</v>
      </c>
      <c r="B71" s="146" t="s">
        <v>52</v>
      </c>
      <c r="C71" s="146" t="s">
        <v>123</v>
      </c>
      <c r="D71" s="146" t="s">
        <v>78</v>
      </c>
      <c r="E71" s="147">
        <v>36078.193121311473</v>
      </c>
      <c r="F71" s="147">
        <v>0</v>
      </c>
      <c r="G71" s="148">
        <v>0</v>
      </c>
      <c r="H71" s="147">
        <v>0</v>
      </c>
      <c r="I71" s="148">
        <v>0</v>
      </c>
      <c r="J71" s="147">
        <v>0</v>
      </c>
      <c r="K71" s="148">
        <v>0</v>
      </c>
      <c r="L71" s="147">
        <v>0</v>
      </c>
      <c r="M71" s="149" t="s">
        <v>201</v>
      </c>
    </row>
    <row r="72" spans="1:13" ht="45" x14ac:dyDescent="0.25">
      <c r="A72" s="146" t="s">
        <v>155</v>
      </c>
      <c r="B72" s="146" t="s">
        <v>52</v>
      </c>
      <c r="C72" s="146" t="s">
        <v>123</v>
      </c>
      <c r="D72" s="146" t="s">
        <v>197</v>
      </c>
      <c r="E72" s="147">
        <v>6013.0321868852461</v>
      </c>
      <c r="F72" s="147">
        <v>0</v>
      </c>
      <c r="G72" s="148">
        <v>0</v>
      </c>
      <c r="H72" s="147">
        <v>0</v>
      </c>
      <c r="I72" s="148">
        <v>0</v>
      </c>
      <c r="J72" s="147">
        <v>0</v>
      </c>
      <c r="K72" s="148">
        <v>0</v>
      </c>
      <c r="L72" s="147">
        <v>0</v>
      </c>
      <c r="M72" s="149" t="s">
        <v>201</v>
      </c>
    </row>
    <row r="73" spans="1:13" ht="45" x14ac:dyDescent="0.25">
      <c r="A73" s="146" t="s">
        <v>155</v>
      </c>
      <c r="B73" s="146" t="s">
        <v>52</v>
      </c>
      <c r="C73" s="146" t="s">
        <v>123</v>
      </c>
      <c r="D73" s="146" t="s">
        <v>196</v>
      </c>
      <c r="E73" s="147">
        <v>11023.892342622952</v>
      </c>
      <c r="F73" s="147">
        <v>0</v>
      </c>
      <c r="G73" s="148">
        <v>0</v>
      </c>
      <c r="H73" s="147">
        <v>0</v>
      </c>
      <c r="I73" s="148">
        <v>0</v>
      </c>
      <c r="J73" s="147">
        <v>0</v>
      </c>
      <c r="K73" s="148">
        <v>0</v>
      </c>
      <c r="L73" s="147">
        <v>0</v>
      </c>
      <c r="M73" s="149" t="s">
        <v>201</v>
      </c>
    </row>
    <row r="74" spans="1:13" x14ac:dyDescent="0.25">
      <c r="A74" s="146" t="s">
        <v>155</v>
      </c>
      <c r="B74" s="146" t="s">
        <v>52</v>
      </c>
      <c r="C74" s="146" t="s">
        <v>123</v>
      </c>
      <c r="D74" s="146" t="s">
        <v>89</v>
      </c>
      <c r="E74" s="147">
        <v>2004.344062295082</v>
      </c>
      <c r="F74" s="147">
        <v>0</v>
      </c>
      <c r="G74" s="148">
        <v>0</v>
      </c>
      <c r="H74" s="147">
        <v>0</v>
      </c>
      <c r="I74" s="148">
        <v>0</v>
      </c>
      <c r="J74" s="147">
        <v>0</v>
      </c>
      <c r="K74" s="148">
        <v>0</v>
      </c>
      <c r="L74" s="147">
        <v>0</v>
      </c>
      <c r="M74" s="149" t="s">
        <v>201</v>
      </c>
    </row>
    <row r="75" spans="1:13" x14ac:dyDescent="0.25">
      <c r="A75" s="146" t="s">
        <v>155</v>
      </c>
      <c r="B75" s="146" t="s">
        <v>52</v>
      </c>
      <c r="C75" s="146" t="s">
        <v>123</v>
      </c>
      <c r="D75" s="146" t="s">
        <v>43</v>
      </c>
      <c r="E75" s="147">
        <v>6013.0321868852461</v>
      </c>
      <c r="F75" s="147">
        <v>0</v>
      </c>
      <c r="G75" s="148">
        <v>0</v>
      </c>
      <c r="H75" s="147">
        <v>0</v>
      </c>
      <c r="I75" s="148">
        <v>0</v>
      </c>
      <c r="J75" s="147">
        <v>0</v>
      </c>
      <c r="K75" s="148">
        <v>0</v>
      </c>
      <c r="L75" s="147">
        <v>0</v>
      </c>
      <c r="M75" s="149" t="s">
        <v>201</v>
      </c>
    </row>
    <row r="76" spans="1:13" x14ac:dyDescent="0.25">
      <c r="A76" s="146" t="s">
        <v>155</v>
      </c>
      <c r="B76" s="146" t="s">
        <v>52</v>
      </c>
      <c r="C76" s="146" t="s">
        <v>126</v>
      </c>
      <c r="D76" s="146" t="s">
        <v>78</v>
      </c>
      <c r="E76" s="147">
        <v>5715.3488090909104</v>
      </c>
      <c r="F76" s="147">
        <v>0</v>
      </c>
      <c r="G76" s="148">
        <v>0</v>
      </c>
      <c r="H76" s="147">
        <v>0</v>
      </c>
      <c r="I76" s="148">
        <v>0</v>
      </c>
      <c r="J76" s="147">
        <v>0</v>
      </c>
      <c r="K76" s="148">
        <v>0</v>
      </c>
      <c r="L76" s="147">
        <v>0</v>
      </c>
      <c r="M76" s="149" t="s">
        <v>201</v>
      </c>
    </row>
    <row r="77" spans="1:13" ht="45" x14ac:dyDescent="0.25">
      <c r="A77" s="146" t="s">
        <v>155</v>
      </c>
      <c r="B77" s="146" t="s">
        <v>52</v>
      </c>
      <c r="C77" s="146" t="s">
        <v>126</v>
      </c>
      <c r="D77" s="146" t="s">
        <v>197</v>
      </c>
      <c r="E77" s="147">
        <v>17146.046427272733</v>
      </c>
      <c r="F77" s="147">
        <v>0</v>
      </c>
      <c r="G77" s="148">
        <v>0</v>
      </c>
      <c r="H77" s="147">
        <v>0</v>
      </c>
      <c r="I77" s="148">
        <v>0</v>
      </c>
      <c r="J77" s="147">
        <v>0</v>
      </c>
      <c r="K77" s="148">
        <v>0</v>
      </c>
      <c r="L77" s="147">
        <v>0</v>
      </c>
      <c r="M77" s="149" t="s">
        <v>201</v>
      </c>
    </row>
    <row r="78" spans="1:13" x14ac:dyDescent="0.25">
      <c r="A78" s="146" t="s">
        <v>155</v>
      </c>
      <c r="B78" s="146" t="s">
        <v>52</v>
      </c>
      <c r="C78" s="146" t="s">
        <v>126</v>
      </c>
      <c r="D78" s="146" t="s">
        <v>79</v>
      </c>
      <c r="E78" s="147">
        <v>40007.441663636375</v>
      </c>
      <c r="F78" s="147">
        <v>0</v>
      </c>
      <c r="G78" s="148">
        <v>0</v>
      </c>
      <c r="H78" s="147">
        <v>0</v>
      </c>
      <c r="I78" s="148">
        <v>0</v>
      </c>
      <c r="J78" s="147">
        <v>0</v>
      </c>
      <c r="K78" s="148">
        <v>0</v>
      </c>
      <c r="L78" s="147">
        <v>0</v>
      </c>
      <c r="M78" s="149" t="s">
        <v>201</v>
      </c>
    </row>
    <row r="79" spans="1:13" x14ac:dyDescent="0.25">
      <c r="A79" s="146" t="s">
        <v>155</v>
      </c>
      <c r="B79" s="146" t="s">
        <v>52</v>
      </c>
      <c r="C79" s="146" t="s">
        <v>131</v>
      </c>
      <c r="D79" s="146" t="s">
        <v>77</v>
      </c>
      <c r="E79" s="147">
        <v>2476.7033333333334</v>
      </c>
      <c r="F79" s="147">
        <v>0</v>
      </c>
      <c r="G79" s="148">
        <v>0</v>
      </c>
      <c r="H79" s="147">
        <v>0</v>
      </c>
      <c r="I79" s="148">
        <v>0</v>
      </c>
      <c r="J79" s="147">
        <v>0</v>
      </c>
      <c r="K79" s="148">
        <v>0</v>
      </c>
      <c r="L79" s="147">
        <v>0</v>
      </c>
      <c r="M79" s="149" t="s">
        <v>201</v>
      </c>
    </row>
    <row r="80" spans="1:13" x14ac:dyDescent="0.25">
      <c r="A80" s="146" t="s">
        <v>155</v>
      </c>
      <c r="B80" s="146" t="s">
        <v>52</v>
      </c>
      <c r="C80" s="146" t="s">
        <v>131</v>
      </c>
      <c r="D80" s="146" t="s">
        <v>78</v>
      </c>
      <c r="E80" s="147">
        <v>17336.923333333332</v>
      </c>
      <c r="F80" s="147">
        <v>0</v>
      </c>
      <c r="G80" s="148">
        <v>0</v>
      </c>
      <c r="H80" s="147">
        <v>0</v>
      </c>
      <c r="I80" s="148">
        <v>0</v>
      </c>
      <c r="J80" s="147">
        <v>0</v>
      </c>
      <c r="K80" s="148">
        <v>0</v>
      </c>
      <c r="L80" s="147">
        <v>0</v>
      </c>
      <c r="M80" s="149" t="s">
        <v>201</v>
      </c>
    </row>
    <row r="81" spans="1:13" ht="45" x14ac:dyDescent="0.25">
      <c r="A81" s="146" t="s">
        <v>155</v>
      </c>
      <c r="B81" s="146" t="s">
        <v>52</v>
      </c>
      <c r="C81" s="146" t="s">
        <v>131</v>
      </c>
      <c r="D81" s="146" t="s">
        <v>197</v>
      </c>
      <c r="E81" s="147">
        <v>9906.8133333333335</v>
      </c>
      <c r="F81" s="147">
        <v>0</v>
      </c>
      <c r="G81" s="148">
        <v>0</v>
      </c>
      <c r="H81" s="147">
        <v>0</v>
      </c>
      <c r="I81" s="148">
        <v>0</v>
      </c>
      <c r="J81" s="147">
        <v>0</v>
      </c>
      <c r="K81" s="148">
        <v>0</v>
      </c>
      <c r="L81" s="147">
        <v>0</v>
      </c>
      <c r="M81" s="149" t="s">
        <v>201</v>
      </c>
    </row>
    <row r="82" spans="1:13" x14ac:dyDescent="0.25">
      <c r="A82" s="146" t="s">
        <v>155</v>
      </c>
      <c r="B82" s="146" t="s">
        <v>52</v>
      </c>
      <c r="C82" s="146" t="s">
        <v>131</v>
      </c>
      <c r="D82" s="146" t="s">
        <v>79</v>
      </c>
      <c r="E82" s="147">
        <v>64394.286666666667</v>
      </c>
      <c r="F82" s="147">
        <v>0</v>
      </c>
      <c r="G82" s="148">
        <v>0</v>
      </c>
      <c r="H82" s="147">
        <v>0</v>
      </c>
      <c r="I82" s="148">
        <v>0</v>
      </c>
      <c r="J82" s="147">
        <v>0</v>
      </c>
      <c r="K82" s="148">
        <v>0</v>
      </c>
      <c r="L82" s="147">
        <v>0</v>
      </c>
      <c r="M82" s="149" t="s">
        <v>201</v>
      </c>
    </row>
    <row r="83" spans="1:13" ht="45" x14ac:dyDescent="0.25">
      <c r="A83" s="146" t="s">
        <v>155</v>
      </c>
      <c r="B83" s="146" t="s">
        <v>52</v>
      </c>
      <c r="C83" s="146" t="s">
        <v>131</v>
      </c>
      <c r="D83" s="146" t="s">
        <v>196</v>
      </c>
      <c r="E83" s="147">
        <v>19813.626666666667</v>
      </c>
      <c r="F83" s="147">
        <v>0</v>
      </c>
      <c r="G83" s="148">
        <v>0</v>
      </c>
      <c r="H83" s="147">
        <v>0</v>
      </c>
      <c r="I83" s="148">
        <v>0</v>
      </c>
      <c r="J83" s="147">
        <v>0</v>
      </c>
      <c r="K83" s="148">
        <v>0</v>
      </c>
      <c r="L83" s="147">
        <v>0</v>
      </c>
      <c r="M83" s="149" t="s">
        <v>201</v>
      </c>
    </row>
    <row r="84" spans="1:13" ht="30" x14ac:dyDescent="0.25">
      <c r="A84" s="146" t="s">
        <v>155</v>
      </c>
      <c r="B84" s="146" t="s">
        <v>52</v>
      </c>
      <c r="C84" s="146" t="s">
        <v>191</v>
      </c>
      <c r="D84" s="146" t="s">
        <v>84</v>
      </c>
      <c r="E84" s="147">
        <v>162000</v>
      </c>
      <c r="F84" s="150"/>
      <c r="G84" s="150"/>
      <c r="H84" s="150"/>
      <c r="I84" s="150"/>
      <c r="J84" s="150"/>
      <c r="K84" s="150"/>
      <c r="L84" s="147">
        <v>0</v>
      </c>
      <c r="M84" s="149" t="s">
        <v>201</v>
      </c>
    </row>
    <row r="85" spans="1:13" ht="30" x14ac:dyDescent="0.25">
      <c r="A85" s="146" t="s">
        <v>155</v>
      </c>
      <c r="B85" s="146" t="s">
        <v>52</v>
      </c>
      <c r="C85" s="146" t="s">
        <v>188</v>
      </c>
      <c r="D85" s="146" t="s">
        <v>150</v>
      </c>
      <c r="E85" s="147">
        <v>975.83</v>
      </c>
      <c r="F85" s="150"/>
      <c r="G85" s="150"/>
      <c r="H85" s="150"/>
      <c r="I85" s="150"/>
      <c r="J85" s="150"/>
      <c r="K85" s="150"/>
      <c r="L85" s="147">
        <v>0</v>
      </c>
      <c r="M85" s="149" t="s">
        <v>201</v>
      </c>
    </row>
    <row r="86" spans="1:13" ht="30" x14ac:dyDescent="0.25">
      <c r="A86" s="146" t="s">
        <v>155</v>
      </c>
      <c r="B86" s="146" t="s">
        <v>52</v>
      </c>
      <c r="C86" s="146" t="s">
        <v>188</v>
      </c>
      <c r="D86" s="146" t="s">
        <v>151</v>
      </c>
      <c r="E86" s="147">
        <v>5855</v>
      </c>
      <c r="F86" s="150"/>
      <c r="G86" s="150"/>
      <c r="H86" s="150"/>
      <c r="I86" s="150"/>
      <c r="J86" s="150"/>
      <c r="K86" s="150"/>
      <c r="L86" s="147">
        <v>0</v>
      </c>
      <c r="M86" s="149" t="s">
        <v>201</v>
      </c>
    </row>
    <row r="87" spans="1:13" ht="30" x14ac:dyDescent="0.25">
      <c r="A87" s="149" t="s">
        <v>170</v>
      </c>
      <c r="B87" s="149" t="s">
        <v>170</v>
      </c>
      <c r="C87" s="149" t="s">
        <v>170</v>
      </c>
      <c r="D87" s="149" t="s">
        <v>170</v>
      </c>
      <c r="E87" s="149" t="s">
        <v>247</v>
      </c>
      <c r="F87" s="149" t="s">
        <v>248</v>
      </c>
      <c r="G87" s="149" t="s">
        <v>170</v>
      </c>
      <c r="H87" s="149" t="s">
        <v>249</v>
      </c>
      <c r="I87" s="149" t="s">
        <v>170</v>
      </c>
      <c r="J87" s="149" t="s">
        <v>250</v>
      </c>
      <c r="K87" s="149" t="s">
        <v>170</v>
      </c>
      <c r="L87" s="149" t="s">
        <v>251</v>
      </c>
      <c r="M87" s="14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9" t="s">
        <v>192</v>
      </c>
      <c r="B1" s="139" t="s">
        <v>156</v>
      </c>
      <c r="C1" s="139" t="s">
        <v>193</v>
      </c>
      <c r="D1" s="139" t="s">
        <v>158</v>
      </c>
      <c r="E1" s="139" t="s">
        <v>198</v>
      </c>
      <c r="F1" s="139" t="s">
        <v>160</v>
      </c>
      <c r="G1" s="139" t="s">
        <v>161</v>
      </c>
      <c r="H1" s="139" t="s">
        <v>162</v>
      </c>
      <c r="I1" s="139" t="s">
        <v>186</v>
      </c>
      <c r="J1" s="139" t="s">
        <v>164</v>
      </c>
      <c r="K1" s="139" t="s">
        <v>187</v>
      </c>
      <c r="L1" s="139" t="s">
        <v>199</v>
      </c>
      <c r="M1" s="139" t="s">
        <v>200</v>
      </c>
    </row>
    <row r="2" spans="1:13" x14ac:dyDescent="0.25">
      <c r="A2" s="140" t="s">
        <v>155</v>
      </c>
      <c r="B2" s="140" t="s">
        <v>52</v>
      </c>
      <c r="C2" s="140" t="s">
        <v>100</v>
      </c>
      <c r="D2" s="140" t="s">
        <v>101</v>
      </c>
      <c r="E2" s="141">
        <v>41032.262933333332</v>
      </c>
      <c r="F2" s="141">
        <v>0</v>
      </c>
      <c r="G2" s="142">
        <v>0</v>
      </c>
      <c r="H2" s="141">
        <v>0</v>
      </c>
      <c r="I2" s="142">
        <v>0</v>
      </c>
      <c r="J2" s="141">
        <v>0</v>
      </c>
      <c r="K2" s="142">
        <v>0</v>
      </c>
      <c r="L2" s="141">
        <v>0</v>
      </c>
      <c r="M2" s="143" t="s">
        <v>201</v>
      </c>
    </row>
    <row r="3" spans="1:13" x14ac:dyDescent="0.25">
      <c r="A3" s="140" t="s">
        <v>155</v>
      </c>
      <c r="B3" s="140" t="s">
        <v>52</v>
      </c>
      <c r="C3" s="140" t="s">
        <v>100</v>
      </c>
      <c r="D3" s="140" t="s">
        <v>102</v>
      </c>
      <c r="E3" s="141">
        <v>20516.131466666666</v>
      </c>
      <c r="F3" s="141">
        <v>0</v>
      </c>
      <c r="G3" s="142">
        <v>0</v>
      </c>
      <c r="H3" s="141">
        <v>0</v>
      </c>
      <c r="I3" s="142">
        <v>0</v>
      </c>
      <c r="J3" s="141">
        <v>0</v>
      </c>
      <c r="K3" s="142">
        <v>0</v>
      </c>
      <c r="L3" s="141">
        <v>0</v>
      </c>
      <c r="M3" s="143" t="s">
        <v>201</v>
      </c>
    </row>
    <row r="4" spans="1:13" x14ac:dyDescent="0.25">
      <c r="A4" s="140" t="s">
        <v>155</v>
      </c>
      <c r="B4" s="140" t="s">
        <v>52</v>
      </c>
      <c r="C4" s="140" t="s">
        <v>103</v>
      </c>
      <c r="D4" s="140" t="s">
        <v>101</v>
      </c>
      <c r="E4" s="141">
        <v>41032.23626666666</v>
      </c>
      <c r="F4" s="141">
        <v>0</v>
      </c>
      <c r="G4" s="142">
        <v>0</v>
      </c>
      <c r="H4" s="141">
        <v>0</v>
      </c>
      <c r="I4" s="142">
        <v>0</v>
      </c>
      <c r="J4" s="141">
        <v>0</v>
      </c>
      <c r="K4" s="142">
        <v>0</v>
      </c>
      <c r="L4" s="141">
        <v>0</v>
      </c>
      <c r="M4" s="143" t="s">
        <v>201</v>
      </c>
    </row>
    <row r="5" spans="1:13" x14ac:dyDescent="0.25">
      <c r="A5" s="140" t="s">
        <v>155</v>
      </c>
      <c r="B5" s="140" t="s">
        <v>52</v>
      </c>
      <c r="C5" s="140" t="s">
        <v>103</v>
      </c>
      <c r="D5" s="140" t="s">
        <v>102</v>
      </c>
      <c r="E5" s="141">
        <v>20516.11813333333</v>
      </c>
      <c r="F5" s="141">
        <v>0</v>
      </c>
      <c r="G5" s="142">
        <v>0</v>
      </c>
      <c r="H5" s="141">
        <v>0</v>
      </c>
      <c r="I5" s="142">
        <v>0</v>
      </c>
      <c r="J5" s="141">
        <v>0</v>
      </c>
      <c r="K5" s="142">
        <v>0</v>
      </c>
      <c r="L5" s="141">
        <v>0</v>
      </c>
      <c r="M5" s="143" t="s">
        <v>201</v>
      </c>
    </row>
    <row r="6" spans="1:13" x14ac:dyDescent="0.25">
      <c r="A6" s="140" t="s">
        <v>155</v>
      </c>
      <c r="B6" s="140" t="s">
        <v>52</v>
      </c>
      <c r="C6" s="140" t="s">
        <v>135</v>
      </c>
      <c r="D6" s="140" t="s">
        <v>136</v>
      </c>
      <c r="E6" s="141">
        <v>116529.73999999999</v>
      </c>
      <c r="F6" s="141">
        <v>0</v>
      </c>
      <c r="G6" s="142">
        <v>0</v>
      </c>
      <c r="H6" s="141">
        <v>0</v>
      </c>
      <c r="I6" s="142">
        <v>0</v>
      </c>
      <c r="J6" s="141">
        <v>0</v>
      </c>
      <c r="K6" s="142">
        <v>0</v>
      </c>
      <c r="L6" s="141">
        <v>0</v>
      </c>
      <c r="M6" s="143" t="s">
        <v>201</v>
      </c>
    </row>
    <row r="7" spans="1:13" x14ac:dyDescent="0.25">
      <c r="A7" s="140" t="s">
        <v>155</v>
      </c>
      <c r="B7" s="140" t="s">
        <v>52</v>
      </c>
      <c r="C7" s="140" t="s">
        <v>92</v>
      </c>
      <c r="D7" s="140" t="s">
        <v>93</v>
      </c>
      <c r="E7" s="141">
        <v>3632.6453241000008</v>
      </c>
      <c r="F7" s="141">
        <v>3632.6453241000008</v>
      </c>
      <c r="G7" s="142">
        <v>1</v>
      </c>
      <c r="H7" s="141">
        <v>3632.6453241000008</v>
      </c>
      <c r="I7" s="142">
        <v>1</v>
      </c>
      <c r="J7" s="141">
        <v>3632.6453241000008</v>
      </c>
      <c r="K7" s="142">
        <v>1</v>
      </c>
      <c r="L7" s="141">
        <v>3632.6453241000008</v>
      </c>
      <c r="M7" s="143" t="s">
        <v>202</v>
      </c>
    </row>
    <row r="8" spans="1:13" ht="30" x14ac:dyDescent="0.25">
      <c r="A8" s="140" t="s">
        <v>155</v>
      </c>
      <c r="B8" s="140" t="s">
        <v>52</v>
      </c>
      <c r="C8" s="140" t="s">
        <v>94</v>
      </c>
      <c r="D8" s="140" t="s">
        <v>51</v>
      </c>
      <c r="E8" s="141">
        <v>66526.931673225001</v>
      </c>
      <c r="F8" s="141">
        <v>66526.931673225001</v>
      </c>
      <c r="G8" s="142">
        <v>1</v>
      </c>
      <c r="H8" s="141">
        <v>66526.931673225001</v>
      </c>
      <c r="I8" s="142">
        <v>1</v>
      </c>
      <c r="J8" s="141">
        <v>66526.931673225001</v>
      </c>
      <c r="K8" s="142">
        <v>1</v>
      </c>
      <c r="L8" s="141">
        <v>66526.931673225001</v>
      </c>
      <c r="M8" s="143" t="s">
        <v>202</v>
      </c>
    </row>
    <row r="9" spans="1:13" ht="30" x14ac:dyDescent="0.25">
      <c r="A9" s="140" t="s">
        <v>155</v>
      </c>
      <c r="B9" s="140" t="s">
        <v>52</v>
      </c>
      <c r="C9" s="140" t="s">
        <v>95</v>
      </c>
      <c r="D9" s="140" t="s">
        <v>168</v>
      </c>
      <c r="E9" s="141">
        <v>27322.570000000007</v>
      </c>
      <c r="F9" s="141">
        <v>27322.570000000007</v>
      </c>
      <c r="G9" s="142">
        <v>1</v>
      </c>
      <c r="H9" s="141">
        <v>27322.570000000007</v>
      </c>
      <c r="I9" s="142">
        <v>1</v>
      </c>
      <c r="J9" s="141">
        <v>27322.570000000007</v>
      </c>
      <c r="K9" s="142">
        <v>1</v>
      </c>
      <c r="L9" s="141">
        <v>27322.570000000007</v>
      </c>
      <c r="M9" s="143" t="s">
        <v>202</v>
      </c>
    </row>
    <row r="10" spans="1:13" ht="30" x14ac:dyDescent="0.25">
      <c r="A10" s="140" t="s">
        <v>155</v>
      </c>
      <c r="B10" s="140" t="s">
        <v>52</v>
      </c>
      <c r="C10" s="140" t="s">
        <v>127</v>
      </c>
      <c r="D10" s="140" t="s">
        <v>74</v>
      </c>
      <c r="E10" s="141">
        <v>4422.2285714285708</v>
      </c>
      <c r="F10" s="141">
        <v>1105.5571428571427</v>
      </c>
      <c r="G10" s="142">
        <v>0.25</v>
      </c>
      <c r="H10" s="141">
        <v>0</v>
      </c>
      <c r="I10" s="142">
        <v>0</v>
      </c>
      <c r="J10" s="141">
        <v>0</v>
      </c>
      <c r="K10" s="142">
        <v>0</v>
      </c>
      <c r="L10" s="141">
        <v>0</v>
      </c>
      <c r="M10" s="143" t="s">
        <v>201</v>
      </c>
    </row>
    <row r="11" spans="1:13" ht="30" x14ac:dyDescent="0.25">
      <c r="A11" s="140" t="s">
        <v>155</v>
      </c>
      <c r="B11" s="140" t="s">
        <v>52</v>
      </c>
      <c r="C11" s="140" t="s">
        <v>127</v>
      </c>
      <c r="D11" s="140" t="s">
        <v>46</v>
      </c>
      <c r="E11" s="141">
        <v>3316.6714285714279</v>
      </c>
      <c r="F11" s="141">
        <v>0</v>
      </c>
      <c r="G11" s="142">
        <v>0</v>
      </c>
      <c r="H11" s="141">
        <v>0</v>
      </c>
      <c r="I11" s="142">
        <v>0</v>
      </c>
      <c r="J11" s="141">
        <v>0</v>
      </c>
      <c r="K11" s="142">
        <v>0</v>
      </c>
      <c r="L11" s="141">
        <v>0</v>
      </c>
      <c r="M11" s="143" t="s">
        <v>201</v>
      </c>
    </row>
    <row r="12" spans="1:13" ht="30" x14ac:dyDescent="0.25">
      <c r="A12" s="140" t="s">
        <v>155</v>
      </c>
      <c r="B12" s="140" t="s">
        <v>52</v>
      </c>
      <c r="C12" s="140" t="s">
        <v>129</v>
      </c>
      <c r="D12" s="140" t="s">
        <v>74</v>
      </c>
      <c r="E12" s="141">
        <v>12606.699999999999</v>
      </c>
      <c r="F12" s="141">
        <v>12606.699999999999</v>
      </c>
      <c r="G12" s="142">
        <v>1</v>
      </c>
      <c r="H12" s="141">
        <v>12606.699999999999</v>
      </c>
      <c r="I12" s="142">
        <v>1</v>
      </c>
      <c r="J12" s="141">
        <v>12606.699999999999</v>
      </c>
      <c r="K12" s="142">
        <v>1</v>
      </c>
      <c r="L12" s="141">
        <v>12606.699999999999</v>
      </c>
      <c r="M12" s="143" t="s">
        <v>202</v>
      </c>
    </row>
    <row r="13" spans="1:13" ht="30" x14ac:dyDescent="0.25">
      <c r="A13" s="140" t="s">
        <v>155</v>
      </c>
      <c r="B13" s="140" t="s">
        <v>52</v>
      </c>
      <c r="C13" s="140" t="s">
        <v>212</v>
      </c>
      <c r="D13" s="140" t="s">
        <v>213</v>
      </c>
      <c r="E13" s="141">
        <v>437.82982499999997</v>
      </c>
      <c r="F13" s="141">
        <v>437.82982499999997</v>
      </c>
      <c r="G13" s="142">
        <v>1</v>
      </c>
      <c r="H13" s="141">
        <v>437.82982499999997</v>
      </c>
      <c r="I13" s="142">
        <v>1</v>
      </c>
      <c r="J13" s="141">
        <v>437.82982499999997</v>
      </c>
      <c r="K13" s="142">
        <v>1</v>
      </c>
      <c r="L13" s="141">
        <v>437.82982499999997</v>
      </c>
      <c r="M13" s="143" t="s">
        <v>202</v>
      </c>
    </row>
    <row r="14" spans="1:13" ht="30" x14ac:dyDescent="0.25">
      <c r="A14" s="140" t="s">
        <v>155</v>
      </c>
      <c r="B14" s="140" t="s">
        <v>52</v>
      </c>
      <c r="C14" s="140" t="s">
        <v>124</v>
      </c>
      <c r="D14" s="140" t="s">
        <v>74</v>
      </c>
      <c r="E14" s="141">
        <v>11821.4</v>
      </c>
      <c r="F14" s="141">
        <v>11821.4</v>
      </c>
      <c r="G14" s="142">
        <v>1</v>
      </c>
      <c r="H14" s="141">
        <v>11821.4</v>
      </c>
      <c r="I14" s="142">
        <v>1</v>
      </c>
      <c r="J14" s="141">
        <v>11821.4</v>
      </c>
      <c r="K14" s="142">
        <v>1</v>
      </c>
      <c r="L14" s="141">
        <v>11821.4</v>
      </c>
      <c r="M14" s="143" t="s">
        <v>202</v>
      </c>
    </row>
    <row r="15" spans="1:13" ht="30" x14ac:dyDescent="0.25">
      <c r="A15" s="140" t="s">
        <v>155</v>
      </c>
      <c r="B15" s="140" t="s">
        <v>52</v>
      </c>
      <c r="C15" s="140" t="s">
        <v>167</v>
      </c>
      <c r="D15" s="140" t="s">
        <v>74</v>
      </c>
      <c r="E15" s="141">
        <v>13649.199999999997</v>
      </c>
      <c r="F15" s="141">
        <v>13649.199999999997</v>
      </c>
      <c r="G15" s="142">
        <v>1</v>
      </c>
      <c r="H15" s="141">
        <v>13649.199999999997</v>
      </c>
      <c r="I15" s="142">
        <v>1</v>
      </c>
      <c r="J15" s="141">
        <v>13649.199999999997</v>
      </c>
      <c r="K15" s="142">
        <v>1</v>
      </c>
      <c r="L15" s="141">
        <v>13649.199999999997</v>
      </c>
      <c r="M15" s="143" t="s">
        <v>202</v>
      </c>
    </row>
    <row r="16" spans="1:13" ht="30" x14ac:dyDescent="0.25">
      <c r="A16" s="140" t="s">
        <v>155</v>
      </c>
      <c r="B16" s="140" t="s">
        <v>52</v>
      </c>
      <c r="C16" s="140" t="s">
        <v>73</v>
      </c>
      <c r="D16" s="140" t="s">
        <v>74</v>
      </c>
      <c r="E16" s="141">
        <v>18010.695291250006</v>
      </c>
      <c r="F16" s="141">
        <v>12607.486703875004</v>
      </c>
      <c r="G16" s="142">
        <v>0.7</v>
      </c>
      <c r="H16" s="141">
        <v>0</v>
      </c>
      <c r="I16" s="142">
        <v>0</v>
      </c>
      <c r="J16" s="141">
        <v>0</v>
      </c>
      <c r="K16" s="142">
        <v>0</v>
      </c>
      <c r="L16" s="141">
        <v>0</v>
      </c>
      <c r="M16" s="143" t="s">
        <v>201</v>
      </c>
    </row>
    <row r="17" spans="1:13" ht="30" x14ac:dyDescent="0.25">
      <c r="A17" s="140" t="s">
        <v>155</v>
      </c>
      <c r="B17" s="140" t="s">
        <v>52</v>
      </c>
      <c r="C17" s="140" t="s">
        <v>90</v>
      </c>
      <c r="D17" s="140" t="s">
        <v>74</v>
      </c>
      <c r="E17" s="141">
        <v>14499.954724850006</v>
      </c>
      <c r="F17" s="141">
        <v>14499.954724850006</v>
      </c>
      <c r="G17" s="142">
        <v>1</v>
      </c>
      <c r="H17" s="141">
        <v>14499.954724850006</v>
      </c>
      <c r="I17" s="142">
        <v>1</v>
      </c>
      <c r="J17" s="141">
        <v>14499.954724850006</v>
      </c>
      <c r="K17" s="142">
        <v>1</v>
      </c>
      <c r="L17" s="141">
        <v>14499.954724850006</v>
      </c>
      <c r="M17" s="143" t="s">
        <v>202</v>
      </c>
    </row>
    <row r="18" spans="1:13" x14ac:dyDescent="0.25">
      <c r="A18" s="140" t="s">
        <v>155</v>
      </c>
      <c r="B18" s="140" t="s">
        <v>105</v>
      </c>
      <c r="C18" s="140" t="s">
        <v>173</v>
      </c>
      <c r="D18" s="140" t="s">
        <v>107</v>
      </c>
      <c r="E18" s="141">
        <v>1420480</v>
      </c>
      <c r="F18" s="144"/>
      <c r="G18" s="144"/>
      <c r="H18" s="144"/>
      <c r="I18" s="144"/>
      <c r="J18" s="144"/>
      <c r="K18" s="144"/>
      <c r="L18" s="141">
        <v>0</v>
      </c>
      <c r="M18" s="143" t="s">
        <v>201</v>
      </c>
    </row>
    <row r="19" spans="1:13" x14ac:dyDescent="0.25">
      <c r="A19" s="140" t="s">
        <v>155</v>
      </c>
      <c r="B19" s="140" t="s">
        <v>105</v>
      </c>
      <c r="C19" s="140" t="s">
        <v>174</v>
      </c>
      <c r="D19" s="140" t="s">
        <v>107</v>
      </c>
      <c r="E19" s="141">
        <v>352478.99232000008</v>
      </c>
      <c r="F19" s="144"/>
      <c r="G19" s="144"/>
      <c r="H19" s="144"/>
      <c r="I19" s="144"/>
      <c r="J19" s="144"/>
      <c r="K19" s="144"/>
      <c r="L19" s="141">
        <v>0</v>
      </c>
      <c r="M19" s="143" t="s">
        <v>201</v>
      </c>
    </row>
    <row r="20" spans="1:13" x14ac:dyDescent="0.25">
      <c r="A20" s="140" t="s">
        <v>155</v>
      </c>
      <c r="B20" s="140" t="s">
        <v>105</v>
      </c>
      <c r="C20" s="140" t="s">
        <v>41</v>
      </c>
      <c r="D20" s="140" t="s">
        <v>107</v>
      </c>
      <c r="E20" s="141">
        <v>250809.98000000007</v>
      </c>
      <c r="F20" s="144"/>
      <c r="G20" s="144"/>
      <c r="H20" s="144"/>
      <c r="I20" s="144"/>
      <c r="J20" s="144"/>
      <c r="K20" s="144"/>
      <c r="L20" s="141">
        <v>0</v>
      </c>
      <c r="M20" s="143" t="s">
        <v>201</v>
      </c>
    </row>
    <row r="21" spans="1:13" x14ac:dyDescent="0.25">
      <c r="A21" s="140" t="s">
        <v>155</v>
      </c>
      <c r="B21" s="140" t="s">
        <v>105</v>
      </c>
      <c r="C21" s="140" t="s">
        <v>175</v>
      </c>
      <c r="D21" s="140" t="s">
        <v>107</v>
      </c>
      <c r="E21" s="141">
        <v>1244360</v>
      </c>
      <c r="F21" s="144"/>
      <c r="G21" s="144"/>
      <c r="H21" s="144"/>
      <c r="I21" s="144"/>
      <c r="J21" s="144"/>
      <c r="K21" s="144"/>
      <c r="L21" s="141">
        <v>0</v>
      </c>
      <c r="M21" s="143" t="s">
        <v>201</v>
      </c>
    </row>
    <row r="22" spans="1:13" x14ac:dyDescent="0.25">
      <c r="A22" s="140" t="s">
        <v>155</v>
      </c>
      <c r="B22" s="140" t="s">
        <v>105</v>
      </c>
      <c r="C22" s="140" t="s">
        <v>176</v>
      </c>
      <c r="D22" s="140" t="s">
        <v>107</v>
      </c>
      <c r="E22" s="141">
        <v>1216020</v>
      </c>
      <c r="F22" s="144"/>
      <c r="G22" s="144"/>
      <c r="H22" s="144"/>
      <c r="I22" s="144"/>
      <c r="J22" s="144"/>
      <c r="K22" s="144"/>
      <c r="L22" s="141">
        <v>0</v>
      </c>
      <c r="M22" s="143" t="s">
        <v>201</v>
      </c>
    </row>
    <row r="23" spans="1:13" x14ac:dyDescent="0.25">
      <c r="A23" s="140" t="s">
        <v>155</v>
      </c>
      <c r="B23" s="140" t="s">
        <v>105</v>
      </c>
      <c r="C23" s="140" t="s">
        <v>177</v>
      </c>
      <c r="D23" s="140" t="s">
        <v>107</v>
      </c>
      <c r="E23" s="141">
        <v>1165700</v>
      </c>
      <c r="F23" s="144"/>
      <c r="G23" s="144"/>
      <c r="H23" s="144"/>
      <c r="I23" s="144"/>
      <c r="J23" s="144"/>
      <c r="K23" s="144"/>
      <c r="L23" s="141">
        <v>0</v>
      </c>
      <c r="M23" s="143" t="s">
        <v>201</v>
      </c>
    </row>
    <row r="24" spans="1:13" x14ac:dyDescent="0.25">
      <c r="A24" s="140" t="s">
        <v>155</v>
      </c>
      <c r="B24" s="140" t="s">
        <v>105</v>
      </c>
      <c r="C24" s="140" t="s">
        <v>178</v>
      </c>
      <c r="D24" s="140" t="s">
        <v>107</v>
      </c>
      <c r="E24" s="141">
        <v>1049600</v>
      </c>
      <c r="F24" s="144"/>
      <c r="G24" s="144"/>
      <c r="H24" s="144"/>
      <c r="I24" s="144"/>
      <c r="J24" s="144"/>
      <c r="K24" s="144"/>
      <c r="L24" s="141">
        <v>0</v>
      </c>
      <c r="M24" s="143" t="s">
        <v>201</v>
      </c>
    </row>
    <row r="25" spans="1:13" x14ac:dyDescent="0.25">
      <c r="A25" s="140" t="s">
        <v>155</v>
      </c>
      <c r="B25" s="140" t="s">
        <v>105</v>
      </c>
      <c r="C25" s="140" t="s">
        <v>146</v>
      </c>
      <c r="D25" s="140" t="s">
        <v>107</v>
      </c>
      <c r="E25" s="141">
        <v>909930</v>
      </c>
      <c r="F25" s="141">
        <v>661767.27272727271</v>
      </c>
      <c r="G25" s="142">
        <v>0.72727272727272729</v>
      </c>
      <c r="H25" s="141">
        <v>661767.27272727271</v>
      </c>
      <c r="I25" s="142">
        <v>0.72727272727272729</v>
      </c>
      <c r="J25" s="141">
        <v>661767.27272727271</v>
      </c>
      <c r="K25" s="142">
        <v>0.72727272727272729</v>
      </c>
      <c r="L25" s="141">
        <v>0</v>
      </c>
      <c r="M25" s="143" t="s">
        <v>201</v>
      </c>
    </row>
    <row r="26" spans="1:13" x14ac:dyDescent="0.25">
      <c r="A26" s="140" t="s">
        <v>155</v>
      </c>
      <c r="B26" s="140" t="s">
        <v>105</v>
      </c>
      <c r="C26" s="140" t="s">
        <v>172</v>
      </c>
      <c r="D26" s="140" t="s">
        <v>107</v>
      </c>
      <c r="E26" s="141">
        <v>1424750</v>
      </c>
      <c r="F26" s="144"/>
      <c r="G26" s="144"/>
      <c r="H26" s="144"/>
      <c r="I26" s="144"/>
      <c r="J26" s="144"/>
      <c r="K26" s="144"/>
      <c r="L26" s="141">
        <v>0</v>
      </c>
      <c r="M26" s="143" t="s">
        <v>201</v>
      </c>
    </row>
    <row r="27" spans="1:13" x14ac:dyDescent="0.25">
      <c r="A27" s="140" t="s">
        <v>155</v>
      </c>
      <c r="B27" s="140" t="s">
        <v>190</v>
      </c>
      <c r="C27" s="140" t="s">
        <v>172</v>
      </c>
      <c r="D27" s="140" t="s">
        <v>184</v>
      </c>
      <c r="E27" s="141">
        <v>1105480</v>
      </c>
      <c r="F27" s="144"/>
      <c r="G27" s="144"/>
      <c r="H27" s="144"/>
      <c r="I27" s="144"/>
      <c r="J27" s="144"/>
      <c r="K27" s="144"/>
      <c r="L27" s="141">
        <v>0</v>
      </c>
      <c r="M27" s="143" t="s">
        <v>201</v>
      </c>
    </row>
    <row r="28" spans="1:13" x14ac:dyDescent="0.25">
      <c r="A28" s="140" t="s">
        <v>155</v>
      </c>
      <c r="B28" s="140" t="s">
        <v>105</v>
      </c>
      <c r="C28" s="140" t="s">
        <v>147</v>
      </c>
      <c r="D28" s="140" t="s">
        <v>107</v>
      </c>
      <c r="E28" s="141">
        <v>949100</v>
      </c>
      <c r="F28" s="141">
        <v>690254.54545454553</v>
      </c>
      <c r="G28" s="142">
        <v>0.7272727272727274</v>
      </c>
      <c r="H28" s="141">
        <v>690254.54545454553</v>
      </c>
      <c r="I28" s="142">
        <v>0.7272727272727274</v>
      </c>
      <c r="J28" s="141">
        <v>517690.90909090906</v>
      </c>
      <c r="K28" s="142">
        <v>0.54545454545454541</v>
      </c>
      <c r="L28" s="141">
        <v>0</v>
      </c>
      <c r="M28" s="143" t="s">
        <v>201</v>
      </c>
    </row>
    <row r="29" spans="1:13" x14ac:dyDescent="0.25">
      <c r="A29" s="140" t="s">
        <v>155</v>
      </c>
      <c r="B29" s="140" t="s">
        <v>105</v>
      </c>
      <c r="C29" s="140" t="s">
        <v>47</v>
      </c>
      <c r="D29" s="140" t="s">
        <v>107</v>
      </c>
      <c r="E29" s="141">
        <v>398423.89138000004</v>
      </c>
      <c r="F29" s="144"/>
      <c r="G29" s="144"/>
      <c r="H29" s="144"/>
      <c r="I29" s="144"/>
      <c r="J29" s="144"/>
      <c r="K29" s="144"/>
      <c r="L29" s="141">
        <v>0</v>
      </c>
      <c r="M29" s="143" t="s">
        <v>201</v>
      </c>
    </row>
    <row r="30" spans="1:13" x14ac:dyDescent="0.25">
      <c r="A30" s="140" t="s">
        <v>155</v>
      </c>
      <c r="B30" s="140" t="s">
        <v>47</v>
      </c>
      <c r="C30" s="140" t="s">
        <v>48</v>
      </c>
      <c r="D30" s="140" t="s">
        <v>168</v>
      </c>
      <c r="E30" s="141">
        <v>14356.644800000009</v>
      </c>
      <c r="F30" s="141">
        <v>14356.644800000009</v>
      </c>
      <c r="G30" s="142">
        <v>1</v>
      </c>
      <c r="H30" s="141">
        <v>14356.644800000009</v>
      </c>
      <c r="I30" s="142">
        <v>1</v>
      </c>
      <c r="J30" s="141">
        <v>14356.644800000009</v>
      </c>
      <c r="K30" s="142">
        <v>1</v>
      </c>
      <c r="L30" s="141">
        <v>14356.644800000009</v>
      </c>
      <c r="M30" s="143" t="s">
        <v>202</v>
      </c>
    </row>
    <row r="31" spans="1:13" x14ac:dyDescent="0.25">
      <c r="A31" s="140" t="s">
        <v>155</v>
      </c>
      <c r="B31" s="140" t="s">
        <v>47</v>
      </c>
      <c r="C31" s="140" t="s">
        <v>48</v>
      </c>
      <c r="D31" s="140" t="s">
        <v>49</v>
      </c>
      <c r="E31" s="141">
        <v>24226.838100000015</v>
      </c>
      <c r="F31" s="141">
        <v>24226.838100000015</v>
      </c>
      <c r="G31" s="142">
        <v>1</v>
      </c>
      <c r="H31" s="141">
        <v>24226.838100000015</v>
      </c>
      <c r="I31" s="142">
        <v>1</v>
      </c>
      <c r="J31" s="141">
        <v>24226.838100000015</v>
      </c>
      <c r="K31" s="142">
        <v>1</v>
      </c>
      <c r="L31" s="141">
        <v>24226.838100000015</v>
      </c>
      <c r="M31" s="143" t="s">
        <v>202</v>
      </c>
    </row>
    <row r="32" spans="1:13" x14ac:dyDescent="0.25">
      <c r="A32" s="140" t="s">
        <v>155</v>
      </c>
      <c r="B32" s="140" t="s">
        <v>105</v>
      </c>
      <c r="C32" s="140" t="s">
        <v>179</v>
      </c>
      <c r="D32" s="140" t="s">
        <v>107</v>
      </c>
      <c r="E32" s="141">
        <v>270673.31</v>
      </c>
      <c r="F32" s="141">
        <v>146614.70958333332</v>
      </c>
      <c r="G32" s="142">
        <v>0.54166666666666663</v>
      </c>
      <c r="H32" s="141">
        <v>135336.655</v>
      </c>
      <c r="I32" s="142">
        <v>0.5</v>
      </c>
      <c r="J32" s="141">
        <v>135336.655</v>
      </c>
      <c r="K32" s="142">
        <v>0.5</v>
      </c>
      <c r="L32" s="141">
        <v>0</v>
      </c>
      <c r="M32" s="143" t="s">
        <v>201</v>
      </c>
    </row>
    <row r="33" spans="1:13" x14ac:dyDescent="0.25">
      <c r="A33" s="140" t="s">
        <v>155</v>
      </c>
      <c r="B33" s="140" t="s">
        <v>105</v>
      </c>
      <c r="C33" s="140" t="s">
        <v>180</v>
      </c>
      <c r="D33" s="140" t="s">
        <v>107</v>
      </c>
      <c r="E33" s="141">
        <v>1586230</v>
      </c>
      <c r="F33" s="141">
        <v>859207.91666666663</v>
      </c>
      <c r="G33" s="142">
        <v>0.54166666666666663</v>
      </c>
      <c r="H33" s="141">
        <v>793115</v>
      </c>
      <c r="I33" s="142">
        <v>0.5</v>
      </c>
      <c r="J33" s="141">
        <v>793115</v>
      </c>
      <c r="K33" s="142">
        <v>0.5</v>
      </c>
      <c r="L33" s="141">
        <v>0</v>
      </c>
      <c r="M33" s="143" t="s">
        <v>201</v>
      </c>
    </row>
    <row r="34" spans="1:13" x14ac:dyDescent="0.25">
      <c r="A34" s="140" t="s">
        <v>155</v>
      </c>
      <c r="B34" s="140" t="s">
        <v>105</v>
      </c>
      <c r="C34" s="140" t="s">
        <v>181</v>
      </c>
      <c r="D34" s="140" t="s">
        <v>107</v>
      </c>
      <c r="E34" s="141">
        <v>231366.76</v>
      </c>
      <c r="F34" s="141">
        <v>168266.73454545456</v>
      </c>
      <c r="G34" s="142">
        <v>0.72727272727272729</v>
      </c>
      <c r="H34" s="141">
        <v>168266.73454545456</v>
      </c>
      <c r="I34" s="142">
        <v>0.72727272727272729</v>
      </c>
      <c r="J34" s="141">
        <v>168266.73454545456</v>
      </c>
      <c r="K34" s="142">
        <v>0.72727272727272729</v>
      </c>
      <c r="L34" s="141">
        <v>0</v>
      </c>
      <c r="M34" s="143" t="s">
        <v>201</v>
      </c>
    </row>
    <row r="35" spans="1:13" x14ac:dyDescent="0.25">
      <c r="A35" s="140" t="s">
        <v>155</v>
      </c>
      <c r="B35" s="140" t="s">
        <v>105</v>
      </c>
      <c r="C35" s="140" t="s">
        <v>182</v>
      </c>
      <c r="D35" s="140" t="s">
        <v>107</v>
      </c>
      <c r="E35" s="141">
        <v>1407060</v>
      </c>
      <c r="F35" s="144"/>
      <c r="G35" s="144"/>
      <c r="H35" s="144"/>
      <c r="I35" s="144"/>
      <c r="J35" s="144"/>
      <c r="K35" s="144"/>
      <c r="L35" s="141">
        <v>0</v>
      </c>
      <c r="M35" s="143" t="s">
        <v>201</v>
      </c>
    </row>
    <row r="36" spans="1:13" x14ac:dyDescent="0.25">
      <c r="A36" s="140" t="s">
        <v>155</v>
      </c>
      <c r="B36" s="140" t="s">
        <v>105</v>
      </c>
      <c r="C36" s="140" t="s">
        <v>183</v>
      </c>
      <c r="D36" s="140" t="s">
        <v>107</v>
      </c>
      <c r="E36" s="141">
        <v>1425220</v>
      </c>
      <c r="F36" s="144"/>
      <c r="G36" s="144"/>
      <c r="H36" s="144"/>
      <c r="I36" s="144"/>
      <c r="J36" s="144"/>
      <c r="K36" s="144"/>
      <c r="L36" s="141">
        <v>0</v>
      </c>
      <c r="M36" s="143" t="s">
        <v>201</v>
      </c>
    </row>
    <row r="37" spans="1:13" x14ac:dyDescent="0.25">
      <c r="A37" s="140" t="s">
        <v>155</v>
      </c>
      <c r="B37" s="140" t="s">
        <v>44</v>
      </c>
      <c r="C37" s="140" t="s">
        <v>169</v>
      </c>
      <c r="D37" s="140" t="s">
        <v>46</v>
      </c>
      <c r="E37" s="141">
        <v>111189.83999999997</v>
      </c>
      <c r="F37" s="141">
        <v>0</v>
      </c>
      <c r="G37" s="142">
        <v>0</v>
      </c>
      <c r="H37" s="141">
        <v>0</v>
      </c>
      <c r="I37" s="142">
        <v>0</v>
      </c>
      <c r="J37" s="141">
        <v>0</v>
      </c>
      <c r="K37" s="142">
        <v>0</v>
      </c>
      <c r="L37" s="141">
        <v>0</v>
      </c>
      <c r="M37" s="143" t="s">
        <v>201</v>
      </c>
    </row>
    <row r="38" spans="1:13" x14ac:dyDescent="0.25">
      <c r="A38" s="140" t="s">
        <v>155</v>
      </c>
      <c r="B38" s="140" t="s">
        <v>44</v>
      </c>
      <c r="C38" s="140" t="s">
        <v>85</v>
      </c>
      <c r="D38" s="140" t="s">
        <v>46</v>
      </c>
      <c r="E38" s="141">
        <v>112594.33999999989</v>
      </c>
      <c r="F38" s="141">
        <v>0</v>
      </c>
      <c r="G38" s="142">
        <v>0</v>
      </c>
      <c r="H38" s="141">
        <v>0</v>
      </c>
      <c r="I38" s="142">
        <v>0</v>
      </c>
      <c r="J38" s="141">
        <v>0</v>
      </c>
      <c r="K38" s="142">
        <v>0</v>
      </c>
      <c r="L38" s="141">
        <v>0</v>
      </c>
      <c r="M38" s="143" t="s">
        <v>201</v>
      </c>
    </row>
    <row r="39" spans="1:13" x14ac:dyDescent="0.25">
      <c r="A39" s="140" t="s">
        <v>155</v>
      </c>
      <c r="B39" s="140" t="s">
        <v>44</v>
      </c>
      <c r="C39" s="140" t="s">
        <v>82</v>
      </c>
      <c r="D39" s="140" t="s">
        <v>46</v>
      </c>
      <c r="E39" s="141">
        <v>103605.23999999985</v>
      </c>
      <c r="F39" s="141">
        <v>0</v>
      </c>
      <c r="G39" s="142">
        <v>0</v>
      </c>
      <c r="H39" s="141">
        <v>0</v>
      </c>
      <c r="I39" s="142">
        <v>0</v>
      </c>
      <c r="J39" s="141">
        <v>0</v>
      </c>
      <c r="K39" s="142">
        <v>0</v>
      </c>
      <c r="L39" s="141">
        <v>0</v>
      </c>
      <c r="M39" s="143" t="s">
        <v>201</v>
      </c>
    </row>
    <row r="40" spans="1:13" x14ac:dyDescent="0.25">
      <c r="A40" s="140" t="s">
        <v>155</v>
      </c>
      <c r="B40" s="140" t="s">
        <v>44</v>
      </c>
      <c r="C40" s="140" t="s">
        <v>81</v>
      </c>
      <c r="D40" s="140" t="s">
        <v>46</v>
      </c>
      <c r="E40" s="141">
        <v>95925.059999999983</v>
      </c>
      <c r="F40" s="141">
        <v>95925.059999999983</v>
      </c>
      <c r="G40" s="142">
        <v>1</v>
      </c>
      <c r="H40" s="141">
        <v>95925.059999999983</v>
      </c>
      <c r="I40" s="142">
        <v>1</v>
      </c>
      <c r="J40" s="141">
        <v>95925.059999999983</v>
      </c>
      <c r="K40" s="142">
        <v>1</v>
      </c>
      <c r="L40" s="141">
        <v>95925.059999999983</v>
      </c>
      <c r="M40" s="143" t="s">
        <v>202</v>
      </c>
    </row>
    <row r="41" spans="1:13" x14ac:dyDescent="0.25">
      <c r="A41" s="140" t="s">
        <v>155</v>
      </c>
      <c r="B41" s="140" t="s">
        <v>44</v>
      </c>
      <c r="C41" s="140" t="s">
        <v>75</v>
      </c>
      <c r="D41" s="140" t="s">
        <v>46</v>
      </c>
      <c r="E41" s="141">
        <v>95809.140000000101</v>
      </c>
      <c r="F41" s="141">
        <v>95809.140000000101</v>
      </c>
      <c r="G41" s="142">
        <v>1</v>
      </c>
      <c r="H41" s="141">
        <v>95809.140000000101</v>
      </c>
      <c r="I41" s="142">
        <v>1</v>
      </c>
      <c r="J41" s="141">
        <v>95809.140000000101</v>
      </c>
      <c r="K41" s="142">
        <v>1</v>
      </c>
      <c r="L41" s="141">
        <v>95809.140000000101</v>
      </c>
      <c r="M41" s="143" t="s">
        <v>202</v>
      </c>
    </row>
    <row r="42" spans="1:13" x14ac:dyDescent="0.25">
      <c r="A42" s="140" t="s">
        <v>155</v>
      </c>
      <c r="B42" s="140" t="s">
        <v>44</v>
      </c>
      <c r="C42" s="140" t="s">
        <v>72</v>
      </c>
      <c r="D42" s="140" t="s">
        <v>46</v>
      </c>
      <c r="E42" s="141">
        <v>95330.38367840006</v>
      </c>
      <c r="F42" s="141">
        <v>95330.38367840006</v>
      </c>
      <c r="G42" s="142">
        <v>1</v>
      </c>
      <c r="H42" s="141">
        <v>95330.38367840006</v>
      </c>
      <c r="I42" s="142">
        <v>1</v>
      </c>
      <c r="J42" s="141">
        <v>95330.38367840006</v>
      </c>
      <c r="K42" s="142">
        <v>1</v>
      </c>
      <c r="L42" s="141">
        <v>95330.38367840006</v>
      </c>
      <c r="M42" s="143" t="s">
        <v>202</v>
      </c>
    </row>
    <row r="43" spans="1:13" x14ac:dyDescent="0.25">
      <c r="A43" s="140" t="s">
        <v>155</v>
      </c>
      <c r="B43" s="140" t="s">
        <v>44</v>
      </c>
      <c r="C43" s="140" t="s">
        <v>71</v>
      </c>
      <c r="D43" s="140" t="s">
        <v>46</v>
      </c>
      <c r="E43" s="141">
        <v>134751.15000000011</v>
      </c>
      <c r="F43" s="141">
        <v>134751.15000000011</v>
      </c>
      <c r="G43" s="142">
        <v>1</v>
      </c>
      <c r="H43" s="141">
        <v>134751.15000000011</v>
      </c>
      <c r="I43" s="142">
        <v>1</v>
      </c>
      <c r="J43" s="141">
        <v>134751.15000000011</v>
      </c>
      <c r="K43" s="142">
        <v>1</v>
      </c>
      <c r="L43" s="141">
        <v>134751.15000000011</v>
      </c>
      <c r="M43" s="143" t="s">
        <v>202</v>
      </c>
    </row>
    <row r="44" spans="1:13" x14ac:dyDescent="0.25">
      <c r="A44" s="140" t="s">
        <v>155</v>
      </c>
      <c r="B44" s="140" t="s">
        <v>44</v>
      </c>
      <c r="C44" s="140" t="s">
        <v>45</v>
      </c>
      <c r="D44" s="140" t="s">
        <v>46</v>
      </c>
      <c r="E44" s="141">
        <v>68960.59000000004</v>
      </c>
      <c r="F44" s="141">
        <v>68960.59000000004</v>
      </c>
      <c r="G44" s="142">
        <v>1</v>
      </c>
      <c r="H44" s="141">
        <v>68960.59000000004</v>
      </c>
      <c r="I44" s="142">
        <v>1</v>
      </c>
      <c r="J44" s="141">
        <v>68960.59000000004</v>
      </c>
      <c r="K44" s="142">
        <v>1</v>
      </c>
      <c r="L44" s="141">
        <v>68960.59000000004</v>
      </c>
      <c r="M44" s="143" t="s">
        <v>202</v>
      </c>
    </row>
    <row r="45" spans="1:13" x14ac:dyDescent="0.25">
      <c r="A45" s="140" t="s">
        <v>155</v>
      </c>
      <c r="B45" s="140" t="s">
        <v>52</v>
      </c>
      <c r="C45" s="140" t="s">
        <v>76</v>
      </c>
      <c r="D45" s="140" t="s">
        <v>77</v>
      </c>
      <c r="E45" s="141">
        <v>7256.1148648648632</v>
      </c>
      <c r="F45" s="141">
        <v>0</v>
      </c>
      <c r="G45" s="142">
        <v>0</v>
      </c>
      <c r="H45" s="141">
        <v>0</v>
      </c>
      <c r="I45" s="142">
        <v>0</v>
      </c>
      <c r="J45" s="141">
        <v>0</v>
      </c>
      <c r="K45" s="142">
        <v>0</v>
      </c>
      <c r="L45" s="141">
        <v>0</v>
      </c>
      <c r="M45" s="143" t="s">
        <v>201</v>
      </c>
    </row>
    <row r="46" spans="1:13" x14ac:dyDescent="0.25">
      <c r="A46" s="140" t="s">
        <v>155</v>
      </c>
      <c r="B46" s="140" t="s">
        <v>52</v>
      </c>
      <c r="C46" s="140" t="s">
        <v>76</v>
      </c>
      <c r="D46" s="140" t="s">
        <v>78</v>
      </c>
      <c r="E46" s="141">
        <v>75463.594594594586</v>
      </c>
      <c r="F46" s="141">
        <v>0</v>
      </c>
      <c r="G46" s="142">
        <v>0</v>
      </c>
      <c r="H46" s="141">
        <v>0</v>
      </c>
      <c r="I46" s="142">
        <v>0</v>
      </c>
      <c r="J46" s="141">
        <v>0</v>
      </c>
      <c r="K46" s="142">
        <v>0</v>
      </c>
      <c r="L46" s="141">
        <v>0</v>
      </c>
      <c r="M46" s="143" t="s">
        <v>201</v>
      </c>
    </row>
    <row r="47" spans="1:13" ht="45" x14ac:dyDescent="0.25">
      <c r="A47" s="140" t="s">
        <v>155</v>
      </c>
      <c r="B47" s="140" t="s">
        <v>52</v>
      </c>
      <c r="C47" s="140" t="s">
        <v>76</v>
      </c>
      <c r="D47" s="140" t="s">
        <v>197</v>
      </c>
      <c r="E47" s="141">
        <v>5804.8918918918907</v>
      </c>
      <c r="F47" s="141">
        <v>0</v>
      </c>
      <c r="G47" s="142">
        <v>0</v>
      </c>
      <c r="H47" s="141">
        <v>0</v>
      </c>
      <c r="I47" s="142">
        <v>0</v>
      </c>
      <c r="J47" s="141">
        <v>0</v>
      </c>
      <c r="K47" s="142">
        <v>0</v>
      </c>
      <c r="L47" s="141">
        <v>0</v>
      </c>
      <c r="M47" s="143" t="s">
        <v>201</v>
      </c>
    </row>
    <row r="48" spans="1:13" ht="45" x14ac:dyDescent="0.25">
      <c r="A48" s="140" t="s">
        <v>155</v>
      </c>
      <c r="B48" s="140" t="s">
        <v>52</v>
      </c>
      <c r="C48" s="140" t="s">
        <v>76</v>
      </c>
      <c r="D48" s="140" t="s">
        <v>196</v>
      </c>
      <c r="E48" s="141">
        <v>5804.8918918918907</v>
      </c>
      <c r="F48" s="141">
        <v>0</v>
      </c>
      <c r="G48" s="142">
        <v>0</v>
      </c>
      <c r="H48" s="141">
        <v>0</v>
      </c>
      <c r="I48" s="142">
        <v>0</v>
      </c>
      <c r="J48" s="141">
        <v>0</v>
      </c>
      <c r="K48" s="142">
        <v>0</v>
      </c>
      <c r="L48" s="141">
        <v>0</v>
      </c>
      <c r="M48" s="143" t="s">
        <v>201</v>
      </c>
    </row>
    <row r="49" spans="1:13" x14ac:dyDescent="0.25">
      <c r="A49" s="140" t="s">
        <v>155</v>
      </c>
      <c r="B49" s="140" t="s">
        <v>52</v>
      </c>
      <c r="C49" s="140" t="s">
        <v>76</v>
      </c>
      <c r="D49" s="140" t="s">
        <v>43</v>
      </c>
      <c r="E49" s="141">
        <v>13061.006756756755</v>
      </c>
      <c r="F49" s="141">
        <v>0</v>
      </c>
      <c r="G49" s="142">
        <v>0</v>
      </c>
      <c r="H49" s="141">
        <v>0</v>
      </c>
      <c r="I49" s="142">
        <v>0</v>
      </c>
      <c r="J49" s="141">
        <v>0</v>
      </c>
      <c r="K49" s="142">
        <v>0</v>
      </c>
      <c r="L49" s="141">
        <v>0</v>
      </c>
      <c r="M49" s="143" t="s">
        <v>201</v>
      </c>
    </row>
    <row r="50" spans="1:13" x14ac:dyDescent="0.25">
      <c r="A50" s="140" t="s">
        <v>155</v>
      </c>
      <c r="B50" s="140" t="s">
        <v>52</v>
      </c>
      <c r="C50" s="140" t="s">
        <v>80</v>
      </c>
      <c r="D50" s="140" t="s">
        <v>77</v>
      </c>
      <c r="E50" s="141">
        <v>1403.721935483871</v>
      </c>
      <c r="F50" s="141">
        <v>0</v>
      </c>
      <c r="G50" s="142">
        <v>0</v>
      </c>
      <c r="H50" s="141">
        <v>0</v>
      </c>
      <c r="I50" s="142">
        <v>0</v>
      </c>
      <c r="J50" s="141">
        <v>0</v>
      </c>
      <c r="K50" s="142">
        <v>0</v>
      </c>
      <c r="L50" s="141">
        <v>0</v>
      </c>
      <c r="M50" s="143" t="s">
        <v>201</v>
      </c>
    </row>
    <row r="51" spans="1:13" x14ac:dyDescent="0.25">
      <c r="A51" s="140" t="s">
        <v>155</v>
      </c>
      <c r="B51" s="140" t="s">
        <v>52</v>
      </c>
      <c r="C51" s="140" t="s">
        <v>80</v>
      </c>
      <c r="D51" s="140" t="s">
        <v>78</v>
      </c>
      <c r="E51" s="141">
        <v>50533.989677419355</v>
      </c>
      <c r="F51" s="141">
        <v>30881.882580645164</v>
      </c>
      <c r="G51" s="142">
        <v>0.61111111111111116</v>
      </c>
      <c r="H51" s="141">
        <v>26670.716774193548</v>
      </c>
      <c r="I51" s="142">
        <v>0.52777777777777779</v>
      </c>
      <c r="J51" s="141">
        <v>12633.497419354839</v>
      </c>
      <c r="K51" s="142">
        <v>0.25</v>
      </c>
      <c r="L51" s="141">
        <v>0</v>
      </c>
      <c r="M51" s="143" t="s">
        <v>201</v>
      </c>
    </row>
    <row r="52" spans="1:13" x14ac:dyDescent="0.25">
      <c r="A52" s="140" t="s">
        <v>155</v>
      </c>
      <c r="B52" s="140" t="s">
        <v>52</v>
      </c>
      <c r="C52" s="140" t="s">
        <v>80</v>
      </c>
      <c r="D52" s="140" t="s">
        <v>79</v>
      </c>
      <c r="E52" s="141">
        <v>33689.326451612906</v>
      </c>
      <c r="F52" s="141">
        <v>12633.497419354841</v>
      </c>
      <c r="G52" s="142">
        <v>0.375</v>
      </c>
      <c r="H52" s="141">
        <v>12633.497419354841</v>
      </c>
      <c r="I52" s="142">
        <v>0.375</v>
      </c>
      <c r="J52" s="141">
        <v>4211.1658064516132</v>
      </c>
      <c r="K52" s="142">
        <v>0.125</v>
      </c>
      <c r="L52" s="141">
        <v>0</v>
      </c>
      <c r="M52" s="143" t="s">
        <v>201</v>
      </c>
    </row>
    <row r="53" spans="1:13" ht="45" x14ac:dyDescent="0.25">
      <c r="A53" s="140" t="s">
        <v>155</v>
      </c>
      <c r="B53" s="140" t="s">
        <v>52</v>
      </c>
      <c r="C53" s="140" t="s">
        <v>80</v>
      </c>
      <c r="D53" s="140" t="s">
        <v>196</v>
      </c>
      <c r="E53" s="141">
        <v>1403.721935483871</v>
      </c>
      <c r="F53" s="141">
        <v>0</v>
      </c>
      <c r="G53" s="142">
        <v>0</v>
      </c>
      <c r="H53" s="141">
        <v>0</v>
      </c>
      <c r="I53" s="142">
        <v>0</v>
      </c>
      <c r="J53" s="141">
        <v>0</v>
      </c>
      <c r="K53" s="142">
        <v>0</v>
      </c>
      <c r="L53" s="141">
        <v>0</v>
      </c>
      <c r="M53" s="143" t="s">
        <v>201</v>
      </c>
    </row>
    <row r="54" spans="1:13" x14ac:dyDescent="0.25">
      <c r="A54" s="140" t="s">
        <v>155</v>
      </c>
      <c r="B54" s="140" t="s">
        <v>52</v>
      </c>
      <c r="C54" s="140" t="s">
        <v>83</v>
      </c>
      <c r="D54" s="140" t="s">
        <v>78</v>
      </c>
      <c r="E54" s="141">
        <v>55105.791044776124</v>
      </c>
      <c r="F54" s="141">
        <v>18368.597014925374</v>
      </c>
      <c r="G54" s="142">
        <v>0.33333333333333331</v>
      </c>
      <c r="H54" s="141">
        <v>7347.4388059701496</v>
      </c>
      <c r="I54" s="142">
        <v>0.13333333333333333</v>
      </c>
      <c r="J54" s="141">
        <v>0</v>
      </c>
      <c r="K54" s="142">
        <v>0</v>
      </c>
      <c r="L54" s="141">
        <v>0</v>
      </c>
      <c r="M54" s="143" t="s">
        <v>201</v>
      </c>
    </row>
    <row r="55" spans="1:13" ht="45" x14ac:dyDescent="0.25">
      <c r="A55" s="140" t="s">
        <v>155</v>
      </c>
      <c r="B55" s="140" t="s">
        <v>52</v>
      </c>
      <c r="C55" s="140" t="s">
        <v>83</v>
      </c>
      <c r="D55" s="140" t="s">
        <v>196</v>
      </c>
      <c r="E55" s="141">
        <v>22042.31641791045</v>
      </c>
      <c r="F55" s="141">
        <v>0</v>
      </c>
      <c r="G55" s="142">
        <v>0</v>
      </c>
      <c r="H55" s="141">
        <v>0</v>
      </c>
      <c r="I55" s="142">
        <v>0</v>
      </c>
      <c r="J55" s="141">
        <v>0</v>
      </c>
      <c r="K55" s="142">
        <v>0</v>
      </c>
      <c r="L55" s="141">
        <v>0</v>
      </c>
      <c r="M55" s="143" t="s">
        <v>201</v>
      </c>
    </row>
    <row r="56" spans="1:13" x14ac:dyDescent="0.25">
      <c r="A56" s="140" t="s">
        <v>155</v>
      </c>
      <c r="B56" s="140" t="s">
        <v>52</v>
      </c>
      <c r="C56" s="140" t="s">
        <v>83</v>
      </c>
      <c r="D56" s="140" t="s">
        <v>89</v>
      </c>
      <c r="E56" s="141">
        <v>4898.2925373134331</v>
      </c>
      <c r="F56" s="141">
        <v>0</v>
      </c>
      <c r="G56" s="142">
        <v>0</v>
      </c>
      <c r="H56" s="141">
        <v>0</v>
      </c>
      <c r="I56" s="142">
        <v>0</v>
      </c>
      <c r="J56" s="141">
        <v>0</v>
      </c>
      <c r="K56" s="142">
        <v>0</v>
      </c>
      <c r="L56" s="141">
        <v>0</v>
      </c>
      <c r="M56" s="143" t="s">
        <v>201</v>
      </c>
    </row>
    <row r="57" spans="1:13" x14ac:dyDescent="0.25">
      <c r="A57" s="140" t="s">
        <v>155</v>
      </c>
      <c r="B57" s="140" t="s">
        <v>52</v>
      </c>
      <c r="C57" s="140" t="s">
        <v>86</v>
      </c>
      <c r="D57" s="140" t="s">
        <v>78</v>
      </c>
      <c r="E57" s="141">
        <v>42616.143529411762</v>
      </c>
      <c r="F57" s="141">
        <v>0</v>
      </c>
      <c r="G57" s="142">
        <v>0</v>
      </c>
      <c r="H57" s="141">
        <v>0</v>
      </c>
      <c r="I57" s="142">
        <v>0</v>
      </c>
      <c r="J57" s="141">
        <v>0</v>
      </c>
      <c r="K57" s="142">
        <v>0</v>
      </c>
      <c r="L57" s="141">
        <v>0</v>
      </c>
      <c r="M57" s="143" t="s">
        <v>201</v>
      </c>
    </row>
    <row r="58" spans="1:13" ht="45" x14ac:dyDescent="0.25">
      <c r="A58" s="140" t="s">
        <v>155</v>
      </c>
      <c r="B58" s="140" t="s">
        <v>52</v>
      </c>
      <c r="C58" s="140" t="s">
        <v>86</v>
      </c>
      <c r="D58" s="140" t="s">
        <v>197</v>
      </c>
      <c r="E58" s="141">
        <v>17756.726470588233</v>
      </c>
      <c r="F58" s="141">
        <v>0</v>
      </c>
      <c r="G58" s="142">
        <v>0</v>
      </c>
      <c r="H58" s="141">
        <v>0</v>
      </c>
      <c r="I58" s="142">
        <v>0</v>
      </c>
      <c r="J58" s="141">
        <v>0</v>
      </c>
      <c r="K58" s="142">
        <v>0</v>
      </c>
      <c r="L58" s="141">
        <v>0</v>
      </c>
      <c r="M58" s="143" t="s">
        <v>201</v>
      </c>
    </row>
    <row r="59" spans="1:13" ht="45" x14ac:dyDescent="0.25">
      <c r="A59" s="140" t="s">
        <v>155</v>
      </c>
      <c r="B59" s="140" t="s">
        <v>52</v>
      </c>
      <c r="C59" s="140" t="s">
        <v>86</v>
      </c>
      <c r="D59" s="140" t="s">
        <v>196</v>
      </c>
      <c r="E59" s="141">
        <v>20124.29</v>
      </c>
      <c r="F59" s="141">
        <v>0</v>
      </c>
      <c r="G59" s="142">
        <v>0</v>
      </c>
      <c r="H59" s="141">
        <v>0</v>
      </c>
      <c r="I59" s="142">
        <v>0</v>
      </c>
      <c r="J59" s="141">
        <v>0</v>
      </c>
      <c r="K59" s="142">
        <v>0</v>
      </c>
      <c r="L59" s="141">
        <v>0</v>
      </c>
      <c r="M59" s="143" t="s">
        <v>201</v>
      </c>
    </row>
    <row r="60" spans="1:13" x14ac:dyDescent="0.25">
      <c r="A60" s="140" t="s">
        <v>155</v>
      </c>
      <c r="B60" s="140" t="s">
        <v>52</v>
      </c>
      <c r="C60" s="140" t="s">
        <v>96</v>
      </c>
      <c r="D60" s="140" t="s">
        <v>78</v>
      </c>
      <c r="E60" s="141">
        <v>55990.299677419353</v>
      </c>
      <c r="F60" s="141">
        <v>0</v>
      </c>
      <c r="G60" s="142">
        <v>0</v>
      </c>
      <c r="H60" s="141">
        <v>0</v>
      </c>
      <c r="I60" s="142">
        <v>0</v>
      </c>
      <c r="J60" s="141">
        <v>0</v>
      </c>
      <c r="K60" s="142">
        <v>0</v>
      </c>
      <c r="L60" s="141">
        <v>0</v>
      </c>
      <c r="M60" s="143" t="s">
        <v>201</v>
      </c>
    </row>
    <row r="61" spans="1:13" ht="45" x14ac:dyDescent="0.25">
      <c r="A61" s="140" t="s">
        <v>155</v>
      </c>
      <c r="B61" s="140" t="s">
        <v>52</v>
      </c>
      <c r="C61" s="140" t="s">
        <v>96</v>
      </c>
      <c r="D61" s="140" t="s">
        <v>197</v>
      </c>
      <c r="E61" s="141">
        <v>7178.2435483870959</v>
      </c>
      <c r="F61" s="141">
        <v>0</v>
      </c>
      <c r="G61" s="142">
        <v>0</v>
      </c>
      <c r="H61" s="141">
        <v>0</v>
      </c>
      <c r="I61" s="142">
        <v>0</v>
      </c>
      <c r="J61" s="141">
        <v>0</v>
      </c>
      <c r="K61" s="142">
        <v>0</v>
      </c>
      <c r="L61" s="141">
        <v>0</v>
      </c>
      <c r="M61" s="143" t="s">
        <v>201</v>
      </c>
    </row>
    <row r="62" spans="1:13" ht="45" x14ac:dyDescent="0.25">
      <c r="A62" s="140" t="s">
        <v>155</v>
      </c>
      <c r="B62" s="140" t="s">
        <v>52</v>
      </c>
      <c r="C62" s="140" t="s">
        <v>96</v>
      </c>
      <c r="D62" s="140" t="s">
        <v>196</v>
      </c>
      <c r="E62" s="141">
        <v>10049.540967741934</v>
      </c>
      <c r="F62" s="141">
        <v>2871.297419354838</v>
      </c>
      <c r="G62" s="142">
        <v>0.2857142857142857</v>
      </c>
      <c r="H62" s="141">
        <v>0</v>
      </c>
      <c r="I62" s="142">
        <v>0</v>
      </c>
      <c r="J62" s="141">
        <v>0</v>
      </c>
      <c r="K62" s="142">
        <v>0</v>
      </c>
      <c r="L62" s="141">
        <v>0</v>
      </c>
      <c r="M62" s="143" t="s">
        <v>201</v>
      </c>
    </row>
    <row r="63" spans="1:13" x14ac:dyDescent="0.25">
      <c r="A63" s="140" t="s">
        <v>155</v>
      </c>
      <c r="B63" s="140" t="s">
        <v>52</v>
      </c>
      <c r="C63" s="140" t="s">
        <v>96</v>
      </c>
      <c r="D63" s="140" t="s">
        <v>89</v>
      </c>
      <c r="E63" s="141">
        <v>4306.9461290322579</v>
      </c>
      <c r="F63" s="141">
        <v>0</v>
      </c>
      <c r="G63" s="142">
        <v>0</v>
      </c>
      <c r="H63" s="141">
        <v>0</v>
      </c>
      <c r="I63" s="142">
        <v>0</v>
      </c>
      <c r="J63" s="141">
        <v>0</v>
      </c>
      <c r="K63" s="142">
        <v>0</v>
      </c>
      <c r="L63" s="141">
        <v>0</v>
      </c>
      <c r="M63" s="143" t="s">
        <v>201</v>
      </c>
    </row>
    <row r="64" spans="1:13" x14ac:dyDescent="0.25">
      <c r="A64" s="140" t="s">
        <v>155</v>
      </c>
      <c r="B64" s="140" t="s">
        <v>52</v>
      </c>
      <c r="C64" s="140" t="s">
        <v>96</v>
      </c>
      <c r="D64" s="140" t="s">
        <v>43</v>
      </c>
      <c r="E64" s="141">
        <v>11485.189677419354</v>
      </c>
      <c r="F64" s="141">
        <v>0</v>
      </c>
      <c r="G64" s="142">
        <v>0</v>
      </c>
      <c r="H64" s="141">
        <v>0</v>
      </c>
      <c r="I64" s="142">
        <v>0</v>
      </c>
      <c r="J64" s="141">
        <v>0</v>
      </c>
      <c r="K64" s="142">
        <v>0</v>
      </c>
      <c r="L64" s="141">
        <v>0</v>
      </c>
      <c r="M64" s="143" t="s">
        <v>201</v>
      </c>
    </row>
    <row r="65" spans="1:13" x14ac:dyDescent="0.25">
      <c r="A65" s="140" t="s">
        <v>155</v>
      </c>
      <c r="B65" s="140" t="s">
        <v>52</v>
      </c>
      <c r="C65" s="140" t="s">
        <v>104</v>
      </c>
      <c r="D65" s="140" t="s">
        <v>78</v>
      </c>
      <c r="E65" s="141">
        <v>57547.239130434791</v>
      </c>
      <c r="F65" s="141">
        <v>0</v>
      </c>
      <c r="G65" s="142">
        <v>0</v>
      </c>
      <c r="H65" s="141">
        <v>0</v>
      </c>
      <c r="I65" s="142">
        <v>0</v>
      </c>
      <c r="J65" s="141">
        <v>0</v>
      </c>
      <c r="K65" s="142">
        <v>0</v>
      </c>
      <c r="L65" s="141">
        <v>0</v>
      </c>
      <c r="M65" s="143" t="s">
        <v>201</v>
      </c>
    </row>
    <row r="66" spans="1:13" ht="45" x14ac:dyDescent="0.25">
      <c r="A66" s="140" t="s">
        <v>155</v>
      </c>
      <c r="B66" s="140" t="s">
        <v>52</v>
      </c>
      <c r="C66" s="140" t="s">
        <v>104</v>
      </c>
      <c r="D66" s="140" t="s">
        <v>197</v>
      </c>
      <c r="E66" s="141">
        <v>16624.757971014496</v>
      </c>
      <c r="F66" s="141">
        <v>0</v>
      </c>
      <c r="G66" s="142">
        <v>0</v>
      </c>
      <c r="H66" s="141">
        <v>0</v>
      </c>
      <c r="I66" s="142">
        <v>0</v>
      </c>
      <c r="J66" s="141">
        <v>0</v>
      </c>
      <c r="K66" s="142">
        <v>0</v>
      </c>
      <c r="L66" s="141">
        <v>0</v>
      </c>
      <c r="M66" s="143" t="s">
        <v>201</v>
      </c>
    </row>
    <row r="67" spans="1:13" ht="45" x14ac:dyDescent="0.25">
      <c r="A67" s="140" t="s">
        <v>155</v>
      </c>
      <c r="B67" s="140" t="s">
        <v>52</v>
      </c>
      <c r="C67" s="140" t="s">
        <v>104</v>
      </c>
      <c r="D67" s="140" t="s">
        <v>196</v>
      </c>
      <c r="E67" s="141">
        <v>14067.102898550727</v>
      </c>
      <c r="F67" s="141">
        <v>0</v>
      </c>
      <c r="G67" s="142">
        <v>0</v>
      </c>
      <c r="H67" s="141">
        <v>0</v>
      </c>
      <c r="I67" s="142">
        <v>0</v>
      </c>
      <c r="J67" s="141">
        <v>0</v>
      </c>
      <c r="K67" s="142">
        <v>0</v>
      </c>
      <c r="L67" s="141">
        <v>0</v>
      </c>
      <c r="M67" s="143" t="s">
        <v>201</v>
      </c>
    </row>
    <row r="68" spans="1:13" x14ac:dyDescent="0.25">
      <c r="A68" s="140" t="s">
        <v>155</v>
      </c>
      <c r="B68" s="140" t="s">
        <v>52</v>
      </c>
      <c r="C68" s="140" t="s">
        <v>123</v>
      </c>
      <c r="D68" s="140" t="s">
        <v>78</v>
      </c>
      <c r="E68" s="141">
        <v>50017.495009090911</v>
      </c>
      <c r="F68" s="141">
        <v>0</v>
      </c>
      <c r="G68" s="142">
        <v>0</v>
      </c>
      <c r="H68" s="141">
        <v>0</v>
      </c>
      <c r="I68" s="142">
        <v>0</v>
      </c>
      <c r="J68" s="141">
        <v>0</v>
      </c>
      <c r="K68" s="142">
        <v>0</v>
      </c>
      <c r="L68" s="141">
        <v>0</v>
      </c>
      <c r="M68" s="143" t="s">
        <v>201</v>
      </c>
    </row>
    <row r="69" spans="1:13" x14ac:dyDescent="0.25">
      <c r="A69" s="140" t="s">
        <v>155</v>
      </c>
      <c r="B69" s="140" t="s">
        <v>52</v>
      </c>
      <c r="C69" s="140" t="s">
        <v>123</v>
      </c>
      <c r="D69" s="140" t="s">
        <v>89</v>
      </c>
      <c r="E69" s="141">
        <v>2778.7497227272729</v>
      </c>
      <c r="F69" s="141">
        <v>0</v>
      </c>
      <c r="G69" s="142">
        <v>0</v>
      </c>
      <c r="H69" s="141">
        <v>0</v>
      </c>
      <c r="I69" s="142">
        <v>0</v>
      </c>
      <c r="J69" s="141">
        <v>0</v>
      </c>
      <c r="K69" s="142">
        <v>0</v>
      </c>
      <c r="L69" s="141">
        <v>0</v>
      </c>
      <c r="M69" s="143" t="s">
        <v>201</v>
      </c>
    </row>
    <row r="70" spans="1:13" x14ac:dyDescent="0.25">
      <c r="A70" s="140" t="s">
        <v>155</v>
      </c>
      <c r="B70" s="140" t="s">
        <v>52</v>
      </c>
      <c r="C70" s="140" t="s">
        <v>123</v>
      </c>
      <c r="D70" s="140" t="s">
        <v>43</v>
      </c>
      <c r="E70" s="141">
        <v>8336.2491681818192</v>
      </c>
      <c r="F70" s="141">
        <v>0</v>
      </c>
      <c r="G70" s="142">
        <v>0</v>
      </c>
      <c r="H70" s="141">
        <v>0</v>
      </c>
      <c r="I70" s="142">
        <v>0</v>
      </c>
      <c r="J70" s="141">
        <v>0</v>
      </c>
      <c r="K70" s="142">
        <v>0</v>
      </c>
      <c r="L70" s="141">
        <v>0</v>
      </c>
      <c r="M70" s="143" t="s">
        <v>201</v>
      </c>
    </row>
    <row r="71" spans="1:13" x14ac:dyDescent="0.25">
      <c r="A71" s="140" t="s">
        <v>155</v>
      </c>
      <c r="B71" s="140" t="s">
        <v>52</v>
      </c>
      <c r="C71" s="140" t="s">
        <v>126</v>
      </c>
      <c r="D71" s="140" t="s">
        <v>78</v>
      </c>
      <c r="E71" s="141">
        <v>7858.6046125000021</v>
      </c>
      <c r="F71" s="141">
        <v>0</v>
      </c>
      <c r="G71" s="142">
        <v>0</v>
      </c>
      <c r="H71" s="141">
        <v>0</v>
      </c>
      <c r="I71" s="142">
        <v>0</v>
      </c>
      <c r="J71" s="141">
        <v>0</v>
      </c>
      <c r="K71" s="142">
        <v>0</v>
      </c>
      <c r="L71" s="141">
        <v>0</v>
      </c>
      <c r="M71" s="143" t="s">
        <v>201</v>
      </c>
    </row>
    <row r="72" spans="1:13" x14ac:dyDescent="0.25">
      <c r="A72" s="140" t="s">
        <v>155</v>
      </c>
      <c r="B72" s="140" t="s">
        <v>52</v>
      </c>
      <c r="C72" s="140" t="s">
        <v>126</v>
      </c>
      <c r="D72" s="140" t="s">
        <v>79</v>
      </c>
      <c r="E72" s="141">
        <v>55010.232287500017</v>
      </c>
      <c r="F72" s="141">
        <v>0</v>
      </c>
      <c r="G72" s="142">
        <v>0</v>
      </c>
      <c r="H72" s="141">
        <v>0</v>
      </c>
      <c r="I72" s="142">
        <v>0</v>
      </c>
      <c r="J72" s="141">
        <v>0</v>
      </c>
      <c r="K72" s="142">
        <v>0</v>
      </c>
      <c r="L72" s="141">
        <v>0</v>
      </c>
      <c r="M72" s="143" t="s">
        <v>201</v>
      </c>
    </row>
    <row r="73" spans="1:13" x14ac:dyDescent="0.25">
      <c r="A73" s="140" t="s">
        <v>155</v>
      </c>
      <c r="B73" s="140" t="s">
        <v>52</v>
      </c>
      <c r="C73" s="140" t="s">
        <v>131</v>
      </c>
      <c r="D73" s="140" t="s">
        <v>77</v>
      </c>
      <c r="E73" s="141">
        <v>2134.1211111111111</v>
      </c>
      <c r="F73" s="141">
        <v>0</v>
      </c>
      <c r="G73" s="142">
        <v>0</v>
      </c>
      <c r="H73" s="141">
        <v>0</v>
      </c>
      <c r="I73" s="142">
        <v>0</v>
      </c>
      <c r="J73" s="141">
        <v>0</v>
      </c>
      <c r="K73" s="142">
        <v>0</v>
      </c>
      <c r="L73" s="141">
        <v>0</v>
      </c>
      <c r="M73" s="143" t="s">
        <v>201</v>
      </c>
    </row>
    <row r="74" spans="1:13" x14ac:dyDescent="0.25">
      <c r="A74" s="140" t="s">
        <v>155</v>
      </c>
      <c r="B74" s="140" t="s">
        <v>52</v>
      </c>
      <c r="C74" s="140" t="s">
        <v>131</v>
      </c>
      <c r="D74" s="140" t="s">
        <v>78</v>
      </c>
      <c r="E74" s="141">
        <v>14938.847777777777</v>
      </c>
      <c r="F74" s="141">
        <v>0</v>
      </c>
      <c r="G74" s="142">
        <v>0</v>
      </c>
      <c r="H74" s="141">
        <v>0</v>
      </c>
      <c r="I74" s="142">
        <v>0</v>
      </c>
      <c r="J74" s="141">
        <v>0</v>
      </c>
      <c r="K74" s="142">
        <v>0</v>
      </c>
      <c r="L74" s="141">
        <v>0</v>
      </c>
      <c r="M74" s="143" t="s">
        <v>201</v>
      </c>
    </row>
    <row r="75" spans="1:13" x14ac:dyDescent="0.25">
      <c r="A75" s="140" t="s">
        <v>155</v>
      </c>
      <c r="B75" s="140" t="s">
        <v>52</v>
      </c>
      <c r="C75" s="140" t="s">
        <v>131</v>
      </c>
      <c r="D75" s="140" t="s">
        <v>79</v>
      </c>
      <c r="E75" s="141">
        <v>55487.148888888885</v>
      </c>
      <c r="F75" s="141">
        <v>0</v>
      </c>
      <c r="G75" s="142">
        <v>0</v>
      </c>
      <c r="H75" s="141">
        <v>0</v>
      </c>
      <c r="I75" s="142">
        <v>0</v>
      </c>
      <c r="J75" s="141">
        <v>0</v>
      </c>
      <c r="K75" s="142">
        <v>0</v>
      </c>
      <c r="L75" s="141">
        <v>0</v>
      </c>
      <c r="M75" s="143" t="s">
        <v>201</v>
      </c>
    </row>
    <row r="76" spans="1:13" ht="30" x14ac:dyDescent="0.25">
      <c r="A76" s="140" t="s">
        <v>155</v>
      </c>
      <c r="B76" s="140" t="s">
        <v>52</v>
      </c>
      <c r="C76" s="140" t="s">
        <v>191</v>
      </c>
      <c r="D76" s="140" t="s">
        <v>84</v>
      </c>
      <c r="E76" s="141">
        <v>162000</v>
      </c>
      <c r="F76" s="144"/>
      <c r="G76" s="144"/>
      <c r="H76" s="144"/>
      <c r="I76" s="144"/>
      <c r="J76" s="144"/>
      <c r="K76" s="144"/>
      <c r="L76" s="141">
        <v>0</v>
      </c>
      <c r="M76" s="143" t="s">
        <v>201</v>
      </c>
    </row>
    <row r="77" spans="1:13" ht="30" x14ac:dyDescent="0.25">
      <c r="A77" s="140" t="s">
        <v>155</v>
      </c>
      <c r="B77" s="140" t="s">
        <v>52</v>
      </c>
      <c r="C77" s="140" t="s">
        <v>188</v>
      </c>
      <c r="D77" s="140" t="s">
        <v>84</v>
      </c>
      <c r="E77" s="141">
        <v>3138.4894594594598</v>
      </c>
      <c r="F77" s="144"/>
      <c r="G77" s="144"/>
      <c r="H77" s="144"/>
      <c r="I77" s="144"/>
      <c r="J77" s="144"/>
      <c r="K77" s="144"/>
      <c r="L77" s="141">
        <v>0</v>
      </c>
      <c r="M77" s="143" t="s">
        <v>201</v>
      </c>
    </row>
    <row r="78" spans="1:13" ht="30" x14ac:dyDescent="0.25">
      <c r="A78" s="140" t="s">
        <v>155</v>
      </c>
      <c r="B78" s="140" t="s">
        <v>52</v>
      </c>
      <c r="C78" s="140" t="s">
        <v>188</v>
      </c>
      <c r="D78" s="140" t="s">
        <v>150</v>
      </c>
      <c r="E78" s="141">
        <v>553.85108108108113</v>
      </c>
      <c r="F78" s="144"/>
      <c r="G78" s="144"/>
      <c r="H78" s="144"/>
      <c r="I78" s="144"/>
      <c r="J78" s="144"/>
      <c r="K78" s="144"/>
      <c r="L78" s="141">
        <v>0</v>
      </c>
      <c r="M78" s="143" t="s">
        <v>201</v>
      </c>
    </row>
    <row r="79" spans="1:13" ht="30" x14ac:dyDescent="0.25">
      <c r="A79" s="140" t="s">
        <v>155</v>
      </c>
      <c r="B79" s="140" t="s">
        <v>52</v>
      </c>
      <c r="C79" s="140" t="s">
        <v>188</v>
      </c>
      <c r="D79" s="140" t="s">
        <v>151</v>
      </c>
      <c r="E79" s="141">
        <v>3138.4894594594598</v>
      </c>
      <c r="F79" s="144"/>
      <c r="G79" s="144"/>
      <c r="H79" s="144"/>
      <c r="I79" s="144"/>
      <c r="J79" s="144"/>
      <c r="K79" s="144"/>
      <c r="L79" s="141">
        <v>0</v>
      </c>
      <c r="M79" s="143" t="s">
        <v>201</v>
      </c>
    </row>
    <row r="80" spans="1:13" ht="30" x14ac:dyDescent="0.25">
      <c r="A80" s="143" t="s">
        <v>170</v>
      </c>
      <c r="B80" s="143" t="s">
        <v>170</v>
      </c>
      <c r="C80" s="143" t="s">
        <v>170</v>
      </c>
      <c r="D80" s="143" t="s">
        <v>170</v>
      </c>
      <c r="E80" s="143" t="s">
        <v>243</v>
      </c>
      <c r="F80" s="143" t="s">
        <v>239</v>
      </c>
      <c r="G80" s="143" t="s">
        <v>170</v>
      </c>
      <c r="H80" s="143" t="s">
        <v>240</v>
      </c>
      <c r="I80" s="143" t="s">
        <v>170</v>
      </c>
      <c r="J80" s="143" t="s">
        <v>241</v>
      </c>
      <c r="K80" s="143" t="s">
        <v>170</v>
      </c>
      <c r="L80" s="143" t="s">
        <v>242</v>
      </c>
      <c r="M80" s="1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7" t="s">
        <v>192</v>
      </c>
      <c r="B1" s="127" t="s">
        <v>156</v>
      </c>
      <c r="C1" s="127" t="s">
        <v>193</v>
      </c>
      <c r="D1" s="127" t="s">
        <v>158</v>
      </c>
      <c r="E1" s="127" t="s">
        <v>198</v>
      </c>
      <c r="F1" s="127" t="s">
        <v>160</v>
      </c>
      <c r="G1" s="127" t="s">
        <v>161</v>
      </c>
      <c r="H1" s="127" t="s">
        <v>162</v>
      </c>
      <c r="I1" s="127" t="s">
        <v>186</v>
      </c>
      <c r="J1" s="127" t="s">
        <v>164</v>
      </c>
      <c r="K1" s="127" t="s">
        <v>187</v>
      </c>
      <c r="L1" s="127" t="s">
        <v>199</v>
      </c>
      <c r="M1" s="127" t="s">
        <v>200</v>
      </c>
    </row>
    <row r="2" spans="1:13" x14ac:dyDescent="0.25">
      <c r="A2" s="128" t="s">
        <v>155</v>
      </c>
      <c r="B2" s="128" t="s">
        <v>52</v>
      </c>
      <c r="C2" s="128" t="s">
        <v>100</v>
      </c>
      <c r="D2" s="128" t="s">
        <v>101</v>
      </c>
      <c r="E2" s="129">
        <v>41032.262933333332</v>
      </c>
      <c r="F2" s="129">
        <v>0</v>
      </c>
      <c r="G2" s="130">
        <v>0</v>
      </c>
      <c r="H2" s="129">
        <v>0</v>
      </c>
      <c r="I2" s="130">
        <v>0</v>
      </c>
      <c r="J2" s="129">
        <v>0</v>
      </c>
      <c r="K2" s="130">
        <v>0</v>
      </c>
      <c r="L2" s="129">
        <v>0</v>
      </c>
      <c r="M2" s="131" t="s">
        <v>201</v>
      </c>
    </row>
    <row r="3" spans="1:13" x14ac:dyDescent="0.25">
      <c r="A3" s="128" t="s">
        <v>155</v>
      </c>
      <c r="B3" s="128" t="s">
        <v>52</v>
      </c>
      <c r="C3" s="128" t="s">
        <v>100</v>
      </c>
      <c r="D3" s="128" t="s">
        <v>102</v>
      </c>
      <c r="E3" s="129">
        <v>20516.131466666666</v>
      </c>
      <c r="F3" s="129">
        <v>0</v>
      </c>
      <c r="G3" s="130">
        <v>0</v>
      </c>
      <c r="H3" s="129">
        <v>0</v>
      </c>
      <c r="I3" s="130">
        <v>0</v>
      </c>
      <c r="J3" s="129">
        <v>0</v>
      </c>
      <c r="K3" s="130">
        <v>0</v>
      </c>
      <c r="L3" s="129">
        <v>0</v>
      </c>
      <c r="M3" s="131" t="s">
        <v>201</v>
      </c>
    </row>
    <row r="4" spans="1:13" x14ac:dyDescent="0.25">
      <c r="A4" s="128" t="s">
        <v>155</v>
      </c>
      <c r="B4" s="128" t="s">
        <v>52</v>
      </c>
      <c r="C4" s="128" t="s">
        <v>103</v>
      </c>
      <c r="D4" s="128" t="s">
        <v>101</v>
      </c>
      <c r="E4" s="129">
        <v>41032.23626666666</v>
      </c>
      <c r="F4" s="129">
        <v>0</v>
      </c>
      <c r="G4" s="130">
        <v>0</v>
      </c>
      <c r="H4" s="129">
        <v>0</v>
      </c>
      <c r="I4" s="130">
        <v>0</v>
      </c>
      <c r="J4" s="129">
        <v>0</v>
      </c>
      <c r="K4" s="130">
        <v>0</v>
      </c>
      <c r="L4" s="129">
        <v>0</v>
      </c>
      <c r="M4" s="131" t="s">
        <v>201</v>
      </c>
    </row>
    <row r="5" spans="1:13" x14ac:dyDescent="0.25">
      <c r="A5" s="128" t="s">
        <v>155</v>
      </c>
      <c r="B5" s="128" t="s">
        <v>52</v>
      </c>
      <c r="C5" s="128" t="s">
        <v>103</v>
      </c>
      <c r="D5" s="128" t="s">
        <v>102</v>
      </c>
      <c r="E5" s="129">
        <v>20516.11813333333</v>
      </c>
      <c r="F5" s="129">
        <v>0</v>
      </c>
      <c r="G5" s="130">
        <v>0</v>
      </c>
      <c r="H5" s="129">
        <v>0</v>
      </c>
      <c r="I5" s="130">
        <v>0</v>
      </c>
      <c r="J5" s="129">
        <v>0</v>
      </c>
      <c r="K5" s="130">
        <v>0</v>
      </c>
      <c r="L5" s="129">
        <v>0</v>
      </c>
      <c r="M5" s="131" t="s">
        <v>201</v>
      </c>
    </row>
    <row r="6" spans="1:13" x14ac:dyDescent="0.25">
      <c r="A6" s="128" t="s">
        <v>155</v>
      </c>
      <c r="B6" s="128" t="s">
        <v>52</v>
      </c>
      <c r="C6" s="128" t="s">
        <v>135</v>
      </c>
      <c r="D6" s="128" t="s">
        <v>136</v>
      </c>
      <c r="E6" s="129">
        <v>116529.73999999999</v>
      </c>
      <c r="F6" s="129">
        <v>0</v>
      </c>
      <c r="G6" s="130">
        <v>0</v>
      </c>
      <c r="H6" s="129">
        <v>0</v>
      </c>
      <c r="I6" s="130">
        <v>0</v>
      </c>
      <c r="J6" s="129">
        <v>0</v>
      </c>
      <c r="K6" s="130">
        <v>0</v>
      </c>
      <c r="L6" s="129">
        <v>0</v>
      </c>
      <c r="M6" s="131" t="s">
        <v>201</v>
      </c>
    </row>
    <row r="7" spans="1:13" x14ac:dyDescent="0.25">
      <c r="A7" s="128" t="s">
        <v>155</v>
      </c>
      <c r="B7" s="128" t="s">
        <v>52</v>
      </c>
      <c r="C7" s="128" t="s">
        <v>92</v>
      </c>
      <c r="D7" s="128" t="s">
        <v>93</v>
      </c>
      <c r="E7" s="129">
        <v>3632.6453241000008</v>
      </c>
      <c r="F7" s="129">
        <v>3632.6453241000008</v>
      </c>
      <c r="G7" s="130">
        <v>1</v>
      </c>
      <c r="H7" s="129">
        <v>3632.6453241000008</v>
      </c>
      <c r="I7" s="130">
        <v>1</v>
      </c>
      <c r="J7" s="129">
        <v>3632.6453241000008</v>
      </c>
      <c r="K7" s="130">
        <v>1</v>
      </c>
      <c r="L7" s="129">
        <v>3632.6453241000008</v>
      </c>
      <c r="M7" s="131" t="s">
        <v>202</v>
      </c>
    </row>
    <row r="8" spans="1:13" ht="30" x14ac:dyDescent="0.25">
      <c r="A8" s="128" t="s">
        <v>155</v>
      </c>
      <c r="B8" s="128" t="s">
        <v>52</v>
      </c>
      <c r="C8" s="128" t="s">
        <v>94</v>
      </c>
      <c r="D8" s="128" t="s">
        <v>51</v>
      </c>
      <c r="E8" s="129">
        <v>66526.931673225001</v>
      </c>
      <c r="F8" s="129">
        <v>66526.931673225001</v>
      </c>
      <c r="G8" s="130">
        <v>1</v>
      </c>
      <c r="H8" s="129">
        <v>66526.931673225001</v>
      </c>
      <c r="I8" s="130">
        <v>1</v>
      </c>
      <c r="J8" s="129">
        <v>66526.931673225001</v>
      </c>
      <c r="K8" s="130">
        <v>1</v>
      </c>
      <c r="L8" s="129">
        <v>66526.931673225001</v>
      </c>
      <c r="M8" s="131" t="s">
        <v>202</v>
      </c>
    </row>
    <row r="9" spans="1:13" ht="30" x14ac:dyDescent="0.25">
      <c r="A9" s="128" t="s">
        <v>155</v>
      </c>
      <c r="B9" s="128" t="s">
        <v>52</v>
      </c>
      <c r="C9" s="128" t="s">
        <v>95</v>
      </c>
      <c r="D9" s="128" t="s">
        <v>168</v>
      </c>
      <c r="E9" s="129">
        <v>27322.570000000007</v>
      </c>
      <c r="F9" s="129">
        <v>27322.570000000007</v>
      </c>
      <c r="G9" s="130">
        <v>1</v>
      </c>
      <c r="H9" s="129">
        <v>27322.570000000007</v>
      </c>
      <c r="I9" s="130">
        <v>1</v>
      </c>
      <c r="J9" s="129">
        <v>27322.570000000007</v>
      </c>
      <c r="K9" s="130">
        <v>1</v>
      </c>
      <c r="L9" s="129">
        <v>27322.570000000007</v>
      </c>
      <c r="M9" s="131" t="s">
        <v>202</v>
      </c>
    </row>
    <row r="10" spans="1:13" ht="30" x14ac:dyDescent="0.25">
      <c r="A10" s="128" t="s">
        <v>155</v>
      </c>
      <c r="B10" s="128" t="s">
        <v>52</v>
      </c>
      <c r="C10" s="128" t="s">
        <v>127</v>
      </c>
      <c r="D10" s="128" t="s">
        <v>74</v>
      </c>
      <c r="E10" s="129">
        <v>4422.2285714285708</v>
      </c>
      <c r="F10" s="129">
        <v>1105.5571428571427</v>
      </c>
      <c r="G10" s="130">
        <v>0.25</v>
      </c>
      <c r="H10" s="129">
        <v>0</v>
      </c>
      <c r="I10" s="130">
        <v>0</v>
      </c>
      <c r="J10" s="129">
        <v>0</v>
      </c>
      <c r="K10" s="130">
        <v>0</v>
      </c>
      <c r="L10" s="129">
        <v>0</v>
      </c>
      <c r="M10" s="131" t="s">
        <v>201</v>
      </c>
    </row>
    <row r="11" spans="1:13" ht="30" x14ac:dyDescent="0.25">
      <c r="A11" s="128" t="s">
        <v>155</v>
      </c>
      <c r="B11" s="128" t="s">
        <v>52</v>
      </c>
      <c r="C11" s="128" t="s">
        <v>127</v>
      </c>
      <c r="D11" s="128" t="s">
        <v>46</v>
      </c>
      <c r="E11" s="129">
        <v>3316.6714285714279</v>
      </c>
      <c r="F11" s="129">
        <v>0</v>
      </c>
      <c r="G11" s="130">
        <v>0</v>
      </c>
      <c r="H11" s="129">
        <v>0</v>
      </c>
      <c r="I11" s="130">
        <v>0</v>
      </c>
      <c r="J11" s="129">
        <v>0</v>
      </c>
      <c r="K11" s="130">
        <v>0</v>
      </c>
      <c r="L11" s="129">
        <v>0</v>
      </c>
      <c r="M11" s="131" t="s">
        <v>201</v>
      </c>
    </row>
    <row r="12" spans="1:13" ht="30" x14ac:dyDescent="0.25">
      <c r="A12" s="128" t="s">
        <v>155</v>
      </c>
      <c r="B12" s="128" t="s">
        <v>52</v>
      </c>
      <c r="C12" s="128" t="s">
        <v>129</v>
      </c>
      <c r="D12" s="128" t="s">
        <v>74</v>
      </c>
      <c r="E12" s="129">
        <v>12606.699999999999</v>
      </c>
      <c r="F12" s="129">
        <v>12606.699999999999</v>
      </c>
      <c r="G12" s="130">
        <v>1</v>
      </c>
      <c r="H12" s="129">
        <v>12606.699999999999</v>
      </c>
      <c r="I12" s="130">
        <v>1</v>
      </c>
      <c r="J12" s="129">
        <v>12606.699999999999</v>
      </c>
      <c r="K12" s="130">
        <v>1</v>
      </c>
      <c r="L12" s="129">
        <v>12606.699999999999</v>
      </c>
      <c r="M12" s="131" t="s">
        <v>202</v>
      </c>
    </row>
    <row r="13" spans="1:13" ht="30" x14ac:dyDescent="0.25">
      <c r="A13" s="128" t="s">
        <v>155</v>
      </c>
      <c r="B13" s="128" t="s">
        <v>52</v>
      </c>
      <c r="C13" s="128" t="s">
        <v>212</v>
      </c>
      <c r="D13" s="128" t="s">
        <v>213</v>
      </c>
      <c r="E13" s="129">
        <v>437.82982499999997</v>
      </c>
      <c r="F13" s="129">
        <v>437.82982499999997</v>
      </c>
      <c r="G13" s="130">
        <v>1</v>
      </c>
      <c r="H13" s="129">
        <v>437.82982499999997</v>
      </c>
      <c r="I13" s="130">
        <v>1</v>
      </c>
      <c r="J13" s="129">
        <v>437.82982499999997</v>
      </c>
      <c r="K13" s="130">
        <v>1</v>
      </c>
      <c r="L13" s="129">
        <v>437.82982499999997</v>
      </c>
      <c r="M13" s="131" t="s">
        <v>202</v>
      </c>
    </row>
    <row r="14" spans="1:13" ht="30" x14ac:dyDescent="0.25">
      <c r="A14" s="128" t="s">
        <v>155</v>
      </c>
      <c r="B14" s="128" t="s">
        <v>52</v>
      </c>
      <c r="C14" s="128" t="s">
        <v>124</v>
      </c>
      <c r="D14" s="128" t="s">
        <v>74</v>
      </c>
      <c r="E14" s="129">
        <v>11821.4</v>
      </c>
      <c r="F14" s="129">
        <v>11821.4</v>
      </c>
      <c r="G14" s="130">
        <v>1</v>
      </c>
      <c r="H14" s="129">
        <v>11821.4</v>
      </c>
      <c r="I14" s="130">
        <v>1</v>
      </c>
      <c r="J14" s="129">
        <v>11821.4</v>
      </c>
      <c r="K14" s="130">
        <v>1</v>
      </c>
      <c r="L14" s="129">
        <v>11821.4</v>
      </c>
      <c r="M14" s="131" t="s">
        <v>202</v>
      </c>
    </row>
    <row r="15" spans="1:13" ht="30" x14ac:dyDescent="0.25">
      <c r="A15" s="128" t="s">
        <v>155</v>
      </c>
      <c r="B15" s="128" t="s">
        <v>52</v>
      </c>
      <c r="C15" s="128" t="s">
        <v>167</v>
      </c>
      <c r="D15" s="128" t="s">
        <v>74</v>
      </c>
      <c r="E15" s="129">
        <v>13649.199999999997</v>
      </c>
      <c r="F15" s="129">
        <v>13649.199999999997</v>
      </c>
      <c r="G15" s="130">
        <v>1</v>
      </c>
      <c r="H15" s="129">
        <v>13649.199999999997</v>
      </c>
      <c r="I15" s="130">
        <v>1</v>
      </c>
      <c r="J15" s="129">
        <v>13649.199999999997</v>
      </c>
      <c r="K15" s="130">
        <v>1</v>
      </c>
      <c r="L15" s="129">
        <v>13649.199999999997</v>
      </c>
      <c r="M15" s="131" t="s">
        <v>202</v>
      </c>
    </row>
    <row r="16" spans="1:13" ht="30" x14ac:dyDescent="0.25">
      <c r="A16" s="128" t="s">
        <v>155</v>
      </c>
      <c r="B16" s="128" t="s">
        <v>52</v>
      </c>
      <c r="C16" s="128" t="s">
        <v>73</v>
      </c>
      <c r="D16" s="128" t="s">
        <v>74</v>
      </c>
      <c r="E16" s="129">
        <v>18010.695291250006</v>
      </c>
      <c r="F16" s="129">
        <v>12607.486703875004</v>
      </c>
      <c r="G16" s="130">
        <v>0.7</v>
      </c>
      <c r="H16" s="129">
        <v>0</v>
      </c>
      <c r="I16" s="130">
        <v>0</v>
      </c>
      <c r="J16" s="129">
        <v>0</v>
      </c>
      <c r="K16" s="130">
        <v>0</v>
      </c>
      <c r="L16" s="129">
        <v>0</v>
      </c>
      <c r="M16" s="131" t="s">
        <v>201</v>
      </c>
    </row>
    <row r="17" spans="1:13" ht="30" x14ac:dyDescent="0.25">
      <c r="A17" s="128" t="s">
        <v>155</v>
      </c>
      <c r="B17" s="128" t="s">
        <v>52</v>
      </c>
      <c r="C17" s="128" t="s">
        <v>90</v>
      </c>
      <c r="D17" s="128" t="s">
        <v>74</v>
      </c>
      <c r="E17" s="129">
        <v>14499.954724850006</v>
      </c>
      <c r="F17" s="129">
        <v>14499.954724850006</v>
      </c>
      <c r="G17" s="130">
        <v>1</v>
      </c>
      <c r="H17" s="129">
        <v>14499.954724850006</v>
      </c>
      <c r="I17" s="130">
        <v>1</v>
      </c>
      <c r="J17" s="129">
        <v>14499.954724850006</v>
      </c>
      <c r="K17" s="130">
        <v>1</v>
      </c>
      <c r="L17" s="129">
        <v>14499.954724850006</v>
      </c>
      <c r="M17" s="131" t="s">
        <v>202</v>
      </c>
    </row>
    <row r="18" spans="1:13" x14ac:dyDescent="0.25">
      <c r="A18" s="128" t="s">
        <v>155</v>
      </c>
      <c r="B18" s="128" t="s">
        <v>105</v>
      </c>
      <c r="C18" s="128" t="s">
        <v>173</v>
      </c>
      <c r="D18" s="128" t="s">
        <v>107</v>
      </c>
      <c r="E18" s="129">
        <v>1420480</v>
      </c>
      <c r="F18" s="132"/>
      <c r="G18" s="132"/>
      <c r="H18" s="132"/>
      <c r="I18" s="132"/>
      <c r="J18" s="132"/>
      <c r="K18" s="132"/>
      <c r="L18" s="129">
        <v>0</v>
      </c>
      <c r="M18" s="131" t="s">
        <v>201</v>
      </c>
    </row>
    <row r="19" spans="1:13" x14ac:dyDescent="0.25">
      <c r="A19" s="128" t="s">
        <v>155</v>
      </c>
      <c r="B19" s="128" t="s">
        <v>105</v>
      </c>
      <c r="C19" s="128" t="s">
        <v>174</v>
      </c>
      <c r="D19" s="128" t="s">
        <v>107</v>
      </c>
      <c r="E19" s="129">
        <v>352478.99232000008</v>
      </c>
      <c r="F19" s="132"/>
      <c r="G19" s="132"/>
      <c r="H19" s="132"/>
      <c r="I19" s="132"/>
      <c r="J19" s="132"/>
      <c r="K19" s="132"/>
      <c r="L19" s="129">
        <v>0</v>
      </c>
      <c r="M19" s="131" t="s">
        <v>201</v>
      </c>
    </row>
    <row r="20" spans="1:13" x14ac:dyDescent="0.25">
      <c r="A20" s="128" t="s">
        <v>155</v>
      </c>
      <c r="B20" s="128" t="s">
        <v>105</v>
      </c>
      <c r="C20" s="128" t="s">
        <v>41</v>
      </c>
      <c r="D20" s="128" t="s">
        <v>107</v>
      </c>
      <c r="E20" s="129">
        <v>250809.98000000007</v>
      </c>
      <c r="F20" s="132"/>
      <c r="G20" s="132"/>
      <c r="H20" s="132"/>
      <c r="I20" s="132"/>
      <c r="J20" s="132"/>
      <c r="K20" s="132"/>
      <c r="L20" s="129">
        <v>0</v>
      </c>
      <c r="M20" s="131" t="s">
        <v>201</v>
      </c>
    </row>
    <row r="21" spans="1:13" x14ac:dyDescent="0.25">
      <c r="A21" s="128" t="s">
        <v>155</v>
      </c>
      <c r="B21" s="128" t="s">
        <v>105</v>
      </c>
      <c r="C21" s="128" t="s">
        <v>175</v>
      </c>
      <c r="D21" s="128" t="s">
        <v>107</v>
      </c>
      <c r="E21" s="129">
        <v>1244360</v>
      </c>
      <c r="F21" s="132"/>
      <c r="G21" s="132"/>
      <c r="H21" s="132"/>
      <c r="I21" s="132"/>
      <c r="J21" s="132"/>
      <c r="K21" s="132"/>
      <c r="L21" s="129">
        <v>0</v>
      </c>
      <c r="M21" s="131" t="s">
        <v>201</v>
      </c>
    </row>
    <row r="22" spans="1:13" x14ac:dyDescent="0.25">
      <c r="A22" s="128" t="s">
        <v>155</v>
      </c>
      <c r="B22" s="128" t="s">
        <v>105</v>
      </c>
      <c r="C22" s="128" t="s">
        <v>176</v>
      </c>
      <c r="D22" s="128" t="s">
        <v>107</v>
      </c>
      <c r="E22" s="129">
        <v>1216020</v>
      </c>
      <c r="F22" s="132"/>
      <c r="G22" s="132"/>
      <c r="H22" s="132"/>
      <c r="I22" s="132"/>
      <c r="J22" s="132"/>
      <c r="K22" s="132"/>
      <c r="L22" s="129">
        <v>0</v>
      </c>
      <c r="M22" s="131" t="s">
        <v>201</v>
      </c>
    </row>
    <row r="23" spans="1:13" x14ac:dyDescent="0.25">
      <c r="A23" s="128" t="s">
        <v>155</v>
      </c>
      <c r="B23" s="128" t="s">
        <v>105</v>
      </c>
      <c r="C23" s="128" t="s">
        <v>177</v>
      </c>
      <c r="D23" s="128" t="s">
        <v>107</v>
      </c>
      <c r="E23" s="129">
        <v>1165700</v>
      </c>
      <c r="F23" s="132"/>
      <c r="G23" s="132"/>
      <c r="H23" s="132"/>
      <c r="I23" s="132"/>
      <c r="J23" s="132"/>
      <c r="K23" s="132"/>
      <c r="L23" s="129">
        <v>0</v>
      </c>
      <c r="M23" s="131" t="s">
        <v>201</v>
      </c>
    </row>
    <row r="24" spans="1:13" x14ac:dyDescent="0.25">
      <c r="A24" s="128" t="s">
        <v>155</v>
      </c>
      <c r="B24" s="128" t="s">
        <v>105</v>
      </c>
      <c r="C24" s="128" t="s">
        <v>178</v>
      </c>
      <c r="D24" s="128" t="s">
        <v>107</v>
      </c>
      <c r="E24" s="129">
        <v>1049600</v>
      </c>
      <c r="F24" s="132"/>
      <c r="G24" s="132"/>
      <c r="H24" s="132"/>
      <c r="I24" s="132"/>
      <c r="J24" s="132"/>
      <c r="K24" s="132"/>
      <c r="L24" s="129">
        <v>0</v>
      </c>
      <c r="M24" s="131" t="s">
        <v>201</v>
      </c>
    </row>
    <row r="25" spans="1:13" x14ac:dyDescent="0.25">
      <c r="A25" s="128" t="s">
        <v>155</v>
      </c>
      <c r="B25" s="128" t="s">
        <v>105</v>
      </c>
      <c r="C25" s="128" t="s">
        <v>146</v>
      </c>
      <c r="D25" s="128" t="s">
        <v>107</v>
      </c>
      <c r="E25" s="129">
        <v>909930</v>
      </c>
      <c r="F25" s="129">
        <v>661767.27272727271</v>
      </c>
      <c r="G25" s="130">
        <v>0.72727272727272729</v>
      </c>
      <c r="H25" s="129">
        <v>661767.27272727271</v>
      </c>
      <c r="I25" s="130">
        <v>0.72727272727272729</v>
      </c>
      <c r="J25" s="129">
        <v>661767.27272727271</v>
      </c>
      <c r="K25" s="130">
        <v>0.72727272727272729</v>
      </c>
      <c r="L25" s="129">
        <v>0</v>
      </c>
      <c r="M25" s="131" t="s">
        <v>201</v>
      </c>
    </row>
    <row r="26" spans="1:13" x14ac:dyDescent="0.25">
      <c r="A26" s="128" t="s">
        <v>155</v>
      </c>
      <c r="B26" s="128" t="s">
        <v>105</v>
      </c>
      <c r="C26" s="128" t="s">
        <v>172</v>
      </c>
      <c r="D26" s="128" t="s">
        <v>107</v>
      </c>
      <c r="E26" s="129">
        <v>1424750</v>
      </c>
      <c r="F26" s="132"/>
      <c r="G26" s="132"/>
      <c r="H26" s="132"/>
      <c r="I26" s="132"/>
      <c r="J26" s="132"/>
      <c r="K26" s="132"/>
      <c r="L26" s="129">
        <v>0</v>
      </c>
      <c r="M26" s="131" t="s">
        <v>201</v>
      </c>
    </row>
    <row r="27" spans="1:13" x14ac:dyDescent="0.25">
      <c r="A27" s="128" t="s">
        <v>155</v>
      </c>
      <c r="B27" s="128" t="s">
        <v>190</v>
      </c>
      <c r="C27" s="128" t="s">
        <v>172</v>
      </c>
      <c r="D27" s="128" t="s">
        <v>184</v>
      </c>
      <c r="E27" s="129">
        <v>1105480</v>
      </c>
      <c r="F27" s="132"/>
      <c r="G27" s="132"/>
      <c r="H27" s="132"/>
      <c r="I27" s="132"/>
      <c r="J27" s="132"/>
      <c r="K27" s="132"/>
      <c r="L27" s="129">
        <v>0</v>
      </c>
      <c r="M27" s="131" t="s">
        <v>201</v>
      </c>
    </row>
    <row r="28" spans="1:13" x14ac:dyDescent="0.25">
      <c r="A28" s="128" t="s">
        <v>155</v>
      </c>
      <c r="B28" s="128" t="s">
        <v>105</v>
      </c>
      <c r="C28" s="128" t="s">
        <v>147</v>
      </c>
      <c r="D28" s="128" t="s">
        <v>107</v>
      </c>
      <c r="E28" s="129">
        <v>949100</v>
      </c>
      <c r="F28" s="129">
        <v>690254.54545454553</v>
      </c>
      <c r="G28" s="130">
        <v>0.7272727272727274</v>
      </c>
      <c r="H28" s="129">
        <v>690254.54545454553</v>
      </c>
      <c r="I28" s="130">
        <v>0.7272727272727274</v>
      </c>
      <c r="J28" s="129">
        <v>517690.90909090906</v>
      </c>
      <c r="K28" s="130">
        <v>0.54545454545454541</v>
      </c>
      <c r="L28" s="129">
        <v>0</v>
      </c>
      <c r="M28" s="131" t="s">
        <v>201</v>
      </c>
    </row>
    <row r="29" spans="1:13" x14ac:dyDescent="0.25">
      <c r="A29" s="128" t="s">
        <v>155</v>
      </c>
      <c r="B29" s="128" t="s">
        <v>105</v>
      </c>
      <c r="C29" s="128" t="s">
        <v>47</v>
      </c>
      <c r="D29" s="128" t="s">
        <v>107</v>
      </c>
      <c r="E29" s="129">
        <v>398423.89138000004</v>
      </c>
      <c r="F29" s="132"/>
      <c r="G29" s="132"/>
      <c r="H29" s="132"/>
      <c r="I29" s="132"/>
      <c r="J29" s="132"/>
      <c r="K29" s="132"/>
      <c r="L29" s="129">
        <v>0</v>
      </c>
      <c r="M29" s="131" t="s">
        <v>201</v>
      </c>
    </row>
    <row r="30" spans="1:13" x14ac:dyDescent="0.25">
      <c r="A30" s="128" t="s">
        <v>155</v>
      </c>
      <c r="B30" s="128" t="s">
        <v>47</v>
      </c>
      <c r="C30" s="128" t="s">
        <v>48</v>
      </c>
      <c r="D30" s="128" t="s">
        <v>168</v>
      </c>
      <c r="E30" s="129">
        <v>14356.644800000009</v>
      </c>
      <c r="F30" s="129">
        <v>14356.644800000009</v>
      </c>
      <c r="G30" s="130">
        <v>1</v>
      </c>
      <c r="H30" s="129">
        <v>14356.644800000009</v>
      </c>
      <c r="I30" s="130">
        <v>1</v>
      </c>
      <c r="J30" s="129">
        <v>14356.644800000009</v>
      </c>
      <c r="K30" s="130">
        <v>1</v>
      </c>
      <c r="L30" s="129">
        <v>14356.644800000009</v>
      </c>
      <c r="M30" s="131" t="s">
        <v>202</v>
      </c>
    </row>
    <row r="31" spans="1:13" x14ac:dyDescent="0.25">
      <c r="A31" s="128" t="s">
        <v>155</v>
      </c>
      <c r="B31" s="128" t="s">
        <v>47</v>
      </c>
      <c r="C31" s="128" t="s">
        <v>48</v>
      </c>
      <c r="D31" s="128" t="s">
        <v>49</v>
      </c>
      <c r="E31" s="129">
        <v>24226.838100000015</v>
      </c>
      <c r="F31" s="129">
        <v>24226.838100000015</v>
      </c>
      <c r="G31" s="130">
        <v>1</v>
      </c>
      <c r="H31" s="129">
        <v>24226.838100000015</v>
      </c>
      <c r="I31" s="130">
        <v>1</v>
      </c>
      <c r="J31" s="129">
        <v>24226.838100000015</v>
      </c>
      <c r="K31" s="130">
        <v>1</v>
      </c>
      <c r="L31" s="129">
        <v>24226.838100000015</v>
      </c>
      <c r="M31" s="131" t="s">
        <v>202</v>
      </c>
    </row>
    <row r="32" spans="1:13" x14ac:dyDescent="0.25">
      <c r="A32" s="128" t="s">
        <v>155</v>
      </c>
      <c r="B32" s="128" t="s">
        <v>105</v>
      </c>
      <c r="C32" s="128" t="s">
        <v>179</v>
      </c>
      <c r="D32" s="128" t="s">
        <v>107</v>
      </c>
      <c r="E32" s="129">
        <v>270673.31</v>
      </c>
      <c r="F32" s="129">
        <v>146614.70958333332</v>
      </c>
      <c r="G32" s="130">
        <v>0.54166666666666663</v>
      </c>
      <c r="H32" s="129">
        <v>135336.655</v>
      </c>
      <c r="I32" s="130">
        <v>0.5</v>
      </c>
      <c r="J32" s="129">
        <v>135336.655</v>
      </c>
      <c r="K32" s="130">
        <v>0.5</v>
      </c>
      <c r="L32" s="129">
        <v>0</v>
      </c>
      <c r="M32" s="131" t="s">
        <v>201</v>
      </c>
    </row>
    <row r="33" spans="1:13" x14ac:dyDescent="0.25">
      <c r="A33" s="128" t="s">
        <v>155</v>
      </c>
      <c r="B33" s="128" t="s">
        <v>105</v>
      </c>
      <c r="C33" s="128" t="s">
        <v>180</v>
      </c>
      <c r="D33" s="128" t="s">
        <v>107</v>
      </c>
      <c r="E33" s="129">
        <v>1586230</v>
      </c>
      <c r="F33" s="129">
        <v>859207.91666666663</v>
      </c>
      <c r="G33" s="130">
        <v>0.54166666666666663</v>
      </c>
      <c r="H33" s="129">
        <v>793115</v>
      </c>
      <c r="I33" s="130">
        <v>0.5</v>
      </c>
      <c r="J33" s="129">
        <v>793115</v>
      </c>
      <c r="K33" s="130">
        <v>0.5</v>
      </c>
      <c r="L33" s="129">
        <v>0</v>
      </c>
      <c r="M33" s="131" t="s">
        <v>201</v>
      </c>
    </row>
    <row r="34" spans="1:13" x14ac:dyDescent="0.25">
      <c r="A34" s="128" t="s">
        <v>155</v>
      </c>
      <c r="B34" s="128" t="s">
        <v>105</v>
      </c>
      <c r="C34" s="128" t="s">
        <v>181</v>
      </c>
      <c r="D34" s="128" t="s">
        <v>107</v>
      </c>
      <c r="E34" s="129">
        <v>231366.76</v>
      </c>
      <c r="F34" s="129">
        <v>168266.73454545456</v>
      </c>
      <c r="G34" s="130">
        <v>0.72727272727272729</v>
      </c>
      <c r="H34" s="129">
        <v>168266.73454545456</v>
      </c>
      <c r="I34" s="130">
        <v>0.72727272727272729</v>
      </c>
      <c r="J34" s="129">
        <v>168266.73454545456</v>
      </c>
      <c r="K34" s="130">
        <v>0.72727272727272729</v>
      </c>
      <c r="L34" s="129">
        <v>0</v>
      </c>
      <c r="M34" s="131" t="s">
        <v>201</v>
      </c>
    </row>
    <row r="35" spans="1:13" x14ac:dyDescent="0.25">
      <c r="A35" s="128" t="s">
        <v>155</v>
      </c>
      <c r="B35" s="128" t="s">
        <v>105</v>
      </c>
      <c r="C35" s="128" t="s">
        <v>182</v>
      </c>
      <c r="D35" s="128" t="s">
        <v>107</v>
      </c>
      <c r="E35" s="129">
        <v>1407060</v>
      </c>
      <c r="F35" s="132"/>
      <c r="G35" s="132"/>
      <c r="H35" s="132"/>
      <c r="I35" s="132"/>
      <c r="J35" s="132"/>
      <c r="K35" s="132"/>
      <c r="L35" s="129">
        <v>0</v>
      </c>
      <c r="M35" s="131" t="s">
        <v>201</v>
      </c>
    </row>
    <row r="36" spans="1:13" x14ac:dyDescent="0.25">
      <c r="A36" s="128" t="s">
        <v>155</v>
      </c>
      <c r="B36" s="128" t="s">
        <v>105</v>
      </c>
      <c r="C36" s="128" t="s">
        <v>183</v>
      </c>
      <c r="D36" s="128" t="s">
        <v>107</v>
      </c>
      <c r="E36" s="129">
        <v>1425220</v>
      </c>
      <c r="F36" s="132"/>
      <c r="G36" s="132"/>
      <c r="H36" s="132"/>
      <c r="I36" s="132"/>
      <c r="J36" s="132"/>
      <c r="K36" s="132"/>
      <c r="L36" s="129">
        <v>0</v>
      </c>
      <c r="M36" s="131" t="s">
        <v>201</v>
      </c>
    </row>
    <row r="37" spans="1:13" x14ac:dyDescent="0.25">
      <c r="A37" s="128" t="s">
        <v>155</v>
      </c>
      <c r="B37" s="128" t="s">
        <v>44</v>
      </c>
      <c r="C37" s="128" t="s">
        <v>169</v>
      </c>
      <c r="D37" s="128" t="s">
        <v>46</v>
      </c>
      <c r="E37" s="129">
        <v>111189.83999999997</v>
      </c>
      <c r="F37" s="129">
        <v>0</v>
      </c>
      <c r="G37" s="130">
        <v>0</v>
      </c>
      <c r="H37" s="129">
        <v>0</v>
      </c>
      <c r="I37" s="130">
        <v>0</v>
      </c>
      <c r="J37" s="129">
        <v>0</v>
      </c>
      <c r="K37" s="130">
        <v>0</v>
      </c>
      <c r="L37" s="129">
        <v>0</v>
      </c>
      <c r="M37" s="131" t="s">
        <v>201</v>
      </c>
    </row>
    <row r="38" spans="1:13" x14ac:dyDescent="0.25">
      <c r="A38" s="128" t="s">
        <v>155</v>
      </c>
      <c r="B38" s="128" t="s">
        <v>44</v>
      </c>
      <c r="C38" s="128" t="s">
        <v>85</v>
      </c>
      <c r="D38" s="128" t="s">
        <v>46</v>
      </c>
      <c r="E38" s="129">
        <v>112594.33999999989</v>
      </c>
      <c r="F38" s="129">
        <v>0</v>
      </c>
      <c r="G38" s="130">
        <v>0</v>
      </c>
      <c r="H38" s="129">
        <v>0</v>
      </c>
      <c r="I38" s="130">
        <v>0</v>
      </c>
      <c r="J38" s="129">
        <v>0</v>
      </c>
      <c r="K38" s="130">
        <v>0</v>
      </c>
      <c r="L38" s="129">
        <v>0</v>
      </c>
      <c r="M38" s="131" t="s">
        <v>201</v>
      </c>
    </row>
    <row r="39" spans="1:13" x14ac:dyDescent="0.25">
      <c r="A39" s="128" t="s">
        <v>155</v>
      </c>
      <c r="B39" s="128" t="s">
        <v>44</v>
      </c>
      <c r="C39" s="128" t="s">
        <v>82</v>
      </c>
      <c r="D39" s="128" t="s">
        <v>46</v>
      </c>
      <c r="E39" s="129">
        <v>103605.23999999985</v>
      </c>
      <c r="F39" s="129">
        <v>0</v>
      </c>
      <c r="G39" s="130">
        <v>0</v>
      </c>
      <c r="H39" s="129">
        <v>0</v>
      </c>
      <c r="I39" s="130">
        <v>0</v>
      </c>
      <c r="J39" s="129">
        <v>0</v>
      </c>
      <c r="K39" s="130">
        <v>0</v>
      </c>
      <c r="L39" s="129">
        <v>0</v>
      </c>
      <c r="M39" s="131" t="s">
        <v>201</v>
      </c>
    </row>
    <row r="40" spans="1:13" x14ac:dyDescent="0.25">
      <c r="A40" s="128" t="s">
        <v>155</v>
      </c>
      <c r="B40" s="128" t="s">
        <v>44</v>
      </c>
      <c r="C40" s="128" t="s">
        <v>81</v>
      </c>
      <c r="D40" s="128" t="s">
        <v>46</v>
      </c>
      <c r="E40" s="129">
        <v>95925.059999999983</v>
      </c>
      <c r="F40" s="129">
        <v>95925.059999999983</v>
      </c>
      <c r="G40" s="130">
        <v>1</v>
      </c>
      <c r="H40" s="129">
        <v>95925.059999999983</v>
      </c>
      <c r="I40" s="130">
        <v>1</v>
      </c>
      <c r="J40" s="129">
        <v>95925.059999999983</v>
      </c>
      <c r="K40" s="130">
        <v>1</v>
      </c>
      <c r="L40" s="129">
        <v>95925.059999999983</v>
      </c>
      <c r="M40" s="131" t="s">
        <v>202</v>
      </c>
    </row>
    <row r="41" spans="1:13" x14ac:dyDescent="0.25">
      <c r="A41" s="128" t="s">
        <v>155</v>
      </c>
      <c r="B41" s="128" t="s">
        <v>44</v>
      </c>
      <c r="C41" s="128" t="s">
        <v>75</v>
      </c>
      <c r="D41" s="128" t="s">
        <v>46</v>
      </c>
      <c r="E41" s="129">
        <v>95809.140000000101</v>
      </c>
      <c r="F41" s="129">
        <v>95809.140000000101</v>
      </c>
      <c r="G41" s="130">
        <v>1</v>
      </c>
      <c r="H41" s="129">
        <v>95809.140000000101</v>
      </c>
      <c r="I41" s="130">
        <v>1</v>
      </c>
      <c r="J41" s="129">
        <v>95809.140000000101</v>
      </c>
      <c r="K41" s="130">
        <v>1</v>
      </c>
      <c r="L41" s="129">
        <v>95809.140000000101</v>
      </c>
      <c r="M41" s="131" t="s">
        <v>202</v>
      </c>
    </row>
    <row r="42" spans="1:13" x14ac:dyDescent="0.25">
      <c r="A42" s="128" t="s">
        <v>155</v>
      </c>
      <c r="B42" s="128" t="s">
        <v>44</v>
      </c>
      <c r="C42" s="128" t="s">
        <v>72</v>
      </c>
      <c r="D42" s="128" t="s">
        <v>46</v>
      </c>
      <c r="E42" s="129">
        <v>95330.38367840006</v>
      </c>
      <c r="F42" s="129">
        <v>95330.38367840006</v>
      </c>
      <c r="G42" s="130">
        <v>1</v>
      </c>
      <c r="H42" s="129">
        <v>95330.38367840006</v>
      </c>
      <c r="I42" s="130">
        <v>1</v>
      </c>
      <c r="J42" s="129">
        <v>95330.38367840006</v>
      </c>
      <c r="K42" s="130">
        <v>1</v>
      </c>
      <c r="L42" s="129">
        <v>95330.38367840006</v>
      </c>
      <c r="M42" s="131" t="s">
        <v>202</v>
      </c>
    </row>
    <row r="43" spans="1:13" x14ac:dyDescent="0.25">
      <c r="A43" s="128" t="s">
        <v>155</v>
      </c>
      <c r="B43" s="128" t="s">
        <v>44</v>
      </c>
      <c r="C43" s="128" t="s">
        <v>71</v>
      </c>
      <c r="D43" s="128" t="s">
        <v>46</v>
      </c>
      <c r="E43" s="129">
        <v>134751.15000000011</v>
      </c>
      <c r="F43" s="129">
        <v>134751.15000000011</v>
      </c>
      <c r="G43" s="130">
        <v>1</v>
      </c>
      <c r="H43" s="129">
        <v>134751.15000000011</v>
      </c>
      <c r="I43" s="130">
        <v>1</v>
      </c>
      <c r="J43" s="129">
        <v>134751.15000000011</v>
      </c>
      <c r="K43" s="130">
        <v>1</v>
      </c>
      <c r="L43" s="129">
        <v>134751.15000000011</v>
      </c>
      <c r="M43" s="131" t="s">
        <v>202</v>
      </c>
    </row>
    <row r="44" spans="1:13" x14ac:dyDescent="0.25">
      <c r="A44" s="128" t="s">
        <v>155</v>
      </c>
      <c r="B44" s="128" t="s">
        <v>44</v>
      </c>
      <c r="C44" s="128" t="s">
        <v>45</v>
      </c>
      <c r="D44" s="128" t="s">
        <v>46</v>
      </c>
      <c r="E44" s="129">
        <v>68960.59000000004</v>
      </c>
      <c r="F44" s="129">
        <v>68960.59000000004</v>
      </c>
      <c r="G44" s="130">
        <v>1</v>
      </c>
      <c r="H44" s="129">
        <v>68960.59000000004</v>
      </c>
      <c r="I44" s="130">
        <v>1</v>
      </c>
      <c r="J44" s="129">
        <v>68960.59000000004</v>
      </c>
      <c r="K44" s="130">
        <v>1</v>
      </c>
      <c r="L44" s="129">
        <v>68960.59000000004</v>
      </c>
      <c r="M44" s="131" t="s">
        <v>202</v>
      </c>
    </row>
    <row r="45" spans="1:13" x14ac:dyDescent="0.25">
      <c r="A45" s="128" t="s">
        <v>155</v>
      </c>
      <c r="B45" s="128" t="s">
        <v>52</v>
      </c>
      <c r="C45" s="128" t="s">
        <v>76</v>
      </c>
      <c r="D45" s="128" t="s">
        <v>77</v>
      </c>
      <c r="E45" s="129">
        <v>7944.0538461538436</v>
      </c>
      <c r="F45" s="129">
        <v>0</v>
      </c>
      <c r="G45" s="130">
        <v>0</v>
      </c>
      <c r="H45" s="129">
        <v>0</v>
      </c>
      <c r="I45" s="130">
        <v>0</v>
      </c>
      <c r="J45" s="129">
        <v>0</v>
      </c>
      <c r="K45" s="130">
        <v>0</v>
      </c>
      <c r="L45" s="129">
        <v>0</v>
      </c>
      <c r="M45" s="131" t="s">
        <v>201</v>
      </c>
    </row>
    <row r="46" spans="1:13" x14ac:dyDescent="0.25">
      <c r="A46" s="128" t="s">
        <v>155</v>
      </c>
      <c r="B46" s="128" t="s">
        <v>52</v>
      </c>
      <c r="C46" s="128" t="s">
        <v>76</v>
      </c>
      <c r="D46" s="128" t="s">
        <v>78</v>
      </c>
      <c r="E46" s="129">
        <v>81029.349230769207</v>
      </c>
      <c r="F46" s="129">
        <v>0</v>
      </c>
      <c r="G46" s="130">
        <v>0</v>
      </c>
      <c r="H46" s="129">
        <v>0</v>
      </c>
      <c r="I46" s="130">
        <v>0</v>
      </c>
      <c r="J46" s="129">
        <v>0</v>
      </c>
      <c r="K46" s="130">
        <v>0</v>
      </c>
      <c r="L46" s="129">
        <v>0</v>
      </c>
      <c r="M46" s="131" t="s">
        <v>201</v>
      </c>
    </row>
    <row r="47" spans="1:13" x14ac:dyDescent="0.25">
      <c r="A47" s="128" t="s">
        <v>155</v>
      </c>
      <c r="B47" s="128" t="s">
        <v>52</v>
      </c>
      <c r="C47" s="128" t="s">
        <v>76</v>
      </c>
      <c r="D47" s="128" t="s">
        <v>43</v>
      </c>
      <c r="E47" s="129">
        <v>14299.296923076919</v>
      </c>
      <c r="F47" s="129">
        <v>0</v>
      </c>
      <c r="G47" s="130">
        <v>0</v>
      </c>
      <c r="H47" s="129">
        <v>0</v>
      </c>
      <c r="I47" s="130">
        <v>0</v>
      </c>
      <c r="J47" s="129">
        <v>0</v>
      </c>
      <c r="K47" s="130">
        <v>0</v>
      </c>
      <c r="L47" s="129">
        <v>0</v>
      </c>
      <c r="M47" s="131" t="s">
        <v>201</v>
      </c>
    </row>
    <row r="48" spans="1:13" x14ac:dyDescent="0.25">
      <c r="A48" s="128" t="s">
        <v>155</v>
      </c>
      <c r="B48" s="128" t="s">
        <v>52</v>
      </c>
      <c r="C48" s="128" t="s">
        <v>80</v>
      </c>
      <c r="D48" s="128" t="s">
        <v>77</v>
      </c>
      <c r="E48" s="129">
        <v>1403.721935483871</v>
      </c>
      <c r="F48" s="129">
        <v>0</v>
      </c>
      <c r="G48" s="130">
        <v>0</v>
      </c>
      <c r="H48" s="129">
        <v>0</v>
      </c>
      <c r="I48" s="130">
        <v>0</v>
      </c>
      <c r="J48" s="129">
        <v>0</v>
      </c>
      <c r="K48" s="130">
        <v>0</v>
      </c>
      <c r="L48" s="129">
        <v>0</v>
      </c>
      <c r="M48" s="131" t="s">
        <v>201</v>
      </c>
    </row>
    <row r="49" spans="1:13" x14ac:dyDescent="0.25">
      <c r="A49" s="128" t="s">
        <v>155</v>
      </c>
      <c r="B49" s="128" t="s">
        <v>52</v>
      </c>
      <c r="C49" s="128" t="s">
        <v>80</v>
      </c>
      <c r="D49" s="128" t="s">
        <v>78</v>
      </c>
      <c r="E49" s="129">
        <v>50533.989677419355</v>
      </c>
      <c r="F49" s="129">
        <v>30881.882580645164</v>
      </c>
      <c r="G49" s="130">
        <v>0.61111111111111116</v>
      </c>
      <c r="H49" s="129">
        <v>26670.716774193548</v>
      </c>
      <c r="I49" s="130">
        <v>0.52777777777777779</v>
      </c>
      <c r="J49" s="129">
        <v>12633.497419354839</v>
      </c>
      <c r="K49" s="130">
        <v>0.25</v>
      </c>
      <c r="L49" s="129">
        <v>0</v>
      </c>
      <c r="M49" s="131" t="s">
        <v>201</v>
      </c>
    </row>
    <row r="50" spans="1:13" x14ac:dyDescent="0.25">
      <c r="A50" s="128" t="s">
        <v>155</v>
      </c>
      <c r="B50" s="128" t="s">
        <v>52</v>
      </c>
      <c r="C50" s="128" t="s">
        <v>80</v>
      </c>
      <c r="D50" s="128" t="s">
        <v>79</v>
      </c>
      <c r="E50" s="129">
        <v>33689.326451612906</v>
      </c>
      <c r="F50" s="129">
        <v>12633.497419354841</v>
      </c>
      <c r="G50" s="130">
        <v>0.375</v>
      </c>
      <c r="H50" s="129">
        <v>12633.497419354841</v>
      </c>
      <c r="I50" s="130">
        <v>0.375</v>
      </c>
      <c r="J50" s="129">
        <v>4211.1658064516132</v>
      </c>
      <c r="K50" s="130">
        <v>0.125</v>
      </c>
      <c r="L50" s="129">
        <v>0</v>
      </c>
      <c r="M50" s="131" t="s">
        <v>201</v>
      </c>
    </row>
    <row r="51" spans="1:13" ht="45" x14ac:dyDescent="0.25">
      <c r="A51" s="128" t="s">
        <v>155</v>
      </c>
      <c r="B51" s="128" t="s">
        <v>52</v>
      </c>
      <c r="C51" s="128" t="s">
        <v>80</v>
      </c>
      <c r="D51" s="128" t="s">
        <v>196</v>
      </c>
      <c r="E51" s="129">
        <v>1403.721935483871</v>
      </c>
      <c r="F51" s="129">
        <v>0</v>
      </c>
      <c r="G51" s="130">
        <v>0</v>
      </c>
      <c r="H51" s="129">
        <v>0</v>
      </c>
      <c r="I51" s="130">
        <v>0</v>
      </c>
      <c r="J51" s="129">
        <v>0</v>
      </c>
      <c r="K51" s="130">
        <v>0</v>
      </c>
      <c r="L51" s="129">
        <v>0</v>
      </c>
      <c r="M51" s="131" t="s">
        <v>201</v>
      </c>
    </row>
    <row r="52" spans="1:13" x14ac:dyDescent="0.25">
      <c r="A52" s="128" t="s">
        <v>155</v>
      </c>
      <c r="B52" s="128" t="s">
        <v>52</v>
      </c>
      <c r="C52" s="128" t="s">
        <v>83</v>
      </c>
      <c r="D52" s="128" t="s">
        <v>78</v>
      </c>
      <c r="E52" s="129">
        <v>55105.791044776124</v>
      </c>
      <c r="F52" s="129">
        <v>18368.597014925374</v>
      </c>
      <c r="G52" s="130">
        <v>0.33333333333333331</v>
      </c>
      <c r="H52" s="129">
        <v>7347.4388059701496</v>
      </c>
      <c r="I52" s="130">
        <v>0.13333333333333333</v>
      </c>
      <c r="J52" s="129">
        <v>0</v>
      </c>
      <c r="K52" s="130">
        <v>0</v>
      </c>
      <c r="L52" s="129">
        <v>0</v>
      </c>
      <c r="M52" s="131" t="s">
        <v>201</v>
      </c>
    </row>
    <row r="53" spans="1:13" ht="45" x14ac:dyDescent="0.25">
      <c r="A53" s="128" t="s">
        <v>155</v>
      </c>
      <c r="B53" s="128" t="s">
        <v>52</v>
      </c>
      <c r="C53" s="128" t="s">
        <v>83</v>
      </c>
      <c r="D53" s="128" t="s">
        <v>196</v>
      </c>
      <c r="E53" s="129">
        <v>22042.31641791045</v>
      </c>
      <c r="F53" s="129">
        <v>0</v>
      </c>
      <c r="G53" s="130">
        <v>0</v>
      </c>
      <c r="H53" s="129">
        <v>0</v>
      </c>
      <c r="I53" s="130">
        <v>0</v>
      </c>
      <c r="J53" s="129">
        <v>0</v>
      </c>
      <c r="K53" s="130">
        <v>0</v>
      </c>
      <c r="L53" s="129">
        <v>0</v>
      </c>
      <c r="M53" s="131" t="s">
        <v>201</v>
      </c>
    </row>
    <row r="54" spans="1:13" x14ac:dyDescent="0.25">
      <c r="A54" s="128" t="s">
        <v>155</v>
      </c>
      <c r="B54" s="128" t="s">
        <v>52</v>
      </c>
      <c r="C54" s="128" t="s">
        <v>83</v>
      </c>
      <c r="D54" s="128" t="s">
        <v>89</v>
      </c>
      <c r="E54" s="129">
        <v>4898.2925373134331</v>
      </c>
      <c r="F54" s="129">
        <v>0</v>
      </c>
      <c r="G54" s="130">
        <v>0</v>
      </c>
      <c r="H54" s="129">
        <v>0</v>
      </c>
      <c r="I54" s="130">
        <v>0</v>
      </c>
      <c r="J54" s="129">
        <v>0</v>
      </c>
      <c r="K54" s="130">
        <v>0</v>
      </c>
      <c r="L54" s="129">
        <v>0</v>
      </c>
      <c r="M54" s="131" t="s">
        <v>201</v>
      </c>
    </row>
    <row r="55" spans="1:13" x14ac:dyDescent="0.25">
      <c r="A55" s="128" t="s">
        <v>155</v>
      </c>
      <c r="B55" s="128" t="s">
        <v>52</v>
      </c>
      <c r="C55" s="128" t="s">
        <v>86</v>
      </c>
      <c r="D55" s="128" t="s">
        <v>78</v>
      </c>
      <c r="E55" s="129">
        <v>42616.143529411762</v>
      </c>
      <c r="F55" s="129">
        <v>0</v>
      </c>
      <c r="G55" s="130">
        <v>0</v>
      </c>
      <c r="H55" s="129">
        <v>0</v>
      </c>
      <c r="I55" s="130">
        <v>0</v>
      </c>
      <c r="J55" s="129">
        <v>0</v>
      </c>
      <c r="K55" s="130">
        <v>0</v>
      </c>
      <c r="L55" s="129">
        <v>0</v>
      </c>
      <c r="M55" s="131" t="s">
        <v>201</v>
      </c>
    </row>
    <row r="56" spans="1:13" ht="45" x14ac:dyDescent="0.25">
      <c r="A56" s="128" t="s">
        <v>155</v>
      </c>
      <c r="B56" s="128" t="s">
        <v>52</v>
      </c>
      <c r="C56" s="128" t="s">
        <v>86</v>
      </c>
      <c r="D56" s="128" t="s">
        <v>197</v>
      </c>
      <c r="E56" s="129">
        <v>17756.726470588233</v>
      </c>
      <c r="F56" s="129">
        <v>0</v>
      </c>
      <c r="G56" s="130">
        <v>0</v>
      </c>
      <c r="H56" s="129">
        <v>0</v>
      </c>
      <c r="I56" s="130">
        <v>0</v>
      </c>
      <c r="J56" s="129">
        <v>0</v>
      </c>
      <c r="K56" s="130">
        <v>0</v>
      </c>
      <c r="L56" s="129">
        <v>0</v>
      </c>
      <c r="M56" s="131" t="s">
        <v>201</v>
      </c>
    </row>
    <row r="57" spans="1:13" ht="45" x14ac:dyDescent="0.25">
      <c r="A57" s="128" t="s">
        <v>155</v>
      </c>
      <c r="B57" s="128" t="s">
        <v>52</v>
      </c>
      <c r="C57" s="128" t="s">
        <v>86</v>
      </c>
      <c r="D57" s="128" t="s">
        <v>196</v>
      </c>
      <c r="E57" s="129">
        <v>20124.29</v>
      </c>
      <c r="F57" s="129">
        <v>0</v>
      </c>
      <c r="G57" s="130">
        <v>0</v>
      </c>
      <c r="H57" s="129">
        <v>0</v>
      </c>
      <c r="I57" s="130">
        <v>0</v>
      </c>
      <c r="J57" s="129">
        <v>0</v>
      </c>
      <c r="K57" s="130">
        <v>0</v>
      </c>
      <c r="L57" s="129">
        <v>0</v>
      </c>
      <c r="M57" s="131" t="s">
        <v>201</v>
      </c>
    </row>
    <row r="58" spans="1:13" x14ac:dyDescent="0.25">
      <c r="A58" s="128" t="s">
        <v>155</v>
      </c>
      <c r="B58" s="128" t="s">
        <v>52</v>
      </c>
      <c r="C58" s="128" t="s">
        <v>96</v>
      </c>
      <c r="D58" s="128" t="s">
        <v>78</v>
      </c>
      <c r="E58" s="129">
        <v>55990.299677419353</v>
      </c>
      <c r="F58" s="129">
        <v>0</v>
      </c>
      <c r="G58" s="130">
        <v>0</v>
      </c>
      <c r="H58" s="129">
        <v>0</v>
      </c>
      <c r="I58" s="130">
        <v>0</v>
      </c>
      <c r="J58" s="129">
        <v>0</v>
      </c>
      <c r="K58" s="130">
        <v>0</v>
      </c>
      <c r="L58" s="129">
        <v>0</v>
      </c>
      <c r="M58" s="131" t="s">
        <v>201</v>
      </c>
    </row>
    <row r="59" spans="1:13" ht="45" x14ac:dyDescent="0.25">
      <c r="A59" s="128" t="s">
        <v>155</v>
      </c>
      <c r="B59" s="128" t="s">
        <v>52</v>
      </c>
      <c r="C59" s="128" t="s">
        <v>96</v>
      </c>
      <c r="D59" s="128" t="s">
        <v>197</v>
      </c>
      <c r="E59" s="129">
        <v>7178.2435483870959</v>
      </c>
      <c r="F59" s="129">
        <v>0</v>
      </c>
      <c r="G59" s="130">
        <v>0</v>
      </c>
      <c r="H59" s="129">
        <v>0</v>
      </c>
      <c r="I59" s="130">
        <v>0</v>
      </c>
      <c r="J59" s="129">
        <v>0</v>
      </c>
      <c r="K59" s="130">
        <v>0</v>
      </c>
      <c r="L59" s="129">
        <v>0</v>
      </c>
      <c r="M59" s="131" t="s">
        <v>201</v>
      </c>
    </row>
    <row r="60" spans="1:13" ht="45" x14ac:dyDescent="0.25">
      <c r="A60" s="128" t="s">
        <v>155</v>
      </c>
      <c r="B60" s="128" t="s">
        <v>52</v>
      </c>
      <c r="C60" s="128" t="s">
        <v>96</v>
      </c>
      <c r="D60" s="128" t="s">
        <v>196</v>
      </c>
      <c r="E60" s="129">
        <v>10049.540967741934</v>
      </c>
      <c r="F60" s="129">
        <v>2871.297419354838</v>
      </c>
      <c r="G60" s="130">
        <v>0.2857142857142857</v>
      </c>
      <c r="H60" s="129">
        <v>0</v>
      </c>
      <c r="I60" s="130">
        <v>0</v>
      </c>
      <c r="J60" s="129">
        <v>0</v>
      </c>
      <c r="K60" s="130">
        <v>0</v>
      </c>
      <c r="L60" s="129">
        <v>0</v>
      </c>
      <c r="M60" s="131" t="s">
        <v>201</v>
      </c>
    </row>
    <row r="61" spans="1:13" x14ac:dyDescent="0.25">
      <c r="A61" s="128" t="s">
        <v>155</v>
      </c>
      <c r="B61" s="128" t="s">
        <v>52</v>
      </c>
      <c r="C61" s="128" t="s">
        <v>96</v>
      </c>
      <c r="D61" s="128" t="s">
        <v>89</v>
      </c>
      <c r="E61" s="129">
        <v>4306.9461290322579</v>
      </c>
      <c r="F61" s="129">
        <v>0</v>
      </c>
      <c r="G61" s="130">
        <v>0</v>
      </c>
      <c r="H61" s="129">
        <v>0</v>
      </c>
      <c r="I61" s="130">
        <v>0</v>
      </c>
      <c r="J61" s="129">
        <v>0</v>
      </c>
      <c r="K61" s="130">
        <v>0</v>
      </c>
      <c r="L61" s="129">
        <v>0</v>
      </c>
      <c r="M61" s="131" t="s">
        <v>201</v>
      </c>
    </row>
    <row r="62" spans="1:13" x14ac:dyDescent="0.25">
      <c r="A62" s="128" t="s">
        <v>155</v>
      </c>
      <c r="B62" s="128" t="s">
        <v>52</v>
      </c>
      <c r="C62" s="128" t="s">
        <v>96</v>
      </c>
      <c r="D62" s="128" t="s">
        <v>43</v>
      </c>
      <c r="E62" s="129">
        <v>11485.189677419354</v>
      </c>
      <c r="F62" s="129">
        <v>0</v>
      </c>
      <c r="G62" s="130">
        <v>0</v>
      </c>
      <c r="H62" s="129">
        <v>0</v>
      </c>
      <c r="I62" s="130">
        <v>0</v>
      </c>
      <c r="J62" s="129">
        <v>0</v>
      </c>
      <c r="K62" s="130">
        <v>0</v>
      </c>
      <c r="L62" s="129">
        <v>0</v>
      </c>
      <c r="M62" s="131" t="s">
        <v>201</v>
      </c>
    </row>
    <row r="63" spans="1:13" x14ac:dyDescent="0.25">
      <c r="A63" s="128" t="s">
        <v>155</v>
      </c>
      <c r="B63" s="128" t="s">
        <v>52</v>
      </c>
      <c r="C63" s="128" t="s">
        <v>104</v>
      </c>
      <c r="D63" s="128" t="s">
        <v>78</v>
      </c>
      <c r="E63" s="129">
        <v>57547.239130434791</v>
      </c>
      <c r="F63" s="129">
        <v>0</v>
      </c>
      <c r="G63" s="130">
        <v>0</v>
      </c>
      <c r="H63" s="129">
        <v>0</v>
      </c>
      <c r="I63" s="130">
        <v>0</v>
      </c>
      <c r="J63" s="129">
        <v>0</v>
      </c>
      <c r="K63" s="130">
        <v>0</v>
      </c>
      <c r="L63" s="129">
        <v>0</v>
      </c>
      <c r="M63" s="131" t="s">
        <v>201</v>
      </c>
    </row>
    <row r="64" spans="1:13" ht="45" x14ac:dyDescent="0.25">
      <c r="A64" s="128" t="s">
        <v>155</v>
      </c>
      <c r="B64" s="128" t="s">
        <v>52</v>
      </c>
      <c r="C64" s="128" t="s">
        <v>104</v>
      </c>
      <c r="D64" s="128" t="s">
        <v>197</v>
      </c>
      <c r="E64" s="129">
        <v>16624.757971014496</v>
      </c>
      <c r="F64" s="129">
        <v>0</v>
      </c>
      <c r="G64" s="130">
        <v>0</v>
      </c>
      <c r="H64" s="129">
        <v>0</v>
      </c>
      <c r="I64" s="130">
        <v>0</v>
      </c>
      <c r="J64" s="129">
        <v>0</v>
      </c>
      <c r="K64" s="130">
        <v>0</v>
      </c>
      <c r="L64" s="129">
        <v>0</v>
      </c>
      <c r="M64" s="131" t="s">
        <v>201</v>
      </c>
    </row>
    <row r="65" spans="1:13" ht="45" x14ac:dyDescent="0.25">
      <c r="A65" s="128" t="s">
        <v>155</v>
      </c>
      <c r="B65" s="128" t="s">
        <v>52</v>
      </c>
      <c r="C65" s="128" t="s">
        <v>104</v>
      </c>
      <c r="D65" s="128" t="s">
        <v>196</v>
      </c>
      <c r="E65" s="129">
        <v>14067.102898550727</v>
      </c>
      <c r="F65" s="129">
        <v>0</v>
      </c>
      <c r="G65" s="130">
        <v>0</v>
      </c>
      <c r="H65" s="129">
        <v>0</v>
      </c>
      <c r="I65" s="130">
        <v>0</v>
      </c>
      <c r="J65" s="129">
        <v>0</v>
      </c>
      <c r="K65" s="130">
        <v>0</v>
      </c>
      <c r="L65" s="129">
        <v>0</v>
      </c>
      <c r="M65" s="131" t="s">
        <v>201</v>
      </c>
    </row>
    <row r="66" spans="1:13" x14ac:dyDescent="0.25">
      <c r="A66" s="128" t="s">
        <v>155</v>
      </c>
      <c r="B66" s="128" t="s">
        <v>52</v>
      </c>
      <c r="C66" s="128" t="s">
        <v>123</v>
      </c>
      <c r="D66" s="128" t="s">
        <v>78</v>
      </c>
      <c r="E66" s="129">
        <v>50017.495009090911</v>
      </c>
      <c r="F66" s="129">
        <v>0</v>
      </c>
      <c r="G66" s="130">
        <v>0</v>
      </c>
      <c r="H66" s="129">
        <v>0</v>
      </c>
      <c r="I66" s="130">
        <v>0</v>
      </c>
      <c r="J66" s="129">
        <v>0</v>
      </c>
      <c r="K66" s="130">
        <v>0</v>
      </c>
      <c r="L66" s="129">
        <v>0</v>
      </c>
      <c r="M66" s="131" t="s">
        <v>201</v>
      </c>
    </row>
    <row r="67" spans="1:13" x14ac:dyDescent="0.25">
      <c r="A67" s="128" t="s">
        <v>155</v>
      </c>
      <c r="B67" s="128" t="s">
        <v>52</v>
      </c>
      <c r="C67" s="128" t="s">
        <v>123</v>
      </c>
      <c r="D67" s="128" t="s">
        <v>89</v>
      </c>
      <c r="E67" s="129">
        <v>2778.7497227272729</v>
      </c>
      <c r="F67" s="129">
        <v>0</v>
      </c>
      <c r="G67" s="130">
        <v>0</v>
      </c>
      <c r="H67" s="129">
        <v>0</v>
      </c>
      <c r="I67" s="130">
        <v>0</v>
      </c>
      <c r="J67" s="129">
        <v>0</v>
      </c>
      <c r="K67" s="130">
        <v>0</v>
      </c>
      <c r="L67" s="129">
        <v>0</v>
      </c>
      <c r="M67" s="131" t="s">
        <v>201</v>
      </c>
    </row>
    <row r="68" spans="1:13" x14ac:dyDescent="0.25">
      <c r="A68" s="128" t="s">
        <v>155</v>
      </c>
      <c r="B68" s="128" t="s">
        <v>52</v>
      </c>
      <c r="C68" s="128" t="s">
        <v>123</v>
      </c>
      <c r="D68" s="128" t="s">
        <v>43</v>
      </c>
      <c r="E68" s="129">
        <v>8336.2491681818192</v>
      </c>
      <c r="F68" s="129">
        <v>0</v>
      </c>
      <c r="G68" s="130">
        <v>0</v>
      </c>
      <c r="H68" s="129">
        <v>0</v>
      </c>
      <c r="I68" s="130">
        <v>0</v>
      </c>
      <c r="J68" s="129">
        <v>0</v>
      </c>
      <c r="K68" s="130">
        <v>0</v>
      </c>
      <c r="L68" s="129">
        <v>0</v>
      </c>
      <c r="M68" s="131" t="s">
        <v>201</v>
      </c>
    </row>
    <row r="69" spans="1:13" x14ac:dyDescent="0.25">
      <c r="A69" s="128" t="s">
        <v>155</v>
      </c>
      <c r="B69" s="128" t="s">
        <v>52</v>
      </c>
      <c r="C69" s="128" t="s">
        <v>126</v>
      </c>
      <c r="D69" s="128" t="s">
        <v>78</v>
      </c>
      <c r="E69" s="129">
        <v>7858.6046125000021</v>
      </c>
      <c r="F69" s="129">
        <v>0</v>
      </c>
      <c r="G69" s="130">
        <v>0</v>
      </c>
      <c r="H69" s="129">
        <v>0</v>
      </c>
      <c r="I69" s="130">
        <v>0</v>
      </c>
      <c r="J69" s="129">
        <v>0</v>
      </c>
      <c r="K69" s="130">
        <v>0</v>
      </c>
      <c r="L69" s="129">
        <v>0</v>
      </c>
      <c r="M69" s="131" t="s">
        <v>201</v>
      </c>
    </row>
    <row r="70" spans="1:13" x14ac:dyDescent="0.25">
      <c r="A70" s="128" t="s">
        <v>155</v>
      </c>
      <c r="B70" s="128" t="s">
        <v>52</v>
      </c>
      <c r="C70" s="128" t="s">
        <v>126</v>
      </c>
      <c r="D70" s="128" t="s">
        <v>79</v>
      </c>
      <c r="E70" s="129">
        <v>55010.232287500017</v>
      </c>
      <c r="F70" s="129">
        <v>0</v>
      </c>
      <c r="G70" s="130">
        <v>0</v>
      </c>
      <c r="H70" s="129">
        <v>0</v>
      </c>
      <c r="I70" s="130">
        <v>0</v>
      </c>
      <c r="J70" s="129">
        <v>0</v>
      </c>
      <c r="K70" s="130">
        <v>0</v>
      </c>
      <c r="L70" s="129">
        <v>0</v>
      </c>
      <c r="M70" s="131" t="s">
        <v>201</v>
      </c>
    </row>
    <row r="71" spans="1:13" x14ac:dyDescent="0.25">
      <c r="A71" s="128" t="s">
        <v>155</v>
      </c>
      <c r="B71" s="128" t="s">
        <v>52</v>
      </c>
      <c r="C71" s="128" t="s">
        <v>131</v>
      </c>
      <c r="D71" s="128" t="s">
        <v>77</v>
      </c>
      <c r="E71" s="129">
        <v>2134.1211111111111</v>
      </c>
      <c r="F71" s="129">
        <v>0</v>
      </c>
      <c r="G71" s="130">
        <v>0</v>
      </c>
      <c r="H71" s="129">
        <v>0</v>
      </c>
      <c r="I71" s="130">
        <v>0</v>
      </c>
      <c r="J71" s="129">
        <v>0</v>
      </c>
      <c r="K71" s="130">
        <v>0</v>
      </c>
      <c r="L71" s="129">
        <v>0</v>
      </c>
      <c r="M71" s="131" t="s">
        <v>201</v>
      </c>
    </row>
    <row r="72" spans="1:13" x14ac:dyDescent="0.25">
      <c r="A72" s="128" t="s">
        <v>155</v>
      </c>
      <c r="B72" s="128" t="s">
        <v>52</v>
      </c>
      <c r="C72" s="128" t="s">
        <v>131</v>
      </c>
      <c r="D72" s="128" t="s">
        <v>78</v>
      </c>
      <c r="E72" s="129">
        <v>14938.847777777777</v>
      </c>
      <c r="F72" s="129">
        <v>0</v>
      </c>
      <c r="G72" s="130">
        <v>0</v>
      </c>
      <c r="H72" s="129">
        <v>0</v>
      </c>
      <c r="I72" s="130">
        <v>0</v>
      </c>
      <c r="J72" s="129">
        <v>0</v>
      </c>
      <c r="K72" s="130">
        <v>0</v>
      </c>
      <c r="L72" s="129">
        <v>0</v>
      </c>
      <c r="M72" s="131" t="s">
        <v>201</v>
      </c>
    </row>
    <row r="73" spans="1:13" x14ac:dyDescent="0.25">
      <c r="A73" s="128" t="s">
        <v>155</v>
      </c>
      <c r="B73" s="128" t="s">
        <v>52</v>
      </c>
      <c r="C73" s="128" t="s">
        <v>131</v>
      </c>
      <c r="D73" s="128" t="s">
        <v>79</v>
      </c>
      <c r="E73" s="129">
        <v>55487.148888888885</v>
      </c>
      <c r="F73" s="129">
        <v>0</v>
      </c>
      <c r="G73" s="130">
        <v>0</v>
      </c>
      <c r="H73" s="129">
        <v>0</v>
      </c>
      <c r="I73" s="130">
        <v>0</v>
      </c>
      <c r="J73" s="129">
        <v>0</v>
      </c>
      <c r="K73" s="130">
        <v>0</v>
      </c>
      <c r="L73" s="129">
        <v>0</v>
      </c>
      <c r="M73" s="131" t="s">
        <v>201</v>
      </c>
    </row>
    <row r="74" spans="1:13" ht="30" x14ac:dyDescent="0.25">
      <c r="A74" s="128" t="s">
        <v>155</v>
      </c>
      <c r="B74" s="128" t="s">
        <v>52</v>
      </c>
      <c r="C74" s="128" t="s">
        <v>191</v>
      </c>
      <c r="D74" s="128" t="s">
        <v>84</v>
      </c>
      <c r="E74" s="129">
        <v>162000</v>
      </c>
      <c r="F74" s="132"/>
      <c r="G74" s="132"/>
      <c r="H74" s="132"/>
      <c r="I74" s="132"/>
      <c r="J74" s="132"/>
      <c r="K74" s="132"/>
      <c r="L74" s="129">
        <v>0</v>
      </c>
      <c r="M74" s="131" t="s">
        <v>201</v>
      </c>
    </row>
    <row r="75" spans="1:13" ht="30" x14ac:dyDescent="0.25">
      <c r="A75" s="128" t="s">
        <v>155</v>
      </c>
      <c r="B75" s="128" t="s">
        <v>52</v>
      </c>
      <c r="C75" s="128" t="s">
        <v>188</v>
      </c>
      <c r="D75" s="128" t="s">
        <v>84</v>
      </c>
      <c r="E75" s="129">
        <v>3138.4894594594598</v>
      </c>
      <c r="F75" s="132"/>
      <c r="G75" s="132"/>
      <c r="H75" s="132"/>
      <c r="I75" s="132"/>
      <c r="J75" s="132"/>
      <c r="K75" s="132"/>
      <c r="L75" s="129">
        <v>0</v>
      </c>
      <c r="M75" s="131" t="s">
        <v>201</v>
      </c>
    </row>
    <row r="76" spans="1:13" ht="30" x14ac:dyDescent="0.25">
      <c r="A76" s="128" t="s">
        <v>155</v>
      </c>
      <c r="B76" s="128" t="s">
        <v>52</v>
      </c>
      <c r="C76" s="128" t="s">
        <v>188</v>
      </c>
      <c r="D76" s="128" t="s">
        <v>150</v>
      </c>
      <c r="E76" s="129">
        <v>553.85108108108113</v>
      </c>
      <c r="F76" s="132"/>
      <c r="G76" s="132"/>
      <c r="H76" s="132"/>
      <c r="I76" s="132"/>
      <c r="J76" s="132"/>
      <c r="K76" s="132"/>
      <c r="L76" s="129">
        <v>0</v>
      </c>
      <c r="M76" s="131" t="s">
        <v>201</v>
      </c>
    </row>
    <row r="77" spans="1:13" ht="30" x14ac:dyDescent="0.25">
      <c r="A77" s="128" t="s">
        <v>155</v>
      </c>
      <c r="B77" s="128" t="s">
        <v>52</v>
      </c>
      <c r="C77" s="128" t="s">
        <v>188</v>
      </c>
      <c r="D77" s="128" t="s">
        <v>151</v>
      </c>
      <c r="E77" s="129">
        <v>3138.4894594594598</v>
      </c>
      <c r="F77" s="132"/>
      <c r="G77" s="132"/>
      <c r="H77" s="132"/>
      <c r="I77" s="132"/>
      <c r="J77" s="132"/>
      <c r="K77" s="132"/>
      <c r="L77" s="129">
        <v>0</v>
      </c>
      <c r="M77" s="131" t="s">
        <v>201</v>
      </c>
    </row>
    <row r="78" spans="1:13" ht="30" x14ac:dyDescent="0.25">
      <c r="A78" s="131" t="s">
        <v>170</v>
      </c>
      <c r="B78" s="131" t="s">
        <v>170</v>
      </c>
      <c r="C78" s="131" t="s">
        <v>170</v>
      </c>
      <c r="D78" s="131" t="s">
        <v>170</v>
      </c>
      <c r="E78" s="131" t="s">
        <v>238</v>
      </c>
      <c r="F78" s="131" t="s">
        <v>239</v>
      </c>
      <c r="G78" s="131" t="s">
        <v>170</v>
      </c>
      <c r="H78" s="131" t="s">
        <v>240</v>
      </c>
      <c r="I78" s="131" t="s">
        <v>170</v>
      </c>
      <c r="J78" s="131" t="s">
        <v>241</v>
      </c>
      <c r="K78" s="131" t="s">
        <v>170</v>
      </c>
      <c r="L78" s="131" t="s">
        <v>242</v>
      </c>
      <c r="M78" s="13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33" t="s">
        <v>192</v>
      </c>
      <c r="B1" s="133" t="s">
        <v>156</v>
      </c>
      <c r="C1" s="133" t="s">
        <v>193</v>
      </c>
      <c r="D1" s="133" t="s">
        <v>158</v>
      </c>
      <c r="E1" s="133" t="s">
        <v>198</v>
      </c>
      <c r="F1" s="133" t="s">
        <v>160</v>
      </c>
      <c r="G1" s="133" t="s">
        <v>161</v>
      </c>
      <c r="H1" s="133" t="s">
        <v>162</v>
      </c>
      <c r="I1" s="133" t="s">
        <v>186</v>
      </c>
      <c r="J1" s="133" t="s">
        <v>164</v>
      </c>
      <c r="K1" s="133" t="s">
        <v>187</v>
      </c>
      <c r="L1" s="133" t="s">
        <v>199</v>
      </c>
      <c r="M1" s="133" t="s">
        <v>200</v>
      </c>
    </row>
    <row r="2" spans="1:13" x14ac:dyDescent="0.25">
      <c r="A2" s="134" t="s">
        <v>155</v>
      </c>
      <c r="B2" s="134" t="s">
        <v>52</v>
      </c>
      <c r="C2" s="134" t="s">
        <v>100</v>
      </c>
      <c r="D2" s="134" t="s">
        <v>101</v>
      </c>
      <c r="E2" s="135">
        <v>41032.262933333332</v>
      </c>
      <c r="F2" s="135">
        <v>0</v>
      </c>
      <c r="G2" s="136">
        <v>0</v>
      </c>
      <c r="H2" s="135">
        <v>0</v>
      </c>
      <c r="I2" s="136">
        <v>0</v>
      </c>
      <c r="J2" s="135">
        <v>0</v>
      </c>
      <c r="K2" s="136">
        <v>0</v>
      </c>
      <c r="L2" s="135">
        <v>0</v>
      </c>
      <c r="M2" s="137" t="s">
        <v>201</v>
      </c>
    </row>
    <row r="3" spans="1:13" x14ac:dyDescent="0.25">
      <c r="A3" s="134" t="s">
        <v>155</v>
      </c>
      <c r="B3" s="134" t="s">
        <v>52</v>
      </c>
      <c r="C3" s="134" t="s">
        <v>100</v>
      </c>
      <c r="D3" s="134" t="s">
        <v>102</v>
      </c>
      <c r="E3" s="135">
        <v>20516.131466666666</v>
      </c>
      <c r="F3" s="135">
        <v>0</v>
      </c>
      <c r="G3" s="136">
        <v>0</v>
      </c>
      <c r="H3" s="135">
        <v>0</v>
      </c>
      <c r="I3" s="136">
        <v>0</v>
      </c>
      <c r="J3" s="135">
        <v>0</v>
      </c>
      <c r="K3" s="136">
        <v>0</v>
      </c>
      <c r="L3" s="135">
        <v>0</v>
      </c>
      <c r="M3" s="137" t="s">
        <v>201</v>
      </c>
    </row>
    <row r="4" spans="1:13" x14ac:dyDescent="0.25">
      <c r="A4" s="134" t="s">
        <v>155</v>
      </c>
      <c r="B4" s="134" t="s">
        <v>52</v>
      </c>
      <c r="C4" s="134" t="s">
        <v>103</v>
      </c>
      <c r="D4" s="134" t="s">
        <v>101</v>
      </c>
      <c r="E4" s="135">
        <v>41032.23626666666</v>
      </c>
      <c r="F4" s="135">
        <v>0</v>
      </c>
      <c r="G4" s="136">
        <v>0</v>
      </c>
      <c r="H4" s="135">
        <v>0</v>
      </c>
      <c r="I4" s="136">
        <v>0</v>
      </c>
      <c r="J4" s="135">
        <v>0</v>
      </c>
      <c r="K4" s="136">
        <v>0</v>
      </c>
      <c r="L4" s="135">
        <v>0</v>
      </c>
      <c r="M4" s="137" t="s">
        <v>201</v>
      </c>
    </row>
    <row r="5" spans="1:13" x14ac:dyDescent="0.25">
      <c r="A5" s="134" t="s">
        <v>155</v>
      </c>
      <c r="B5" s="134" t="s">
        <v>52</v>
      </c>
      <c r="C5" s="134" t="s">
        <v>103</v>
      </c>
      <c r="D5" s="134" t="s">
        <v>102</v>
      </c>
      <c r="E5" s="135">
        <v>20516.11813333333</v>
      </c>
      <c r="F5" s="135">
        <v>0</v>
      </c>
      <c r="G5" s="136">
        <v>0</v>
      </c>
      <c r="H5" s="135">
        <v>0</v>
      </c>
      <c r="I5" s="136">
        <v>0</v>
      </c>
      <c r="J5" s="135">
        <v>0</v>
      </c>
      <c r="K5" s="136">
        <v>0</v>
      </c>
      <c r="L5" s="135">
        <v>0</v>
      </c>
      <c r="M5" s="137" t="s">
        <v>201</v>
      </c>
    </row>
    <row r="6" spans="1:13" x14ac:dyDescent="0.25">
      <c r="A6" s="134" t="s">
        <v>155</v>
      </c>
      <c r="B6" s="134" t="s">
        <v>52</v>
      </c>
      <c r="C6" s="134" t="s">
        <v>135</v>
      </c>
      <c r="D6" s="134" t="s">
        <v>136</v>
      </c>
      <c r="E6" s="135">
        <v>116529.73999999999</v>
      </c>
      <c r="F6" s="135">
        <v>0</v>
      </c>
      <c r="G6" s="136">
        <v>0</v>
      </c>
      <c r="H6" s="135">
        <v>0</v>
      </c>
      <c r="I6" s="136">
        <v>0</v>
      </c>
      <c r="J6" s="135">
        <v>0</v>
      </c>
      <c r="K6" s="136">
        <v>0</v>
      </c>
      <c r="L6" s="135">
        <v>0</v>
      </c>
      <c r="M6" s="137" t="s">
        <v>201</v>
      </c>
    </row>
    <row r="7" spans="1:13" x14ac:dyDescent="0.25">
      <c r="A7" s="134" t="s">
        <v>155</v>
      </c>
      <c r="B7" s="134" t="s">
        <v>52</v>
      </c>
      <c r="C7" s="134" t="s">
        <v>92</v>
      </c>
      <c r="D7" s="134" t="s">
        <v>93</v>
      </c>
      <c r="E7" s="135">
        <v>3632.6453241000008</v>
      </c>
      <c r="F7" s="135">
        <v>3632.6453241000008</v>
      </c>
      <c r="G7" s="136">
        <v>1</v>
      </c>
      <c r="H7" s="135">
        <v>3632.6453241000008</v>
      </c>
      <c r="I7" s="136">
        <v>1</v>
      </c>
      <c r="J7" s="135">
        <v>3632.6453241000008</v>
      </c>
      <c r="K7" s="136">
        <v>1</v>
      </c>
      <c r="L7" s="135">
        <v>3632.6453241000008</v>
      </c>
      <c r="M7" s="137" t="s">
        <v>202</v>
      </c>
    </row>
    <row r="8" spans="1:13" ht="30" x14ac:dyDescent="0.25">
      <c r="A8" s="134" t="s">
        <v>155</v>
      </c>
      <c r="B8" s="134" t="s">
        <v>52</v>
      </c>
      <c r="C8" s="134" t="s">
        <v>94</v>
      </c>
      <c r="D8" s="134" t="s">
        <v>51</v>
      </c>
      <c r="E8" s="135">
        <v>66526.931673225001</v>
      </c>
      <c r="F8" s="135">
        <v>66526.931673225001</v>
      </c>
      <c r="G8" s="136">
        <v>1</v>
      </c>
      <c r="H8" s="135">
        <v>66526.931673225001</v>
      </c>
      <c r="I8" s="136">
        <v>1</v>
      </c>
      <c r="J8" s="135">
        <v>66526.931673225001</v>
      </c>
      <c r="K8" s="136">
        <v>1</v>
      </c>
      <c r="L8" s="135">
        <v>66526.931673225001</v>
      </c>
      <c r="M8" s="137" t="s">
        <v>202</v>
      </c>
    </row>
    <row r="9" spans="1:13" ht="30" x14ac:dyDescent="0.25">
      <c r="A9" s="134" t="s">
        <v>155</v>
      </c>
      <c r="B9" s="134" t="s">
        <v>52</v>
      </c>
      <c r="C9" s="134" t="s">
        <v>95</v>
      </c>
      <c r="D9" s="134" t="s">
        <v>168</v>
      </c>
      <c r="E9" s="135">
        <v>27322.570000000007</v>
      </c>
      <c r="F9" s="135">
        <v>27322.570000000007</v>
      </c>
      <c r="G9" s="136">
        <v>1</v>
      </c>
      <c r="H9" s="135">
        <v>27322.570000000007</v>
      </c>
      <c r="I9" s="136">
        <v>1</v>
      </c>
      <c r="J9" s="135">
        <v>27322.570000000007</v>
      </c>
      <c r="K9" s="136">
        <v>1</v>
      </c>
      <c r="L9" s="135">
        <v>27322.570000000007</v>
      </c>
      <c r="M9" s="137" t="s">
        <v>202</v>
      </c>
    </row>
    <row r="10" spans="1:13" ht="30" x14ac:dyDescent="0.25">
      <c r="A10" s="134" t="s">
        <v>155</v>
      </c>
      <c r="B10" s="134" t="s">
        <v>52</v>
      </c>
      <c r="C10" s="134" t="s">
        <v>127</v>
      </c>
      <c r="D10" s="134" t="s">
        <v>74</v>
      </c>
      <c r="E10" s="135">
        <v>4422.2285714285708</v>
      </c>
      <c r="F10" s="135">
        <v>1105.5571428571427</v>
      </c>
      <c r="G10" s="136">
        <v>0.25</v>
      </c>
      <c r="H10" s="135">
        <v>0</v>
      </c>
      <c r="I10" s="136">
        <v>0</v>
      </c>
      <c r="J10" s="135">
        <v>0</v>
      </c>
      <c r="K10" s="136">
        <v>0</v>
      </c>
      <c r="L10" s="135">
        <v>0</v>
      </c>
      <c r="M10" s="137" t="s">
        <v>201</v>
      </c>
    </row>
    <row r="11" spans="1:13" ht="30" x14ac:dyDescent="0.25">
      <c r="A11" s="134" t="s">
        <v>155</v>
      </c>
      <c r="B11" s="134" t="s">
        <v>52</v>
      </c>
      <c r="C11" s="134" t="s">
        <v>127</v>
      </c>
      <c r="D11" s="134" t="s">
        <v>46</v>
      </c>
      <c r="E11" s="135">
        <v>3316.6714285714279</v>
      </c>
      <c r="F11" s="135">
        <v>0</v>
      </c>
      <c r="G11" s="136">
        <v>0</v>
      </c>
      <c r="H11" s="135">
        <v>0</v>
      </c>
      <c r="I11" s="136">
        <v>0</v>
      </c>
      <c r="J11" s="135">
        <v>0</v>
      </c>
      <c r="K11" s="136">
        <v>0</v>
      </c>
      <c r="L11" s="135">
        <v>0</v>
      </c>
      <c r="M11" s="137" t="s">
        <v>201</v>
      </c>
    </row>
    <row r="12" spans="1:13" ht="30" x14ac:dyDescent="0.25">
      <c r="A12" s="134" t="s">
        <v>155</v>
      </c>
      <c r="B12" s="134" t="s">
        <v>52</v>
      </c>
      <c r="C12" s="134" t="s">
        <v>129</v>
      </c>
      <c r="D12" s="134" t="s">
        <v>74</v>
      </c>
      <c r="E12" s="135">
        <v>12606.699999999999</v>
      </c>
      <c r="F12" s="135">
        <v>12606.699999999999</v>
      </c>
      <c r="G12" s="136">
        <v>1</v>
      </c>
      <c r="H12" s="135">
        <v>12606.699999999999</v>
      </c>
      <c r="I12" s="136">
        <v>1</v>
      </c>
      <c r="J12" s="135">
        <v>12606.699999999999</v>
      </c>
      <c r="K12" s="136">
        <v>1</v>
      </c>
      <c r="L12" s="135">
        <v>12606.699999999999</v>
      </c>
      <c r="M12" s="137" t="s">
        <v>202</v>
      </c>
    </row>
    <row r="13" spans="1:13" ht="30" x14ac:dyDescent="0.25">
      <c r="A13" s="134" t="s">
        <v>155</v>
      </c>
      <c r="B13" s="134" t="s">
        <v>52</v>
      </c>
      <c r="C13" s="134" t="s">
        <v>212</v>
      </c>
      <c r="D13" s="134" t="s">
        <v>213</v>
      </c>
      <c r="E13" s="135">
        <v>437.82982499999997</v>
      </c>
      <c r="F13" s="135">
        <v>437.82982499999997</v>
      </c>
      <c r="G13" s="136">
        <v>1</v>
      </c>
      <c r="H13" s="135">
        <v>437.82982499999997</v>
      </c>
      <c r="I13" s="136">
        <v>1</v>
      </c>
      <c r="J13" s="135">
        <v>437.82982499999997</v>
      </c>
      <c r="K13" s="136">
        <v>1</v>
      </c>
      <c r="L13" s="135">
        <v>437.82982499999997</v>
      </c>
      <c r="M13" s="137" t="s">
        <v>202</v>
      </c>
    </row>
    <row r="14" spans="1:13" ht="30" x14ac:dyDescent="0.25">
      <c r="A14" s="134" t="s">
        <v>155</v>
      </c>
      <c r="B14" s="134" t="s">
        <v>52</v>
      </c>
      <c r="C14" s="134" t="s">
        <v>124</v>
      </c>
      <c r="D14" s="134" t="s">
        <v>74</v>
      </c>
      <c r="E14" s="135">
        <v>11821.4</v>
      </c>
      <c r="F14" s="135">
        <v>11821.4</v>
      </c>
      <c r="G14" s="136">
        <v>1</v>
      </c>
      <c r="H14" s="135">
        <v>11821.4</v>
      </c>
      <c r="I14" s="136">
        <v>1</v>
      </c>
      <c r="J14" s="135">
        <v>11821.4</v>
      </c>
      <c r="K14" s="136">
        <v>1</v>
      </c>
      <c r="L14" s="135">
        <v>11821.4</v>
      </c>
      <c r="M14" s="137" t="s">
        <v>202</v>
      </c>
    </row>
    <row r="15" spans="1:13" ht="30" x14ac:dyDescent="0.25">
      <c r="A15" s="134" t="s">
        <v>155</v>
      </c>
      <c r="B15" s="134" t="s">
        <v>52</v>
      </c>
      <c r="C15" s="134" t="s">
        <v>167</v>
      </c>
      <c r="D15" s="134" t="s">
        <v>74</v>
      </c>
      <c r="E15" s="135">
        <v>13649.199999999997</v>
      </c>
      <c r="F15" s="135">
        <v>13649.199999999997</v>
      </c>
      <c r="G15" s="136">
        <v>1</v>
      </c>
      <c r="H15" s="135">
        <v>13649.199999999997</v>
      </c>
      <c r="I15" s="136">
        <v>1</v>
      </c>
      <c r="J15" s="135">
        <v>13649.199999999997</v>
      </c>
      <c r="K15" s="136">
        <v>1</v>
      </c>
      <c r="L15" s="135">
        <v>13649.199999999997</v>
      </c>
      <c r="M15" s="137" t="s">
        <v>202</v>
      </c>
    </row>
    <row r="16" spans="1:13" ht="30" x14ac:dyDescent="0.25">
      <c r="A16" s="134" t="s">
        <v>155</v>
      </c>
      <c r="B16" s="134" t="s">
        <v>52</v>
      </c>
      <c r="C16" s="134" t="s">
        <v>73</v>
      </c>
      <c r="D16" s="134" t="s">
        <v>74</v>
      </c>
      <c r="E16" s="135">
        <v>18010.695291250006</v>
      </c>
      <c r="F16" s="135">
        <v>12607.486703875004</v>
      </c>
      <c r="G16" s="136">
        <v>0.7</v>
      </c>
      <c r="H16" s="135">
        <v>0</v>
      </c>
      <c r="I16" s="136">
        <v>0</v>
      </c>
      <c r="J16" s="135">
        <v>0</v>
      </c>
      <c r="K16" s="136">
        <v>0</v>
      </c>
      <c r="L16" s="135">
        <v>0</v>
      </c>
      <c r="M16" s="137" t="s">
        <v>201</v>
      </c>
    </row>
    <row r="17" spans="1:13" ht="30" x14ac:dyDescent="0.25">
      <c r="A17" s="134" t="s">
        <v>155</v>
      </c>
      <c r="B17" s="134" t="s">
        <v>52</v>
      </c>
      <c r="C17" s="134" t="s">
        <v>90</v>
      </c>
      <c r="D17" s="134" t="s">
        <v>74</v>
      </c>
      <c r="E17" s="135">
        <v>14499.954724850006</v>
      </c>
      <c r="F17" s="135">
        <v>14499.954724850006</v>
      </c>
      <c r="G17" s="136">
        <v>1</v>
      </c>
      <c r="H17" s="135">
        <v>14499.954724850006</v>
      </c>
      <c r="I17" s="136">
        <v>1</v>
      </c>
      <c r="J17" s="135">
        <v>14499.954724850006</v>
      </c>
      <c r="K17" s="136">
        <v>1</v>
      </c>
      <c r="L17" s="135">
        <v>14499.954724850006</v>
      </c>
      <c r="M17" s="137" t="s">
        <v>202</v>
      </c>
    </row>
    <row r="18" spans="1:13" x14ac:dyDescent="0.25">
      <c r="A18" s="134" t="s">
        <v>155</v>
      </c>
      <c r="B18" s="134" t="s">
        <v>105</v>
      </c>
      <c r="C18" s="134" t="s">
        <v>173</v>
      </c>
      <c r="D18" s="134" t="s">
        <v>107</v>
      </c>
      <c r="E18" s="135">
        <v>1420480</v>
      </c>
      <c r="F18" s="138"/>
      <c r="G18" s="138"/>
      <c r="H18" s="138"/>
      <c r="I18" s="138"/>
      <c r="J18" s="138"/>
      <c r="K18" s="138"/>
      <c r="L18" s="135">
        <v>0</v>
      </c>
      <c r="M18" s="137" t="s">
        <v>201</v>
      </c>
    </row>
    <row r="19" spans="1:13" x14ac:dyDescent="0.25">
      <c r="A19" s="134" t="s">
        <v>155</v>
      </c>
      <c r="B19" s="134" t="s">
        <v>105</v>
      </c>
      <c r="C19" s="134" t="s">
        <v>174</v>
      </c>
      <c r="D19" s="134" t="s">
        <v>107</v>
      </c>
      <c r="E19" s="135">
        <v>352478.99232000008</v>
      </c>
      <c r="F19" s="138"/>
      <c r="G19" s="138"/>
      <c r="H19" s="138"/>
      <c r="I19" s="138"/>
      <c r="J19" s="138"/>
      <c r="K19" s="138"/>
      <c r="L19" s="135">
        <v>0</v>
      </c>
      <c r="M19" s="137" t="s">
        <v>201</v>
      </c>
    </row>
    <row r="20" spans="1:13" x14ac:dyDescent="0.25">
      <c r="A20" s="134" t="s">
        <v>155</v>
      </c>
      <c r="B20" s="134" t="s">
        <v>105</v>
      </c>
      <c r="C20" s="134" t="s">
        <v>41</v>
      </c>
      <c r="D20" s="134" t="s">
        <v>107</v>
      </c>
      <c r="E20" s="135">
        <v>250809.98000000007</v>
      </c>
      <c r="F20" s="138"/>
      <c r="G20" s="138"/>
      <c r="H20" s="138"/>
      <c r="I20" s="138"/>
      <c r="J20" s="138"/>
      <c r="K20" s="138"/>
      <c r="L20" s="135">
        <v>0</v>
      </c>
      <c r="M20" s="137" t="s">
        <v>201</v>
      </c>
    </row>
    <row r="21" spans="1:13" x14ac:dyDescent="0.25">
      <c r="A21" s="134" t="s">
        <v>155</v>
      </c>
      <c r="B21" s="134" t="s">
        <v>105</v>
      </c>
      <c r="C21" s="134" t="s">
        <v>175</v>
      </c>
      <c r="D21" s="134" t="s">
        <v>107</v>
      </c>
      <c r="E21" s="135">
        <v>1244360</v>
      </c>
      <c r="F21" s="138"/>
      <c r="G21" s="138"/>
      <c r="H21" s="138"/>
      <c r="I21" s="138"/>
      <c r="J21" s="138"/>
      <c r="K21" s="138"/>
      <c r="L21" s="135">
        <v>0</v>
      </c>
      <c r="M21" s="137" t="s">
        <v>201</v>
      </c>
    </row>
    <row r="22" spans="1:13" x14ac:dyDescent="0.25">
      <c r="A22" s="134" t="s">
        <v>155</v>
      </c>
      <c r="B22" s="134" t="s">
        <v>105</v>
      </c>
      <c r="C22" s="134" t="s">
        <v>176</v>
      </c>
      <c r="D22" s="134" t="s">
        <v>107</v>
      </c>
      <c r="E22" s="135">
        <v>1216020</v>
      </c>
      <c r="F22" s="138"/>
      <c r="G22" s="138"/>
      <c r="H22" s="138"/>
      <c r="I22" s="138"/>
      <c r="J22" s="138"/>
      <c r="K22" s="138"/>
      <c r="L22" s="135">
        <v>0</v>
      </c>
      <c r="M22" s="137" t="s">
        <v>201</v>
      </c>
    </row>
    <row r="23" spans="1:13" x14ac:dyDescent="0.25">
      <c r="A23" s="134" t="s">
        <v>155</v>
      </c>
      <c r="B23" s="134" t="s">
        <v>105</v>
      </c>
      <c r="C23" s="134" t="s">
        <v>177</v>
      </c>
      <c r="D23" s="134" t="s">
        <v>107</v>
      </c>
      <c r="E23" s="135">
        <v>1165700</v>
      </c>
      <c r="F23" s="138"/>
      <c r="G23" s="138"/>
      <c r="H23" s="138"/>
      <c r="I23" s="138"/>
      <c r="J23" s="138"/>
      <c r="K23" s="138"/>
      <c r="L23" s="135">
        <v>0</v>
      </c>
      <c r="M23" s="137" t="s">
        <v>201</v>
      </c>
    </row>
    <row r="24" spans="1:13" x14ac:dyDescent="0.25">
      <c r="A24" s="134" t="s">
        <v>155</v>
      </c>
      <c r="B24" s="134" t="s">
        <v>105</v>
      </c>
      <c r="C24" s="134" t="s">
        <v>178</v>
      </c>
      <c r="D24" s="134" t="s">
        <v>107</v>
      </c>
      <c r="E24" s="135">
        <v>1049600</v>
      </c>
      <c r="F24" s="138"/>
      <c r="G24" s="138"/>
      <c r="H24" s="138"/>
      <c r="I24" s="138"/>
      <c r="J24" s="138"/>
      <c r="K24" s="138"/>
      <c r="L24" s="135">
        <v>0</v>
      </c>
      <c r="M24" s="137" t="s">
        <v>201</v>
      </c>
    </row>
    <row r="25" spans="1:13" x14ac:dyDescent="0.25">
      <c r="A25" s="134" t="s">
        <v>155</v>
      </c>
      <c r="B25" s="134" t="s">
        <v>105</v>
      </c>
      <c r="C25" s="134" t="s">
        <v>146</v>
      </c>
      <c r="D25" s="134" t="s">
        <v>107</v>
      </c>
      <c r="E25" s="135">
        <v>909930</v>
      </c>
      <c r="F25" s="135">
        <v>661767.27272727271</v>
      </c>
      <c r="G25" s="136">
        <v>0.72727272727272729</v>
      </c>
      <c r="H25" s="135">
        <v>661767.27272727271</v>
      </c>
      <c r="I25" s="136">
        <v>0.72727272727272729</v>
      </c>
      <c r="J25" s="135">
        <v>661767.27272727271</v>
      </c>
      <c r="K25" s="136">
        <v>0.72727272727272729</v>
      </c>
      <c r="L25" s="135">
        <v>0</v>
      </c>
      <c r="M25" s="137" t="s">
        <v>201</v>
      </c>
    </row>
    <row r="26" spans="1:13" x14ac:dyDescent="0.25">
      <c r="A26" s="134" t="s">
        <v>155</v>
      </c>
      <c r="B26" s="134" t="s">
        <v>105</v>
      </c>
      <c r="C26" s="134" t="s">
        <v>172</v>
      </c>
      <c r="D26" s="134" t="s">
        <v>107</v>
      </c>
      <c r="E26" s="135">
        <v>1424750</v>
      </c>
      <c r="F26" s="138"/>
      <c r="G26" s="138"/>
      <c r="H26" s="138"/>
      <c r="I26" s="138"/>
      <c r="J26" s="138"/>
      <c r="K26" s="138"/>
      <c r="L26" s="135">
        <v>0</v>
      </c>
      <c r="M26" s="137" t="s">
        <v>201</v>
      </c>
    </row>
    <row r="27" spans="1:13" x14ac:dyDescent="0.25">
      <c r="A27" s="134" t="s">
        <v>155</v>
      </c>
      <c r="B27" s="134" t="s">
        <v>190</v>
      </c>
      <c r="C27" s="134" t="s">
        <v>172</v>
      </c>
      <c r="D27" s="134" t="s">
        <v>184</v>
      </c>
      <c r="E27" s="135">
        <v>1105480</v>
      </c>
      <c r="F27" s="138"/>
      <c r="G27" s="138"/>
      <c r="H27" s="138"/>
      <c r="I27" s="138"/>
      <c r="J27" s="138"/>
      <c r="K27" s="138"/>
      <c r="L27" s="135">
        <v>0</v>
      </c>
      <c r="M27" s="137" t="s">
        <v>201</v>
      </c>
    </row>
    <row r="28" spans="1:13" x14ac:dyDescent="0.25">
      <c r="A28" s="134" t="s">
        <v>155</v>
      </c>
      <c r="B28" s="134" t="s">
        <v>105</v>
      </c>
      <c r="C28" s="134" t="s">
        <v>147</v>
      </c>
      <c r="D28" s="134" t="s">
        <v>107</v>
      </c>
      <c r="E28" s="135">
        <v>949100</v>
      </c>
      <c r="F28" s="135">
        <v>690254.54545454553</v>
      </c>
      <c r="G28" s="136">
        <v>0.7272727272727274</v>
      </c>
      <c r="H28" s="135">
        <v>690254.54545454553</v>
      </c>
      <c r="I28" s="136">
        <v>0.7272727272727274</v>
      </c>
      <c r="J28" s="135">
        <v>517690.90909090906</v>
      </c>
      <c r="K28" s="136">
        <v>0.54545454545454541</v>
      </c>
      <c r="L28" s="135">
        <v>0</v>
      </c>
      <c r="M28" s="137" t="s">
        <v>201</v>
      </c>
    </row>
    <row r="29" spans="1:13" x14ac:dyDescent="0.25">
      <c r="A29" s="134" t="s">
        <v>155</v>
      </c>
      <c r="B29" s="134" t="s">
        <v>105</v>
      </c>
      <c r="C29" s="134" t="s">
        <v>47</v>
      </c>
      <c r="D29" s="134" t="s">
        <v>107</v>
      </c>
      <c r="E29" s="135">
        <v>398423.89138000004</v>
      </c>
      <c r="F29" s="138"/>
      <c r="G29" s="138"/>
      <c r="H29" s="138"/>
      <c r="I29" s="138"/>
      <c r="J29" s="138"/>
      <c r="K29" s="138"/>
      <c r="L29" s="135">
        <v>0</v>
      </c>
      <c r="M29" s="137" t="s">
        <v>201</v>
      </c>
    </row>
    <row r="30" spans="1:13" x14ac:dyDescent="0.25">
      <c r="A30" s="134" t="s">
        <v>155</v>
      </c>
      <c r="B30" s="134" t="s">
        <v>47</v>
      </c>
      <c r="C30" s="134" t="s">
        <v>48</v>
      </c>
      <c r="D30" s="134" t="s">
        <v>168</v>
      </c>
      <c r="E30" s="135">
        <v>14356.644800000009</v>
      </c>
      <c r="F30" s="135">
        <v>14356.644800000009</v>
      </c>
      <c r="G30" s="136">
        <v>1</v>
      </c>
      <c r="H30" s="135">
        <v>14356.644800000009</v>
      </c>
      <c r="I30" s="136">
        <v>1</v>
      </c>
      <c r="J30" s="135">
        <v>14356.644800000009</v>
      </c>
      <c r="K30" s="136">
        <v>1</v>
      </c>
      <c r="L30" s="135">
        <v>14356.644800000009</v>
      </c>
      <c r="M30" s="137" t="s">
        <v>202</v>
      </c>
    </row>
    <row r="31" spans="1:13" x14ac:dyDescent="0.25">
      <c r="A31" s="134" t="s">
        <v>155</v>
      </c>
      <c r="B31" s="134" t="s">
        <v>47</v>
      </c>
      <c r="C31" s="134" t="s">
        <v>48</v>
      </c>
      <c r="D31" s="134" t="s">
        <v>49</v>
      </c>
      <c r="E31" s="135">
        <v>24226.838100000015</v>
      </c>
      <c r="F31" s="135">
        <v>24226.838100000015</v>
      </c>
      <c r="G31" s="136">
        <v>1</v>
      </c>
      <c r="H31" s="135">
        <v>24226.838100000015</v>
      </c>
      <c r="I31" s="136">
        <v>1</v>
      </c>
      <c r="J31" s="135">
        <v>24226.838100000015</v>
      </c>
      <c r="K31" s="136">
        <v>1</v>
      </c>
      <c r="L31" s="135">
        <v>24226.838100000015</v>
      </c>
      <c r="M31" s="137" t="s">
        <v>202</v>
      </c>
    </row>
    <row r="32" spans="1:13" x14ac:dyDescent="0.25">
      <c r="A32" s="134" t="s">
        <v>155</v>
      </c>
      <c r="B32" s="134" t="s">
        <v>105</v>
      </c>
      <c r="C32" s="134" t="s">
        <v>179</v>
      </c>
      <c r="D32" s="134" t="s">
        <v>107</v>
      </c>
      <c r="E32" s="135">
        <v>270673.31</v>
      </c>
      <c r="F32" s="135">
        <v>146614.70958333332</v>
      </c>
      <c r="G32" s="136">
        <v>0.54166666666666663</v>
      </c>
      <c r="H32" s="135">
        <v>135336.655</v>
      </c>
      <c r="I32" s="136">
        <v>0.5</v>
      </c>
      <c r="J32" s="135">
        <v>135336.655</v>
      </c>
      <c r="K32" s="136">
        <v>0.5</v>
      </c>
      <c r="L32" s="135">
        <v>0</v>
      </c>
      <c r="M32" s="137" t="s">
        <v>201</v>
      </c>
    </row>
    <row r="33" spans="1:13" x14ac:dyDescent="0.25">
      <c r="A33" s="134" t="s">
        <v>155</v>
      </c>
      <c r="B33" s="134" t="s">
        <v>105</v>
      </c>
      <c r="C33" s="134" t="s">
        <v>180</v>
      </c>
      <c r="D33" s="134" t="s">
        <v>107</v>
      </c>
      <c r="E33" s="135">
        <v>1586230</v>
      </c>
      <c r="F33" s="135">
        <v>859207.91666666663</v>
      </c>
      <c r="G33" s="136">
        <v>0.54166666666666663</v>
      </c>
      <c r="H33" s="135">
        <v>793115</v>
      </c>
      <c r="I33" s="136">
        <v>0.5</v>
      </c>
      <c r="J33" s="135">
        <v>793115</v>
      </c>
      <c r="K33" s="136">
        <v>0.5</v>
      </c>
      <c r="L33" s="135">
        <v>0</v>
      </c>
      <c r="M33" s="137" t="s">
        <v>201</v>
      </c>
    </row>
    <row r="34" spans="1:13" x14ac:dyDescent="0.25">
      <c r="A34" s="134" t="s">
        <v>155</v>
      </c>
      <c r="B34" s="134" t="s">
        <v>105</v>
      </c>
      <c r="C34" s="134" t="s">
        <v>181</v>
      </c>
      <c r="D34" s="134" t="s">
        <v>107</v>
      </c>
      <c r="E34" s="135">
        <v>231366.76</v>
      </c>
      <c r="F34" s="135">
        <v>168266.73454545456</v>
      </c>
      <c r="G34" s="136">
        <v>0.72727272727272729</v>
      </c>
      <c r="H34" s="135">
        <v>168266.73454545456</v>
      </c>
      <c r="I34" s="136">
        <v>0.72727272727272729</v>
      </c>
      <c r="J34" s="135">
        <v>168266.73454545456</v>
      </c>
      <c r="K34" s="136">
        <v>0.72727272727272729</v>
      </c>
      <c r="L34" s="135">
        <v>0</v>
      </c>
      <c r="M34" s="137" t="s">
        <v>201</v>
      </c>
    </row>
    <row r="35" spans="1:13" x14ac:dyDescent="0.25">
      <c r="A35" s="134" t="s">
        <v>155</v>
      </c>
      <c r="B35" s="134" t="s">
        <v>105</v>
      </c>
      <c r="C35" s="134" t="s">
        <v>182</v>
      </c>
      <c r="D35" s="134" t="s">
        <v>107</v>
      </c>
      <c r="E35" s="135">
        <v>1407060</v>
      </c>
      <c r="F35" s="138"/>
      <c r="G35" s="138"/>
      <c r="H35" s="138"/>
      <c r="I35" s="138"/>
      <c r="J35" s="138"/>
      <c r="K35" s="138"/>
      <c r="L35" s="135">
        <v>0</v>
      </c>
      <c r="M35" s="137" t="s">
        <v>201</v>
      </c>
    </row>
    <row r="36" spans="1:13" x14ac:dyDescent="0.25">
      <c r="A36" s="134" t="s">
        <v>155</v>
      </c>
      <c r="B36" s="134" t="s">
        <v>105</v>
      </c>
      <c r="C36" s="134" t="s">
        <v>183</v>
      </c>
      <c r="D36" s="134" t="s">
        <v>107</v>
      </c>
      <c r="E36" s="135">
        <v>1425220</v>
      </c>
      <c r="F36" s="138"/>
      <c r="G36" s="138"/>
      <c r="H36" s="138"/>
      <c r="I36" s="138"/>
      <c r="J36" s="138"/>
      <c r="K36" s="138"/>
      <c r="L36" s="135">
        <v>0</v>
      </c>
      <c r="M36" s="137" t="s">
        <v>201</v>
      </c>
    </row>
    <row r="37" spans="1:13" x14ac:dyDescent="0.25">
      <c r="A37" s="134" t="s">
        <v>155</v>
      </c>
      <c r="B37" s="134" t="s">
        <v>44</v>
      </c>
      <c r="C37" s="134" t="s">
        <v>169</v>
      </c>
      <c r="D37" s="134" t="s">
        <v>46</v>
      </c>
      <c r="E37" s="135">
        <v>111189.83999999997</v>
      </c>
      <c r="F37" s="135">
        <v>0</v>
      </c>
      <c r="G37" s="136">
        <v>0</v>
      </c>
      <c r="H37" s="135">
        <v>0</v>
      </c>
      <c r="I37" s="136">
        <v>0</v>
      </c>
      <c r="J37" s="135">
        <v>0</v>
      </c>
      <c r="K37" s="136">
        <v>0</v>
      </c>
      <c r="L37" s="135">
        <v>0</v>
      </c>
      <c r="M37" s="137" t="s">
        <v>201</v>
      </c>
    </row>
    <row r="38" spans="1:13" x14ac:dyDescent="0.25">
      <c r="A38" s="134" t="s">
        <v>155</v>
      </c>
      <c r="B38" s="134" t="s">
        <v>44</v>
      </c>
      <c r="C38" s="134" t="s">
        <v>85</v>
      </c>
      <c r="D38" s="134" t="s">
        <v>46</v>
      </c>
      <c r="E38" s="135">
        <v>112594.33999999989</v>
      </c>
      <c r="F38" s="135">
        <v>0</v>
      </c>
      <c r="G38" s="136">
        <v>0</v>
      </c>
      <c r="H38" s="135">
        <v>0</v>
      </c>
      <c r="I38" s="136">
        <v>0</v>
      </c>
      <c r="J38" s="135">
        <v>0</v>
      </c>
      <c r="K38" s="136">
        <v>0</v>
      </c>
      <c r="L38" s="135">
        <v>0</v>
      </c>
      <c r="M38" s="137" t="s">
        <v>201</v>
      </c>
    </row>
    <row r="39" spans="1:13" x14ac:dyDescent="0.25">
      <c r="A39" s="134" t="s">
        <v>155</v>
      </c>
      <c r="B39" s="134" t="s">
        <v>44</v>
      </c>
      <c r="C39" s="134" t="s">
        <v>82</v>
      </c>
      <c r="D39" s="134" t="s">
        <v>46</v>
      </c>
      <c r="E39" s="135">
        <v>103605.23999999985</v>
      </c>
      <c r="F39" s="135">
        <v>0</v>
      </c>
      <c r="G39" s="136">
        <v>0</v>
      </c>
      <c r="H39" s="135">
        <v>0</v>
      </c>
      <c r="I39" s="136">
        <v>0</v>
      </c>
      <c r="J39" s="135">
        <v>0</v>
      </c>
      <c r="K39" s="136">
        <v>0</v>
      </c>
      <c r="L39" s="135">
        <v>0</v>
      </c>
      <c r="M39" s="137" t="s">
        <v>201</v>
      </c>
    </row>
    <row r="40" spans="1:13" x14ac:dyDescent="0.25">
      <c r="A40" s="134" t="s">
        <v>155</v>
      </c>
      <c r="B40" s="134" t="s">
        <v>44</v>
      </c>
      <c r="C40" s="134" t="s">
        <v>81</v>
      </c>
      <c r="D40" s="134" t="s">
        <v>46</v>
      </c>
      <c r="E40" s="135">
        <v>95925.059999999983</v>
      </c>
      <c r="F40" s="135">
        <v>95925.059999999983</v>
      </c>
      <c r="G40" s="136">
        <v>1</v>
      </c>
      <c r="H40" s="135">
        <v>95925.059999999983</v>
      </c>
      <c r="I40" s="136">
        <v>1</v>
      </c>
      <c r="J40" s="135">
        <v>95925.059999999983</v>
      </c>
      <c r="K40" s="136">
        <v>1</v>
      </c>
      <c r="L40" s="135">
        <v>95925.059999999983</v>
      </c>
      <c r="M40" s="137" t="s">
        <v>202</v>
      </c>
    </row>
    <row r="41" spans="1:13" x14ac:dyDescent="0.25">
      <c r="A41" s="134" t="s">
        <v>155</v>
      </c>
      <c r="B41" s="134" t="s">
        <v>44</v>
      </c>
      <c r="C41" s="134" t="s">
        <v>75</v>
      </c>
      <c r="D41" s="134" t="s">
        <v>46</v>
      </c>
      <c r="E41" s="135">
        <v>95809.140000000101</v>
      </c>
      <c r="F41" s="135">
        <v>95809.140000000101</v>
      </c>
      <c r="G41" s="136">
        <v>1</v>
      </c>
      <c r="H41" s="135">
        <v>95809.140000000101</v>
      </c>
      <c r="I41" s="136">
        <v>1</v>
      </c>
      <c r="J41" s="135">
        <v>95809.140000000101</v>
      </c>
      <c r="K41" s="136">
        <v>1</v>
      </c>
      <c r="L41" s="135">
        <v>95809.140000000101</v>
      </c>
      <c r="M41" s="137" t="s">
        <v>202</v>
      </c>
    </row>
    <row r="42" spans="1:13" x14ac:dyDescent="0.25">
      <c r="A42" s="134" t="s">
        <v>155</v>
      </c>
      <c r="B42" s="134" t="s">
        <v>44</v>
      </c>
      <c r="C42" s="134" t="s">
        <v>72</v>
      </c>
      <c r="D42" s="134" t="s">
        <v>46</v>
      </c>
      <c r="E42" s="135">
        <v>95330.38367840006</v>
      </c>
      <c r="F42" s="135">
        <v>95330.38367840006</v>
      </c>
      <c r="G42" s="136">
        <v>1</v>
      </c>
      <c r="H42" s="135">
        <v>95330.38367840006</v>
      </c>
      <c r="I42" s="136">
        <v>1</v>
      </c>
      <c r="J42" s="135">
        <v>95330.38367840006</v>
      </c>
      <c r="K42" s="136">
        <v>1</v>
      </c>
      <c r="L42" s="135">
        <v>95330.38367840006</v>
      </c>
      <c r="M42" s="137" t="s">
        <v>202</v>
      </c>
    </row>
    <row r="43" spans="1:13" x14ac:dyDescent="0.25">
      <c r="A43" s="134" t="s">
        <v>155</v>
      </c>
      <c r="B43" s="134" t="s">
        <v>44</v>
      </c>
      <c r="C43" s="134" t="s">
        <v>71</v>
      </c>
      <c r="D43" s="134" t="s">
        <v>46</v>
      </c>
      <c r="E43" s="135">
        <v>134751.15000000011</v>
      </c>
      <c r="F43" s="135">
        <v>134751.15000000011</v>
      </c>
      <c r="G43" s="136">
        <v>1</v>
      </c>
      <c r="H43" s="135">
        <v>134751.15000000011</v>
      </c>
      <c r="I43" s="136">
        <v>1</v>
      </c>
      <c r="J43" s="135">
        <v>134751.15000000011</v>
      </c>
      <c r="K43" s="136">
        <v>1</v>
      </c>
      <c r="L43" s="135">
        <v>134751.15000000011</v>
      </c>
      <c r="M43" s="137" t="s">
        <v>202</v>
      </c>
    </row>
    <row r="44" spans="1:13" x14ac:dyDescent="0.25">
      <c r="A44" s="134" t="s">
        <v>155</v>
      </c>
      <c r="B44" s="134" t="s">
        <v>44</v>
      </c>
      <c r="C44" s="134" t="s">
        <v>45</v>
      </c>
      <c r="D44" s="134" t="s">
        <v>46</v>
      </c>
      <c r="E44" s="135">
        <v>68960.59000000004</v>
      </c>
      <c r="F44" s="135">
        <v>68960.59000000004</v>
      </c>
      <c r="G44" s="136">
        <v>1</v>
      </c>
      <c r="H44" s="135">
        <v>68960.59000000004</v>
      </c>
      <c r="I44" s="136">
        <v>1</v>
      </c>
      <c r="J44" s="135">
        <v>68960.59000000004</v>
      </c>
      <c r="K44" s="136">
        <v>1</v>
      </c>
      <c r="L44" s="135">
        <v>68960.59000000004</v>
      </c>
      <c r="M44" s="137" t="s">
        <v>202</v>
      </c>
    </row>
    <row r="45" spans="1:13" x14ac:dyDescent="0.25">
      <c r="A45" s="134" t="s">
        <v>155</v>
      </c>
      <c r="B45" s="134" t="s">
        <v>52</v>
      </c>
      <c r="C45" s="134" t="s">
        <v>76</v>
      </c>
      <c r="D45" s="134" t="s">
        <v>77</v>
      </c>
      <c r="E45" s="135">
        <v>7256.1148648648632</v>
      </c>
      <c r="F45" s="135">
        <v>0</v>
      </c>
      <c r="G45" s="136">
        <v>0</v>
      </c>
      <c r="H45" s="135">
        <v>0</v>
      </c>
      <c r="I45" s="136">
        <v>0</v>
      </c>
      <c r="J45" s="135">
        <v>0</v>
      </c>
      <c r="K45" s="136">
        <v>0</v>
      </c>
      <c r="L45" s="135">
        <v>0</v>
      </c>
      <c r="M45" s="137" t="s">
        <v>201</v>
      </c>
    </row>
    <row r="46" spans="1:13" x14ac:dyDescent="0.25">
      <c r="A46" s="134" t="s">
        <v>155</v>
      </c>
      <c r="B46" s="134" t="s">
        <v>52</v>
      </c>
      <c r="C46" s="134" t="s">
        <v>76</v>
      </c>
      <c r="D46" s="134" t="s">
        <v>78</v>
      </c>
      <c r="E46" s="135">
        <v>75463.594594594586</v>
      </c>
      <c r="F46" s="135">
        <v>0</v>
      </c>
      <c r="G46" s="136">
        <v>0</v>
      </c>
      <c r="H46" s="135">
        <v>0</v>
      </c>
      <c r="I46" s="136">
        <v>0</v>
      </c>
      <c r="J46" s="135">
        <v>0</v>
      </c>
      <c r="K46" s="136">
        <v>0</v>
      </c>
      <c r="L46" s="135">
        <v>0</v>
      </c>
      <c r="M46" s="137" t="s">
        <v>201</v>
      </c>
    </row>
    <row r="47" spans="1:13" ht="45" x14ac:dyDescent="0.25">
      <c r="A47" s="134" t="s">
        <v>155</v>
      </c>
      <c r="B47" s="134" t="s">
        <v>52</v>
      </c>
      <c r="C47" s="134" t="s">
        <v>76</v>
      </c>
      <c r="D47" s="134" t="s">
        <v>197</v>
      </c>
      <c r="E47" s="135">
        <v>5804.8918918918907</v>
      </c>
      <c r="F47" s="135">
        <v>0</v>
      </c>
      <c r="G47" s="136">
        <v>0</v>
      </c>
      <c r="H47" s="135">
        <v>0</v>
      </c>
      <c r="I47" s="136">
        <v>0</v>
      </c>
      <c r="J47" s="135">
        <v>0</v>
      </c>
      <c r="K47" s="136">
        <v>0</v>
      </c>
      <c r="L47" s="135">
        <v>0</v>
      </c>
      <c r="M47" s="137" t="s">
        <v>201</v>
      </c>
    </row>
    <row r="48" spans="1:13" ht="45" x14ac:dyDescent="0.25">
      <c r="A48" s="134" t="s">
        <v>155</v>
      </c>
      <c r="B48" s="134" t="s">
        <v>52</v>
      </c>
      <c r="C48" s="134" t="s">
        <v>76</v>
      </c>
      <c r="D48" s="134" t="s">
        <v>196</v>
      </c>
      <c r="E48" s="135">
        <v>5804.8918918918907</v>
      </c>
      <c r="F48" s="135">
        <v>0</v>
      </c>
      <c r="G48" s="136">
        <v>0</v>
      </c>
      <c r="H48" s="135">
        <v>0</v>
      </c>
      <c r="I48" s="136">
        <v>0</v>
      </c>
      <c r="J48" s="135">
        <v>0</v>
      </c>
      <c r="K48" s="136">
        <v>0</v>
      </c>
      <c r="L48" s="135">
        <v>0</v>
      </c>
      <c r="M48" s="137" t="s">
        <v>201</v>
      </c>
    </row>
    <row r="49" spans="1:13" x14ac:dyDescent="0.25">
      <c r="A49" s="134" t="s">
        <v>155</v>
      </c>
      <c r="B49" s="134" t="s">
        <v>52</v>
      </c>
      <c r="C49" s="134" t="s">
        <v>76</v>
      </c>
      <c r="D49" s="134" t="s">
        <v>43</v>
      </c>
      <c r="E49" s="135">
        <v>13061.006756756755</v>
      </c>
      <c r="F49" s="135">
        <v>0</v>
      </c>
      <c r="G49" s="136">
        <v>0</v>
      </c>
      <c r="H49" s="135">
        <v>0</v>
      </c>
      <c r="I49" s="136">
        <v>0</v>
      </c>
      <c r="J49" s="135">
        <v>0</v>
      </c>
      <c r="K49" s="136">
        <v>0</v>
      </c>
      <c r="L49" s="135">
        <v>0</v>
      </c>
      <c r="M49" s="137" t="s">
        <v>201</v>
      </c>
    </row>
    <row r="50" spans="1:13" x14ac:dyDescent="0.25">
      <c r="A50" s="134" t="s">
        <v>155</v>
      </c>
      <c r="B50" s="134" t="s">
        <v>52</v>
      </c>
      <c r="C50" s="134" t="s">
        <v>80</v>
      </c>
      <c r="D50" s="134" t="s">
        <v>77</v>
      </c>
      <c r="E50" s="135">
        <v>1403.721935483871</v>
      </c>
      <c r="F50" s="135">
        <v>0</v>
      </c>
      <c r="G50" s="136">
        <v>0</v>
      </c>
      <c r="H50" s="135">
        <v>0</v>
      </c>
      <c r="I50" s="136">
        <v>0</v>
      </c>
      <c r="J50" s="135">
        <v>0</v>
      </c>
      <c r="K50" s="136">
        <v>0</v>
      </c>
      <c r="L50" s="135">
        <v>0</v>
      </c>
      <c r="M50" s="137" t="s">
        <v>201</v>
      </c>
    </row>
    <row r="51" spans="1:13" x14ac:dyDescent="0.25">
      <c r="A51" s="134" t="s">
        <v>155</v>
      </c>
      <c r="B51" s="134" t="s">
        <v>52</v>
      </c>
      <c r="C51" s="134" t="s">
        <v>80</v>
      </c>
      <c r="D51" s="134" t="s">
        <v>78</v>
      </c>
      <c r="E51" s="135">
        <v>50533.989677419355</v>
      </c>
      <c r="F51" s="135">
        <v>30881.882580645164</v>
      </c>
      <c r="G51" s="136">
        <v>0.61111111111111116</v>
      </c>
      <c r="H51" s="135">
        <v>26670.716774193548</v>
      </c>
      <c r="I51" s="136">
        <v>0.52777777777777779</v>
      </c>
      <c r="J51" s="135">
        <v>12633.497419354839</v>
      </c>
      <c r="K51" s="136">
        <v>0.25</v>
      </c>
      <c r="L51" s="135">
        <v>0</v>
      </c>
      <c r="M51" s="137" t="s">
        <v>201</v>
      </c>
    </row>
    <row r="52" spans="1:13" x14ac:dyDescent="0.25">
      <c r="A52" s="134" t="s">
        <v>155</v>
      </c>
      <c r="B52" s="134" t="s">
        <v>52</v>
      </c>
      <c r="C52" s="134" t="s">
        <v>80</v>
      </c>
      <c r="D52" s="134" t="s">
        <v>79</v>
      </c>
      <c r="E52" s="135">
        <v>33689.326451612906</v>
      </c>
      <c r="F52" s="135">
        <v>12633.497419354841</v>
      </c>
      <c r="G52" s="136">
        <v>0.375</v>
      </c>
      <c r="H52" s="135">
        <v>12633.497419354841</v>
      </c>
      <c r="I52" s="136">
        <v>0.375</v>
      </c>
      <c r="J52" s="135">
        <v>4211.1658064516132</v>
      </c>
      <c r="K52" s="136">
        <v>0.125</v>
      </c>
      <c r="L52" s="135">
        <v>0</v>
      </c>
      <c r="M52" s="137" t="s">
        <v>201</v>
      </c>
    </row>
    <row r="53" spans="1:13" ht="45" x14ac:dyDescent="0.25">
      <c r="A53" s="134" t="s">
        <v>155</v>
      </c>
      <c r="B53" s="134" t="s">
        <v>52</v>
      </c>
      <c r="C53" s="134" t="s">
        <v>80</v>
      </c>
      <c r="D53" s="134" t="s">
        <v>196</v>
      </c>
      <c r="E53" s="135">
        <v>1403.721935483871</v>
      </c>
      <c r="F53" s="135">
        <v>0</v>
      </c>
      <c r="G53" s="136">
        <v>0</v>
      </c>
      <c r="H53" s="135">
        <v>0</v>
      </c>
      <c r="I53" s="136">
        <v>0</v>
      </c>
      <c r="J53" s="135">
        <v>0</v>
      </c>
      <c r="K53" s="136">
        <v>0</v>
      </c>
      <c r="L53" s="135">
        <v>0</v>
      </c>
      <c r="M53" s="137" t="s">
        <v>201</v>
      </c>
    </row>
    <row r="54" spans="1:13" x14ac:dyDescent="0.25">
      <c r="A54" s="134" t="s">
        <v>155</v>
      </c>
      <c r="B54" s="134" t="s">
        <v>52</v>
      </c>
      <c r="C54" s="134" t="s">
        <v>83</v>
      </c>
      <c r="D54" s="134" t="s">
        <v>78</v>
      </c>
      <c r="E54" s="135">
        <v>55105.791044776124</v>
      </c>
      <c r="F54" s="135">
        <v>18368.597014925374</v>
      </c>
      <c r="G54" s="136">
        <v>0.33333333333333331</v>
      </c>
      <c r="H54" s="135">
        <v>7347.4388059701496</v>
      </c>
      <c r="I54" s="136">
        <v>0.13333333333333333</v>
      </c>
      <c r="J54" s="135">
        <v>0</v>
      </c>
      <c r="K54" s="136">
        <v>0</v>
      </c>
      <c r="L54" s="135">
        <v>0</v>
      </c>
      <c r="M54" s="137" t="s">
        <v>201</v>
      </c>
    </row>
    <row r="55" spans="1:13" ht="45" x14ac:dyDescent="0.25">
      <c r="A55" s="134" t="s">
        <v>155</v>
      </c>
      <c r="B55" s="134" t="s">
        <v>52</v>
      </c>
      <c r="C55" s="134" t="s">
        <v>83</v>
      </c>
      <c r="D55" s="134" t="s">
        <v>196</v>
      </c>
      <c r="E55" s="135">
        <v>22042.31641791045</v>
      </c>
      <c r="F55" s="135">
        <v>0</v>
      </c>
      <c r="G55" s="136">
        <v>0</v>
      </c>
      <c r="H55" s="135">
        <v>0</v>
      </c>
      <c r="I55" s="136">
        <v>0</v>
      </c>
      <c r="J55" s="135">
        <v>0</v>
      </c>
      <c r="K55" s="136">
        <v>0</v>
      </c>
      <c r="L55" s="135">
        <v>0</v>
      </c>
      <c r="M55" s="137" t="s">
        <v>201</v>
      </c>
    </row>
    <row r="56" spans="1:13" x14ac:dyDescent="0.25">
      <c r="A56" s="134" t="s">
        <v>155</v>
      </c>
      <c r="B56" s="134" t="s">
        <v>52</v>
      </c>
      <c r="C56" s="134" t="s">
        <v>83</v>
      </c>
      <c r="D56" s="134" t="s">
        <v>89</v>
      </c>
      <c r="E56" s="135">
        <v>4898.2925373134331</v>
      </c>
      <c r="F56" s="135">
        <v>0</v>
      </c>
      <c r="G56" s="136">
        <v>0</v>
      </c>
      <c r="H56" s="135">
        <v>0</v>
      </c>
      <c r="I56" s="136">
        <v>0</v>
      </c>
      <c r="J56" s="135">
        <v>0</v>
      </c>
      <c r="K56" s="136">
        <v>0</v>
      </c>
      <c r="L56" s="135">
        <v>0</v>
      </c>
      <c r="M56" s="137" t="s">
        <v>201</v>
      </c>
    </row>
    <row r="57" spans="1:13" x14ac:dyDescent="0.25">
      <c r="A57" s="134" t="s">
        <v>155</v>
      </c>
      <c r="B57" s="134" t="s">
        <v>52</v>
      </c>
      <c r="C57" s="134" t="s">
        <v>86</v>
      </c>
      <c r="D57" s="134" t="s">
        <v>78</v>
      </c>
      <c r="E57" s="135">
        <v>42616.143529411762</v>
      </c>
      <c r="F57" s="135">
        <v>0</v>
      </c>
      <c r="G57" s="136">
        <v>0</v>
      </c>
      <c r="H57" s="135">
        <v>0</v>
      </c>
      <c r="I57" s="136">
        <v>0</v>
      </c>
      <c r="J57" s="135">
        <v>0</v>
      </c>
      <c r="K57" s="136">
        <v>0</v>
      </c>
      <c r="L57" s="135">
        <v>0</v>
      </c>
      <c r="M57" s="137" t="s">
        <v>201</v>
      </c>
    </row>
    <row r="58" spans="1:13" ht="45" x14ac:dyDescent="0.25">
      <c r="A58" s="134" t="s">
        <v>155</v>
      </c>
      <c r="B58" s="134" t="s">
        <v>52</v>
      </c>
      <c r="C58" s="134" t="s">
        <v>86</v>
      </c>
      <c r="D58" s="134" t="s">
        <v>197</v>
      </c>
      <c r="E58" s="135">
        <v>17756.726470588233</v>
      </c>
      <c r="F58" s="135">
        <v>0</v>
      </c>
      <c r="G58" s="136">
        <v>0</v>
      </c>
      <c r="H58" s="135">
        <v>0</v>
      </c>
      <c r="I58" s="136">
        <v>0</v>
      </c>
      <c r="J58" s="135">
        <v>0</v>
      </c>
      <c r="K58" s="136">
        <v>0</v>
      </c>
      <c r="L58" s="135">
        <v>0</v>
      </c>
      <c r="M58" s="137" t="s">
        <v>201</v>
      </c>
    </row>
    <row r="59" spans="1:13" ht="45" x14ac:dyDescent="0.25">
      <c r="A59" s="134" t="s">
        <v>155</v>
      </c>
      <c r="B59" s="134" t="s">
        <v>52</v>
      </c>
      <c r="C59" s="134" t="s">
        <v>86</v>
      </c>
      <c r="D59" s="134" t="s">
        <v>196</v>
      </c>
      <c r="E59" s="135">
        <v>20124.29</v>
      </c>
      <c r="F59" s="135">
        <v>0</v>
      </c>
      <c r="G59" s="136">
        <v>0</v>
      </c>
      <c r="H59" s="135">
        <v>0</v>
      </c>
      <c r="I59" s="136">
        <v>0</v>
      </c>
      <c r="J59" s="135">
        <v>0</v>
      </c>
      <c r="K59" s="136">
        <v>0</v>
      </c>
      <c r="L59" s="135">
        <v>0</v>
      </c>
      <c r="M59" s="137" t="s">
        <v>201</v>
      </c>
    </row>
    <row r="60" spans="1:13" x14ac:dyDescent="0.25">
      <c r="A60" s="134" t="s">
        <v>155</v>
      </c>
      <c r="B60" s="134" t="s">
        <v>52</v>
      </c>
      <c r="C60" s="134" t="s">
        <v>96</v>
      </c>
      <c r="D60" s="134" t="s">
        <v>78</v>
      </c>
      <c r="E60" s="135">
        <v>55990.299677419353</v>
      </c>
      <c r="F60" s="135">
        <v>0</v>
      </c>
      <c r="G60" s="136">
        <v>0</v>
      </c>
      <c r="H60" s="135">
        <v>0</v>
      </c>
      <c r="I60" s="136">
        <v>0</v>
      </c>
      <c r="J60" s="135">
        <v>0</v>
      </c>
      <c r="K60" s="136">
        <v>0</v>
      </c>
      <c r="L60" s="135">
        <v>0</v>
      </c>
      <c r="M60" s="137" t="s">
        <v>201</v>
      </c>
    </row>
    <row r="61" spans="1:13" ht="45" x14ac:dyDescent="0.25">
      <c r="A61" s="134" t="s">
        <v>155</v>
      </c>
      <c r="B61" s="134" t="s">
        <v>52</v>
      </c>
      <c r="C61" s="134" t="s">
        <v>96</v>
      </c>
      <c r="D61" s="134" t="s">
        <v>197</v>
      </c>
      <c r="E61" s="135">
        <v>7178.2435483870959</v>
      </c>
      <c r="F61" s="135">
        <v>0</v>
      </c>
      <c r="G61" s="136">
        <v>0</v>
      </c>
      <c r="H61" s="135">
        <v>0</v>
      </c>
      <c r="I61" s="136">
        <v>0</v>
      </c>
      <c r="J61" s="135">
        <v>0</v>
      </c>
      <c r="K61" s="136">
        <v>0</v>
      </c>
      <c r="L61" s="135">
        <v>0</v>
      </c>
      <c r="M61" s="137" t="s">
        <v>201</v>
      </c>
    </row>
    <row r="62" spans="1:13" ht="45" x14ac:dyDescent="0.25">
      <c r="A62" s="134" t="s">
        <v>155</v>
      </c>
      <c r="B62" s="134" t="s">
        <v>52</v>
      </c>
      <c r="C62" s="134" t="s">
        <v>96</v>
      </c>
      <c r="D62" s="134" t="s">
        <v>196</v>
      </c>
      <c r="E62" s="135">
        <v>10049.540967741934</v>
      </c>
      <c r="F62" s="135">
        <v>2871.297419354838</v>
      </c>
      <c r="G62" s="136">
        <v>0.2857142857142857</v>
      </c>
      <c r="H62" s="135">
        <v>0</v>
      </c>
      <c r="I62" s="136">
        <v>0</v>
      </c>
      <c r="J62" s="135">
        <v>0</v>
      </c>
      <c r="K62" s="136">
        <v>0</v>
      </c>
      <c r="L62" s="135">
        <v>0</v>
      </c>
      <c r="M62" s="137" t="s">
        <v>201</v>
      </c>
    </row>
    <row r="63" spans="1:13" x14ac:dyDescent="0.25">
      <c r="A63" s="134" t="s">
        <v>155</v>
      </c>
      <c r="B63" s="134" t="s">
        <v>52</v>
      </c>
      <c r="C63" s="134" t="s">
        <v>96</v>
      </c>
      <c r="D63" s="134" t="s">
        <v>89</v>
      </c>
      <c r="E63" s="135">
        <v>4306.9461290322579</v>
      </c>
      <c r="F63" s="135">
        <v>0</v>
      </c>
      <c r="G63" s="136">
        <v>0</v>
      </c>
      <c r="H63" s="135">
        <v>0</v>
      </c>
      <c r="I63" s="136">
        <v>0</v>
      </c>
      <c r="J63" s="135">
        <v>0</v>
      </c>
      <c r="K63" s="136">
        <v>0</v>
      </c>
      <c r="L63" s="135">
        <v>0</v>
      </c>
      <c r="M63" s="137" t="s">
        <v>201</v>
      </c>
    </row>
    <row r="64" spans="1:13" x14ac:dyDescent="0.25">
      <c r="A64" s="134" t="s">
        <v>155</v>
      </c>
      <c r="B64" s="134" t="s">
        <v>52</v>
      </c>
      <c r="C64" s="134" t="s">
        <v>96</v>
      </c>
      <c r="D64" s="134" t="s">
        <v>43</v>
      </c>
      <c r="E64" s="135">
        <v>11485.189677419354</v>
      </c>
      <c r="F64" s="135">
        <v>0</v>
      </c>
      <c r="G64" s="136">
        <v>0</v>
      </c>
      <c r="H64" s="135">
        <v>0</v>
      </c>
      <c r="I64" s="136">
        <v>0</v>
      </c>
      <c r="J64" s="135">
        <v>0</v>
      </c>
      <c r="K64" s="136">
        <v>0</v>
      </c>
      <c r="L64" s="135">
        <v>0</v>
      </c>
      <c r="M64" s="137" t="s">
        <v>201</v>
      </c>
    </row>
    <row r="65" spans="1:13" x14ac:dyDescent="0.25">
      <c r="A65" s="134" t="s">
        <v>155</v>
      </c>
      <c r="B65" s="134" t="s">
        <v>52</v>
      </c>
      <c r="C65" s="134" t="s">
        <v>104</v>
      </c>
      <c r="D65" s="134" t="s">
        <v>78</v>
      </c>
      <c r="E65" s="135">
        <v>57547.239130434791</v>
      </c>
      <c r="F65" s="135">
        <v>0</v>
      </c>
      <c r="G65" s="136">
        <v>0</v>
      </c>
      <c r="H65" s="135">
        <v>0</v>
      </c>
      <c r="I65" s="136">
        <v>0</v>
      </c>
      <c r="J65" s="135">
        <v>0</v>
      </c>
      <c r="K65" s="136">
        <v>0</v>
      </c>
      <c r="L65" s="135">
        <v>0</v>
      </c>
      <c r="M65" s="137" t="s">
        <v>201</v>
      </c>
    </row>
    <row r="66" spans="1:13" ht="45" x14ac:dyDescent="0.25">
      <c r="A66" s="134" t="s">
        <v>155</v>
      </c>
      <c r="B66" s="134" t="s">
        <v>52</v>
      </c>
      <c r="C66" s="134" t="s">
        <v>104</v>
      </c>
      <c r="D66" s="134" t="s">
        <v>197</v>
      </c>
      <c r="E66" s="135">
        <v>16624.757971014496</v>
      </c>
      <c r="F66" s="135">
        <v>0</v>
      </c>
      <c r="G66" s="136">
        <v>0</v>
      </c>
      <c r="H66" s="135">
        <v>0</v>
      </c>
      <c r="I66" s="136">
        <v>0</v>
      </c>
      <c r="J66" s="135">
        <v>0</v>
      </c>
      <c r="K66" s="136">
        <v>0</v>
      </c>
      <c r="L66" s="135">
        <v>0</v>
      </c>
      <c r="M66" s="137" t="s">
        <v>201</v>
      </c>
    </row>
    <row r="67" spans="1:13" ht="45" x14ac:dyDescent="0.25">
      <c r="A67" s="134" t="s">
        <v>155</v>
      </c>
      <c r="B67" s="134" t="s">
        <v>52</v>
      </c>
      <c r="C67" s="134" t="s">
        <v>104</v>
      </c>
      <c r="D67" s="134" t="s">
        <v>196</v>
      </c>
      <c r="E67" s="135">
        <v>14067.102898550727</v>
      </c>
      <c r="F67" s="135">
        <v>0</v>
      </c>
      <c r="G67" s="136">
        <v>0</v>
      </c>
      <c r="H67" s="135">
        <v>0</v>
      </c>
      <c r="I67" s="136">
        <v>0</v>
      </c>
      <c r="J67" s="135">
        <v>0</v>
      </c>
      <c r="K67" s="136">
        <v>0</v>
      </c>
      <c r="L67" s="135">
        <v>0</v>
      </c>
      <c r="M67" s="137" t="s">
        <v>201</v>
      </c>
    </row>
    <row r="68" spans="1:13" x14ac:dyDescent="0.25">
      <c r="A68" s="134" t="s">
        <v>155</v>
      </c>
      <c r="B68" s="134" t="s">
        <v>52</v>
      </c>
      <c r="C68" s="134" t="s">
        <v>123</v>
      </c>
      <c r="D68" s="134" t="s">
        <v>78</v>
      </c>
      <c r="E68" s="135">
        <v>50017.495009090911</v>
      </c>
      <c r="F68" s="135">
        <v>0</v>
      </c>
      <c r="G68" s="136">
        <v>0</v>
      </c>
      <c r="H68" s="135">
        <v>0</v>
      </c>
      <c r="I68" s="136">
        <v>0</v>
      </c>
      <c r="J68" s="135">
        <v>0</v>
      </c>
      <c r="K68" s="136">
        <v>0</v>
      </c>
      <c r="L68" s="135">
        <v>0</v>
      </c>
      <c r="M68" s="137" t="s">
        <v>201</v>
      </c>
    </row>
    <row r="69" spans="1:13" x14ac:dyDescent="0.25">
      <c r="A69" s="134" t="s">
        <v>155</v>
      </c>
      <c r="B69" s="134" t="s">
        <v>52</v>
      </c>
      <c r="C69" s="134" t="s">
        <v>123</v>
      </c>
      <c r="D69" s="134" t="s">
        <v>89</v>
      </c>
      <c r="E69" s="135">
        <v>2778.7497227272729</v>
      </c>
      <c r="F69" s="135">
        <v>0</v>
      </c>
      <c r="G69" s="136">
        <v>0</v>
      </c>
      <c r="H69" s="135">
        <v>0</v>
      </c>
      <c r="I69" s="136">
        <v>0</v>
      </c>
      <c r="J69" s="135">
        <v>0</v>
      </c>
      <c r="K69" s="136">
        <v>0</v>
      </c>
      <c r="L69" s="135">
        <v>0</v>
      </c>
      <c r="M69" s="137" t="s">
        <v>201</v>
      </c>
    </row>
    <row r="70" spans="1:13" x14ac:dyDescent="0.25">
      <c r="A70" s="134" t="s">
        <v>155</v>
      </c>
      <c r="B70" s="134" t="s">
        <v>52</v>
      </c>
      <c r="C70" s="134" t="s">
        <v>123</v>
      </c>
      <c r="D70" s="134" t="s">
        <v>43</v>
      </c>
      <c r="E70" s="135">
        <v>8336.2491681818192</v>
      </c>
      <c r="F70" s="135">
        <v>0</v>
      </c>
      <c r="G70" s="136">
        <v>0</v>
      </c>
      <c r="H70" s="135">
        <v>0</v>
      </c>
      <c r="I70" s="136">
        <v>0</v>
      </c>
      <c r="J70" s="135">
        <v>0</v>
      </c>
      <c r="K70" s="136">
        <v>0</v>
      </c>
      <c r="L70" s="135">
        <v>0</v>
      </c>
      <c r="M70" s="137" t="s">
        <v>201</v>
      </c>
    </row>
    <row r="71" spans="1:13" x14ac:dyDescent="0.25">
      <c r="A71" s="134" t="s">
        <v>155</v>
      </c>
      <c r="B71" s="134" t="s">
        <v>52</v>
      </c>
      <c r="C71" s="134" t="s">
        <v>126</v>
      </c>
      <c r="D71" s="134" t="s">
        <v>78</v>
      </c>
      <c r="E71" s="135">
        <v>7858.6046125000021</v>
      </c>
      <c r="F71" s="135">
        <v>0</v>
      </c>
      <c r="G71" s="136">
        <v>0</v>
      </c>
      <c r="H71" s="135">
        <v>0</v>
      </c>
      <c r="I71" s="136">
        <v>0</v>
      </c>
      <c r="J71" s="135">
        <v>0</v>
      </c>
      <c r="K71" s="136">
        <v>0</v>
      </c>
      <c r="L71" s="135">
        <v>0</v>
      </c>
      <c r="M71" s="137" t="s">
        <v>201</v>
      </c>
    </row>
    <row r="72" spans="1:13" x14ac:dyDescent="0.25">
      <c r="A72" s="134" t="s">
        <v>155</v>
      </c>
      <c r="B72" s="134" t="s">
        <v>52</v>
      </c>
      <c r="C72" s="134" t="s">
        <v>126</v>
      </c>
      <c r="D72" s="134" t="s">
        <v>79</v>
      </c>
      <c r="E72" s="135">
        <v>55010.232287500017</v>
      </c>
      <c r="F72" s="135">
        <v>0</v>
      </c>
      <c r="G72" s="136">
        <v>0</v>
      </c>
      <c r="H72" s="135">
        <v>0</v>
      </c>
      <c r="I72" s="136">
        <v>0</v>
      </c>
      <c r="J72" s="135">
        <v>0</v>
      </c>
      <c r="K72" s="136">
        <v>0</v>
      </c>
      <c r="L72" s="135">
        <v>0</v>
      </c>
      <c r="M72" s="137" t="s">
        <v>201</v>
      </c>
    </row>
    <row r="73" spans="1:13" x14ac:dyDescent="0.25">
      <c r="A73" s="134" t="s">
        <v>155</v>
      </c>
      <c r="B73" s="134" t="s">
        <v>52</v>
      </c>
      <c r="C73" s="134" t="s">
        <v>131</v>
      </c>
      <c r="D73" s="134" t="s">
        <v>77</v>
      </c>
      <c r="E73" s="135">
        <v>2134.1211111111111</v>
      </c>
      <c r="F73" s="135">
        <v>0</v>
      </c>
      <c r="G73" s="136">
        <v>0</v>
      </c>
      <c r="H73" s="135">
        <v>0</v>
      </c>
      <c r="I73" s="136">
        <v>0</v>
      </c>
      <c r="J73" s="135">
        <v>0</v>
      </c>
      <c r="K73" s="136">
        <v>0</v>
      </c>
      <c r="L73" s="135">
        <v>0</v>
      </c>
      <c r="M73" s="137" t="s">
        <v>201</v>
      </c>
    </row>
    <row r="74" spans="1:13" x14ac:dyDescent="0.25">
      <c r="A74" s="134" t="s">
        <v>155</v>
      </c>
      <c r="B74" s="134" t="s">
        <v>52</v>
      </c>
      <c r="C74" s="134" t="s">
        <v>131</v>
      </c>
      <c r="D74" s="134" t="s">
        <v>78</v>
      </c>
      <c r="E74" s="135">
        <v>14938.847777777777</v>
      </c>
      <c r="F74" s="135">
        <v>0</v>
      </c>
      <c r="G74" s="136">
        <v>0</v>
      </c>
      <c r="H74" s="135">
        <v>0</v>
      </c>
      <c r="I74" s="136">
        <v>0</v>
      </c>
      <c r="J74" s="135">
        <v>0</v>
      </c>
      <c r="K74" s="136">
        <v>0</v>
      </c>
      <c r="L74" s="135">
        <v>0</v>
      </c>
      <c r="M74" s="137" t="s">
        <v>201</v>
      </c>
    </row>
    <row r="75" spans="1:13" x14ac:dyDescent="0.25">
      <c r="A75" s="134" t="s">
        <v>155</v>
      </c>
      <c r="B75" s="134" t="s">
        <v>52</v>
      </c>
      <c r="C75" s="134" t="s">
        <v>131</v>
      </c>
      <c r="D75" s="134" t="s">
        <v>79</v>
      </c>
      <c r="E75" s="135">
        <v>55487.148888888885</v>
      </c>
      <c r="F75" s="135">
        <v>0</v>
      </c>
      <c r="G75" s="136">
        <v>0</v>
      </c>
      <c r="H75" s="135">
        <v>0</v>
      </c>
      <c r="I75" s="136">
        <v>0</v>
      </c>
      <c r="J75" s="135">
        <v>0</v>
      </c>
      <c r="K75" s="136">
        <v>0</v>
      </c>
      <c r="L75" s="135">
        <v>0</v>
      </c>
      <c r="M75" s="137" t="s">
        <v>201</v>
      </c>
    </row>
    <row r="76" spans="1:13" ht="30" x14ac:dyDescent="0.25">
      <c r="A76" s="134" t="s">
        <v>155</v>
      </c>
      <c r="B76" s="134" t="s">
        <v>52</v>
      </c>
      <c r="C76" s="134" t="s">
        <v>191</v>
      </c>
      <c r="D76" s="134" t="s">
        <v>84</v>
      </c>
      <c r="E76" s="135">
        <v>162000</v>
      </c>
      <c r="F76" s="138"/>
      <c r="G76" s="138"/>
      <c r="H76" s="138"/>
      <c r="I76" s="138"/>
      <c r="J76" s="138"/>
      <c r="K76" s="138"/>
      <c r="L76" s="135">
        <v>0</v>
      </c>
      <c r="M76" s="137" t="s">
        <v>201</v>
      </c>
    </row>
    <row r="77" spans="1:13" ht="30" x14ac:dyDescent="0.25">
      <c r="A77" s="134" t="s">
        <v>155</v>
      </c>
      <c r="B77" s="134" t="s">
        <v>52</v>
      </c>
      <c r="C77" s="134" t="s">
        <v>188</v>
      </c>
      <c r="D77" s="134" t="s">
        <v>84</v>
      </c>
      <c r="E77" s="135">
        <v>3138.4894594594598</v>
      </c>
      <c r="F77" s="138"/>
      <c r="G77" s="138"/>
      <c r="H77" s="138"/>
      <c r="I77" s="138"/>
      <c r="J77" s="138"/>
      <c r="K77" s="138"/>
      <c r="L77" s="135">
        <v>0</v>
      </c>
      <c r="M77" s="137" t="s">
        <v>201</v>
      </c>
    </row>
    <row r="78" spans="1:13" ht="30" x14ac:dyDescent="0.25">
      <c r="A78" s="134" t="s">
        <v>155</v>
      </c>
      <c r="B78" s="134" t="s">
        <v>52</v>
      </c>
      <c r="C78" s="134" t="s">
        <v>188</v>
      </c>
      <c r="D78" s="134" t="s">
        <v>150</v>
      </c>
      <c r="E78" s="135">
        <v>553.85108108108113</v>
      </c>
      <c r="F78" s="138"/>
      <c r="G78" s="138"/>
      <c r="H78" s="138"/>
      <c r="I78" s="138"/>
      <c r="J78" s="138"/>
      <c r="K78" s="138"/>
      <c r="L78" s="135">
        <v>0</v>
      </c>
      <c r="M78" s="137" t="s">
        <v>201</v>
      </c>
    </row>
    <row r="79" spans="1:13" ht="30" x14ac:dyDescent="0.25">
      <c r="A79" s="134" t="s">
        <v>155</v>
      </c>
      <c r="B79" s="134" t="s">
        <v>52</v>
      </c>
      <c r="C79" s="134" t="s">
        <v>188</v>
      </c>
      <c r="D79" s="134" t="s">
        <v>151</v>
      </c>
      <c r="E79" s="135">
        <v>3138.4894594594598</v>
      </c>
      <c r="F79" s="138"/>
      <c r="G79" s="138"/>
      <c r="H79" s="138"/>
      <c r="I79" s="138"/>
      <c r="J79" s="138"/>
      <c r="K79" s="138"/>
      <c r="L79" s="135">
        <v>0</v>
      </c>
      <c r="M79" s="137" t="s">
        <v>201</v>
      </c>
    </row>
    <row r="80" spans="1:13" ht="30" x14ac:dyDescent="0.25">
      <c r="A80" s="137" t="s">
        <v>170</v>
      </c>
      <c r="B80" s="137" t="s">
        <v>170</v>
      </c>
      <c r="C80" s="137" t="s">
        <v>170</v>
      </c>
      <c r="D80" s="137" t="s">
        <v>170</v>
      </c>
      <c r="E80" s="137" t="s">
        <v>243</v>
      </c>
      <c r="F80" s="137" t="s">
        <v>239</v>
      </c>
      <c r="G80" s="137" t="s">
        <v>170</v>
      </c>
      <c r="H80" s="137" t="s">
        <v>240</v>
      </c>
      <c r="I80" s="137" t="s">
        <v>170</v>
      </c>
      <c r="J80" s="137" t="s">
        <v>241</v>
      </c>
      <c r="K80" s="137" t="s">
        <v>170</v>
      </c>
      <c r="L80" s="137" t="s">
        <v>242</v>
      </c>
      <c r="M80" s="13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21" t="s">
        <v>192</v>
      </c>
      <c r="B1" s="121" t="s">
        <v>156</v>
      </c>
      <c r="C1" s="121" t="s">
        <v>193</v>
      </c>
      <c r="D1" s="121" t="s">
        <v>158</v>
      </c>
      <c r="E1" s="121" t="s">
        <v>198</v>
      </c>
      <c r="F1" s="121" t="s">
        <v>160</v>
      </c>
      <c r="G1" s="121" t="s">
        <v>161</v>
      </c>
      <c r="H1" s="121" t="s">
        <v>162</v>
      </c>
      <c r="I1" s="121" t="s">
        <v>186</v>
      </c>
      <c r="J1" s="121" t="s">
        <v>164</v>
      </c>
      <c r="K1" s="121" t="s">
        <v>187</v>
      </c>
      <c r="L1" s="121" t="s">
        <v>199</v>
      </c>
      <c r="M1" s="121" t="s">
        <v>200</v>
      </c>
    </row>
    <row r="2" spans="1:13" x14ac:dyDescent="0.25">
      <c r="A2" s="122" t="s">
        <v>155</v>
      </c>
      <c r="B2" s="122" t="s">
        <v>52</v>
      </c>
      <c r="C2" s="122" t="s">
        <v>100</v>
      </c>
      <c r="D2" s="122" t="s">
        <v>101</v>
      </c>
      <c r="E2" s="123">
        <v>41032.262933333332</v>
      </c>
      <c r="F2" s="123">
        <v>0</v>
      </c>
      <c r="G2" s="124">
        <v>0</v>
      </c>
      <c r="H2" s="123">
        <v>0</v>
      </c>
      <c r="I2" s="124">
        <v>0</v>
      </c>
      <c r="J2" s="123">
        <v>0</v>
      </c>
      <c r="K2" s="124">
        <v>0</v>
      </c>
      <c r="L2" s="123">
        <v>0</v>
      </c>
      <c r="M2" s="125" t="s">
        <v>201</v>
      </c>
    </row>
    <row r="3" spans="1:13" x14ac:dyDescent="0.25">
      <c r="A3" s="122" t="s">
        <v>155</v>
      </c>
      <c r="B3" s="122" t="s">
        <v>52</v>
      </c>
      <c r="C3" s="122" t="s">
        <v>100</v>
      </c>
      <c r="D3" s="122" t="s">
        <v>102</v>
      </c>
      <c r="E3" s="123">
        <v>20516.131466666666</v>
      </c>
      <c r="F3" s="123">
        <v>0</v>
      </c>
      <c r="G3" s="124">
        <v>0</v>
      </c>
      <c r="H3" s="123">
        <v>0</v>
      </c>
      <c r="I3" s="124">
        <v>0</v>
      </c>
      <c r="J3" s="123">
        <v>0</v>
      </c>
      <c r="K3" s="124">
        <v>0</v>
      </c>
      <c r="L3" s="123">
        <v>0</v>
      </c>
      <c r="M3" s="125" t="s">
        <v>201</v>
      </c>
    </row>
    <row r="4" spans="1:13" x14ac:dyDescent="0.25">
      <c r="A4" s="122" t="s">
        <v>155</v>
      </c>
      <c r="B4" s="122" t="s">
        <v>52</v>
      </c>
      <c r="C4" s="122" t="s">
        <v>103</v>
      </c>
      <c r="D4" s="122" t="s">
        <v>101</v>
      </c>
      <c r="E4" s="123">
        <v>41032.23626666666</v>
      </c>
      <c r="F4" s="123">
        <v>0</v>
      </c>
      <c r="G4" s="124">
        <v>0</v>
      </c>
      <c r="H4" s="123">
        <v>0</v>
      </c>
      <c r="I4" s="124">
        <v>0</v>
      </c>
      <c r="J4" s="123">
        <v>0</v>
      </c>
      <c r="K4" s="124">
        <v>0</v>
      </c>
      <c r="L4" s="123">
        <v>0</v>
      </c>
      <c r="M4" s="125" t="s">
        <v>201</v>
      </c>
    </row>
    <row r="5" spans="1:13" x14ac:dyDescent="0.25">
      <c r="A5" s="122" t="s">
        <v>155</v>
      </c>
      <c r="B5" s="122" t="s">
        <v>52</v>
      </c>
      <c r="C5" s="122" t="s">
        <v>103</v>
      </c>
      <c r="D5" s="122" t="s">
        <v>102</v>
      </c>
      <c r="E5" s="123">
        <v>20516.11813333333</v>
      </c>
      <c r="F5" s="123">
        <v>0</v>
      </c>
      <c r="G5" s="124">
        <v>0</v>
      </c>
      <c r="H5" s="123">
        <v>0</v>
      </c>
      <c r="I5" s="124">
        <v>0</v>
      </c>
      <c r="J5" s="123">
        <v>0</v>
      </c>
      <c r="K5" s="124">
        <v>0</v>
      </c>
      <c r="L5" s="123">
        <v>0</v>
      </c>
      <c r="M5" s="125" t="s">
        <v>201</v>
      </c>
    </row>
    <row r="6" spans="1:13" x14ac:dyDescent="0.25">
      <c r="A6" s="122" t="s">
        <v>155</v>
      </c>
      <c r="B6" s="122" t="s">
        <v>52</v>
      </c>
      <c r="C6" s="122" t="s">
        <v>135</v>
      </c>
      <c r="D6" s="122" t="s">
        <v>136</v>
      </c>
      <c r="E6" s="123">
        <v>116529.73999999999</v>
      </c>
      <c r="F6" s="123">
        <v>0</v>
      </c>
      <c r="G6" s="124">
        <v>0</v>
      </c>
      <c r="H6" s="123">
        <v>0</v>
      </c>
      <c r="I6" s="124">
        <v>0</v>
      </c>
      <c r="J6" s="123">
        <v>0</v>
      </c>
      <c r="K6" s="124">
        <v>0</v>
      </c>
      <c r="L6" s="123">
        <v>0</v>
      </c>
      <c r="M6" s="125" t="s">
        <v>201</v>
      </c>
    </row>
    <row r="7" spans="1:13" x14ac:dyDescent="0.25">
      <c r="A7" s="122" t="s">
        <v>155</v>
      </c>
      <c r="B7" s="122" t="s">
        <v>52</v>
      </c>
      <c r="C7" s="122" t="s">
        <v>92</v>
      </c>
      <c r="D7" s="122" t="s">
        <v>93</v>
      </c>
      <c r="E7" s="123">
        <v>3632.6453241000008</v>
      </c>
      <c r="F7" s="123">
        <v>3632.6453241000008</v>
      </c>
      <c r="G7" s="124">
        <v>1</v>
      </c>
      <c r="H7" s="123">
        <v>3632.6453241000008</v>
      </c>
      <c r="I7" s="124">
        <v>1</v>
      </c>
      <c r="J7" s="123">
        <v>3632.6453241000008</v>
      </c>
      <c r="K7" s="124">
        <v>1</v>
      </c>
      <c r="L7" s="123">
        <v>3632.6453241000008</v>
      </c>
      <c r="M7" s="125" t="s">
        <v>202</v>
      </c>
    </row>
    <row r="8" spans="1:13" ht="30" x14ac:dyDescent="0.25">
      <c r="A8" s="122" t="s">
        <v>155</v>
      </c>
      <c r="B8" s="122" t="s">
        <v>52</v>
      </c>
      <c r="C8" s="122" t="s">
        <v>94</v>
      </c>
      <c r="D8" s="122" t="s">
        <v>51</v>
      </c>
      <c r="E8" s="123">
        <v>66526.931673225001</v>
      </c>
      <c r="F8" s="123">
        <v>66526.931673225001</v>
      </c>
      <c r="G8" s="124">
        <v>1</v>
      </c>
      <c r="H8" s="123">
        <v>66526.931673225001</v>
      </c>
      <c r="I8" s="124">
        <v>1</v>
      </c>
      <c r="J8" s="123">
        <v>66526.931673225001</v>
      </c>
      <c r="K8" s="124">
        <v>1</v>
      </c>
      <c r="L8" s="123">
        <v>66526.931673225001</v>
      </c>
      <c r="M8" s="125" t="s">
        <v>202</v>
      </c>
    </row>
    <row r="9" spans="1:13" ht="30" x14ac:dyDescent="0.25">
      <c r="A9" s="122" t="s">
        <v>155</v>
      </c>
      <c r="B9" s="122" t="s">
        <v>52</v>
      </c>
      <c r="C9" s="122" t="s">
        <v>95</v>
      </c>
      <c r="D9" s="122" t="s">
        <v>168</v>
      </c>
      <c r="E9" s="123">
        <v>27322.570000000007</v>
      </c>
      <c r="F9" s="123">
        <v>27322.570000000007</v>
      </c>
      <c r="G9" s="124">
        <v>1</v>
      </c>
      <c r="H9" s="123">
        <v>27322.570000000007</v>
      </c>
      <c r="I9" s="124">
        <v>1</v>
      </c>
      <c r="J9" s="123">
        <v>27322.570000000007</v>
      </c>
      <c r="K9" s="124">
        <v>1</v>
      </c>
      <c r="L9" s="123">
        <v>27322.570000000007</v>
      </c>
      <c r="M9" s="125" t="s">
        <v>202</v>
      </c>
    </row>
    <row r="10" spans="1:13" ht="30" x14ac:dyDescent="0.25">
      <c r="A10" s="122" t="s">
        <v>155</v>
      </c>
      <c r="B10" s="122" t="s">
        <v>52</v>
      </c>
      <c r="C10" s="122" t="s">
        <v>127</v>
      </c>
      <c r="D10" s="122" t="s">
        <v>74</v>
      </c>
      <c r="E10" s="123">
        <v>4422.2285714285708</v>
      </c>
      <c r="F10" s="123">
        <v>1105.5571428571427</v>
      </c>
      <c r="G10" s="124">
        <v>0.25</v>
      </c>
      <c r="H10" s="123">
        <v>0</v>
      </c>
      <c r="I10" s="124">
        <v>0</v>
      </c>
      <c r="J10" s="123">
        <v>0</v>
      </c>
      <c r="K10" s="124">
        <v>0</v>
      </c>
      <c r="L10" s="123">
        <v>0</v>
      </c>
      <c r="M10" s="125" t="s">
        <v>201</v>
      </c>
    </row>
    <row r="11" spans="1:13" ht="30" x14ac:dyDescent="0.25">
      <c r="A11" s="122" t="s">
        <v>155</v>
      </c>
      <c r="B11" s="122" t="s">
        <v>52</v>
      </c>
      <c r="C11" s="122" t="s">
        <v>127</v>
      </c>
      <c r="D11" s="122" t="s">
        <v>46</v>
      </c>
      <c r="E11" s="123">
        <v>3316.6714285714279</v>
      </c>
      <c r="F11" s="123">
        <v>0</v>
      </c>
      <c r="G11" s="124">
        <v>0</v>
      </c>
      <c r="H11" s="123">
        <v>0</v>
      </c>
      <c r="I11" s="124">
        <v>0</v>
      </c>
      <c r="J11" s="123">
        <v>0</v>
      </c>
      <c r="K11" s="124">
        <v>0</v>
      </c>
      <c r="L11" s="123">
        <v>0</v>
      </c>
      <c r="M11" s="125" t="s">
        <v>201</v>
      </c>
    </row>
    <row r="12" spans="1:13" ht="30" x14ac:dyDescent="0.25">
      <c r="A12" s="122" t="s">
        <v>155</v>
      </c>
      <c r="B12" s="122" t="s">
        <v>52</v>
      </c>
      <c r="C12" s="122" t="s">
        <v>129</v>
      </c>
      <c r="D12" s="122" t="s">
        <v>74</v>
      </c>
      <c r="E12" s="123">
        <v>12606.699999999999</v>
      </c>
      <c r="F12" s="123">
        <v>12606.699999999999</v>
      </c>
      <c r="G12" s="124">
        <v>1</v>
      </c>
      <c r="H12" s="123">
        <v>12606.699999999999</v>
      </c>
      <c r="I12" s="124">
        <v>1</v>
      </c>
      <c r="J12" s="123">
        <v>12606.699999999999</v>
      </c>
      <c r="K12" s="124">
        <v>1</v>
      </c>
      <c r="L12" s="123">
        <v>12606.699999999999</v>
      </c>
      <c r="M12" s="125" t="s">
        <v>202</v>
      </c>
    </row>
    <row r="13" spans="1:13" ht="30" x14ac:dyDescent="0.25">
      <c r="A13" s="122" t="s">
        <v>155</v>
      </c>
      <c r="B13" s="122" t="s">
        <v>52</v>
      </c>
      <c r="C13" s="122" t="s">
        <v>212</v>
      </c>
      <c r="D13" s="122" t="s">
        <v>213</v>
      </c>
      <c r="E13" s="123">
        <v>437.82982499999997</v>
      </c>
      <c r="F13" s="123">
        <v>437.82982499999997</v>
      </c>
      <c r="G13" s="124">
        <v>1</v>
      </c>
      <c r="H13" s="123">
        <v>437.82982499999997</v>
      </c>
      <c r="I13" s="124">
        <v>1</v>
      </c>
      <c r="J13" s="123">
        <v>437.82982499999997</v>
      </c>
      <c r="K13" s="124">
        <v>1</v>
      </c>
      <c r="L13" s="123">
        <v>437.82982499999997</v>
      </c>
      <c r="M13" s="125" t="s">
        <v>202</v>
      </c>
    </row>
    <row r="14" spans="1:13" ht="30" x14ac:dyDescent="0.25">
      <c r="A14" s="122" t="s">
        <v>155</v>
      </c>
      <c r="B14" s="122" t="s">
        <v>52</v>
      </c>
      <c r="C14" s="122" t="s">
        <v>124</v>
      </c>
      <c r="D14" s="122" t="s">
        <v>74</v>
      </c>
      <c r="E14" s="123">
        <v>11821.4</v>
      </c>
      <c r="F14" s="123">
        <v>11821.4</v>
      </c>
      <c r="G14" s="124">
        <v>1</v>
      </c>
      <c r="H14" s="123">
        <v>11821.4</v>
      </c>
      <c r="I14" s="124">
        <v>1</v>
      </c>
      <c r="J14" s="123">
        <v>11821.4</v>
      </c>
      <c r="K14" s="124">
        <v>1</v>
      </c>
      <c r="L14" s="123">
        <v>11821.4</v>
      </c>
      <c r="M14" s="125" t="s">
        <v>202</v>
      </c>
    </row>
    <row r="15" spans="1:13" ht="30" x14ac:dyDescent="0.25">
      <c r="A15" s="122" t="s">
        <v>155</v>
      </c>
      <c r="B15" s="122" t="s">
        <v>52</v>
      </c>
      <c r="C15" s="122" t="s">
        <v>167</v>
      </c>
      <c r="D15" s="122" t="s">
        <v>74</v>
      </c>
      <c r="E15" s="123">
        <v>13649.199999999997</v>
      </c>
      <c r="F15" s="123">
        <v>13649.199999999997</v>
      </c>
      <c r="G15" s="124">
        <v>1</v>
      </c>
      <c r="H15" s="123">
        <v>13649.199999999997</v>
      </c>
      <c r="I15" s="124">
        <v>1</v>
      </c>
      <c r="J15" s="123">
        <v>13649.199999999997</v>
      </c>
      <c r="K15" s="124">
        <v>1</v>
      </c>
      <c r="L15" s="123">
        <v>13649.199999999997</v>
      </c>
      <c r="M15" s="125" t="s">
        <v>202</v>
      </c>
    </row>
    <row r="16" spans="1:13" ht="30" x14ac:dyDescent="0.25">
      <c r="A16" s="122" t="s">
        <v>155</v>
      </c>
      <c r="B16" s="122" t="s">
        <v>52</v>
      </c>
      <c r="C16" s="122" t="s">
        <v>73</v>
      </c>
      <c r="D16" s="122" t="s">
        <v>74</v>
      </c>
      <c r="E16" s="123">
        <v>18010.695291250006</v>
      </c>
      <c r="F16" s="123">
        <v>12607.486703875004</v>
      </c>
      <c r="G16" s="124">
        <v>0.7</v>
      </c>
      <c r="H16" s="123">
        <v>0</v>
      </c>
      <c r="I16" s="124">
        <v>0</v>
      </c>
      <c r="J16" s="123">
        <v>0</v>
      </c>
      <c r="K16" s="124">
        <v>0</v>
      </c>
      <c r="L16" s="123">
        <v>0</v>
      </c>
      <c r="M16" s="125" t="s">
        <v>201</v>
      </c>
    </row>
    <row r="17" spans="1:13" ht="30" x14ac:dyDescent="0.25">
      <c r="A17" s="122" t="s">
        <v>155</v>
      </c>
      <c r="B17" s="122" t="s">
        <v>52</v>
      </c>
      <c r="C17" s="122" t="s">
        <v>90</v>
      </c>
      <c r="D17" s="122" t="s">
        <v>74</v>
      </c>
      <c r="E17" s="123">
        <v>14499.954724850006</v>
      </c>
      <c r="F17" s="123">
        <v>14499.954724850006</v>
      </c>
      <c r="G17" s="124">
        <v>1</v>
      </c>
      <c r="H17" s="123">
        <v>14499.954724850006</v>
      </c>
      <c r="I17" s="124">
        <v>1</v>
      </c>
      <c r="J17" s="123">
        <v>14499.954724850006</v>
      </c>
      <c r="K17" s="124">
        <v>1</v>
      </c>
      <c r="L17" s="123">
        <v>14499.954724850006</v>
      </c>
      <c r="M17" s="125" t="s">
        <v>202</v>
      </c>
    </row>
    <row r="18" spans="1:13" x14ac:dyDescent="0.25">
      <c r="A18" s="122" t="s">
        <v>155</v>
      </c>
      <c r="B18" s="122" t="s">
        <v>105</v>
      </c>
      <c r="C18" s="122" t="s">
        <v>173</v>
      </c>
      <c r="D18" s="122" t="s">
        <v>107</v>
      </c>
      <c r="E18" s="123">
        <v>1420480</v>
      </c>
      <c r="F18" s="126"/>
      <c r="G18" s="126"/>
      <c r="H18" s="126"/>
      <c r="I18" s="126"/>
      <c r="J18" s="126"/>
      <c r="K18" s="126"/>
      <c r="L18" s="123">
        <v>0</v>
      </c>
      <c r="M18" s="125" t="s">
        <v>201</v>
      </c>
    </row>
    <row r="19" spans="1:13" x14ac:dyDescent="0.25">
      <c r="A19" s="122" t="s">
        <v>155</v>
      </c>
      <c r="B19" s="122" t="s">
        <v>105</v>
      </c>
      <c r="C19" s="122" t="s">
        <v>174</v>
      </c>
      <c r="D19" s="122" t="s">
        <v>107</v>
      </c>
      <c r="E19" s="123">
        <v>352478.99232000008</v>
      </c>
      <c r="F19" s="126"/>
      <c r="G19" s="126"/>
      <c r="H19" s="126"/>
      <c r="I19" s="126"/>
      <c r="J19" s="126"/>
      <c r="K19" s="126"/>
      <c r="L19" s="123">
        <v>0</v>
      </c>
      <c r="M19" s="125" t="s">
        <v>201</v>
      </c>
    </row>
    <row r="20" spans="1:13" x14ac:dyDescent="0.25">
      <c r="A20" s="122" t="s">
        <v>155</v>
      </c>
      <c r="B20" s="122" t="s">
        <v>105</v>
      </c>
      <c r="C20" s="122" t="s">
        <v>41</v>
      </c>
      <c r="D20" s="122" t="s">
        <v>107</v>
      </c>
      <c r="E20" s="123">
        <v>250809.98000000007</v>
      </c>
      <c r="F20" s="126"/>
      <c r="G20" s="126"/>
      <c r="H20" s="126"/>
      <c r="I20" s="126"/>
      <c r="J20" s="126"/>
      <c r="K20" s="126"/>
      <c r="L20" s="123">
        <v>0</v>
      </c>
      <c r="M20" s="125" t="s">
        <v>201</v>
      </c>
    </row>
    <row r="21" spans="1:13" x14ac:dyDescent="0.25">
      <c r="A21" s="122" t="s">
        <v>155</v>
      </c>
      <c r="B21" s="122" t="s">
        <v>105</v>
      </c>
      <c r="C21" s="122" t="s">
        <v>175</v>
      </c>
      <c r="D21" s="122" t="s">
        <v>107</v>
      </c>
      <c r="E21" s="123">
        <v>1244360</v>
      </c>
      <c r="F21" s="126"/>
      <c r="G21" s="126"/>
      <c r="H21" s="126"/>
      <c r="I21" s="126"/>
      <c r="J21" s="126"/>
      <c r="K21" s="126"/>
      <c r="L21" s="123">
        <v>0</v>
      </c>
      <c r="M21" s="125" t="s">
        <v>201</v>
      </c>
    </row>
    <row r="22" spans="1:13" x14ac:dyDescent="0.25">
      <c r="A22" s="122" t="s">
        <v>155</v>
      </c>
      <c r="B22" s="122" t="s">
        <v>105</v>
      </c>
      <c r="C22" s="122" t="s">
        <v>176</v>
      </c>
      <c r="D22" s="122" t="s">
        <v>107</v>
      </c>
      <c r="E22" s="123">
        <v>1216020</v>
      </c>
      <c r="F22" s="126"/>
      <c r="G22" s="126"/>
      <c r="H22" s="126"/>
      <c r="I22" s="126"/>
      <c r="J22" s="126"/>
      <c r="K22" s="126"/>
      <c r="L22" s="123">
        <v>0</v>
      </c>
      <c r="M22" s="125" t="s">
        <v>201</v>
      </c>
    </row>
    <row r="23" spans="1:13" x14ac:dyDescent="0.25">
      <c r="A23" s="122" t="s">
        <v>155</v>
      </c>
      <c r="B23" s="122" t="s">
        <v>105</v>
      </c>
      <c r="C23" s="122" t="s">
        <v>177</v>
      </c>
      <c r="D23" s="122" t="s">
        <v>107</v>
      </c>
      <c r="E23" s="123">
        <v>1165700</v>
      </c>
      <c r="F23" s="126"/>
      <c r="G23" s="126"/>
      <c r="H23" s="126"/>
      <c r="I23" s="126"/>
      <c r="J23" s="126"/>
      <c r="K23" s="126"/>
      <c r="L23" s="123">
        <v>0</v>
      </c>
      <c r="M23" s="125" t="s">
        <v>201</v>
      </c>
    </row>
    <row r="24" spans="1:13" x14ac:dyDescent="0.25">
      <c r="A24" s="122" t="s">
        <v>155</v>
      </c>
      <c r="B24" s="122" t="s">
        <v>105</v>
      </c>
      <c r="C24" s="122" t="s">
        <v>178</v>
      </c>
      <c r="D24" s="122" t="s">
        <v>107</v>
      </c>
      <c r="E24" s="123">
        <v>1049600</v>
      </c>
      <c r="F24" s="126"/>
      <c r="G24" s="126"/>
      <c r="H24" s="126"/>
      <c r="I24" s="126"/>
      <c r="J24" s="126"/>
      <c r="K24" s="126"/>
      <c r="L24" s="123">
        <v>0</v>
      </c>
      <c r="M24" s="125" t="s">
        <v>201</v>
      </c>
    </row>
    <row r="25" spans="1:13" x14ac:dyDescent="0.25">
      <c r="A25" s="122" t="s">
        <v>155</v>
      </c>
      <c r="B25" s="122" t="s">
        <v>105</v>
      </c>
      <c r="C25" s="122" t="s">
        <v>146</v>
      </c>
      <c r="D25" s="122" t="s">
        <v>107</v>
      </c>
      <c r="E25" s="123">
        <v>909930</v>
      </c>
      <c r="F25" s="123">
        <v>661767.27272727271</v>
      </c>
      <c r="G25" s="124">
        <v>0.72727272727272729</v>
      </c>
      <c r="H25" s="123">
        <v>661767.27272727271</v>
      </c>
      <c r="I25" s="124">
        <v>0.72727272727272729</v>
      </c>
      <c r="J25" s="123">
        <v>661767.27272727271</v>
      </c>
      <c r="K25" s="124">
        <v>0.72727272727272729</v>
      </c>
      <c r="L25" s="123">
        <v>0</v>
      </c>
      <c r="M25" s="125" t="s">
        <v>201</v>
      </c>
    </row>
    <row r="26" spans="1:13" x14ac:dyDescent="0.25">
      <c r="A26" s="122" t="s">
        <v>155</v>
      </c>
      <c r="B26" s="122" t="s">
        <v>105</v>
      </c>
      <c r="C26" s="122" t="s">
        <v>172</v>
      </c>
      <c r="D26" s="122" t="s">
        <v>107</v>
      </c>
      <c r="E26" s="123">
        <v>1424750</v>
      </c>
      <c r="F26" s="126"/>
      <c r="G26" s="126"/>
      <c r="H26" s="126"/>
      <c r="I26" s="126"/>
      <c r="J26" s="126"/>
      <c r="K26" s="126"/>
      <c r="L26" s="123">
        <v>0</v>
      </c>
      <c r="M26" s="125" t="s">
        <v>201</v>
      </c>
    </row>
    <row r="27" spans="1:13" x14ac:dyDescent="0.25">
      <c r="A27" s="122" t="s">
        <v>155</v>
      </c>
      <c r="B27" s="122" t="s">
        <v>190</v>
      </c>
      <c r="C27" s="122" t="s">
        <v>172</v>
      </c>
      <c r="D27" s="122" t="s">
        <v>184</v>
      </c>
      <c r="E27" s="123">
        <v>1105480</v>
      </c>
      <c r="F27" s="126"/>
      <c r="G27" s="126"/>
      <c r="H27" s="126"/>
      <c r="I27" s="126"/>
      <c r="J27" s="126"/>
      <c r="K27" s="126"/>
      <c r="L27" s="123">
        <v>0</v>
      </c>
      <c r="M27" s="125" t="s">
        <v>201</v>
      </c>
    </row>
    <row r="28" spans="1:13" x14ac:dyDescent="0.25">
      <c r="A28" s="122" t="s">
        <v>155</v>
      </c>
      <c r="B28" s="122" t="s">
        <v>105</v>
      </c>
      <c r="C28" s="122" t="s">
        <v>147</v>
      </c>
      <c r="D28" s="122" t="s">
        <v>107</v>
      </c>
      <c r="E28" s="123">
        <v>949100</v>
      </c>
      <c r="F28" s="123">
        <v>690254.54545454553</v>
      </c>
      <c r="G28" s="124">
        <v>0.7272727272727274</v>
      </c>
      <c r="H28" s="123">
        <v>690254.54545454553</v>
      </c>
      <c r="I28" s="124">
        <v>0.7272727272727274</v>
      </c>
      <c r="J28" s="123">
        <v>517690.90909090906</v>
      </c>
      <c r="K28" s="124">
        <v>0.54545454545454541</v>
      </c>
      <c r="L28" s="123">
        <v>0</v>
      </c>
      <c r="M28" s="125" t="s">
        <v>201</v>
      </c>
    </row>
    <row r="29" spans="1:13" x14ac:dyDescent="0.25">
      <c r="A29" s="122" t="s">
        <v>155</v>
      </c>
      <c r="B29" s="122" t="s">
        <v>105</v>
      </c>
      <c r="C29" s="122" t="s">
        <v>47</v>
      </c>
      <c r="D29" s="122" t="s">
        <v>107</v>
      </c>
      <c r="E29" s="123">
        <v>398423.89138000004</v>
      </c>
      <c r="F29" s="126"/>
      <c r="G29" s="126"/>
      <c r="H29" s="126"/>
      <c r="I29" s="126"/>
      <c r="J29" s="126"/>
      <c r="K29" s="126"/>
      <c r="L29" s="123">
        <v>0</v>
      </c>
      <c r="M29" s="125" t="s">
        <v>201</v>
      </c>
    </row>
    <row r="30" spans="1:13" x14ac:dyDescent="0.25">
      <c r="A30" s="122" t="s">
        <v>155</v>
      </c>
      <c r="B30" s="122" t="s">
        <v>47</v>
      </c>
      <c r="C30" s="122" t="s">
        <v>48</v>
      </c>
      <c r="D30" s="122" t="s">
        <v>168</v>
      </c>
      <c r="E30" s="123">
        <v>14356.644800000009</v>
      </c>
      <c r="F30" s="123">
        <v>14356.644800000009</v>
      </c>
      <c r="G30" s="124">
        <v>1</v>
      </c>
      <c r="H30" s="123">
        <v>14356.644800000009</v>
      </c>
      <c r="I30" s="124">
        <v>1</v>
      </c>
      <c r="J30" s="123">
        <v>14356.644800000009</v>
      </c>
      <c r="K30" s="124">
        <v>1</v>
      </c>
      <c r="L30" s="123">
        <v>14356.644800000009</v>
      </c>
      <c r="M30" s="125" t="s">
        <v>202</v>
      </c>
    </row>
    <row r="31" spans="1:13" x14ac:dyDescent="0.25">
      <c r="A31" s="122" t="s">
        <v>155</v>
      </c>
      <c r="B31" s="122" t="s">
        <v>47</v>
      </c>
      <c r="C31" s="122" t="s">
        <v>48</v>
      </c>
      <c r="D31" s="122" t="s">
        <v>49</v>
      </c>
      <c r="E31" s="123">
        <v>24226.838100000015</v>
      </c>
      <c r="F31" s="123">
        <v>24226.838100000015</v>
      </c>
      <c r="G31" s="124">
        <v>1</v>
      </c>
      <c r="H31" s="123">
        <v>24226.838100000015</v>
      </c>
      <c r="I31" s="124">
        <v>1</v>
      </c>
      <c r="J31" s="123">
        <v>24226.838100000015</v>
      </c>
      <c r="K31" s="124">
        <v>1</v>
      </c>
      <c r="L31" s="123">
        <v>24226.838100000015</v>
      </c>
      <c r="M31" s="125" t="s">
        <v>202</v>
      </c>
    </row>
    <row r="32" spans="1:13" x14ac:dyDescent="0.25">
      <c r="A32" s="122" t="s">
        <v>155</v>
      </c>
      <c r="B32" s="122" t="s">
        <v>105</v>
      </c>
      <c r="C32" s="122" t="s">
        <v>179</v>
      </c>
      <c r="D32" s="122" t="s">
        <v>107</v>
      </c>
      <c r="E32" s="123">
        <v>270673.31</v>
      </c>
      <c r="F32" s="123">
        <v>146614.70958333332</v>
      </c>
      <c r="G32" s="124">
        <v>0.54166666666666663</v>
      </c>
      <c r="H32" s="123">
        <v>135336.655</v>
      </c>
      <c r="I32" s="124">
        <v>0.5</v>
      </c>
      <c r="J32" s="123">
        <v>135336.655</v>
      </c>
      <c r="K32" s="124">
        <v>0.5</v>
      </c>
      <c r="L32" s="123">
        <v>0</v>
      </c>
      <c r="M32" s="125" t="s">
        <v>201</v>
      </c>
    </row>
    <row r="33" spans="1:13" x14ac:dyDescent="0.25">
      <c r="A33" s="122" t="s">
        <v>155</v>
      </c>
      <c r="B33" s="122" t="s">
        <v>105</v>
      </c>
      <c r="C33" s="122" t="s">
        <v>180</v>
      </c>
      <c r="D33" s="122" t="s">
        <v>107</v>
      </c>
      <c r="E33" s="123">
        <v>1586230</v>
      </c>
      <c r="F33" s="123">
        <v>859207.91666666663</v>
      </c>
      <c r="G33" s="124">
        <v>0.54166666666666663</v>
      </c>
      <c r="H33" s="123">
        <v>793115</v>
      </c>
      <c r="I33" s="124">
        <v>0.5</v>
      </c>
      <c r="J33" s="123">
        <v>793115</v>
      </c>
      <c r="K33" s="124">
        <v>0.5</v>
      </c>
      <c r="L33" s="123">
        <v>0</v>
      </c>
      <c r="M33" s="125" t="s">
        <v>201</v>
      </c>
    </row>
    <row r="34" spans="1:13" x14ac:dyDescent="0.25">
      <c r="A34" s="122" t="s">
        <v>155</v>
      </c>
      <c r="B34" s="122" t="s">
        <v>105</v>
      </c>
      <c r="C34" s="122" t="s">
        <v>181</v>
      </c>
      <c r="D34" s="122" t="s">
        <v>107</v>
      </c>
      <c r="E34" s="123">
        <v>231366.76</v>
      </c>
      <c r="F34" s="123">
        <v>168266.73454545456</v>
      </c>
      <c r="G34" s="124">
        <v>0.72727272727272729</v>
      </c>
      <c r="H34" s="123">
        <v>168266.73454545456</v>
      </c>
      <c r="I34" s="124">
        <v>0.72727272727272729</v>
      </c>
      <c r="J34" s="123">
        <v>168266.73454545456</v>
      </c>
      <c r="K34" s="124">
        <v>0.72727272727272729</v>
      </c>
      <c r="L34" s="123">
        <v>0</v>
      </c>
      <c r="M34" s="125" t="s">
        <v>201</v>
      </c>
    </row>
    <row r="35" spans="1:13" x14ac:dyDescent="0.25">
      <c r="A35" s="122" t="s">
        <v>155</v>
      </c>
      <c r="B35" s="122" t="s">
        <v>105</v>
      </c>
      <c r="C35" s="122" t="s">
        <v>182</v>
      </c>
      <c r="D35" s="122" t="s">
        <v>107</v>
      </c>
      <c r="E35" s="123">
        <v>1407060</v>
      </c>
      <c r="F35" s="126"/>
      <c r="G35" s="126"/>
      <c r="H35" s="126"/>
      <c r="I35" s="126"/>
      <c r="J35" s="126"/>
      <c r="K35" s="126"/>
      <c r="L35" s="123">
        <v>0</v>
      </c>
      <c r="M35" s="125" t="s">
        <v>201</v>
      </c>
    </row>
    <row r="36" spans="1:13" x14ac:dyDescent="0.25">
      <c r="A36" s="122" t="s">
        <v>155</v>
      </c>
      <c r="B36" s="122" t="s">
        <v>105</v>
      </c>
      <c r="C36" s="122" t="s">
        <v>183</v>
      </c>
      <c r="D36" s="122" t="s">
        <v>107</v>
      </c>
      <c r="E36" s="123">
        <v>1425220</v>
      </c>
      <c r="F36" s="126"/>
      <c r="G36" s="126"/>
      <c r="H36" s="126"/>
      <c r="I36" s="126"/>
      <c r="J36" s="126"/>
      <c r="K36" s="126"/>
      <c r="L36" s="123">
        <v>0</v>
      </c>
      <c r="M36" s="125" t="s">
        <v>201</v>
      </c>
    </row>
    <row r="37" spans="1:13" x14ac:dyDescent="0.25">
      <c r="A37" s="122" t="s">
        <v>155</v>
      </c>
      <c r="B37" s="122" t="s">
        <v>44</v>
      </c>
      <c r="C37" s="122" t="s">
        <v>169</v>
      </c>
      <c r="D37" s="122" t="s">
        <v>46</v>
      </c>
      <c r="E37" s="123">
        <v>111189.83999999997</v>
      </c>
      <c r="F37" s="123">
        <v>0</v>
      </c>
      <c r="G37" s="124">
        <v>0</v>
      </c>
      <c r="H37" s="123">
        <v>0</v>
      </c>
      <c r="I37" s="124">
        <v>0</v>
      </c>
      <c r="J37" s="123">
        <v>0</v>
      </c>
      <c r="K37" s="124">
        <v>0</v>
      </c>
      <c r="L37" s="123">
        <v>0</v>
      </c>
      <c r="M37" s="125" t="s">
        <v>201</v>
      </c>
    </row>
    <row r="38" spans="1:13" x14ac:dyDescent="0.25">
      <c r="A38" s="122" t="s">
        <v>155</v>
      </c>
      <c r="B38" s="122" t="s">
        <v>44</v>
      </c>
      <c r="C38" s="122" t="s">
        <v>85</v>
      </c>
      <c r="D38" s="122" t="s">
        <v>46</v>
      </c>
      <c r="E38" s="123">
        <v>112594.33999999989</v>
      </c>
      <c r="F38" s="123">
        <v>0</v>
      </c>
      <c r="G38" s="124">
        <v>0</v>
      </c>
      <c r="H38" s="123">
        <v>0</v>
      </c>
      <c r="I38" s="124">
        <v>0</v>
      </c>
      <c r="J38" s="123">
        <v>0</v>
      </c>
      <c r="K38" s="124">
        <v>0</v>
      </c>
      <c r="L38" s="123">
        <v>0</v>
      </c>
      <c r="M38" s="125" t="s">
        <v>201</v>
      </c>
    </row>
    <row r="39" spans="1:13" x14ac:dyDescent="0.25">
      <c r="A39" s="122" t="s">
        <v>155</v>
      </c>
      <c r="B39" s="122" t="s">
        <v>44</v>
      </c>
      <c r="C39" s="122" t="s">
        <v>82</v>
      </c>
      <c r="D39" s="122" t="s">
        <v>46</v>
      </c>
      <c r="E39" s="123">
        <v>103605.23999999985</v>
      </c>
      <c r="F39" s="123">
        <v>0</v>
      </c>
      <c r="G39" s="124">
        <v>0</v>
      </c>
      <c r="H39" s="123">
        <v>0</v>
      </c>
      <c r="I39" s="124">
        <v>0</v>
      </c>
      <c r="J39" s="123">
        <v>0</v>
      </c>
      <c r="K39" s="124">
        <v>0</v>
      </c>
      <c r="L39" s="123">
        <v>0</v>
      </c>
      <c r="M39" s="125" t="s">
        <v>201</v>
      </c>
    </row>
    <row r="40" spans="1:13" x14ac:dyDescent="0.25">
      <c r="A40" s="122" t="s">
        <v>155</v>
      </c>
      <c r="B40" s="122" t="s">
        <v>44</v>
      </c>
      <c r="C40" s="122" t="s">
        <v>81</v>
      </c>
      <c r="D40" s="122" t="s">
        <v>46</v>
      </c>
      <c r="E40" s="123">
        <v>95925.059999999983</v>
      </c>
      <c r="F40" s="123">
        <v>95925.059999999983</v>
      </c>
      <c r="G40" s="124">
        <v>1</v>
      </c>
      <c r="H40" s="123">
        <v>95925.059999999983</v>
      </c>
      <c r="I40" s="124">
        <v>1</v>
      </c>
      <c r="J40" s="123">
        <v>95925.059999999983</v>
      </c>
      <c r="K40" s="124">
        <v>1</v>
      </c>
      <c r="L40" s="123">
        <v>95925.059999999983</v>
      </c>
      <c r="M40" s="125" t="s">
        <v>202</v>
      </c>
    </row>
    <row r="41" spans="1:13" x14ac:dyDescent="0.25">
      <c r="A41" s="122" t="s">
        <v>155</v>
      </c>
      <c r="B41" s="122" t="s">
        <v>44</v>
      </c>
      <c r="C41" s="122" t="s">
        <v>75</v>
      </c>
      <c r="D41" s="122" t="s">
        <v>46</v>
      </c>
      <c r="E41" s="123">
        <v>95809.140000000101</v>
      </c>
      <c r="F41" s="123">
        <v>95809.140000000101</v>
      </c>
      <c r="G41" s="124">
        <v>1</v>
      </c>
      <c r="H41" s="123">
        <v>95809.140000000101</v>
      </c>
      <c r="I41" s="124">
        <v>1</v>
      </c>
      <c r="J41" s="123">
        <v>95809.140000000101</v>
      </c>
      <c r="K41" s="124">
        <v>1</v>
      </c>
      <c r="L41" s="123">
        <v>95809.140000000101</v>
      </c>
      <c r="M41" s="125" t="s">
        <v>202</v>
      </c>
    </row>
    <row r="42" spans="1:13" x14ac:dyDescent="0.25">
      <c r="A42" s="122" t="s">
        <v>155</v>
      </c>
      <c r="B42" s="122" t="s">
        <v>44</v>
      </c>
      <c r="C42" s="122" t="s">
        <v>72</v>
      </c>
      <c r="D42" s="122" t="s">
        <v>46</v>
      </c>
      <c r="E42" s="123">
        <v>95330.38367840006</v>
      </c>
      <c r="F42" s="123">
        <v>95330.38367840006</v>
      </c>
      <c r="G42" s="124">
        <v>1</v>
      </c>
      <c r="H42" s="123">
        <v>95330.38367840006</v>
      </c>
      <c r="I42" s="124">
        <v>1</v>
      </c>
      <c r="J42" s="123">
        <v>95330.38367840006</v>
      </c>
      <c r="K42" s="124">
        <v>1</v>
      </c>
      <c r="L42" s="123">
        <v>95330.38367840006</v>
      </c>
      <c r="M42" s="125" t="s">
        <v>202</v>
      </c>
    </row>
    <row r="43" spans="1:13" x14ac:dyDescent="0.25">
      <c r="A43" s="122" t="s">
        <v>155</v>
      </c>
      <c r="B43" s="122" t="s">
        <v>44</v>
      </c>
      <c r="C43" s="122" t="s">
        <v>71</v>
      </c>
      <c r="D43" s="122" t="s">
        <v>46</v>
      </c>
      <c r="E43" s="123">
        <v>134751.15000000011</v>
      </c>
      <c r="F43" s="123">
        <v>134751.15000000011</v>
      </c>
      <c r="G43" s="124">
        <v>1</v>
      </c>
      <c r="H43" s="123">
        <v>134751.15000000011</v>
      </c>
      <c r="I43" s="124">
        <v>1</v>
      </c>
      <c r="J43" s="123">
        <v>134751.15000000011</v>
      </c>
      <c r="K43" s="124">
        <v>1</v>
      </c>
      <c r="L43" s="123">
        <v>134751.15000000011</v>
      </c>
      <c r="M43" s="125" t="s">
        <v>202</v>
      </c>
    </row>
    <row r="44" spans="1:13" x14ac:dyDescent="0.25">
      <c r="A44" s="122" t="s">
        <v>155</v>
      </c>
      <c r="B44" s="122" t="s">
        <v>44</v>
      </c>
      <c r="C44" s="122" t="s">
        <v>45</v>
      </c>
      <c r="D44" s="122" t="s">
        <v>46</v>
      </c>
      <c r="E44" s="123">
        <v>68960.59000000004</v>
      </c>
      <c r="F44" s="123">
        <v>68960.59000000004</v>
      </c>
      <c r="G44" s="124">
        <v>1</v>
      </c>
      <c r="H44" s="123">
        <v>68960.59000000004</v>
      </c>
      <c r="I44" s="124">
        <v>1</v>
      </c>
      <c r="J44" s="123">
        <v>68960.59000000004</v>
      </c>
      <c r="K44" s="124">
        <v>1</v>
      </c>
      <c r="L44" s="123">
        <v>68960.59000000004</v>
      </c>
      <c r="M44" s="125" t="s">
        <v>202</v>
      </c>
    </row>
    <row r="45" spans="1:13" x14ac:dyDescent="0.25">
      <c r="A45" s="122" t="s">
        <v>155</v>
      </c>
      <c r="B45" s="122" t="s">
        <v>52</v>
      </c>
      <c r="C45" s="122" t="s">
        <v>76</v>
      </c>
      <c r="D45" s="122" t="s">
        <v>77</v>
      </c>
      <c r="E45" s="123">
        <v>7944.0538461538436</v>
      </c>
      <c r="F45" s="123">
        <v>0</v>
      </c>
      <c r="G45" s="124">
        <v>0</v>
      </c>
      <c r="H45" s="123">
        <v>0</v>
      </c>
      <c r="I45" s="124">
        <v>0</v>
      </c>
      <c r="J45" s="123">
        <v>0</v>
      </c>
      <c r="K45" s="124">
        <v>0</v>
      </c>
      <c r="L45" s="123">
        <v>0</v>
      </c>
      <c r="M45" s="125" t="s">
        <v>201</v>
      </c>
    </row>
    <row r="46" spans="1:13" x14ac:dyDescent="0.25">
      <c r="A46" s="122" t="s">
        <v>155</v>
      </c>
      <c r="B46" s="122" t="s">
        <v>52</v>
      </c>
      <c r="C46" s="122" t="s">
        <v>76</v>
      </c>
      <c r="D46" s="122" t="s">
        <v>78</v>
      </c>
      <c r="E46" s="123">
        <v>81029.349230769207</v>
      </c>
      <c r="F46" s="123">
        <v>0</v>
      </c>
      <c r="G46" s="124">
        <v>0</v>
      </c>
      <c r="H46" s="123">
        <v>0</v>
      </c>
      <c r="I46" s="124">
        <v>0</v>
      </c>
      <c r="J46" s="123">
        <v>0</v>
      </c>
      <c r="K46" s="124">
        <v>0</v>
      </c>
      <c r="L46" s="123">
        <v>0</v>
      </c>
      <c r="M46" s="125" t="s">
        <v>201</v>
      </c>
    </row>
    <row r="47" spans="1:13" x14ac:dyDescent="0.25">
      <c r="A47" s="122" t="s">
        <v>155</v>
      </c>
      <c r="B47" s="122" t="s">
        <v>52</v>
      </c>
      <c r="C47" s="122" t="s">
        <v>76</v>
      </c>
      <c r="D47" s="122" t="s">
        <v>43</v>
      </c>
      <c r="E47" s="123">
        <v>14299.296923076919</v>
      </c>
      <c r="F47" s="123">
        <v>0</v>
      </c>
      <c r="G47" s="124">
        <v>0</v>
      </c>
      <c r="H47" s="123">
        <v>0</v>
      </c>
      <c r="I47" s="124">
        <v>0</v>
      </c>
      <c r="J47" s="123">
        <v>0</v>
      </c>
      <c r="K47" s="124">
        <v>0</v>
      </c>
      <c r="L47" s="123">
        <v>0</v>
      </c>
      <c r="M47" s="125" t="s">
        <v>201</v>
      </c>
    </row>
    <row r="48" spans="1:13" x14ac:dyDescent="0.25">
      <c r="A48" s="122" t="s">
        <v>155</v>
      </c>
      <c r="B48" s="122" t="s">
        <v>52</v>
      </c>
      <c r="C48" s="122" t="s">
        <v>80</v>
      </c>
      <c r="D48" s="122" t="s">
        <v>77</v>
      </c>
      <c r="E48" s="123">
        <v>1403.721935483871</v>
      </c>
      <c r="F48" s="123">
        <v>0</v>
      </c>
      <c r="G48" s="124">
        <v>0</v>
      </c>
      <c r="H48" s="123">
        <v>0</v>
      </c>
      <c r="I48" s="124">
        <v>0</v>
      </c>
      <c r="J48" s="123">
        <v>0</v>
      </c>
      <c r="K48" s="124">
        <v>0</v>
      </c>
      <c r="L48" s="123">
        <v>0</v>
      </c>
      <c r="M48" s="125" t="s">
        <v>201</v>
      </c>
    </row>
    <row r="49" spans="1:13" x14ac:dyDescent="0.25">
      <c r="A49" s="122" t="s">
        <v>155</v>
      </c>
      <c r="B49" s="122" t="s">
        <v>52</v>
      </c>
      <c r="C49" s="122" t="s">
        <v>80</v>
      </c>
      <c r="D49" s="122" t="s">
        <v>78</v>
      </c>
      <c r="E49" s="123">
        <v>50533.989677419355</v>
      </c>
      <c r="F49" s="123">
        <v>30881.882580645164</v>
      </c>
      <c r="G49" s="124">
        <v>0.61111111111111116</v>
      </c>
      <c r="H49" s="123">
        <v>26670.716774193548</v>
      </c>
      <c r="I49" s="124">
        <v>0.52777777777777779</v>
      </c>
      <c r="J49" s="123">
        <v>12633.497419354839</v>
      </c>
      <c r="K49" s="124">
        <v>0.25</v>
      </c>
      <c r="L49" s="123">
        <v>0</v>
      </c>
      <c r="M49" s="125" t="s">
        <v>201</v>
      </c>
    </row>
    <row r="50" spans="1:13" x14ac:dyDescent="0.25">
      <c r="A50" s="122" t="s">
        <v>155</v>
      </c>
      <c r="B50" s="122" t="s">
        <v>52</v>
      </c>
      <c r="C50" s="122" t="s">
        <v>80</v>
      </c>
      <c r="D50" s="122" t="s">
        <v>79</v>
      </c>
      <c r="E50" s="123">
        <v>33689.326451612906</v>
      </c>
      <c r="F50" s="123">
        <v>12633.497419354841</v>
      </c>
      <c r="G50" s="124">
        <v>0.375</v>
      </c>
      <c r="H50" s="123">
        <v>12633.497419354841</v>
      </c>
      <c r="I50" s="124">
        <v>0.375</v>
      </c>
      <c r="J50" s="123">
        <v>4211.1658064516132</v>
      </c>
      <c r="K50" s="124">
        <v>0.125</v>
      </c>
      <c r="L50" s="123">
        <v>0</v>
      </c>
      <c r="M50" s="125" t="s">
        <v>201</v>
      </c>
    </row>
    <row r="51" spans="1:13" ht="45" x14ac:dyDescent="0.25">
      <c r="A51" s="122" t="s">
        <v>155</v>
      </c>
      <c r="B51" s="122" t="s">
        <v>52</v>
      </c>
      <c r="C51" s="122" t="s">
        <v>80</v>
      </c>
      <c r="D51" s="122" t="s">
        <v>196</v>
      </c>
      <c r="E51" s="123">
        <v>1403.721935483871</v>
      </c>
      <c r="F51" s="123">
        <v>0</v>
      </c>
      <c r="G51" s="124">
        <v>0</v>
      </c>
      <c r="H51" s="123">
        <v>0</v>
      </c>
      <c r="I51" s="124">
        <v>0</v>
      </c>
      <c r="J51" s="123">
        <v>0</v>
      </c>
      <c r="K51" s="124">
        <v>0</v>
      </c>
      <c r="L51" s="123">
        <v>0</v>
      </c>
      <c r="M51" s="125" t="s">
        <v>201</v>
      </c>
    </row>
    <row r="52" spans="1:13" x14ac:dyDescent="0.25">
      <c r="A52" s="122" t="s">
        <v>155</v>
      </c>
      <c r="B52" s="122" t="s">
        <v>52</v>
      </c>
      <c r="C52" s="122" t="s">
        <v>83</v>
      </c>
      <c r="D52" s="122" t="s">
        <v>78</v>
      </c>
      <c r="E52" s="123">
        <v>55105.791044776124</v>
      </c>
      <c r="F52" s="123">
        <v>18368.597014925374</v>
      </c>
      <c r="G52" s="124">
        <v>0.33333333333333331</v>
      </c>
      <c r="H52" s="123">
        <v>7347.4388059701496</v>
      </c>
      <c r="I52" s="124">
        <v>0.13333333333333333</v>
      </c>
      <c r="J52" s="123">
        <v>0</v>
      </c>
      <c r="K52" s="124">
        <v>0</v>
      </c>
      <c r="L52" s="123">
        <v>0</v>
      </c>
      <c r="M52" s="125" t="s">
        <v>201</v>
      </c>
    </row>
    <row r="53" spans="1:13" ht="45" x14ac:dyDescent="0.25">
      <c r="A53" s="122" t="s">
        <v>155</v>
      </c>
      <c r="B53" s="122" t="s">
        <v>52</v>
      </c>
      <c r="C53" s="122" t="s">
        <v>83</v>
      </c>
      <c r="D53" s="122" t="s">
        <v>196</v>
      </c>
      <c r="E53" s="123">
        <v>22042.31641791045</v>
      </c>
      <c r="F53" s="123">
        <v>0</v>
      </c>
      <c r="G53" s="124">
        <v>0</v>
      </c>
      <c r="H53" s="123">
        <v>0</v>
      </c>
      <c r="I53" s="124">
        <v>0</v>
      </c>
      <c r="J53" s="123">
        <v>0</v>
      </c>
      <c r="K53" s="124">
        <v>0</v>
      </c>
      <c r="L53" s="123">
        <v>0</v>
      </c>
      <c r="M53" s="125" t="s">
        <v>201</v>
      </c>
    </row>
    <row r="54" spans="1:13" x14ac:dyDescent="0.25">
      <c r="A54" s="122" t="s">
        <v>155</v>
      </c>
      <c r="B54" s="122" t="s">
        <v>52</v>
      </c>
      <c r="C54" s="122" t="s">
        <v>83</v>
      </c>
      <c r="D54" s="122" t="s">
        <v>89</v>
      </c>
      <c r="E54" s="123">
        <v>4898.2925373134331</v>
      </c>
      <c r="F54" s="123">
        <v>0</v>
      </c>
      <c r="G54" s="124">
        <v>0</v>
      </c>
      <c r="H54" s="123">
        <v>0</v>
      </c>
      <c r="I54" s="124">
        <v>0</v>
      </c>
      <c r="J54" s="123">
        <v>0</v>
      </c>
      <c r="K54" s="124">
        <v>0</v>
      </c>
      <c r="L54" s="123">
        <v>0</v>
      </c>
      <c r="M54" s="125" t="s">
        <v>201</v>
      </c>
    </row>
    <row r="55" spans="1:13" x14ac:dyDescent="0.25">
      <c r="A55" s="122" t="s">
        <v>155</v>
      </c>
      <c r="B55" s="122" t="s">
        <v>52</v>
      </c>
      <c r="C55" s="122" t="s">
        <v>86</v>
      </c>
      <c r="D55" s="122" t="s">
        <v>78</v>
      </c>
      <c r="E55" s="123">
        <v>42616.143529411762</v>
      </c>
      <c r="F55" s="123">
        <v>0</v>
      </c>
      <c r="G55" s="124">
        <v>0</v>
      </c>
      <c r="H55" s="123">
        <v>0</v>
      </c>
      <c r="I55" s="124">
        <v>0</v>
      </c>
      <c r="J55" s="123">
        <v>0</v>
      </c>
      <c r="K55" s="124">
        <v>0</v>
      </c>
      <c r="L55" s="123">
        <v>0</v>
      </c>
      <c r="M55" s="125" t="s">
        <v>201</v>
      </c>
    </row>
    <row r="56" spans="1:13" ht="45" x14ac:dyDescent="0.25">
      <c r="A56" s="122" t="s">
        <v>155</v>
      </c>
      <c r="B56" s="122" t="s">
        <v>52</v>
      </c>
      <c r="C56" s="122" t="s">
        <v>86</v>
      </c>
      <c r="D56" s="122" t="s">
        <v>197</v>
      </c>
      <c r="E56" s="123">
        <v>17756.726470588233</v>
      </c>
      <c r="F56" s="123">
        <v>0</v>
      </c>
      <c r="G56" s="124">
        <v>0</v>
      </c>
      <c r="H56" s="123">
        <v>0</v>
      </c>
      <c r="I56" s="124">
        <v>0</v>
      </c>
      <c r="J56" s="123">
        <v>0</v>
      </c>
      <c r="K56" s="124">
        <v>0</v>
      </c>
      <c r="L56" s="123">
        <v>0</v>
      </c>
      <c r="M56" s="125" t="s">
        <v>201</v>
      </c>
    </row>
    <row r="57" spans="1:13" ht="45" x14ac:dyDescent="0.25">
      <c r="A57" s="122" t="s">
        <v>155</v>
      </c>
      <c r="B57" s="122" t="s">
        <v>52</v>
      </c>
      <c r="C57" s="122" t="s">
        <v>86</v>
      </c>
      <c r="D57" s="122" t="s">
        <v>196</v>
      </c>
      <c r="E57" s="123">
        <v>20124.29</v>
      </c>
      <c r="F57" s="123">
        <v>0</v>
      </c>
      <c r="G57" s="124">
        <v>0</v>
      </c>
      <c r="H57" s="123">
        <v>0</v>
      </c>
      <c r="I57" s="124">
        <v>0</v>
      </c>
      <c r="J57" s="123">
        <v>0</v>
      </c>
      <c r="K57" s="124">
        <v>0</v>
      </c>
      <c r="L57" s="123">
        <v>0</v>
      </c>
      <c r="M57" s="125" t="s">
        <v>201</v>
      </c>
    </row>
    <row r="58" spans="1:13" x14ac:dyDescent="0.25">
      <c r="A58" s="122" t="s">
        <v>155</v>
      </c>
      <c r="B58" s="122" t="s">
        <v>52</v>
      </c>
      <c r="C58" s="122" t="s">
        <v>96</v>
      </c>
      <c r="D58" s="122" t="s">
        <v>78</v>
      </c>
      <c r="E58" s="123">
        <v>55990.299677419353</v>
      </c>
      <c r="F58" s="123">
        <v>0</v>
      </c>
      <c r="G58" s="124">
        <v>0</v>
      </c>
      <c r="H58" s="123">
        <v>0</v>
      </c>
      <c r="I58" s="124">
        <v>0</v>
      </c>
      <c r="J58" s="123">
        <v>0</v>
      </c>
      <c r="K58" s="124">
        <v>0</v>
      </c>
      <c r="L58" s="123">
        <v>0</v>
      </c>
      <c r="M58" s="125" t="s">
        <v>201</v>
      </c>
    </row>
    <row r="59" spans="1:13" ht="45" x14ac:dyDescent="0.25">
      <c r="A59" s="122" t="s">
        <v>155</v>
      </c>
      <c r="B59" s="122" t="s">
        <v>52</v>
      </c>
      <c r="C59" s="122" t="s">
        <v>96</v>
      </c>
      <c r="D59" s="122" t="s">
        <v>197</v>
      </c>
      <c r="E59" s="123">
        <v>7178.2435483870959</v>
      </c>
      <c r="F59" s="123">
        <v>0</v>
      </c>
      <c r="G59" s="124">
        <v>0</v>
      </c>
      <c r="H59" s="123">
        <v>0</v>
      </c>
      <c r="I59" s="124">
        <v>0</v>
      </c>
      <c r="J59" s="123">
        <v>0</v>
      </c>
      <c r="K59" s="124">
        <v>0</v>
      </c>
      <c r="L59" s="123">
        <v>0</v>
      </c>
      <c r="M59" s="125" t="s">
        <v>201</v>
      </c>
    </row>
    <row r="60" spans="1:13" ht="45" x14ac:dyDescent="0.25">
      <c r="A60" s="122" t="s">
        <v>155</v>
      </c>
      <c r="B60" s="122" t="s">
        <v>52</v>
      </c>
      <c r="C60" s="122" t="s">
        <v>96</v>
      </c>
      <c r="D60" s="122" t="s">
        <v>196</v>
      </c>
      <c r="E60" s="123">
        <v>10049.540967741934</v>
      </c>
      <c r="F60" s="123">
        <v>2871.297419354838</v>
      </c>
      <c r="G60" s="124">
        <v>0.2857142857142857</v>
      </c>
      <c r="H60" s="123">
        <v>0</v>
      </c>
      <c r="I60" s="124">
        <v>0</v>
      </c>
      <c r="J60" s="123">
        <v>0</v>
      </c>
      <c r="K60" s="124">
        <v>0</v>
      </c>
      <c r="L60" s="123">
        <v>0</v>
      </c>
      <c r="M60" s="125" t="s">
        <v>201</v>
      </c>
    </row>
    <row r="61" spans="1:13" x14ac:dyDescent="0.25">
      <c r="A61" s="122" t="s">
        <v>155</v>
      </c>
      <c r="B61" s="122" t="s">
        <v>52</v>
      </c>
      <c r="C61" s="122" t="s">
        <v>96</v>
      </c>
      <c r="D61" s="122" t="s">
        <v>89</v>
      </c>
      <c r="E61" s="123">
        <v>4306.9461290322579</v>
      </c>
      <c r="F61" s="123">
        <v>0</v>
      </c>
      <c r="G61" s="124">
        <v>0</v>
      </c>
      <c r="H61" s="123">
        <v>0</v>
      </c>
      <c r="I61" s="124">
        <v>0</v>
      </c>
      <c r="J61" s="123">
        <v>0</v>
      </c>
      <c r="K61" s="124">
        <v>0</v>
      </c>
      <c r="L61" s="123">
        <v>0</v>
      </c>
      <c r="M61" s="125" t="s">
        <v>201</v>
      </c>
    </row>
    <row r="62" spans="1:13" x14ac:dyDescent="0.25">
      <c r="A62" s="122" t="s">
        <v>155</v>
      </c>
      <c r="B62" s="122" t="s">
        <v>52</v>
      </c>
      <c r="C62" s="122" t="s">
        <v>96</v>
      </c>
      <c r="D62" s="122" t="s">
        <v>43</v>
      </c>
      <c r="E62" s="123">
        <v>11485.189677419354</v>
      </c>
      <c r="F62" s="123">
        <v>0</v>
      </c>
      <c r="G62" s="124">
        <v>0</v>
      </c>
      <c r="H62" s="123">
        <v>0</v>
      </c>
      <c r="I62" s="124">
        <v>0</v>
      </c>
      <c r="J62" s="123">
        <v>0</v>
      </c>
      <c r="K62" s="124">
        <v>0</v>
      </c>
      <c r="L62" s="123">
        <v>0</v>
      </c>
      <c r="M62" s="125" t="s">
        <v>201</v>
      </c>
    </row>
    <row r="63" spans="1:13" x14ac:dyDescent="0.25">
      <c r="A63" s="122" t="s">
        <v>155</v>
      </c>
      <c r="B63" s="122" t="s">
        <v>52</v>
      </c>
      <c r="C63" s="122" t="s">
        <v>104</v>
      </c>
      <c r="D63" s="122" t="s">
        <v>78</v>
      </c>
      <c r="E63" s="123">
        <v>57547.239130434791</v>
      </c>
      <c r="F63" s="123">
        <v>0</v>
      </c>
      <c r="G63" s="124">
        <v>0</v>
      </c>
      <c r="H63" s="123">
        <v>0</v>
      </c>
      <c r="I63" s="124">
        <v>0</v>
      </c>
      <c r="J63" s="123">
        <v>0</v>
      </c>
      <c r="K63" s="124">
        <v>0</v>
      </c>
      <c r="L63" s="123">
        <v>0</v>
      </c>
      <c r="M63" s="125" t="s">
        <v>201</v>
      </c>
    </row>
    <row r="64" spans="1:13" ht="45" x14ac:dyDescent="0.25">
      <c r="A64" s="122" t="s">
        <v>155</v>
      </c>
      <c r="B64" s="122" t="s">
        <v>52</v>
      </c>
      <c r="C64" s="122" t="s">
        <v>104</v>
      </c>
      <c r="D64" s="122" t="s">
        <v>197</v>
      </c>
      <c r="E64" s="123">
        <v>16624.757971014496</v>
      </c>
      <c r="F64" s="123">
        <v>0</v>
      </c>
      <c r="G64" s="124">
        <v>0</v>
      </c>
      <c r="H64" s="123">
        <v>0</v>
      </c>
      <c r="I64" s="124">
        <v>0</v>
      </c>
      <c r="J64" s="123">
        <v>0</v>
      </c>
      <c r="K64" s="124">
        <v>0</v>
      </c>
      <c r="L64" s="123">
        <v>0</v>
      </c>
      <c r="M64" s="125" t="s">
        <v>201</v>
      </c>
    </row>
    <row r="65" spans="1:13" ht="45" x14ac:dyDescent="0.25">
      <c r="A65" s="122" t="s">
        <v>155</v>
      </c>
      <c r="B65" s="122" t="s">
        <v>52</v>
      </c>
      <c r="C65" s="122" t="s">
        <v>104</v>
      </c>
      <c r="D65" s="122" t="s">
        <v>196</v>
      </c>
      <c r="E65" s="123">
        <v>14067.102898550727</v>
      </c>
      <c r="F65" s="123">
        <v>0</v>
      </c>
      <c r="G65" s="124">
        <v>0</v>
      </c>
      <c r="H65" s="123">
        <v>0</v>
      </c>
      <c r="I65" s="124">
        <v>0</v>
      </c>
      <c r="J65" s="123">
        <v>0</v>
      </c>
      <c r="K65" s="124">
        <v>0</v>
      </c>
      <c r="L65" s="123">
        <v>0</v>
      </c>
      <c r="M65" s="125" t="s">
        <v>201</v>
      </c>
    </row>
    <row r="66" spans="1:13" x14ac:dyDescent="0.25">
      <c r="A66" s="122" t="s">
        <v>155</v>
      </c>
      <c r="B66" s="122" t="s">
        <v>52</v>
      </c>
      <c r="C66" s="122" t="s">
        <v>123</v>
      </c>
      <c r="D66" s="122" t="s">
        <v>78</v>
      </c>
      <c r="E66" s="123">
        <v>50017.495009090911</v>
      </c>
      <c r="F66" s="123">
        <v>0</v>
      </c>
      <c r="G66" s="124">
        <v>0</v>
      </c>
      <c r="H66" s="123">
        <v>0</v>
      </c>
      <c r="I66" s="124">
        <v>0</v>
      </c>
      <c r="J66" s="123">
        <v>0</v>
      </c>
      <c r="K66" s="124">
        <v>0</v>
      </c>
      <c r="L66" s="123">
        <v>0</v>
      </c>
      <c r="M66" s="125" t="s">
        <v>201</v>
      </c>
    </row>
    <row r="67" spans="1:13" x14ac:dyDescent="0.25">
      <c r="A67" s="122" t="s">
        <v>155</v>
      </c>
      <c r="B67" s="122" t="s">
        <v>52</v>
      </c>
      <c r="C67" s="122" t="s">
        <v>123</v>
      </c>
      <c r="D67" s="122" t="s">
        <v>89</v>
      </c>
      <c r="E67" s="123">
        <v>2778.7497227272729</v>
      </c>
      <c r="F67" s="123">
        <v>0</v>
      </c>
      <c r="G67" s="124">
        <v>0</v>
      </c>
      <c r="H67" s="123">
        <v>0</v>
      </c>
      <c r="I67" s="124">
        <v>0</v>
      </c>
      <c r="J67" s="123">
        <v>0</v>
      </c>
      <c r="K67" s="124">
        <v>0</v>
      </c>
      <c r="L67" s="123">
        <v>0</v>
      </c>
      <c r="M67" s="125" t="s">
        <v>201</v>
      </c>
    </row>
    <row r="68" spans="1:13" x14ac:dyDescent="0.25">
      <c r="A68" s="122" t="s">
        <v>155</v>
      </c>
      <c r="B68" s="122" t="s">
        <v>52</v>
      </c>
      <c r="C68" s="122" t="s">
        <v>123</v>
      </c>
      <c r="D68" s="122" t="s">
        <v>43</v>
      </c>
      <c r="E68" s="123">
        <v>8336.2491681818192</v>
      </c>
      <c r="F68" s="123">
        <v>0</v>
      </c>
      <c r="G68" s="124">
        <v>0</v>
      </c>
      <c r="H68" s="123">
        <v>0</v>
      </c>
      <c r="I68" s="124">
        <v>0</v>
      </c>
      <c r="J68" s="123">
        <v>0</v>
      </c>
      <c r="K68" s="124">
        <v>0</v>
      </c>
      <c r="L68" s="123">
        <v>0</v>
      </c>
      <c r="M68" s="125" t="s">
        <v>201</v>
      </c>
    </row>
    <row r="69" spans="1:13" x14ac:dyDescent="0.25">
      <c r="A69" s="122" t="s">
        <v>155</v>
      </c>
      <c r="B69" s="122" t="s">
        <v>52</v>
      </c>
      <c r="C69" s="122" t="s">
        <v>126</v>
      </c>
      <c r="D69" s="122" t="s">
        <v>78</v>
      </c>
      <c r="E69" s="123">
        <v>7858.6046125000021</v>
      </c>
      <c r="F69" s="123">
        <v>0</v>
      </c>
      <c r="G69" s="124">
        <v>0</v>
      </c>
      <c r="H69" s="123">
        <v>0</v>
      </c>
      <c r="I69" s="124">
        <v>0</v>
      </c>
      <c r="J69" s="123">
        <v>0</v>
      </c>
      <c r="K69" s="124">
        <v>0</v>
      </c>
      <c r="L69" s="123">
        <v>0</v>
      </c>
      <c r="M69" s="125" t="s">
        <v>201</v>
      </c>
    </row>
    <row r="70" spans="1:13" x14ac:dyDescent="0.25">
      <c r="A70" s="122" t="s">
        <v>155</v>
      </c>
      <c r="B70" s="122" t="s">
        <v>52</v>
      </c>
      <c r="C70" s="122" t="s">
        <v>126</v>
      </c>
      <c r="D70" s="122" t="s">
        <v>79</v>
      </c>
      <c r="E70" s="123">
        <v>55010.232287500017</v>
      </c>
      <c r="F70" s="123">
        <v>0</v>
      </c>
      <c r="G70" s="124">
        <v>0</v>
      </c>
      <c r="H70" s="123">
        <v>0</v>
      </c>
      <c r="I70" s="124">
        <v>0</v>
      </c>
      <c r="J70" s="123">
        <v>0</v>
      </c>
      <c r="K70" s="124">
        <v>0</v>
      </c>
      <c r="L70" s="123">
        <v>0</v>
      </c>
      <c r="M70" s="125" t="s">
        <v>201</v>
      </c>
    </row>
    <row r="71" spans="1:13" x14ac:dyDescent="0.25">
      <c r="A71" s="122" t="s">
        <v>155</v>
      </c>
      <c r="B71" s="122" t="s">
        <v>52</v>
      </c>
      <c r="C71" s="122" t="s">
        <v>131</v>
      </c>
      <c r="D71" s="122" t="s">
        <v>77</v>
      </c>
      <c r="E71" s="123">
        <v>2134.1211111111111</v>
      </c>
      <c r="F71" s="123">
        <v>0</v>
      </c>
      <c r="G71" s="124">
        <v>0</v>
      </c>
      <c r="H71" s="123">
        <v>0</v>
      </c>
      <c r="I71" s="124">
        <v>0</v>
      </c>
      <c r="J71" s="123">
        <v>0</v>
      </c>
      <c r="K71" s="124">
        <v>0</v>
      </c>
      <c r="L71" s="123">
        <v>0</v>
      </c>
      <c r="M71" s="125" t="s">
        <v>201</v>
      </c>
    </row>
    <row r="72" spans="1:13" x14ac:dyDescent="0.25">
      <c r="A72" s="122" t="s">
        <v>155</v>
      </c>
      <c r="B72" s="122" t="s">
        <v>52</v>
      </c>
      <c r="C72" s="122" t="s">
        <v>131</v>
      </c>
      <c r="D72" s="122" t="s">
        <v>78</v>
      </c>
      <c r="E72" s="123">
        <v>14938.847777777777</v>
      </c>
      <c r="F72" s="123">
        <v>0</v>
      </c>
      <c r="G72" s="124">
        <v>0</v>
      </c>
      <c r="H72" s="123">
        <v>0</v>
      </c>
      <c r="I72" s="124">
        <v>0</v>
      </c>
      <c r="J72" s="123">
        <v>0</v>
      </c>
      <c r="K72" s="124">
        <v>0</v>
      </c>
      <c r="L72" s="123">
        <v>0</v>
      </c>
      <c r="M72" s="125" t="s">
        <v>201</v>
      </c>
    </row>
    <row r="73" spans="1:13" x14ac:dyDescent="0.25">
      <c r="A73" s="122" t="s">
        <v>155</v>
      </c>
      <c r="B73" s="122" t="s">
        <v>52</v>
      </c>
      <c r="C73" s="122" t="s">
        <v>131</v>
      </c>
      <c r="D73" s="122" t="s">
        <v>79</v>
      </c>
      <c r="E73" s="123">
        <v>55487.148888888885</v>
      </c>
      <c r="F73" s="123">
        <v>0</v>
      </c>
      <c r="G73" s="124">
        <v>0</v>
      </c>
      <c r="H73" s="123">
        <v>0</v>
      </c>
      <c r="I73" s="124">
        <v>0</v>
      </c>
      <c r="J73" s="123">
        <v>0</v>
      </c>
      <c r="K73" s="124">
        <v>0</v>
      </c>
      <c r="L73" s="123">
        <v>0</v>
      </c>
      <c r="M73" s="125" t="s">
        <v>201</v>
      </c>
    </row>
    <row r="74" spans="1:13" ht="30" x14ac:dyDescent="0.25">
      <c r="A74" s="122" t="s">
        <v>155</v>
      </c>
      <c r="B74" s="122" t="s">
        <v>52</v>
      </c>
      <c r="C74" s="122" t="s">
        <v>191</v>
      </c>
      <c r="D74" s="122" t="s">
        <v>84</v>
      </c>
      <c r="E74" s="123">
        <v>162000</v>
      </c>
      <c r="F74" s="126"/>
      <c r="G74" s="126"/>
      <c r="H74" s="126"/>
      <c r="I74" s="126"/>
      <c r="J74" s="126"/>
      <c r="K74" s="126"/>
      <c r="L74" s="123">
        <v>0</v>
      </c>
      <c r="M74" s="125" t="s">
        <v>201</v>
      </c>
    </row>
    <row r="75" spans="1:13" ht="30" x14ac:dyDescent="0.25">
      <c r="A75" s="122" t="s">
        <v>155</v>
      </c>
      <c r="B75" s="122" t="s">
        <v>52</v>
      </c>
      <c r="C75" s="122" t="s">
        <v>188</v>
      </c>
      <c r="D75" s="122" t="s">
        <v>84</v>
      </c>
      <c r="E75" s="123">
        <v>3138.4894594594598</v>
      </c>
      <c r="F75" s="126"/>
      <c r="G75" s="126"/>
      <c r="H75" s="126"/>
      <c r="I75" s="126"/>
      <c r="J75" s="126"/>
      <c r="K75" s="126"/>
      <c r="L75" s="123">
        <v>0</v>
      </c>
      <c r="M75" s="125" t="s">
        <v>201</v>
      </c>
    </row>
    <row r="76" spans="1:13" ht="30" x14ac:dyDescent="0.25">
      <c r="A76" s="122" t="s">
        <v>155</v>
      </c>
      <c r="B76" s="122" t="s">
        <v>52</v>
      </c>
      <c r="C76" s="122" t="s">
        <v>188</v>
      </c>
      <c r="D76" s="122" t="s">
        <v>150</v>
      </c>
      <c r="E76" s="123">
        <v>553.85108108108113</v>
      </c>
      <c r="F76" s="126"/>
      <c r="G76" s="126"/>
      <c r="H76" s="126"/>
      <c r="I76" s="126"/>
      <c r="J76" s="126"/>
      <c r="K76" s="126"/>
      <c r="L76" s="123">
        <v>0</v>
      </c>
      <c r="M76" s="125" t="s">
        <v>201</v>
      </c>
    </row>
    <row r="77" spans="1:13" ht="30" x14ac:dyDescent="0.25">
      <c r="A77" s="122" t="s">
        <v>155</v>
      </c>
      <c r="B77" s="122" t="s">
        <v>52</v>
      </c>
      <c r="C77" s="122" t="s">
        <v>188</v>
      </c>
      <c r="D77" s="122" t="s">
        <v>151</v>
      </c>
      <c r="E77" s="123">
        <v>3138.4894594594598</v>
      </c>
      <c r="F77" s="126"/>
      <c r="G77" s="126"/>
      <c r="H77" s="126"/>
      <c r="I77" s="126"/>
      <c r="J77" s="126"/>
      <c r="K77" s="126"/>
      <c r="L77" s="123">
        <v>0</v>
      </c>
      <c r="M77" s="125" t="s">
        <v>201</v>
      </c>
    </row>
    <row r="78" spans="1:13" ht="30" x14ac:dyDescent="0.25">
      <c r="A78" s="125" t="s">
        <v>170</v>
      </c>
      <c r="B78" s="125" t="s">
        <v>170</v>
      </c>
      <c r="C78" s="125" t="s">
        <v>170</v>
      </c>
      <c r="D78" s="125" t="s">
        <v>170</v>
      </c>
      <c r="E78" s="125" t="s">
        <v>238</v>
      </c>
      <c r="F78" s="125" t="s">
        <v>239</v>
      </c>
      <c r="G78" s="125" t="s">
        <v>170</v>
      </c>
      <c r="H78" s="125" t="s">
        <v>240</v>
      </c>
      <c r="I78" s="125" t="s">
        <v>170</v>
      </c>
      <c r="J78" s="125" t="s">
        <v>241</v>
      </c>
      <c r="K78" s="125" t="s">
        <v>170</v>
      </c>
      <c r="L78" s="125" t="s">
        <v>242</v>
      </c>
      <c r="M78" s="12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5" t="s">
        <v>192</v>
      </c>
      <c r="B1" s="115" t="s">
        <v>156</v>
      </c>
      <c r="C1" s="115" t="s">
        <v>193</v>
      </c>
      <c r="D1" s="115" t="s">
        <v>158</v>
      </c>
      <c r="E1" s="115" t="s">
        <v>198</v>
      </c>
      <c r="F1" s="115" t="s">
        <v>160</v>
      </c>
      <c r="G1" s="115" t="s">
        <v>161</v>
      </c>
      <c r="H1" s="115" t="s">
        <v>162</v>
      </c>
      <c r="I1" s="115" t="s">
        <v>186</v>
      </c>
      <c r="J1" s="115" t="s">
        <v>164</v>
      </c>
      <c r="K1" s="115" t="s">
        <v>187</v>
      </c>
      <c r="L1" s="115" t="s">
        <v>199</v>
      </c>
      <c r="M1" s="115" t="s">
        <v>200</v>
      </c>
    </row>
    <row r="2" spans="1:13" x14ac:dyDescent="0.25">
      <c r="A2" s="116" t="s">
        <v>155</v>
      </c>
      <c r="B2" s="116" t="s">
        <v>52</v>
      </c>
      <c r="C2" s="116" t="s">
        <v>100</v>
      </c>
      <c r="D2" s="116" t="s">
        <v>101</v>
      </c>
      <c r="E2" s="117">
        <v>41032.235999999997</v>
      </c>
      <c r="F2" s="117">
        <v>0</v>
      </c>
      <c r="G2" s="118">
        <v>0</v>
      </c>
      <c r="H2" s="117">
        <v>0</v>
      </c>
      <c r="I2" s="118">
        <v>0</v>
      </c>
      <c r="J2" s="117">
        <v>0</v>
      </c>
      <c r="K2" s="118">
        <v>0</v>
      </c>
      <c r="L2" s="117">
        <v>0</v>
      </c>
      <c r="M2" s="119" t="s">
        <v>201</v>
      </c>
    </row>
    <row r="3" spans="1:13" x14ac:dyDescent="0.25">
      <c r="A3" s="116" t="s">
        <v>155</v>
      </c>
      <c r="B3" s="116" t="s">
        <v>52</v>
      </c>
      <c r="C3" s="116" t="s">
        <v>100</v>
      </c>
      <c r="D3" s="116" t="s">
        <v>102</v>
      </c>
      <c r="E3" s="117">
        <v>20516.117999999999</v>
      </c>
      <c r="F3" s="117">
        <v>0</v>
      </c>
      <c r="G3" s="118">
        <v>0</v>
      </c>
      <c r="H3" s="117">
        <v>0</v>
      </c>
      <c r="I3" s="118">
        <v>0</v>
      </c>
      <c r="J3" s="117">
        <v>0</v>
      </c>
      <c r="K3" s="118">
        <v>0</v>
      </c>
      <c r="L3" s="117">
        <v>0</v>
      </c>
      <c r="M3" s="119" t="s">
        <v>201</v>
      </c>
    </row>
    <row r="4" spans="1:13" x14ac:dyDescent="0.25">
      <c r="A4" s="116" t="s">
        <v>155</v>
      </c>
      <c r="B4" s="116" t="s">
        <v>52</v>
      </c>
      <c r="C4" s="116" t="s">
        <v>103</v>
      </c>
      <c r="D4" s="116" t="s">
        <v>101</v>
      </c>
      <c r="E4" s="117">
        <v>41032.23626666666</v>
      </c>
      <c r="F4" s="117">
        <v>0</v>
      </c>
      <c r="G4" s="118">
        <v>0</v>
      </c>
      <c r="H4" s="117">
        <v>0</v>
      </c>
      <c r="I4" s="118">
        <v>0</v>
      </c>
      <c r="J4" s="117">
        <v>0</v>
      </c>
      <c r="K4" s="118">
        <v>0</v>
      </c>
      <c r="L4" s="117">
        <v>0</v>
      </c>
      <c r="M4" s="119" t="s">
        <v>201</v>
      </c>
    </row>
    <row r="5" spans="1:13" x14ac:dyDescent="0.25">
      <c r="A5" s="116" t="s">
        <v>155</v>
      </c>
      <c r="B5" s="116" t="s">
        <v>52</v>
      </c>
      <c r="C5" s="116" t="s">
        <v>103</v>
      </c>
      <c r="D5" s="116" t="s">
        <v>102</v>
      </c>
      <c r="E5" s="117">
        <v>20516.11813333333</v>
      </c>
      <c r="F5" s="117">
        <v>0</v>
      </c>
      <c r="G5" s="118">
        <v>0</v>
      </c>
      <c r="H5" s="117">
        <v>0</v>
      </c>
      <c r="I5" s="118">
        <v>0</v>
      </c>
      <c r="J5" s="117">
        <v>0</v>
      </c>
      <c r="K5" s="118">
        <v>0</v>
      </c>
      <c r="L5" s="117">
        <v>0</v>
      </c>
      <c r="M5" s="119" t="s">
        <v>201</v>
      </c>
    </row>
    <row r="6" spans="1:13" x14ac:dyDescent="0.25">
      <c r="A6" s="116" t="s">
        <v>155</v>
      </c>
      <c r="B6" s="116" t="s">
        <v>52</v>
      </c>
      <c r="C6" s="116" t="s">
        <v>135</v>
      </c>
      <c r="D6" s="116" t="s">
        <v>136</v>
      </c>
      <c r="E6" s="117">
        <v>116529.73999999999</v>
      </c>
      <c r="F6" s="117">
        <v>0</v>
      </c>
      <c r="G6" s="118">
        <v>0</v>
      </c>
      <c r="H6" s="117">
        <v>0</v>
      </c>
      <c r="I6" s="118">
        <v>0</v>
      </c>
      <c r="J6" s="117">
        <v>0</v>
      </c>
      <c r="K6" s="118">
        <v>0</v>
      </c>
      <c r="L6" s="117">
        <v>0</v>
      </c>
      <c r="M6" s="119" t="s">
        <v>201</v>
      </c>
    </row>
    <row r="7" spans="1:13" x14ac:dyDescent="0.25">
      <c r="A7" s="116" t="s">
        <v>155</v>
      </c>
      <c r="B7" s="116" t="s">
        <v>52</v>
      </c>
      <c r="C7" s="116" t="s">
        <v>92</v>
      </c>
      <c r="D7" s="116" t="s">
        <v>93</v>
      </c>
      <c r="E7" s="117">
        <v>3632.6453241000008</v>
      </c>
      <c r="F7" s="117">
        <v>3632.6453241000008</v>
      </c>
      <c r="G7" s="118">
        <v>1</v>
      </c>
      <c r="H7" s="117">
        <v>3632.6453241000008</v>
      </c>
      <c r="I7" s="118">
        <v>1</v>
      </c>
      <c r="J7" s="117">
        <v>3632.6453241000008</v>
      </c>
      <c r="K7" s="118">
        <v>1</v>
      </c>
      <c r="L7" s="117">
        <v>3632.6453241000008</v>
      </c>
      <c r="M7" s="119" t="s">
        <v>202</v>
      </c>
    </row>
    <row r="8" spans="1:13" ht="30" x14ac:dyDescent="0.25">
      <c r="A8" s="116" t="s">
        <v>155</v>
      </c>
      <c r="B8" s="116" t="s">
        <v>52</v>
      </c>
      <c r="C8" s="116" t="s">
        <v>94</v>
      </c>
      <c r="D8" s="116" t="s">
        <v>51</v>
      </c>
      <c r="E8" s="117">
        <v>66526.931673225001</v>
      </c>
      <c r="F8" s="117">
        <v>66526.931673225001</v>
      </c>
      <c r="G8" s="118">
        <v>1</v>
      </c>
      <c r="H8" s="117">
        <v>66526.931673225001</v>
      </c>
      <c r="I8" s="118">
        <v>1</v>
      </c>
      <c r="J8" s="117">
        <v>66526.931673225001</v>
      </c>
      <c r="K8" s="118">
        <v>1</v>
      </c>
      <c r="L8" s="117">
        <v>66526.931673225001</v>
      </c>
      <c r="M8" s="119" t="s">
        <v>202</v>
      </c>
    </row>
    <row r="9" spans="1:13" ht="30" x14ac:dyDescent="0.25">
      <c r="A9" s="116" t="s">
        <v>155</v>
      </c>
      <c r="B9" s="116" t="s">
        <v>52</v>
      </c>
      <c r="C9" s="116" t="s">
        <v>95</v>
      </c>
      <c r="D9" s="116" t="s">
        <v>168</v>
      </c>
      <c r="E9" s="117">
        <v>27322.570000000007</v>
      </c>
      <c r="F9" s="117">
        <v>27322.570000000007</v>
      </c>
      <c r="G9" s="118">
        <v>1</v>
      </c>
      <c r="H9" s="117">
        <v>27322.570000000007</v>
      </c>
      <c r="I9" s="118">
        <v>1</v>
      </c>
      <c r="J9" s="117">
        <v>27322.570000000007</v>
      </c>
      <c r="K9" s="118">
        <v>1</v>
      </c>
      <c r="L9" s="117">
        <v>27322.570000000007</v>
      </c>
      <c r="M9" s="119" t="s">
        <v>202</v>
      </c>
    </row>
    <row r="10" spans="1:13" ht="30" x14ac:dyDescent="0.25">
      <c r="A10" s="116" t="s">
        <v>155</v>
      </c>
      <c r="B10" s="116" t="s">
        <v>52</v>
      </c>
      <c r="C10" s="116" t="s">
        <v>127</v>
      </c>
      <c r="D10" s="116" t="s">
        <v>74</v>
      </c>
      <c r="E10" s="117">
        <v>4422.2285714285708</v>
      </c>
      <c r="F10" s="117">
        <v>1105.5571428571427</v>
      </c>
      <c r="G10" s="118">
        <v>0.25</v>
      </c>
      <c r="H10" s="117">
        <v>0</v>
      </c>
      <c r="I10" s="118">
        <v>0</v>
      </c>
      <c r="J10" s="117">
        <v>0</v>
      </c>
      <c r="K10" s="118">
        <v>0</v>
      </c>
      <c r="L10" s="117">
        <v>0</v>
      </c>
      <c r="M10" s="119" t="s">
        <v>201</v>
      </c>
    </row>
    <row r="11" spans="1:13" ht="30" x14ac:dyDescent="0.25">
      <c r="A11" s="116" t="s">
        <v>155</v>
      </c>
      <c r="B11" s="116" t="s">
        <v>52</v>
      </c>
      <c r="C11" s="116" t="s">
        <v>127</v>
      </c>
      <c r="D11" s="116" t="s">
        <v>46</v>
      </c>
      <c r="E11" s="117">
        <v>3316.6714285714279</v>
      </c>
      <c r="F11" s="117">
        <v>0</v>
      </c>
      <c r="G11" s="118">
        <v>0</v>
      </c>
      <c r="H11" s="117">
        <v>0</v>
      </c>
      <c r="I11" s="118">
        <v>0</v>
      </c>
      <c r="J11" s="117">
        <v>0</v>
      </c>
      <c r="K11" s="118">
        <v>0</v>
      </c>
      <c r="L11" s="117">
        <v>0</v>
      </c>
      <c r="M11" s="119" t="s">
        <v>201</v>
      </c>
    </row>
    <row r="12" spans="1:13" ht="30" x14ac:dyDescent="0.25">
      <c r="A12" s="116" t="s">
        <v>155</v>
      </c>
      <c r="B12" s="116" t="s">
        <v>52</v>
      </c>
      <c r="C12" s="116" t="s">
        <v>129</v>
      </c>
      <c r="D12" s="116" t="s">
        <v>74</v>
      </c>
      <c r="E12" s="117">
        <v>12606.699999999999</v>
      </c>
      <c r="F12" s="117">
        <v>12606.699999999999</v>
      </c>
      <c r="G12" s="118">
        <v>1</v>
      </c>
      <c r="H12" s="117">
        <v>12606.699999999999</v>
      </c>
      <c r="I12" s="118">
        <v>1</v>
      </c>
      <c r="J12" s="117">
        <v>12606.699999999999</v>
      </c>
      <c r="K12" s="118">
        <v>1</v>
      </c>
      <c r="L12" s="117">
        <v>12606.699999999999</v>
      </c>
      <c r="M12" s="119" t="s">
        <v>202</v>
      </c>
    </row>
    <row r="13" spans="1:13" ht="30" x14ac:dyDescent="0.25">
      <c r="A13" s="116" t="s">
        <v>155</v>
      </c>
      <c r="B13" s="116" t="s">
        <v>52</v>
      </c>
      <c r="C13" s="116" t="s">
        <v>212</v>
      </c>
      <c r="D13" s="116" t="s">
        <v>213</v>
      </c>
      <c r="E13" s="117">
        <v>437.82982499999997</v>
      </c>
      <c r="F13" s="117">
        <v>344.00914821428569</v>
      </c>
      <c r="G13" s="118">
        <v>0.7857142857142857</v>
      </c>
      <c r="H13" s="117">
        <v>344.00914821428569</v>
      </c>
      <c r="I13" s="118">
        <v>0.7857142857142857</v>
      </c>
      <c r="J13" s="117">
        <v>344.00914821428569</v>
      </c>
      <c r="K13" s="118">
        <v>0.7857142857142857</v>
      </c>
      <c r="L13" s="117">
        <v>0</v>
      </c>
      <c r="M13" s="119" t="s">
        <v>201</v>
      </c>
    </row>
    <row r="14" spans="1:13" ht="30" x14ac:dyDescent="0.25">
      <c r="A14" s="116" t="s">
        <v>155</v>
      </c>
      <c r="B14" s="116" t="s">
        <v>52</v>
      </c>
      <c r="C14" s="116" t="s">
        <v>124</v>
      </c>
      <c r="D14" s="116" t="s">
        <v>74</v>
      </c>
      <c r="E14" s="117">
        <v>11821.4</v>
      </c>
      <c r="F14" s="117">
        <v>11821.4</v>
      </c>
      <c r="G14" s="118">
        <v>1</v>
      </c>
      <c r="H14" s="117">
        <v>11821.4</v>
      </c>
      <c r="I14" s="118">
        <v>1</v>
      </c>
      <c r="J14" s="117">
        <v>11821.4</v>
      </c>
      <c r="K14" s="118">
        <v>1</v>
      </c>
      <c r="L14" s="117">
        <v>11821.4</v>
      </c>
      <c r="M14" s="119" t="s">
        <v>202</v>
      </c>
    </row>
    <row r="15" spans="1:13" ht="30" x14ac:dyDescent="0.25">
      <c r="A15" s="116" t="s">
        <v>155</v>
      </c>
      <c r="B15" s="116" t="s">
        <v>52</v>
      </c>
      <c r="C15" s="116" t="s">
        <v>167</v>
      </c>
      <c r="D15" s="116" t="s">
        <v>74</v>
      </c>
      <c r="E15" s="117">
        <v>13649.199999999997</v>
      </c>
      <c r="F15" s="117">
        <v>13649.199999999997</v>
      </c>
      <c r="G15" s="118">
        <v>1</v>
      </c>
      <c r="H15" s="117">
        <v>13649.199999999997</v>
      </c>
      <c r="I15" s="118">
        <v>1</v>
      </c>
      <c r="J15" s="117">
        <v>13649.199999999997</v>
      </c>
      <c r="K15" s="118">
        <v>1</v>
      </c>
      <c r="L15" s="117">
        <v>13649.199999999997</v>
      </c>
      <c r="M15" s="119" t="s">
        <v>202</v>
      </c>
    </row>
    <row r="16" spans="1:13" ht="30" x14ac:dyDescent="0.25">
      <c r="A16" s="116" t="s">
        <v>155</v>
      </c>
      <c r="B16" s="116" t="s">
        <v>52</v>
      </c>
      <c r="C16" s="116" t="s">
        <v>73</v>
      </c>
      <c r="D16" s="116" t="s">
        <v>74</v>
      </c>
      <c r="E16" s="117">
        <v>18010.695291250006</v>
      </c>
      <c r="F16" s="117">
        <v>12607.486703875004</v>
      </c>
      <c r="G16" s="118">
        <v>0.7</v>
      </c>
      <c r="H16" s="117">
        <v>0</v>
      </c>
      <c r="I16" s="118">
        <v>0</v>
      </c>
      <c r="J16" s="117">
        <v>0</v>
      </c>
      <c r="K16" s="118">
        <v>0</v>
      </c>
      <c r="L16" s="117">
        <v>0</v>
      </c>
      <c r="M16" s="119" t="s">
        <v>201</v>
      </c>
    </row>
    <row r="17" spans="1:13" ht="30" x14ac:dyDescent="0.25">
      <c r="A17" s="116" t="s">
        <v>155</v>
      </c>
      <c r="B17" s="116" t="s">
        <v>52</v>
      </c>
      <c r="C17" s="116" t="s">
        <v>90</v>
      </c>
      <c r="D17" s="116" t="s">
        <v>74</v>
      </c>
      <c r="E17" s="117">
        <v>14499.954724850006</v>
      </c>
      <c r="F17" s="117">
        <v>14499.954724850006</v>
      </c>
      <c r="G17" s="118">
        <v>1</v>
      </c>
      <c r="H17" s="117">
        <v>14499.954724850006</v>
      </c>
      <c r="I17" s="118">
        <v>1</v>
      </c>
      <c r="J17" s="117">
        <v>14499.954724850006</v>
      </c>
      <c r="K17" s="118">
        <v>1</v>
      </c>
      <c r="L17" s="117">
        <v>14499.954724850006</v>
      </c>
      <c r="M17" s="119" t="s">
        <v>202</v>
      </c>
    </row>
    <row r="18" spans="1:13" x14ac:dyDescent="0.25">
      <c r="A18" s="116" t="s">
        <v>155</v>
      </c>
      <c r="B18" s="116" t="s">
        <v>105</v>
      </c>
      <c r="C18" s="116" t="s">
        <v>173</v>
      </c>
      <c r="D18" s="116" t="s">
        <v>107</v>
      </c>
      <c r="E18" s="117">
        <v>1420480</v>
      </c>
      <c r="F18" s="120"/>
      <c r="G18" s="120"/>
      <c r="H18" s="120"/>
      <c r="I18" s="120"/>
      <c r="J18" s="120"/>
      <c r="K18" s="120"/>
      <c r="L18" s="117">
        <v>0</v>
      </c>
      <c r="M18" s="119" t="s">
        <v>201</v>
      </c>
    </row>
    <row r="19" spans="1:13" x14ac:dyDescent="0.25">
      <c r="A19" s="116" t="s">
        <v>155</v>
      </c>
      <c r="B19" s="116" t="s">
        <v>105</v>
      </c>
      <c r="C19" s="116" t="s">
        <v>174</v>
      </c>
      <c r="D19" s="116" t="s">
        <v>107</v>
      </c>
      <c r="E19" s="117">
        <v>352478.99232000008</v>
      </c>
      <c r="F19" s="120"/>
      <c r="G19" s="120"/>
      <c r="H19" s="120"/>
      <c r="I19" s="120"/>
      <c r="J19" s="120"/>
      <c r="K19" s="120"/>
      <c r="L19" s="117">
        <v>0</v>
      </c>
      <c r="M19" s="119" t="s">
        <v>201</v>
      </c>
    </row>
    <row r="20" spans="1:13" x14ac:dyDescent="0.25">
      <c r="A20" s="116" t="s">
        <v>155</v>
      </c>
      <c r="B20" s="116" t="s">
        <v>105</v>
      </c>
      <c r="C20" s="116" t="s">
        <v>41</v>
      </c>
      <c r="D20" s="116" t="s">
        <v>107</v>
      </c>
      <c r="E20" s="117">
        <v>250809.98000000007</v>
      </c>
      <c r="F20" s="120"/>
      <c r="G20" s="120"/>
      <c r="H20" s="120"/>
      <c r="I20" s="120"/>
      <c r="J20" s="120"/>
      <c r="K20" s="120"/>
      <c r="L20" s="117">
        <v>0</v>
      </c>
      <c r="M20" s="119" t="s">
        <v>201</v>
      </c>
    </row>
    <row r="21" spans="1:13" x14ac:dyDescent="0.25">
      <c r="A21" s="116" t="s">
        <v>155</v>
      </c>
      <c r="B21" s="116" t="s">
        <v>105</v>
      </c>
      <c r="C21" s="116" t="s">
        <v>175</v>
      </c>
      <c r="D21" s="116" t="s">
        <v>107</v>
      </c>
      <c r="E21" s="117">
        <v>1244360</v>
      </c>
      <c r="F21" s="120"/>
      <c r="G21" s="120"/>
      <c r="H21" s="120"/>
      <c r="I21" s="120"/>
      <c r="J21" s="120"/>
      <c r="K21" s="120"/>
      <c r="L21" s="117">
        <v>0</v>
      </c>
      <c r="M21" s="119" t="s">
        <v>201</v>
      </c>
    </row>
    <row r="22" spans="1:13" x14ac:dyDescent="0.25">
      <c r="A22" s="116" t="s">
        <v>155</v>
      </c>
      <c r="B22" s="116" t="s">
        <v>105</v>
      </c>
      <c r="C22" s="116" t="s">
        <v>176</v>
      </c>
      <c r="D22" s="116" t="s">
        <v>107</v>
      </c>
      <c r="E22" s="117">
        <v>1216020</v>
      </c>
      <c r="F22" s="120"/>
      <c r="G22" s="120"/>
      <c r="H22" s="120"/>
      <c r="I22" s="120"/>
      <c r="J22" s="120"/>
      <c r="K22" s="120"/>
      <c r="L22" s="117">
        <v>0</v>
      </c>
      <c r="M22" s="119" t="s">
        <v>201</v>
      </c>
    </row>
    <row r="23" spans="1:13" x14ac:dyDescent="0.25">
      <c r="A23" s="116" t="s">
        <v>155</v>
      </c>
      <c r="B23" s="116" t="s">
        <v>105</v>
      </c>
      <c r="C23" s="116" t="s">
        <v>177</v>
      </c>
      <c r="D23" s="116" t="s">
        <v>107</v>
      </c>
      <c r="E23" s="117">
        <v>1165700</v>
      </c>
      <c r="F23" s="120"/>
      <c r="G23" s="120"/>
      <c r="H23" s="120"/>
      <c r="I23" s="120"/>
      <c r="J23" s="120"/>
      <c r="K23" s="120"/>
      <c r="L23" s="117">
        <v>0</v>
      </c>
      <c r="M23" s="119" t="s">
        <v>201</v>
      </c>
    </row>
    <row r="24" spans="1:13" x14ac:dyDescent="0.25">
      <c r="A24" s="116" t="s">
        <v>155</v>
      </c>
      <c r="B24" s="116" t="s">
        <v>105</v>
      </c>
      <c r="C24" s="116" t="s">
        <v>178</v>
      </c>
      <c r="D24" s="116" t="s">
        <v>107</v>
      </c>
      <c r="E24" s="117">
        <v>1049600</v>
      </c>
      <c r="F24" s="120"/>
      <c r="G24" s="120"/>
      <c r="H24" s="120"/>
      <c r="I24" s="120"/>
      <c r="J24" s="120"/>
      <c r="K24" s="120"/>
      <c r="L24" s="117">
        <v>0</v>
      </c>
      <c r="M24" s="119" t="s">
        <v>201</v>
      </c>
    </row>
    <row r="25" spans="1:13" x14ac:dyDescent="0.25">
      <c r="A25" s="116" t="s">
        <v>155</v>
      </c>
      <c r="B25" s="116" t="s">
        <v>105</v>
      </c>
      <c r="C25" s="116" t="s">
        <v>146</v>
      </c>
      <c r="D25" s="116" t="s">
        <v>107</v>
      </c>
      <c r="E25" s="117">
        <v>909930</v>
      </c>
      <c r="F25" s="117">
        <v>661767.27272727271</v>
      </c>
      <c r="G25" s="118">
        <v>0.72727272727272729</v>
      </c>
      <c r="H25" s="117">
        <v>661767.27272727271</v>
      </c>
      <c r="I25" s="118">
        <v>0.72727272727272729</v>
      </c>
      <c r="J25" s="117">
        <v>661767.27272727271</v>
      </c>
      <c r="K25" s="118">
        <v>0.72727272727272729</v>
      </c>
      <c r="L25" s="117">
        <v>0</v>
      </c>
      <c r="M25" s="119" t="s">
        <v>201</v>
      </c>
    </row>
    <row r="26" spans="1:13" x14ac:dyDescent="0.25">
      <c r="A26" s="116" t="s">
        <v>155</v>
      </c>
      <c r="B26" s="116" t="s">
        <v>105</v>
      </c>
      <c r="C26" s="116" t="s">
        <v>172</v>
      </c>
      <c r="D26" s="116" t="s">
        <v>107</v>
      </c>
      <c r="E26" s="117">
        <v>1424750</v>
      </c>
      <c r="F26" s="120"/>
      <c r="G26" s="120"/>
      <c r="H26" s="120"/>
      <c r="I26" s="120"/>
      <c r="J26" s="120"/>
      <c r="K26" s="120"/>
      <c r="L26" s="117">
        <v>0</v>
      </c>
      <c r="M26" s="119" t="s">
        <v>201</v>
      </c>
    </row>
    <row r="27" spans="1:13" x14ac:dyDescent="0.25">
      <c r="A27" s="116" t="s">
        <v>155</v>
      </c>
      <c r="B27" s="116" t="s">
        <v>190</v>
      </c>
      <c r="C27" s="116" t="s">
        <v>172</v>
      </c>
      <c r="D27" s="116" t="s">
        <v>184</v>
      </c>
      <c r="E27" s="117">
        <v>1105480</v>
      </c>
      <c r="F27" s="120"/>
      <c r="G27" s="120"/>
      <c r="H27" s="120"/>
      <c r="I27" s="120"/>
      <c r="J27" s="120"/>
      <c r="K27" s="120"/>
      <c r="L27" s="117">
        <v>0</v>
      </c>
      <c r="M27" s="119" t="s">
        <v>201</v>
      </c>
    </row>
    <row r="28" spans="1:13" x14ac:dyDescent="0.25">
      <c r="A28" s="116" t="s">
        <v>155</v>
      </c>
      <c r="B28" s="116" t="s">
        <v>105</v>
      </c>
      <c r="C28" s="116" t="s">
        <v>147</v>
      </c>
      <c r="D28" s="116" t="s">
        <v>107</v>
      </c>
      <c r="E28" s="117">
        <v>949100</v>
      </c>
      <c r="F28" s="117">
        <v>690254.54545454553</v>
      </c>
      <c r="G28" s="118">
        <v>0.7272727272727274</v>
      </c>
      <c r="H28" s="117">
        <v>690254.54545454553</v>
      </c>
      <c r="I28" s="118">
        <v>0.7272727272727274</v>
      </c>
      <c r="J28" s="117">
        <v>517690.90909090906</v>
      </c>
      <c r="K28" s="118">
        <v>0.54545454545454541</v>
      </c>
      <c r="L28" s="117">
        <v>0</v>
      </c>
      <c r="M28" s="119" t="s">
        <v>201</v>
      </c>
    </row>
    <row r="29" spans="1:13" x14ac:dyDescent="0.25">
      <c r="A29" s="116" t="s">
        <v>155</v>
      </c>
      <c r="B29" s="116" t="s">
        <v>105</v>
      </c>
      <c r="C29" s="116" t="s">
        <v>47</v>
      </c>
      <c r="D29" s="116" t="s">
        <v>107</v>
      </c>
      <c r="E29" s="117">
        <v>398423.89138000004</v>
      </c>
      <c r="F29" s="120"/>
      <c r="G29" s="120"/>
      <c r="H29" s="120"/>
      <c r="I29" s="120"/>
      <c r="J29" s="120"/>
      <c r="K29" s="120"/>
      <c r="L29" s="117">
        <v>0</v>
      </c>
      <c r="M29" s="119" t="s">
        <v>201</v>
      </c>
    </row>
    <row r="30" spans="1:13" x14ac:dyDescent="0.25">
      <c r="A30" s="116" t="s">
        <v>155</v>
      </c>
      <c r="B30" s="116" t="s">
        <v>47</v>
      </c>
      <c r="C30" s="116" t="s">
        <v>48</v>
      </c>
      <c r="D30" s="116" t="s">
        <v>168</v>
      </c>
      <c r="E30" s="117">
        <v>14356.644800000009</v>
      </c>
      <c r="F30" s="117">
        <v>14356.644800000009</v>
      </c>
      <c r="G30" s="118">
        <v>1</v>
      </c>
      <c r="H30" s="117">
        <v>14356.644800000009</v>
      </c>
      <c r="I30" s="118">
        <v>1</v>
      </c>
      <c r="J30" s="117">
        <v>14356.644800000009</v>
      </c>
      <c r="K30" s="118">
        <v>1</v>
      </c>
      <c r="L30" s="117">
        <v>14356.644800000009</v>
      </c>
      <c r="M30" s="119" t="s">
        <v>202</v>
      </c>
    </row>
    <row r="31" spans="1:13" x14ac:dyDescent="0.25">
      <c r="A31" s="116" t="s">
        <v>155</v>
      </c>
      <c r="B31" s="116" t="s">
        <v>47</v>
      </c>
      <c r="C31" s="116" t="s">
        <v>48</v>
      </c>
      <c r="D31" s="116" t="s">
        <v>49</v>
      </c>
      <c r="E31" s="117">
        <v>24226.838100000015</v>
      </c>
      <c r="F31" s="117">
        <v>24226.838100000015</v>
      </c>
      <c r="G31" s="118">
        <v>1</v>
      </c>
      <c r="H31" s="117">
        <v>24226.838100000015</v>
      </c>
      <c r="I31" s="118">
        <v>1</v>
      </c>
      <c r="J31" s="117">
        <v>24226.838100000015</v>
      </c>
      <c r="K31" s="118">
        <v>1</v>
      </c>
      <c r="L31" s="117">
        <v>24226.838100000015</v>
      </c>
      <c r="M31" s="119" t="s">
        <v>202</v>
      </c>
    </row>
    <row r="32" spans="1:13" x14ac:dyDescent="0.25">
      <c r="A32" s="116" t="s">
        <v>155</v>
      </c>
      <c r="B32" s="116" t="s">
        <v>105</v>
      </c>
      <c r="C32" s="116" t="s">
        <v>179</v>
      </c>
      <c r="D32" s="116" t="s">
        <v>107</v>
      </c>
      <c r="E32" s="117">
        <v>270673.31</v>
      </c>
      <c r="F32" s="117">
        <v>146614.70958333332</v>
      </c>
      <c r="G32" s="118">
        <v>0.54166666666666663</v>
      </c>
      <c r="H32" s="117">
        <v>135336.655</v>
      </c>
      <c r="I32" s="118">
        <v>0.5</v>
      </c>
      <c r="J32" s="117">
        <v>135336.655</v>
      </c>
      <c r="K32" s="118">
        <v>0.5</v>
      </c>
      <c r="L32" s="117">
        <v>0</v>
      </c>
      <c r="M32" s="119" t="s">
        <v>201</v>
      </c>
    </row>
    <row r="33" spans="1:13" x14ac:dyDescent="0.25">
      <c r="A33" s="116" t="s">
        <v>155</v>
      </c>
      <c r="B33" s="116" t="s">
        <v>105</v>
      </c>
      <c r="C33" s="116" t="s">
        <v>180</v>
      </c>
      <c r="D33" s="116" t="s">
        <v>107</v>
      </c>
      <c r="E33" s="117">
        <v>1586230</v>
      </c>
      <c r="F33" s="117">
        <v>859207.91666666663</v>
      </c>
      <c r="G33" s="118">
        <v>0.54166666666666663</v>
      </c>
      <c r="H33" s="117">
        <v>793115</v>
      </c>
      <c r="I33" s="118">
        <v>0.5</v>
      </c>
      <c r="J33" s="117">
        <v>793115</v>
      </c>
      <c r="K33" s="118">
        <v>0.5</v>
      </c>
      <c r="L33" s="117">
        <v>0</v>
      </c>
      <c r="M33" s="119" t="s">
        <v>201</v>
      </c>
    </row>
    <row r="34" spans="1:13" x14ac:dyDescent="0.25">
      <c r="A34" s="116" t="s">
        <v>155</v>
      </c>
      <c r="B34" s="116" t="s">
        <v>105</v>
      </c>
      <c r="C34" s="116" t="s">
        <v>181</v>
      </c>
      <c r="D34" s="116" t="s">
        <v>107</v>
      </c>
      <c r="E34" s="117">
        <v>231366.76</v>
      </c>
      <c r="F34" s="117">
        <v>168266.73454545456</v>
      </c>
      <c r="G34" s="118">
        <v>0.72727272727272729</v>
      </c>
      <c r="H34" s="117">
        <v>168266.73454545456</v>
      </c>
      <c r="I34" s="118">
        <v>0.72727272727272729</v>
      </c>
      <c r="J34" s="117">
        <v>168266.73454545456</v>
      </c>
      <c r="K34" s="118">
        <v>0.72727272727272729</v>
      </c>
      <c r="L34" s="117">
        <v>0</v>
      </c>
      <c r="M34" s="119" t="s">
        <v>201</v>
      </c>
    </row>
    <row r="35" spans="1:13" x14ac:dyDescent="0.25">
      <c r="A35" s="116" t="s">
        <v>155</v>
      </c>
      <c r="B35" s="116" t="s">
        <v>105</v>
      </c>
      <c r="C35" s="116" t="s">
        <v>182</v>
      </c>
      <c r="D35" s="116" t="s">
        <v>107</v>
      </c>
      <c r="E35" s="117">
        <v>1407060</v>
      </c>
      <c r="F35" s="120"/>
      <c r="G35" s="120"/>
      <c r="H35" s="120"/>
      <c r="I35" s="120"/>
      <c r="J35" s="120"/>
      <c r="K35" s="120"/>
      <c r="L35" s="117">
        <v>0</v>
      </c>
      <c r="M35" s="119" t="s">
        <v>201</v>
      </c>
    </row>
    <row r="36" spans="1:13" x14ac:dyDescent="0.25">
      <c r="A36" s="116" t="s">
        <v>155</v>
      </c>
      <c r="B36" s="116" t="s">
        <v>105</v>
      </c>
      <c r="C36" s="116" t="s">
        <v>183</v>
      </c>
      <c r="D36" s="116" t="s">
        <v>107</v>
      </c>
      <c r="E36" s="117">
        <v>1425220</v>
      </c>
      <c r="F36" s="120"/>
      <c r="G36" s="120"/>
      <c r="H36" s="120"/>
      <c r="I36" s="120"/>
      <c r="J36" s="120"/>
      <c r="K36" s="120"/>
      <c r="L36" s="117">
        <v>0</v>
      </c>
      <c r="M36" s="119" t="s">
        <v>201</v>
      </c>
    </row>
    <row r="37" spans="1:13" x14ac:dyDescent="0.25">
      <c r="A37" s="116" t="s">
        <v>155</v>
      </c>
      <c r="B37" s="116" t="s">
        <v>44</v>
      </c>
      <c r="C37" s="116" t="s">
        <v>169</v>
      </c>
      <c r="D37" s="116" t="s">
        <v>46</v>
      </c>
      <c r="E37" s="117">
        <v>111189.83999999997</v>
      </c>
      <c r="F37" s="117">
        <v>0</v>
      </c>
      <c r="G37" s="118">
        <v>0</v>
      </c>
      <c r="H37" s="117">
        <v>0</v>
      </c>
      <c r="I37" s="118">
        <v>0</v>
      </c>
      <c r="J37" s="117">
        <v>0</v>
      </c>
      <c r="K37" s="118">
        <v>0</v>
      </c>
      <c r="L37" s="117">
        <v>0</v>
      </c>
      <c r="M37" s="119" t="s">
        <v>201</v>
      </c>
    </row>
    <row r="38" spans="1:13" x14ac:dyDescent="0.25">
      <c r="A38" s="116" t="s">
        <v>155</v>
      </c>
      <c r="B38" s="116" t="s">
        <v>44</v>
      </c>
      <c r="C38" s="116" t="s">
        <v>85</v>
      </c>
      <c r="D38" s="116" t="s">
        <v>46</v>
      </c>
      <c r="E38" s="117">
        <v>112594.33999999989</v>
      </c>
      <c r="F38" s="117">
        <v>0</v>
      </c>
      <c r="G38" s="118">
        <v>0</v>
      </c>
      <c r="H38" s="117">
        <v>0</v>
      </c>
      <c r="I38" s="118">
        <v>0</v>
      </c>
      <c r="J38" s="117">
        <v>0</v>
      </c>
      <c r="K38" s="118">
        <v>0</v>
      </c>
      <c r="L38" s="117">
        <v>0</v>
      </c>
      <c r="M38" s="119" t="s">
        <v>201</v>
      </c>
    </row>
    <row r="39" spans="1:13" x14ac:dyDescent="0.25">
      <c r="A39" s="116" t="s">
        <v>155</v>
      </c>
      <c r="B39" s="116" t="s">
        <v>44</v>
      </c>
      <c r="C39" s="116" t="s">
        <v>82</v>
      </c>
      <c r="D39" s="116" t="s">
        <v>46</v>
      </c>
      <c r="E39" s="117">
        <v>103605.23999999985</v>
      </c>
      <c r="F39" s="117">
        <v>0</v>
      </c>
      <c r="G39" s="118">
        <v>0</v>
      </c>
      <c r="H39" s="117">
        <v>0</v>
      </c>
      <c r="I39" s="118">
        <v>0</v>
      </c>
      <c r="J39" s="117">
        <v>0</v>
      </c>
      <c r="K39" s="118">
        <v>0</v>
      </c>
      <c r="L39" s="117">
        <v>0</v>
      </c>
      <c r="M39" s="119" t="s">
        <v>201</v>
      </c>
    </row>
    <row r="40" spans="1:13" x14ac:dyDescent="0.25">
      <c r="A40" s="116" t="s">
        <v>155</v>
      </c>
      <c r="B40" s="116" t="s">
        <v>44</v>
      </c>
      <c r="C40" s="116" t="s">
        <v>81</v>
      </c>
      <c r="D40" s="116" t="s">
        <v>46</v>
      </c>
      <c r="E40" s="117">
        <v>95925.059999999983</v>
      </c>
      <c r="F40" s="117">
        <v>95925.059999999983</v>
      </c>
      <c r="G40" s="118">
        <v>1</v>
      </c>
      <c r="H40" s="117">
        <v>95925.059999999983</v>
      </c>
      <c r="I40" s="118">
        <v>1</v>
      </c>
      <c r="J40" s="117">
        <v>95925.059999999983</v>
      </c>
      <c r="K40" s="118">
        <v>1</v>
      </c>
      <c r="L40" s="117">
        <v>95925.059999999983</v>
      </c>
      <c r="M40" s="119" t="s">
        <v>202</v>
      </c>
    </row>
    <row r="41" spans="1:13" x14ac:dyDescent="0.25">
      <c r="A41" s="116" t="s">
        <v>155</v>
      </c>
      <c r="B41" s="116" t="s">
        <v>44</v>
      </c>
      <c r="C41" s="116" t="s">
        <v>75</v>
      </c>
      <c r="D41" s="116" t="s">
        <v>46</v>
      </c>
      <c r="E41" s="117">
        <v>95809.140000000101</v>
      </c>
      <c r="F41" s="117">
        <v>95809.140000000101</v>
      </c>
      <c r="G41" s="118">
        <v>1</v>
      </c>
      <c r="H41" s="117">
        <v>95809.140000000101</v>
      </c>
      <c r="I41" s="118">
        <v>1</v>
      </c>
      <c r="J41" s="117">
        <v>95809.140000000101</v>
      </c>
      <c r="K41" s="118">
        <v>1</v>
      </c>
      <c r="L41" s="117">
        <v>95809.140000000101</v>
      </c>
      <c r="M41" s="119" t="s">
        <v>202</v>
      </c>
    </row>
    <row r="42" spans="1:13" x14ac:dyDescent="0.25">
      <c r="A42" s="116" t="s">
        <v>155</v>
      </c>
      <c r="B42" s="116" t="s">
        <v>44</v>
      </c>
      <c r="C42" s="116" t="s">
        <v>72</v>
      </c>
      <c r="D42" s="116" t="s">
        <v>46</v>
      </c>
      <c r="E42" s="117">
        <v>95330.38367840006</v>
      </c>
      <c r="F42" s="117">
        <v>95330.38367840006</v>
      </c>
      <c r="G42" s="118">
        <v>1</v>
      </c>
      <c r="H42" s="117">
        <v>95330.38367840006</v>
      </c>
      <c r="I42" s="118">
        <v>1</v>
      </c>
      <c r="J42" s="117">
        <v>95330.38367840006</v>
      </c>
      <c r="K42" s="118">
        <v>1</v>
      </c>
      <c r="L42" s="117">
        <v>95330.38367840006</v>
      </c>
      <c r="M42" s="119" t="s">
        <v>202</v>
      </c>
    </row>
    <row r="43" spans="1:13" x14ac:dyDescent="0.25">
      <c r="A43" s="116" t="s">
        <v>155</v>
      </c>
      <c r="B43" s="116" t="s">
        <v>44</v>
      </c>
      <c r="C43" s="116" t="s">
        <v>71</v>
      </c>
      <c r="D43" s="116" t="s">
        <v>46</v>
      </c>
      <c r="E43" s="117">
        <v>134751.15000000011</v>
      </c>
      <c r="F43" s="117">
        <v>134751.15000000011</v>
      </c>
      <c r="G43" s="118">
        <v>1</v>
      </c>
      <c r="H43" s="117">
        <v>134751.15000000011</v>
      </c>
      <c r="I43" s="118">
        <v>1</v>
      </c>
      <c r="J43" s="117">
        <v>134751.15000000011</v>
      </c>
      <c r="K43" s="118">
        <v>1</v>
      </c>
      <c r="L43" s="117">
        <v>134751.15000000011</v>
      </c>
      <c r="M43" s="119" t="s">
        <v>202</v>
      </c>
    </row>
    <row r="44" spans="1:13" x14ac:dyDescent="0.25">
      <c r="A44" s="116" t="s">
        <v>155</v>
      </c>
      <c r="B44" s="116" t="s">
        <v>44</v>
      </c>
      <c r="C44" s="116" t="s">
        <v>45</v>
      </c>
      <c r="D44" s="116" t="s">
        <v>46</v>
      </c>
      <c r="E44" s="117">
        <v>68960.59000000004</v>
      </c>
      <c r="F44" s="117">
        <v>68960.59000000004</v>
      </c>
      <c r="G44" s="118">
        <v>1</v>
      </c>
      <c r="H44" s="117">
        <v>68960.59000000004</v>
      </c>
      <c r="I44" s="118">
        <v>1</v>
      </c>
      <c r="J44" s="117">
        <v>68960.59000000004</v>
      </c>
      <c r="K44" s="118">
        <v>1</v>
      </c>
      <c r="L44" s="117">
        <v>68960.59000000004</v>
      </c>
      <c r="M44" s="119" t="s">
        <v>202</v>
      </c>
    </row>
    <row r="45" spans="1:13" x14ac:dyDescent="0.25">
      <c r="A45" s="116" t="s">
        <v>155</v>
      </c>
      <c r="B45" s="116" t="s">
        <v>52</v>
      </c>
      <c r="C45" s="116" t="s">
        <v>76</v>
      </c>
      <c r="D45" s="116" t="s">
        <v>77</v>
      </c>
      <c r="E45" s="117">
        <v>7944.0538461538436</v>
      </c>
      <c r="F45" s="117">
        <v>0</v>
      </c>
      <c r="G45" s="118">
        <v>0</v>
      </c>
      <c r="H45" s="117">
        <v>0</v>
      </c>
      <c r="I45" s="118">
        <v>0</v>
      </c>
      <c r="J45" s="117">
        <v>0</v>
      </c>
      <c r="K45" s="118">
        <v>0</v>
      </c>
      <c r="L45" s="117">
        <v>0</v>
      </c>
      <c r="M45" s="119" t="s">
        <v>201</v>
      </c>
    </row>
    <row r="46" spans="1:13" x14ac:dyDescent="0.25">
      <c r="A46" s="116" t="s">
        <v>155</v>
      </c>
      <c r="B46" s="116" t="s">
        <v>52</v>
      </c>
      <c r="C46" s="116" t="s">
        <v>76</v>
      </c>
      <c r="D46" s="116" t="s">
        <v>78</v>
      </c>
      <c r="E46" s="117">
        <v>81029.349230769207</v>
      </c>
      <c r="F46" s="117">
        <v>0</v>
      </c>
      <c r="G46" s="118">
        <v>0</v>
      </c>
      <c r="H46" s="117">
        <v>0</v>
      </c>
      <c r="I46" s="118">
        <v>0</v>
      </c>
      <c r="J46" s="117">
        <v>0</v>
      </c>
      <c r="K46" s="118">
        <v>0</v>
      </c>
      <c r="L46" s="117">
        <v>0</v>
      </c>
      <c r="M46" s="119" t="s">
        <v>201</v>
      </c>
    </row>
    <row r="47" spans="1:13" x14ac:dyDescent="0.25">
      <c r="A47" s="116" t="s">
        <v>155</v>
      </c>
      <c r="B47" s="116" t="s">
        <v>52</v>
      </c>
      <c r="C47" s="116" t="s">
        <v>76</v>
      </c>
      <c r="D47" s="116" t="s">
        <v>43</v>
      </c>
      <c r="E47" s="117">
        <v>14299.296923076919</v>
      </c>
      <c r="F47" s="117">
        <v>0</v>
      </c>
      <c r="G47" s="118">
        <v>0</v>
      </c>
      <c r="H47" s="117">
        <v>0</v>
      </c>
      <c r="I47" s="118">
        <v>0</v>
      </c>
      <c r="J47" s="117">
        <v>0</v>
      </c>
      <c r="K47" s="118">
        <v>0</v>
      </c>
      <c r="L47" s="117">
        <v>0</v>
      </c>
      <c r="M47" s="119" t="s">
        <v>201</v>
      </c>
    </row>
    <row r="48" spans="1:13" x14ac:dyDescent="0.25">
      <c r="A48" s="116" t="s">
        <v>155</v>
      </c>
      <c r="B48" s="116" t="s">
        <v>52</v>
      </c>
      <c r="C48" s="116" t="s">
        <v>80</v>
      </c>
      <c r="D48" s="116" t="s">
        <v>77</v>
      </c>
      <c r="E48" s="117">
        <v>1403.721935483871</v>
      </c>
      <c r="F48" s="117">
        <v>0</v>
      </c>
      <c r="G48" s="118">
        <v>0</v>
      </c>
      <c r="H48" s="117">
        <v>0</v>
      </c>
      <c r="I48" s="118">
        <v>0</v>
      </c>
      <c r="J48" s="117">
        <v>0</v>
      </c>
      <c r="K48" s="118">
        <v>0</v>
      </c>
      <c r="L48" s="117">
        <v>0</v>
      </c>
      <c r="M48" s="119" t="s">
        <v>201</v>
      </c>
    </row>
    <row r="49" spans="1:13" x14ac:dyDescent="0.25">
      <c r="A49" s="116" t="s">
        <v>155</v>
      </c>
      <c r="B49" s="116" t="s">
        <v>52</v>
      </c>
      <c r="C49" s="116" t="s">
        <v>80</v>
      </c>
      <c r="D49" s="116" t="s">
        <v>78</v>
      </c>
      <c r="E49" s="117">
        <v>50533.989677419355</v>
      </c>
      <c r="F49" s="117">
        <v>30881.882580645164</v>
      </c>
      <c r="G49" s="118">
        <v>0.61111111111111116</v>
      </c>
      <c r="H49" s="117">
        <v>26670.716774193548</v>
      </c>
      <c r="I49" s="118">
        <v>0.52777777777777779</v>
      </c>
      <c r="J49" s="117">
        <v>12633.497419354839</v>
      </c>
      <c r="K49" s="118">
        <v>0.25</v>
      </c>
      <c r="L49" s="117">
        <v>0</v>
      </c>
      <c r="M49" s="119" t="s">
        <v>201</v>
      </c>
    </row>
    <row r="50" spans="1:13" x14ac:dyDescent="0.25">
      <c r="A50" s="116" t="s">
        <v>155</v>
      </c>
      <c r="B50" s="116" t="s">
        <v>52</v>
      </c>
      <c r="C50" s="116" t="s">
        <v>80</v>
      </c>
      <c r="D50" s="116" t="s">
        <v>79</v>
      </c>
      <c r="E50" s="117">
        <v>33689.326451612906</v>
      </c>
      <c r="F50" s="117">
        <v>12633.497419354841</v>
      </c>
      <c r="G50" s="118">
        <v>0.375</v>
      </c>
      <c r="H50" s="117">
        <v>12633.497419354841</v>
      </c>
      <c r="I50" s="118">
        <v>0.375</v>
      </c>
      <c r="J50" s="117">
        <v>4211.1658064516132</v>
      </c>
      <c r="K50" s="118">
        <v>0.125</v>
      </c>
      <c r="L50" s="117">
        <v>0</v>
      </c>
      <c r="M50" s="119" t="s">
        <v>201</v>
      </c>
    </row>
    <row r="51" spans="1:13" ht="45" x14ac:dyDescent="0.25">
      <c r="A51" s="116" t="s">
        <v>155</v>
      </c>
      <c r="B51" s="116" t="s">
        <v>52</v>
      </c>
      <c r="C51" s="116" t="s">
        <v>80</v>
      </c>
      <c r="D51" s="116" t="s">
        <v>196</v>
      </c>
      <c r="E51" s="117">
        <v>1403.721935483871</v>
      </c>
      <c r="F51" s="117">
        <v>0</v>
      </c>
      <c r="G51" s="118">
        <v>0</v>
      </c>
      <c r="H51" s="117">
        <v>0</v>
      </c>
      <c r="I51" s="118">
        <v>0</v>
      </c>
      <c r="J51" s="117">
        <v>0</v>
      </c>
      <c r="K51" s="118">
        <v>0</v>
      </c>
      <c r="L51" s="117">
        <v>0</v>
      </c>
      <c r="M51" s="119" t="s">
        <v>201</v>
      </c>
    </row>
    <row r="52" spans="1:13" x14ac:dyDescent="0.25">
      <c r="A52" s="116" t="s">
        <v>155</v>
      </c>
      <c r="B52" s="116" t="s">
        <v>52</v>
      </c>
      <c r="C52" s="116" t="s">
        <v>83</v>
      </c>
      <c r="D52" s="116" t="s">
        <v>78</v>
      </c>
      <c r="E52" s="117">
        <v>55105.791044776124</v>
      </c>
      <c r="F52" s="117">
        <v>18368.597014925374</v>
      </c>
      <c r="G52" s="118">
        <v>0.33333333333333331</v>
      </c>
      <c r="H52" s="117">
        <v>7347.4388059701496</v>
      </c>
      <c r="I52" s="118">
        <v>0.13333333333333333</v>
      </c>
      <c r="J52" s="117">
        <v>0</v>
      </c>
      <c r="K52" s="118">
        <v>0</v>
      </c>
      <c r="L52" s="117">
        <v>0</v>
      </c>
      <c r="M52" s="119" t="s">
        <v>201</v>
      </c>
    </row>
    <row r="53" spans="1:13" ht="45" x14ac:dyDescent="0.25">
      <c r="A53" s="116" t="s">
        <v>155</v>
      </c>
      <c r="B53" s="116" t="s">
        <v>52</v>
      </c>
      <c r="C53" s="116" t="s">
        <v>83</v>
      </c>
      <c r="D53" s="116" t="s">
        <v>196</v>
      </c>
      <c r="E53" s="117">
        <v>22042.31641791045</v>
      </c>
      <c r="F53" s="117">
        <v>0</v>
      </c>
      <c r="G53" s="118">
        <v>0</v>
      </c>
      <c r="H53" s="117">
        <v>0</v>
      </c>
      <c r="I53" s="118">
        <v>0</v>
      </c>
      <c r="J53" s="117">
        <v>0</v>
      </c>
      <c r="K53" s="118">
        <v>0</v>
      </c>
      <c r="L53" s="117">
        <v>0</v>
      </c>
      <c r="M53" s="119" t="s">
        <v>201</v>
      </c>
    </row>
    <row r="54" spans="1:13" x14ac:dyDescent="0.25">
      <c r="A54" s="116" t="s">
        <v>155</v>
      </c>
      <c r="B54" s="116" t="s">
        <v>52</v>
      </c>
      <c r="C54" s="116" t="s">
        <v>83</v>
      </c>
      <c r="D54" s="116" t="s">
        <v>89</v>
      </c>
      <c r="E54" s="117">
        <v>4898.2925373134331</v>
      </c>
      <c r="F54" s="117">
        <v>0</v>
      </c>
      <c r="G54" s="118">
        <v>0</v>
      </c>
      <c r="H54" s="117">
        <v>0</v>
      </c>
      <c r="I54" s="118">
        <v>0</v>
      </c>
      <c r="J54" s="117">
        <v>0</v>
      </c>
      <c r="K54" s="118">
        <v>0</v>
      </c>
      <c r="L54" s="117">
        <v>0</v>
      </c>
      <c r="M54" s="119" t="s">
        <v>201</v>
      </c>
    </row>
    <row r="55" spans="1:13" x14ac:dyDescent="0.25">
      <c r="A55" s="116" t="s">
        <v>155</v>
      </c>
      <c r="B55" s="116" t="s">
        <v>52</v>
      </c>
      <c r="C55" s="116" t="s">
        <v>86</v>
      </c>
      <c r="D55" s="116" t="s">
        <v>78</v>
      </c>
      <c r="E55" s="117">
        <v>42616.143529411762</v>
      </c>
      <c r="F55" s="117">
        <v>0</v>
      </c>
      <c r="G55" s="118">
        <v>0</v>
      </c>
      <c r="H55" s="117">
        <v>0</v>
      </c>
      <c r="I55" s="118">
        <v>0</v>
      </c>
      <c r="J55" s="117">
        <v>0</v>
      </c>
      <c r="K55" s="118">
        <v>0</v>
      </c>
      <c r="L55" s="117">
        <v>0</v>
      </c>
      <c r="M55" s="119" t="s">
        <v>201</v>
      </c>
    </row>
    <row r="56" spans="1:13" ht="45" x14ac:dyDescent="0.25">
      <c r="A56" s="116" t="s">
        <v>155</v>
      </c>
      <c r="B56" s="116" t="s">
        <v>52</v>
      </c>
      <c r="C56" s="116" t="s">
        <v>86</v>
      </c>
      <c r="D56" s="116" t="s">
        <v>197</v>
      </c>
      <c r="E56" s="117">
        <v>17756.726470588233</v>
      </c>
      <c r="F56" s="117">
        <v>0</v>
      </c>
      <c r="G56" s="118">
        <v>0</v>
      </c>
      <c r="H56" s="117">
        <v>0</v>
      </c>
      <c r="I56" s="118">
        <v>0</v>
      </c>
      <c r="J56" s="117">
        <v>0</v>
      </c>
      <c r="K56" s="118">
        <v>0</v>
      </c>
      <c r="L56" s="117">
        <v>0</v>
      </c>
      <c r="M56" s="119" t="s">
        <v>201</v>
      </c>
    </row>
    <row r="57" spans="1:13" ht="45" x14ac:dyDescent="0.25">
      <c r="A57" s="116" t="s">
        <v>155</v>
      </c>
      <c r="B57" s="116" t="s">
        <v>52</v>
      </c>
      <c r="C57" s="116" t="s">
        <v>86</v>
      </c>
      <c r="D57" s="116" t="s">
        <v>196</v>
      </c>
      <c r="E57" s="117">
        <v>20124.29</v>
      </c>
      <c r="F57" s="117">
        <v>0</v>
      </c>
      <c r="G57" s="118">
        <v>0</v>
      </c>
      <c r="H57" s="117">
        <v>0</v>
      </c>
      <c r="I57" s="118">
        <v>0</v>
      </c>
      <c r="J57" s="117">
        <v>0</v>
      </c>
      <c r="K57" s="118">
        <v>0</v>
      </c>
      <c r="L57" s="117">
        <v>0</v>
      </c>
      <c r="M57" s="119" t="s">
        <v>201</v>
      </c>
    </row>
    <row r="58" spans="1:13" x14ac:dyDescent="0.25">
      <c r="A58" s="116" t="s">
        <v>155</v>
      </c>
      <c r="B58" s="116" t="s">
        <v>52</v>
      </c>
      <c r="C58" s="116" t="s">
        <v>96</v>
      </c>
      <c r="D58" s="116" t="s">
        <v>78</v>
      </c>
      <c r="E58" s="117">
        <v>55990.299677419353</v>
      </c>
      <c r="F58" s="117">
        <v>0</v>
      </c>
      <c r="G58" s="118">
        <v>0</v>
      </c>
      <c r="H58" s="117">
        <v>0</v>
      </c>
      <c r="I58" s="118">
        <v>0</v>
      </c>
      <c r="J58" s="117">
        <v>0</v>
      </c>
      <c r="K58" s="118">
        <v>0</v>
      </c>
      <c r="L58" s="117">
        <v>0</v>
      </c>
      <c r="M58" s="119" t="s">
        <v>201</v>
      </c>
    </row>
    <row r="59" spans="1:13" ht="45" x14ac:dyDescent="0.25">
      <c r="A59" s="116" t="s">
        <v>155</v>
      </c>
      <c r="B59" s="116" t="s">
        <v>52</v>
      </c>
      <c r="C59" s="116" t="s">
        <v>96</v>
      </c>
      <c r="D59" s="116" t="s">
        <v>197</v>
      </c>
      <c r="E59" s="117">
        <v>7178.2435483870959</v>
      </c>
      <c r="F59" s="117">
        <v>0</v>
      </c>
      <c r="G59" s="118">
        <v>0</v>
      </c>
      <c r="H59" s="117">
        <v>0</v>
      </c>
      <c r="I59" s="118">
        <v>0</v>
      </c>
      <c r="J59" s="117">
        <v>0</v>
      </c>
      <c r="K59" s="118">
        <v>0</v>
      </c>
      <c r="L59" s="117">
        <v>0</v>
      </c>
      <c r="M59" s="119" t="s">
        <v>201</v>
      </c>
    </row>
    <row r="60" spans="1:13" ht="45" x14ac:dyDescent="0.25">
      <c r="A60" s="116" t="s">
        <v>155</v>
      </c>
      <c r="B60" s="116" t="s">
        <v>52</v>
      </c>
      <c r="C60" s="116" t="s">
        <v>96</v>
      </c>
      <c r="D60" s="116" t="s">
        <v>196</v>
      </c>
      <c r="E60" s="117">
        <v>10049.540967741934</v>
      </c>
      <c r="F60" s="117">
        <v>2871.297419354838</v>
      </c>
      <c r="G60" s="118">
        <v>0.2857142857142857</v>
      </c>
      <c r="H60" s="117">
        <v>0</v>
      </c>
      <c r="I60" s="118">
        <v>0</v>
      </c>
      <c r="J60" s="117">
        <v>0</v>
      </c>
      <c r="K60" s="118">
        <v>0</v>
      </c>
      <c r="L60" s="117">
        <v>0</v>
      </c>
      <c r="M60" s="119" t="s">
        <v>201</v>
      </c>
    </row>
    <row r="61" spans="1:13" x14ac:dyDescent="0.25">
      <c r="A61" s="116" t="s">
        <v>155</v>
      </c>
      <c r="B61" s="116" t="s">
        <v>52</v>
      </c>
      <c r="C61" s="116" t="s">
        <v>96</v>
      </c>
      <c r="D61" s="116" t="s">
        <v>89</v>
      </c>
      <c r="E61" s="117">
        <v>4306.9461290322579</v>
      </c>
      <c r="F61" s="117">
        <v>0</v>
      </c>
      <c r="G61" s="118">
        <v>0</v>
      </c>
      <c r="H61" s="117">
        <v>0</v>
      </c>
      <c r="I61" s="118">
        <v>0</v>
      </c>
      <c r="J61" s="117">
        <v>0</v>
      </c>
      <c r="K61" s="118">
        <v>0</v>
      </c>
      <c r="L61" s="117">
        <v>0</v>
      </c>
      <c r="M61" s="119" t="s">
        <v>201</v>
      </c>
    </row>
    <row r="62" spans="1:13" x14ac:dyDescent="0.25">
      <c r="A62" s="116" t="s">
        <v>155</v>
      </c>
      <c r="B62" s="116" t="s">
        <v>52</v>
      </c>
      <c r="C62" s="116" t="s">
        <v>96</v>
      </c>
      <c r="D62" s="116" t="s">
        <v>43</v>
      </c>
      <c r="E62" s="117">
        <v>11485.189677419354</v>
      </c>
      <c r="F62" s="117">
        <v>0</v>
      </c>
      <c r="G62" s="118">
        <v>0</v>
      </c>
      <c r="H62" s="117">
        <v>0</v>
      </c>
      <c r="I62" s="118">
        <v>0</v>
      </c>
      <c r="J62" s="117">
        <v>0</v>
      </c>
      <c r="K62" s="118">
        <v>0</v>
      </c>
      <c r="L62" s="117">
        <v>0</v>
      </c>
      <c r="M62" s="119" t="s">
        <v>201</v>
      </c>
    </row>
    <row r="63" spans="1:13" x14ac:dyDescent="0.25">
      <c r="A63" s="116" t="s">
        <v>155</v>
      </c>
      <c r="B63" s="116" t="s">
        <v>52</v>
      </c>
      <c r="C63" s="116" t="s">
        <v>104</v>
      </c>
      <c r="D63" s="116" t="s">
        <v>78</v>
      </c>
      <c r="E63" s="117">
        <v>57547.239130434791</v>
      </c>
      <c r="F63" s="117">
        <v>0</v>
      </c>
      <c r="G63" s="118">
        <v>0</v>
      </c>
      <c r="H63" s="117">
        <v>0</v>
      </c>
      <c r="I63" s="118">
        <v>0</v>
      </c>
      <c r="J63" s="117">
        <v>0</v>
      </c>
      <c r="K63" s="118">
        <v>0</v>
      </c>
      <c r="L63" s="117">
        <v>0</v>
      </c>
      <c r="M63" s="119" t="s">
        <v>201</v>
      </c>
    </row>
    <row r="64" spans="1:13" ht="45" x14ac:dyDescent="0.25">
      <c r="A64" s="116" t="s">
        <v>155</v>
      </c>
      <c r="B64" s="116" t="s">
        <v>52</v>
      </c>
      <c r="C64" s="116" t="s">
        <v>104</v>
      </c>
      <c r="D64" s="116" t="s">
        <v>197</v>
      </c>
      <c r="E64" s="117">
        <v>16624.757971014496</v>
      </c>
      <c r="F64" s="117">
        <v>0</v>
      </c>
      <c r="G64" s="118">
        <v>0</v>
      </c>
      <c r="H64" s="117">
        <v>0</v>
      </c>
      <c r="I64" s="118">
        <v>0</v>
      </c>
      <c r="J64" s="117">
        <v>0</v>
      </c>
      <c r="K64" s="118">
        <v>0</v>
      </c>
      <c r="L64" s="117">
        <v>0</v>
      </c>
      <c r="M64" s="119" t="s">
        <v>201</v>
      </c>
    </row>
    <row r="65" spans="1:13" ht="45" x14ac:dyDescent="0.25">
      <c r="A65" s="116" t="s">
        <v>155</v>
      </c>
      <c r="B65" s="116" t="s">
        <v>52</v>
      </c>
      <c r="C65" s="116" t="s">
        <v>104</v>
      </c>
      <c r="D65" s="116" t="s">
        <v>196</v>
      </c>
      <c r="E65" s="117">
        <v>14067.102898550727</v>
      </c>
      <c r="F65" s="117">
        <v>0</v>
      </c>
      <c r="G65" s="118">
        <v>0</v>
      </c>
      <c r="H65" s="117">
        <v>0</v>
      </c>
      <c r="I65" s="118">
        <v>0</v>
      </c>
      <c r="J65" s="117">
        <v>0</v>
      </c>
      <c r="K65" s="118">
        <v>0</v>
      </c>
      <c r="L65" s="117">
        <v>0</v>
      </c>
      <c r="M65" s="119" t="s">
        <v>201</v>
      </c>
    </row>
    <row r="66" spans="1:13" x14ac:dyDescent="0.25">
      <c r="A66" s="116" t="s">
        <v>155</v>
      </c>
      <c r="B66" s="116" t="s">
        <v>52</v>
      </c>
      <c r="C66" s="116" t="s">
        <v>123</v>
      </c>
      <c r="D66" s="116" t="s">
        <v>78</v>
      </c>
      <c r="E66" s="117">
        <v>50017.495009090911</v>
      </c>
      <c r="F66" s="117">
        <v>0</v>
      </c>
      <c r="G66" s="118">
        <v>0</v>
      </c>
      <c r="H66" s="117">
        <v>0</v>
      </c>
      <c r="I66" s="118">
        <v>0</v>
      </c>
      <c r="J66" s="117">
        <v>0</v>
      </c>
      <c r="K66" s="118">
        <v>0</v>
      </c>
      <c r="L66" s="117">
        <v>0</v>
      </c>
      <c r="M66" s="119" t="s">
        <v>201</v>
      </c>
    </row>
    <row r="67" spans="1:13" x14ac:dyDescent="0.25">
      <c r="A67" s="116" t="s">
        <v>155</v>
      </c>
      <c r="B67" s="116" t="s">
        <v>52</v>
      </c>
      <c r="C67" s="116" t="s">
        <v>123</v>
      </c>
      <c r="D67" s="116" t="s">
        <v>89</v>
      </c>
      <c r="E67" s="117">
        <v>2778.7497227272729</v>
      </c>
      <c r="F67" s="117">
        <v>0</v>
      </c>
      <c r="G67" s="118">
        <v>0</v>
      </c>
      <c r="H67" s="117">
        <v>0</v>
      </c>
      <c r="I67" s="118">
        <v>0</v>
      </c>
      <c r="J67" s="117">
        <v>0</v>
      </c>
      <c r="K67" s="118">
        <v>0</v>
      </c>
      <c r="L67" s="117">
        <v>0</v>
      </c>
      <c r="M67" s="119" t="s">
        <v>201</v>
      </c>
    </row>
    <row r="68" spans="1:13" x14ac:dyDescent="0.25">
      <c r="A68" s="116" t="s">
        <v>155</v>
      </c>
      <c r="B68" s="116" t="s">
        <v>52</v>
      </c>
      <c r="C68" s="116" t="s">
        <v>123</v>
      </c>
      <c r="D68" s="116" t="s">
        <v>43</v>
      </c>
      <c r="E68" s="117">
        <v>8336.2491681818192</v>
      </c>
      <c r="F68" s="117">
        <v>0</v>
      </c>
      <c r="G68" s="118">
        <v>0</v>
      </c>
      <c r="H68" s="117">
        <v>0</v>
      </c>
      <c r="I68" s="118">
        <v>0</v>
      </c>
      <c r="J68" s="117">
        <v>0</v>
      </c>
      <c r="K68" s="118">
        <v>0</v>
      </c>
      <c r="L68" s="117">
        <v>0</v>
      </c>
      <c r="M68" s="119" t="s">
        <v>201</v>
      </c>
    </row>
    <row r="69" spans="1:13" x14ac:dyDescent="0.25">
      <c r="A69" s="116" t="s">
        <v>155</v>
      </c>
      <c r="B69" s="116" t="s">
        <v>52</v>
      </c>
      <c r="C69" s="116" t="s">
        <v>126</v>
      </c>
      <c r="D69" s="116" t="s">
        <v>78</v>
      </c>
      <c r="E69" s="117">
        <v>7858.6046125000021</v>
      </c>
      <c r="F69" s="117">
        <v>0</v>
      </c>
      <c r="G69" s="118">
        <v>0</v>
      </c>
      <c r="H69" s="117">
        <v>0</v>
      </c>
      <c r="I69" s="118">
        <v>0</v>
      </c>
      <c r="J69" s="117">
        <v>0</v>
      </c>
      <c r="K69" s="118">
        <v>0</v>
      </c>
      <c r="L69" s="117">
        <v>0</v>
      </c>
      <c r="M69" s="119" t="s">
        <v>201</v>
      </c>
    </row>
    <row r="70" spans="1:13" x14ac:dyDescent="0.25">
      <c r="A70" s="116" t="s">
        <v>155</v>
      </c>
      <c r="B70" s="116" t="s">
        <v>52</v>
      </c>
      <c r="C70" s="116" t="s">
        <v>126</v>
      </c>
      <c r="D70" s="116" t="s">
        <v>79</v>
      </c>
      <c r="E70" s="117">
        <v>55010.232287500017</v>
      </c>
      <c r="F70" s="117">
        <v>0</v>
      </c>
      <c r="G70" s="118">
        <v>0</v>
      </c>
      <c r="H70" s="117">
        <v>0</v>
      </c>
      <c r="I70" s="118">
        <v>0</v>
      </c>
      <c r="J70" s="117">
        <v>0</v>
      </c>
      <c r="K70" s="118">
        <v>0</v>
      </c>
      <c r="L70" s="117">
        <v>0</v>
      </c>
      <c r="M70" s="119" t="s">
        <v>201</v>
      </c>
    </row>
    <row r="71" spans="1:13" x14ac:dyDescent="0.25">
      <c r="A71" s="116" t="s">
        <v>155</v>
      </c>
      <c r="B71" s="116" t="s">
        <v>52</v>
      </c>
      <c r="C71" s="116" t="s">
        <v>131</v>
      </c>
      <c r="D71" s="116" t="s">
        <v>77</v>
      </c>
      <c r="E71" s="117">
        <v>2134.1211111111111</v>
      </c>
      <c r="F71" s="117">
        <v>0</v>
      </c>
      <c r="G71" s="118">
        <v>0</v>
      </c>
      <c r="H71" s="117">
        <v>0</v>
      </c>
      <c r="I71" s="118">
        <v>0</v>
      </c>
      <c r="J71" s="117">
        <v>0</v>
      </c>
      <c r="K71" s="118">
        <v>0</v>
      </c>
      <c r="L71" s="117">
        <v>0</v>
      </c>
      <c r="M71" s="119" t="s">
        <v>201</v>
      </c>
    </row>
    <row r="72" spans="1:13" x14ac:dyDescent="0.25">
      <c r="A72" s="116" t="s">
        <v>155</v>
      </c>
      <c r="B72" s="116" t="s">
        <v>52</v>
      </c>
      <c r="C72" s="116" t="s">
        <v>131</v>
      </c>
      <c r="D72" s="116" t="s">
        <v>78</v>
      </c>
      <c r="E72" s="117">
        <v>14938.847777777777</v>
      </c>
      <c r="F72" s="117">
        <v>0</v>
      </c>
      <c r="G72" s="118">
        <v>0</v>
      </c>
      <c r="H72" s="117">
        <v>0</v>
      </c>
      <c r="I72" s="118">
        <v>0</v>
      </c>
      <c r="J72" s="117">
        <v>0</v>
      </c>
      <c r="K72" s="118">
        <v>0</v>
      </c>
      <c r="L72" s="117">
        <v>0</v>
      </c>
      <c r="M72" s="119" t="s">
        <v>201</v>
      </c>
    </row>
    <row r="73" spans="1:13" x14ac:dyDescent="0.25">
      <c r="A73" s="116" t="s">
        <v>155</v>
      </c>
      <c r="B73" s="116" t="s">
        <v>52</v>
      </c>
      <c r="C73" s="116" t="s">
        <v>131</v>
      </c>
      <c r="D73" s="116" t="s">
        <v>79</v>
      </c>
      <c r="E73" s="117">
        <v>55487.148888888885</v>
      </c>
      <c r="F73" s="117">
        <v>0</v>
      </c>
      <c r="G73" s="118">
        <v>0</v>
      </c>
      <c r="H73" s="117">
        <v>0</v>
      </c>
      <c r="I73" s="118">
        <v>0</v>
      </c>
      <c r="J73" s="117">
        <v>0</v>
      </c>
      <c r="K73" s="118">
        <v>0</v>
      </c>
      <c r="L73" s="117">
        <v>0</v>
      </c>
      <c r="M73" s="119" t="s">
        <v>201</v>
      </c>
    </row>
    <row r="74" spans="1:13" ht="30" x14ac:dyDescent="0.25">
      <c r="A74" s="116" t="s">
        <v>155</v>
      </c>
      <c r="B74" s="116" t="s">
        <v>52</v>
      </c>
      <c r="C74" s="116" t="s">
        <v>191</v>
      </c>
      <c r="D74" s="116" t="s">
        <v>84</v>
      </c>
      <c r="E74" s="117">
        <v>162000</v>
      </c>
      <c r="F74" s="120"/>
      <c r="G74" s="120"/>
      <c r="H74" s="120"/>
      <c r="I74" s="120"/>
      <c r="J74" s="120"/>
      <c r="K74" s="120"/>
      <c r="L74" s="117">
        <v>0</v>
      </c>
      <c r="M74" s="119" t="s">
        <v>201</v>
      </c>
    </row>
    <row r="75" spans="1:13" ht="30" x14ac:dyDescent="0.25">
      <c r="A75" s="116" t="s">
        <v>155</v>
      </c>
      <c r="B75" s="116" t="s">
        <v>52</v>
      </c>
      <c r="C75" s="116" t="s">
        <v>188</v>
      </c>
      <c r="D75" s="116" t="s">
        <v>84</v>
      </c>
      <c r="E75" s="117">
        <v>3138.4894594594598</v>
      </c>
      <c r="F75" s="120"/>
      <c r="G75" s="120"/>
      <c r="H75" s="120"/>
      <c r="I75" s="120"/>
      <c r="J75" s="120"/>
      <c r="K75" s="120"/>
      <c r="L75" s="117">
        <v>0</v>
      </c>
      <c r="M75" s="119" t="s">
        <v>201</v>
      </c>
    </row>
    <row r="76" spans="1:13" ht="30" x14ac:dyDescent="0.25">
      <c r="A76" s="116" t="s">
        <v>155</v>
      </c>
      <c r="B76" s="116" t="s">
        <v>52</v>
      </c>
      <c r="C76" s="116" t="s">
        <v>188</v>
      </c>
      <c r="D76" s="116" t="s">
        <v>150</v>
      </c>
      <c r="E76" s="117">
        <v>553.85108108108113</v>
      </c>
      <c r="F76" s="120"/>
      <c r="G76" s="120"/>
      <c r="H76" s="120"/>
      <c r="I76" s="120"/>
      <c r="J76" s="120"/>
      <c r="K76" s="120"/>
      <c r="L76" s="117">
        <v>0</v>
      </c>
      <c r="M76" s="119" t="s">
        <v>201</v>
      </c>
    </row>
    <row r="77" spans="1:13" ht="30" x14ac:dyDescent="0.25">
      <c r="A77" s="116" t="s">
        <v>155</v>
      </c>
      <c r="B77" s="116" t="s">
        <v>52</v>
      </c>
      <c r="C77" s="116" t="s">
        <v>188</v>
      </c>
      <c r="D77" s="116" t="s">
        <v>151</v>
      </c>
      <c r="E77" s="117">
        <v>3138.4894594594598</v>
      </c>
      <c r="F77" s="120"/>
      <c r="G77" s="120"/>
      <c r="H77" s="120"/>
      <c r="I77" s="120"/>
      <c r="J77" s="120"/>
      <c r="K77" s="120"/>
      <c r="L77" s="117">
        <v>0</v>
      </c>
      <c r="M77" s="119" t="s">
        <v>201</v>
      </c>
    </row>
    <row r="78" spans="1:13" ht="30" x14ac:dyDescent="0.25">
      <c r="A78" s="119" t="s">
        <v>170</v>
      </c>
      <c r="B78" s="119" t="s">
        <v>170</v>
      </c>
      <c r="C78" s="119" t="s">
        <v>170</v>
      </c>
      <c r="D78" s="119" t="s">
        <v>170</v>
      </c>
      <c r="E78" s="119" t="s">
        <v>233</v>
      </c>
      <c r="F78" s="119" t="s">
        <v>234</v>
      </c>
      <c r="G78" s="119" t="s">
        <v>170</v>
      </c>
      <c r="H78" s="119" t="s">
        <v>235</v>
      </c>
      <c r="I78" s="119" t="s">
        <v>170</v>
      </c>
      <c r="J78" s="119" t="s">
        <v>236</v>
      </c>
      <c r="K78" s="119" t="s">
        <v>170</v>
      </c>
      <c r="L78" s="119" t="s">
        <v>237</v>
      </c>
      <c r="M78" s="11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9" t="s">
        <v>192</v>
      </c>
      <c r="B1" s="109" t="s">
        <v>156</v>
      </c>
      <c r="C1" s="109" t="s">
        <v>193</v>
      </c>
      <c r="D1" s="109" t="s">
        <v>158</v>
      </c>
      <c r="E1" s="109" t="s">
        <v>198</v>
      </c>
      <c r="F1" s="109" t="s">
        <v>160</v>
      </c>
      <c r="G1" s="109" t="s">
        <v>161</v>
      </c>
      <c r="H1" s="109" t="s">
        <v>162</v>
      </c>
      <c r="I1" s="109" t="s">
        <v>186</v>
      </c>
      <c r="J1" s="109" t="s">
        <v>164</v>
      </c>
      <c r="K1" s="109" t="s">
        <v>187</v>
      </c>
      <c r="L1" s="109" t="s">
        <v>199</v>
      </c>
      <c r="M1" s="109" t="s">
        <v>200</v>
      </c>
    </row>
    <row r="2" spans="1:13" x14ac:dyDescent="0.25">
      <c r="A2" s="110" t="s">
        <v>155</v>
      </c>
      <c r="B2" s="110" t="s">
        <v>52</v>
      </c>
      <c r="C2" s="110" t="s">
        <v>100</v>
      </c>
      <c r="D2" s="110" t="s">
        <v>101</v>
      </c>
      <c r="E2" s="111">
        <v>41032.235999999997</v>
      </c>
      <c r="F2" s="111">
        <v>0</v>
      </c>
      <c r="G2" s="112">
        <v>0</v>
      </c>
      <c r="H2" s="111">
        <v>0</v>
      </c>
      <c r="I2" s="112">
        <v>0</v>
      </c>
      <c r="J2" s="111">
        <v>0</v>
      </c>
      <c r="K2" s="112">
        <v>0</v>
      </c>
      <c r="L2" s="111">
        <v>0</v>
      </c>
      <c r="M2" s="113" t="s">
        <v>201</v>
      </c>
    </row>
    <row r="3" spans="1:13" x14ac:dyDescent="0.25">
      <c r="A3" s="110" t="s">
        <v>155</v>
      </c>
      <c r="B3" s="110" t="s">
        <v>52</v>
      </c>
      <c r="C3" s="110" t="s">
        <v>100</v>
      </c>
      <c r="D3" s="110" t="s">
        <v>102</v>
      </c>
      <c r="E3" s="111">
        <v>20516.117999999999</v>
      </c>
      <c r="F3" s="111">
        <v>0</v>
      </c>
      <c r="G3" s="112">
        <v>0</v>
      </c>
      <c r="H3" s="111">
        <v>0</v>
      </c>
      <c r="I3" s="112">
        <v>0</v>
      </c>
      <c r="J3" s="111">
        <v>0</v>
      </c>
      <c r="K3" s="112">
        <v>0</v>
      </c>
      <c r="L3" s="111">
        <v>0</v>
      </c>
      <c r="M3" s="113" t="s">
        <v>201</v>
      </c>
    </row>
    <row r="4" spans="1:13" x14ac:dyDescent="0.25">
      <c r="A4" s="110" t="s">
        <v>155</v>
      </c>
      <c r="B4" s="110" t="s">
        <v>52</v>
      </c>
      <c r="C4" s="110" t="s">
        <v>103</v>
      </c>
      <c r="D4" s="110" t="s">
        <v>101</v>
      </c>
      <c r="E4" s="111">
        <v>41032.23626666666</v>
      </c>
      <c r="F4" s="111">
        <v>0</v>
      </c>
      <c r="G4" s="112">
        <v>0</v>
      </c>
      <c r="H4" s="111">
        <v>0</v>
      </c>
      <c r="I4" s="112">
        <v>0</v>
      </c>
      <c r="J4" s="111">
        <v>0</v>
      </c>
      <c r="K4" s="112">
        <v>0</v>
      </c>
      <c r="L4" s="111">
        <v>0</v>
      </c>
      <c r="M4" s="113" t="s">
        <v>201</v>
      </c>
    </row>
    <row r="5" spans="1:13" x14ac:dyDescent="0.25">
      <c r="A5" s="110" t="s">
        <v>155</v>
      </c>
      <c r="B5" s="110" t="s">
        <v>52</v>
      </c>
      <c r="C5" s="110" t="s">
        <v>103</v>
      </c>
      <c r="D5" s="110" t="s">
        <v>102</v>
      </c>
      <c r="E5" s="111">
        <v>20516.11813333333</v>
      </c>
      <c r="F5" s="111">
        <v>0</v>
      </c>
      <c r="G5" s="112">
        <v>0</v>
      </c>
      <c r="H5" s="111">
        <v>0</v>
      </c>
      <c r="I5" s="112">
        <v>0</v>
      </c>
      <c r="J5" s="111">
        <v>0</v>
      </c>
      <c r="K5" s="112">
        <v>0</v>
      </c>
      <c r="L5" s="111">
        <v>0</v>
      </c>
      <c r="M5" s="113" t="s">
        <v>201</v>
      </c>
    </row>
    <row r="6" spans="1:13" x14ac:dyDescent="0.25">
      <c r="A6" s="110" t="s">
        <v>155</v>
      </c>
      <c r="B6" s="110" t="s">
        <v>52</v>
      </c>
      <c r="C6" s="110" t="s">
        <v>135</v>
      </c>
      <c r="D6" s="110" t="s">
        <v>136</v>
      </c>
      <c r="E6" s="111">
        <v>116529.73999999999</v>
      </c>
      <c r="F6" s="111">
        <v>0</v>
      </c>
      <c r="G6" s="112">
        <v>0</v>
      </c>
      <c r="H6" s="111">
        <v>0</v>
      </c>
      <c r="I6" s="112">
        <v>0</v>
      </c>
      <c r="J6" s="111">
        <v>0</v>
      </c>
      <c r="K6" s="112">
        <v>0</v>
      </c>
      <c r="L6" s="111">
        <v>0</v>
      </c>
      <c r="M6" s="113" t="s">
        <v>201</v>
      </c>
    </row>
    <row r="7" spans="1:13" x14ac:dyDescent="0.25">
      <c r="A7" s="110" t="s">
        <v>155</v>
      </c>
      <c r="B7" s="110" t="s">
        <v>52</v>
      </c>
      <c r="C7" s="110" t="s">
        <v>92</v>
      </c>
      <c r="D7" s="110" t="s">
        <v>93</v>
      </c>
      <c r="E7" s="111">
        <v>3632.6453241000008</v>
      </c>
      <c r="F7" s="111">
        <v>3632.6453241000008</v>
      </c>
      <c r="G7" s="112">
        <v>1</v>
      </c>
      <c r="H7" s="111">
        <v>3632.6453241000008</v>
      </c>
      <c r="I7" s="112">
        <v>1</v>
      </c>
      <c r="J7" s="111">
        <v>3632.6453241000008</v>
      </c>
      <c r="K7" s="112">
        <v>1</v>
      </c>
      <c r="L7" s="111">
        <v>3632.6453241000008</v>
      </c>
      <c r="M7" s="113" t="s">
        <v>202</v>
      </c>
    </row>
    <row r="8" spans="1:13" ht="30" x14ac:dyDescent="0.25">
      <c r="A8" s="110" t="s">
        <v>155</v>
      </c>
      <c r="B8" s="110" t="s">
        <v>52</v>
      </c>
      <c r="C8" s="110" t="s">
        <v>94</v>
      </c>
      <c r="D8" s="110" t="s">
        <v>51</v>
      </c>
      <c r="E8" s="111">
        <v>66526.931673225001</v>
      </c>
      <c r="F8" s="111">
        <v>66526.931673225001</v>
      </c>
      <c r="G8" s="112">
        <v>1</v>
      </c>
      <c r="H8" s="111">
        <v>66526.931673225001</v>
      </c>
      <c r="I8" s="112">
        <v>1</v>
      </c>
      <c r="J8" s="111">
        <v>66526.931673225001</v>
      </c>
      <c r="K8" s="112">
        <v>1</v>
      </c>
      <c r="L8" s="111">
        <v>66526.931673225001</v>
      </c>
      <c r="M8" s="113" t="s">
        <v>202</v>
      </c>
    </row>
    <row r="9" spans="1:13" ht="30" x14ac:dyDescent="0.25">
      <c r="A9" s="110" t="s">
        <v>155</v>
      </c>
      <c r="B9" s="110" t="s">
        <v>52</v>
      </c>
      <c r="C9" s="110" t="s">
        <v>95</v>
      </c>
      <c r="D9" s="110" t="s">
        <v>168</v>
      </c>
      <c r="E9" s="111">
        <v>27322.570000000007</v>
      </c>
      <c r="F9" s="111">
        <v>27322.570000000007</v>
      </c>
      <c r="G9" s="112">
        <v>1</v>
      </c>
      <c r="H9" s="111">
        <v>27322.570000000007</v>
      </c>
      <c r="I9" s="112">
        <v>1</v>
      </c>
      <c r="J9" s="111">
        <v>27322.570000000007</v>
      </c>
      <c r="K9" s="112">
        <v>1</v>
      </c>
      <c r="L9" s="111">
        <v>27322.570000000007</v>
      </c>
      <c r="M9" s="113" t="s">
        <v>202</v>
      </c>
    </row>
    <row r="10" spans="1:13" ht="30" x14ac:dyDescent="0.25">
      <c r="A10" s="110" t="s">
        <v>155</v>
      </c>
      <c r="B10" s="110" t="s">
        <v>52</v>
      </c>
      <c r="C10" s="110" t="s">
        <v>127</v>
      </c>
      <c r="D10" s="110" t="s">
        <v>74</v>
      </c>
      <c r="E10" s="111">
        <v>4422.2285714285708</v>
      </c>
      <c r="F10" s="111">
        <v>1105.5571428571427</v>
      </c>
      <c r="G10" s="112">
        <v>0.25</v>
      </c>
      <c r="H10" s="111">
        <v>0</v>
      </c>
      <c r="I10" s="112">
        <v>0</v>
      </c>
      <c r="J10" s="111">
        <v>0</v>
      </c>
      <c r="K10" s="112">
        <v>0</v>
      </c>
      <c r="L10" s="111">
        <v>0</v>
      </c>
      <c r="M10" s="113" t="s">
        <v>201</v>
      </c>
    </row>
    <row r="11" spans="1:13" ht="30" x14ac:dyDescent="0.25">
      <c r="A11" s="110" t="s">
        <v>155</v>
      </c>
      <c r="B11" s="110" t="s">
        <v>52</v>
      </c>
      <c r="C11" s="110" t="s">
        <v>127</v>
      </c>
      <c r="D11" s="110" t="s">
        <v>46</v>
      </c>
      <c r="E11" s="111">
        <v>3316.6714285714279</v>
      </c>
      <c r="F11" s="111">
        <v>0</v>
      </c>
      <c r="G11" s="112">
        <v>0</v>
      </c>
      <c r="H11" s="111">
        <v>0</v>
      </c>
      <c r="I11" s="112">
        <v>0</v>
      </c>
      <c r="J11" s="111">
        <v>0</v>
      </c>
      <c r="K11" s="112">
        <v>0</v>
      </c>
      <c r="L11" s="111">
        <v>0</v>
      </c>
      <c r="M11" s="113" t="s">
        <v>201</v>
      </c>
    </row>
    <row r="12" spans="1:13" ht="30" x14ac:dyDescent="0.25">
      <c r="A12" s="110" t="s">
        <v>155</v>
      </c>
      <c r="B12" s="110" t="s">
        <v>52</v>
      </c>
      <c r="C12" s="110" t="s">
        <v>129</v>
      </c>
      <c r="D12" s="110" t="s">
        <v>74</v>
      </c>
      <c r="E12" s="111">
        <v>12606.699999999999</v>
      </c>
      <c r="F12" s="111">
        <v>12606.699999999999</v>
      </c>
      <c r="G12" s="112">
        <v>1</v>
      </c>
      <c r="H12" s="111">
        <v>12606.699999999999</v>
      </c>
      <c r="I12" s="112">
        <v>1</v>
      </c>
      <c r="J12" s="111">
        <v>12606.699999999999</v>
      </c>
      <c r="K12" s="112">
        <v>1</v>
      </c>
      <c r="L12" s="111">
        <v>12606.699999999999</v>
      </c>
      <c r="M12" s="113" t="s">
        <v>202</v>
      </c>
    </row>
    <row r="13" spans="1:13" ht="30" x14ac:dyDescent="0.25">
      <c r="A13" s="110" t="s">
        <v>155</v>
      </c>
      <c r="B13" s="110" t="s">
        <v>52</v>
      </c>
      <c r="C13" s="110" t="s">
        <v>212</v>
      </c>
      <c r="D13" s="110" t="s">
        <v>213</v>
      </c>
      <c r="E13" s="111">
        <v>437.82982499999997</v>
      </c>
      <c r="F13" s="111">
        <v>344.00914821428569</v>
      </c>
      <c r="G13" s="112">
        <v>0.7857142857142857</v>
      </c>
      <c r="H13" s="111">
        <v>344.00914821428569</v>
      </c>
      <c r="I13" s="112">
        <v>0.7857142857142857</v>
      </c>
      <c r="J13" s="111">
        <v>344.00914821428569</v>
      </c>
      <c r="K13" s="112">
        <v>0.7857142857142857</v>
      </c>
      <c r="L13" s="111">
        <v>0</v>
      </c>
      <c r="M13" s="113" t="s">
        <v>201</v>
      </c>
    </row>
    <row r="14" spans="1:13" ht="30" x14ac:dyDescent="0.25">
      <c r="A14" s="110" t="s">
        <v>155</v>
      </c>
      <c r="B14" s="110" t="s">
        <v>52</v>
      </c>
      <c r="C14" s="110" t="s">
        <v>124</v>
      </c>
      <c r="D14" s="110" t="s">
        <v>74</v>
      </c>
      <c r="E14" s="111">
        <v>11821.4</v>
      </c>
      <c r="F14" s="111">
        <v>11821.4</v>
      </c>
      <c r="G14" s="112">
        <v>1</v>
      </c>
      <c r="H14" s="111">
        <v>11821.4</v>
      </c>
      <c r="I14" s="112">
        <v>1</v>
      </c>
      <c r="J14" s="111">
        <v>11821.4</v>
      </c>
      <c r="K14" s="112">
        <v>1</v>
      </c>
      <c r="L14" s="111">
        <v>11821.4</v>
      </c>
      <c r="M14" s="113" t="s">
        <v>202</v>
      </c>
    </row>
    <row r="15" spans="1:13" ht="30" x14ac:dyDescent="0.25">
      <c r="A15" s="110" t="s">
        <v>155</v>
      </c>
      <c r="B15" s="110" t="s">
        <v>52</v>
      </c>
      <c r="C15" s="110" t="s">
        <v>167</v>
      </c>
      <c r="D15" s="110" t="s">
        <v>74</v>
      </c>
      <c r="E15" s="111">
        <v>13649.199999999997</v>
      </c>
      <c r="F15" s="111">
        <v>13649.199999999997</v>
      </c>
      <c r="G15" s="112">
        <v>1</v>
      </c>
      <c r="H15" s="111">
        <v>13649.199999999997</v>
      </c>
      <c r="I15" s="112">
        <v>1</v>
      </c>
      <c r="J15" s="111">
        <v>13649.199999999997</v>
      </c>
      <c r="K15" s="112">
        <v>1</v>
      </c>
      <c r="L15" s="111">
        <v>13649.199999999997</v>
      </c>
      <c r="M15" s="113" t="s">
        <v>202</v>
      </c>
    </row>
    <row r="16" spans="1:13" ht="30" x14ac:dyDescent="0.25">
      <c r="A16" s="110" t="s">
        <v>155</v>
      </c>
      <c r="B16" s="110" t="s">
        <v>52</v>
      </c>
      <c r="C16" s="110" t="s">
        <v>73</v>
      </c>
      <c r="D16" s="110" t="s">
        <v>74</v>
      </c>
      <c r="E16" s="111">
        <v>18010.695291250006</v>
      </c>
      <c r="F16" s="111">
        <v>12607.486703875004</v>
      </c>
      <c r="G16" s="112">
        <v>0.7</v>
      </c>
      <c r="H16" s="111">
        <v>0</v>
      </c>
      <c r="I16" s="112">
        <v>0</v>
      </c>
      <c r="J16" s="111">
        <v>0</v>
      </c>
      <c r="K16" s="112">
        <v>0</v>
      </c>
      <c r="L16" s="111">
        <v>0</v>
      </c>
      <c r="M16" s="113" t="s">
        <v>201</v>
      </c>
    </row>
    <row r="17" spans="1:13" ht="30" x14ac:dyDescent="0.25">
      <c r="A17" s="110" t="s">
        <v>155</v>
      </c>
      <c r="B17" s="110" t="s">
        <v>52</v>
      </c>
      <c r="C17" s="110" t="s">
        <v>90</v>
      </c>
      <c r="D17" s="110" t="s">
        <v>74</v>
      </c>
      <c r="E17" s="111">
        <v>14499.954724850006</v>
      </c>
      <c r="F17" s="111">
        <v>14499.954724850006</v>
      </c>
      <c r="G17" s="112">
        <v>1</v>
      </c>
      <c r="H17" s="111">
        <v>14499.954724850006</v>
      </c>
      <c r="I17" s="112">
        <v>1</v>
      </c>
      <c r="J17" s="111">
        <v>14499.954724850006</v>
      </c>
      <c r="K17" s="112">
        <v>1</v>
      </c>
      <c r="L17" s="111">
        <v>14499.954724850006</v>
      </c>
      <c r="M17" s="113" t="s">
        <v>202</v>
      </c>
    </row>
    <row r="18" spans="1:13" x14ac:dyDescent="0.25">
      <c r="A18" s="110" t="s">
        <v>155</v>
      </c>
      <c r="B18" s="110" t="s">
        <v>105</v>
      </c>
      <c r="C18" s="110" t="s">
        <v>173</v>
      </c>
      <c r="D18" s="110" t="s">
        <v>107</v>
      </c>
      <c r="E18" s="111">
        <v>1420480</v>
      </c>
      <c r="F18" s="114"/>
      <c r="G18" s="114"/>
      <c r="H18" s="114"/>
      <c r="I18" s="114"/>
      <c r="J18" s="114"/>
      <c r="K18" s="114"/>
      <c r="L18" s="111">
        <v>0</v>
      </c>
      <c r="M18" s="113" t="s">
        <v>201</v>
      </c>
    </row>
    <row r="19" spans="1:13" x14ac:dyDescent="0.25">
      <c r="A19" s="110" t="s">
        <v>155</v>
      </c>
      <c r="B19" s="110" t="s">
        <v>105</v>
      </c>
      <c r="C19" s="110" t="s">
        <v>174</v>
      </c>
      <c r="D19" s="110" t="s">
        <v>107</v>
      </c>
      <c r="E19" s="111">
        <v>352478.99232000008</v>
      </c>
      <c r="F19" s="114"/>
      <c r="G19" s="114"/>
      <c r="H19" s="114"/>
      <c r="I19" s="114"/>
      <c r="J19" s="114"/>
      <c r="K19" s="114"/>
      <c r="L19" s="111">
        <v>0</v>
      </c>
      <c r="M19" s="113" t="s">
        <v>201</v>
      </c>
    </row>
    <row r="20" spans="1:13" x14ac:dyDescent="0.25">
      <c r="A20" s="110" t="s">
        <v>155</v>
      </c>
      <c r="B20" s="110" t="s">
        <v>105</v>
      </c>
      <c r="C20" s="110" t="s">
        <v>41</v>
      </c>
      <c r="D20" s="110" t="s">
        <v>107</v>
      </c>
      <c r="E20" s="111">
        <v>250809.98000000007</v>
      </c>
      <c r="F20" s="114"/>
      <c r="G20" s="114"/>
      <c r="H20" s="114"/>
      <c r="I20" s="114"/>
      <c r="J20" s="114"/>
      <c r="K20" s="114"/>
      <c r="L20" s="111">
        <v>0</v>
      </c>
      <c r="M20" s="113" t="s">
        <v>201</v>
      </c>
    </row>
    <row r="21" spans="1:13" x14ac:dyDescent="0.25">
      <c r="A21" s="110" t="s">
        <v>155</v>
      </c>
      <c r="B21" s="110" t="s">
        <v>105</v>
      </c>
      <c r="C21" s="110" t="s">
        <v>175</v>
      </c>
      <c r="D21" s="110" t="s">
        <v>107</v>
      </c>
      <c r="E21" s="111">
        <v>1244360</v>
      </c>
      <c r="F21" s="114"/>
      <c r="G21" s="114"/>
      <c r="H21" s="114"/>
      <c r="I21" s="114"/>
      <c r="J21" s="114"/>
      <c r="K21" s="114"/>
      <c r="L21" s="111">
        <v>0</v>
      </c>
      <c r="M21" s="113" t="s">
        <v>201</v>
      </c>
    </row>
    <row r="22" spans="1:13" x14ac:dyDescent="0.25">
      <c r="A22" s="110" t="s">
        <v>155</v>
      </c>
      <c r="B22" s="110" t="s">
        <v>105</v>
      </c>
      <c r="C22" s="110" t="s">
        <v>176</v>
      </c>
      <c r="D22" s="110" t="s">
        <v>107</v>
      </c>
      <c r="E22" s="111">
        <v>1216020</v>
      </c>
      <c r="F22" s="114"/>
      <c r="G22" s="114"/>
      <c r="H22" s="114"/>
      <c r="I22" s="114"/>
      <c r="J22" s="114"/>
      <c r="K22" s="114"/>
      <c r="L22" s="111">
        <v>0</v>
      </c>
      <c r="M22" s="113" t="s">
        <v>201</v>
      </c>
    </row>
    <row r="23" spans="1:13" x14ac:dyDescent="0.25">
      <c r="A23" s="110" t="s">
        <v>155</v>
      </c>
      <c r="B23" s="110" t="s">
        <v>105</v>
      </c>
      <c r="C23" s="110" t="s">
        <v>177</v>
      </c>
      <c r="D23" s="110" t="s">
        <v>107</v>
      </c>
      <c r="E23" s="111">
        <v>1165700</v>
      </c>
      <c r="F23" s="114"/>
      <c r="G23" s="114"/>
      <c r="H23" s="114"/>
      <c r="I23" s="114"/>
      <c r="J23" s="114"/>
      <c r="K23" s="114"/>
      <c r="L23" s="111">
        <v>0</v>
      </c>
      <c r="M23" s="113" t="s">
        <v>201</v>
      </c>
    </row>
    <row r="24" spans="1:13" x14ac:dyDescent="0.25">
      <c r="A24" s="110" t="s">
        <v>155</v>
      </c>
      <c r="B24" s="110" t="s">
        <v>105</v>
      </c>
      <c r="C24" s="110" t="s">
        <v>178</v>
      </c>
      <c r="D24" s="110" t="s">
        <v>107</v>
      </c>
      <c r="E24" s="111">
        <v>1049600</v>
      </c>
      <c r="F24" s="114"/>
      <c r="G24" s="114"/>
      <c r="H24" s="114"/>
      <c r="I24" s="114"/>
      <c r="J24" s="114"/>
      <c r="K24" s="114"/>
      <c r="L24" s="111">
        <v>0</v>
      </c>
      <c r="M24" s="113" t="s">
        <v>201</v>
      </c>
    </row>
    <row r="25" spans="1:13" x14ac:dyDescent="0.25">
      <c r="A25" s="110" t="s">
        <v>155</v>
      </c>
      <c r="B25" s="110" t="s">
        <v>105</v>
      </c>
      <c r="C25" s="110" t="s">
        <v>146</v>
      </c>
      <c r="D25" s="110" t="s">
        <v>107</v>
      </c>
      <c r="E25" s="111">
        <v>909930</v>
      </c>
      <c r="F25" s="111">
        <v>661767.27272727271</v>
      </c>
      <c r="G25" s="112">
        <v>0.72727272727272729</v>
      </c>
      <c r="H25" s="111">
        <v>661767.27272727271</v>
      </c>
      <c r="I25" s="112">
        <v>0.72727272727272729</v>
      </c>
      <c r="J25" s="111">
        <v>661767.27272727271</v>
      </c>
      <c r="K25" s="112">
        <v>0.72727272727272729</v>
      </c>
      <c r="L25" s="111">
        <v>0</v>
      </c>
      <c r="M25" s="113" t="s">
        <v>201</v>
      </c>
    </row>
    <row r="26" spans="1:13" x14ac:dyDescent="0.25">
      <c r="A26" s="110" t="s">
        <v>155</v>
      </c>
      <c r="B26" s="110" t="s">
        <v>105</v>
      </c>
      <c r="C26" s="110" t="s">
        <v>172</v>
      </c>
      <c r="D26" s="110" t="s">
        <v>107</v>
      </c>
      <c r="E26" s="111">
        <v>1424750</v>
      </c>
      <c r="F26" s="114"/>
      <c r="G26" s="114"/>
      <c r="H26" s="114"/>
      <c r="I26" s="114"/>
      <c r="J26" s="114"/>
      <c r="K26" s="114"/>
      <c r="L26" s="111">
        <v>0</v>
      </c>
      <c r="M26" s="113" t="s">
        <v>201</v>
      </c>
    </row>
    <row r="27" spans="1:13" x14ac:dyDescent="0.25">
      <c r="A27" s="110" t="s">
        <v>155</v>
      </c>
      <c r="B27" s="110" t="s">
        <v>190</v>
      </c>
      <c r="C27" s="110" t="s">
        <v>172</v>
      </c>
      <c r="D27" s="110" t="s">
        <v>184</v>
      </c>
      <c r="E27" s="111">
        <v>1105480</v>
      </c>
      <c r="F27" s="114"/>
      <c r="G27" s="114"/>
      <c r="H27" s="114"/>
      <c r="I27" s="114"/>
      <c r="J27" s="114"/>
      <c r="K27" s="114"/>
      <c r="L27" s="111">
        <v>0</v>
      </c>
      <c r="M27" s="113" t="s">
        <v>201</v>
      </c>
    </row>
    <row r="28" spans="1:13" x14ac:dyDescent="0.25">
      <c r="A28" s="110" t="s">
        <v>155</v>
      </c>
      <c r="B28" s="110" t="s">
        <v>105</v>
      </c>
      <c r="C28" s="110" t="s">
        <v>147</v>
      </c>
      <c r="D28" s="110" t="s">
        <v>107</v>
      </c>
      <c r="E28" s="111">
        <v>949100</v>
      </c>
      <c r="F28" s="111">
        <v>690254.54545454553</v>
      </c>
      <c r="G28" s="112">
        <v>0.7272727272727274</v>
      </c>
      <c r="H28" s="111">
        <v>690254.54545454553</v>
      </c>
      <c r="I28" s="112">
        <v>0.7272727272727274</v>
      </c>
      <c r="J28" s="111">
        <v>517690.90909090906</v>
      </c>
      <c r="K28" s="112">
        <v>0.54545454545454541</v>
      </c>
      <c r="L28" s="111">
        <v>0</v>
      </c>
      <c r="M28" s="113" t="s">
        <v>201</v>
      </c>
    </row>
    <row r="29" spans="1:13" x14ac:dyDescent="0.25">
      <c r="A29" s="110" t="s">
        <v>155</v>
      </c>
      <c r="B29" s="110" t="s">
        <v>105</v>
      </c>
      <c r="C29" s="110" t="s">
        <v>47</v>
      </c>
      <c r="D29" s="110" t="s">
        <v>107</v>
      </c>
      <c r="E29" s="111">
        <v>398423.89138000004</v>
      </c>
      <c r="F29" s="114"/>
      <c r="G29" s="114"/>
      <c r="H29" s="114"/>
      <c r="I29" s="114"/>
      <c r="J29" s="114"/>
      <c r="K29" s="114"/>
      <c r="L29" s="111">
        <v>0</v>
      </c>
      <c r="M29" s="113" t="s">
        <v>201</v>
      </c>
    </row>
    <row r="30" spans="1:13" x14ac:dyDescent="0.25">
      <c r="A30" s="110" t="s">
        <v>155</v>
      </c>
      <c r="B30" s="110" t="s">
        <v>47</v>
      </c>
      <c r="C30" s="110" t="s">
        <v>48</v>
      </c>
      <c r="D30" s="110" t="s">
        <v>168</v>
      </c>
      <c r="E30" s="111">
        <v>14356.644800000009</v>
      </c>
      <c r="F30" s="111">
        <v>14356.644800000009</v>
      </c>
      <c r="G30" s="112">
        <v>1</v>
      </c>
      <c r="H30" s="111">
        <v>14356.644800000009</v>
      </c>
      <c r="I30" s="112">
        <v>1</v>
      </c>
      <c r="J30" s="111">
        <v>14356.644800000009</v>
      </c>
      <c r="K30" s="112">
        <v>1</v>
      </c>
      <c r="L30" s="111">
        <v>14356.644800000009</v>
      </c>
      <c r="M30" s="113" t="s">
        <v>202</v>
      </c>
    </row>
    <row r="31" spans="1:13" x14ac:dyDescent="0.25">
      <c r="A31" s="110" t="s">
        <v>155</v>
      </c>
      <c r="B31" s="110" t="s">
        <v>47</v>
      </c>
      <c r="C31" s="110" t="s">
        <v>48</v>
      </c>
      <c r="D31" s="110" t="s">
        <v>49</v>
      </c>
      <c r="E31" s="111">
        <v>24226.838100000015</v>
      </c>
      <c r="F31" s="111">
        <v>24226.838100000015</v>
      </c>
      <c r="G31" s="112">
        <v>1</v>
      </c>
      <c r="H31" s="111">
        <v>24226.838100000015</v>
      </c>
      <c r="I31" s="112">
        <v>1</v>
      </c>
      <c r="J31" s="111">
        <v>24226.838100000015</v>
      </c>
      <c r="K31" s="112">
        <v>1</v>
      </c>
      <c r="L31" s="111">
        <v>24226.838100000015</v>
      </c>
      <c r="M31" s="113" t="s">
        <v>202</v>
      </c>
    </row>
    <row r="32" spans="1:13" x14ac:dyDescent="0.25">
      <c r="A32" s="110" t="s">
        <v>155</v>
      </c>
      <c r="B32" s="110" t="s">
        <v>105</v>
      </c>
      <c r="C32" s="110" t="s">
        <v>179</v>
      </c>
      <c r="D32" s="110" t="s">
        <v>107</v>
      </c>
      <c r="E32" s="111">
        <v>270673.31</v>
      </c>
      <c r="F32" s="111">
        <v>146614.70958333332</v>
      </c>
      <c r="G32" s="112">
        <v>0.54166666666666663</v>
      </c>
      <c r="H32" s="111">
        <v>135336.655</v>
      </c>
      <c r="I32" s="112">
        <v>0.5</v>
      </c>
      <c r="J32" s="111">
        <v>135336.655</v>
      </c>
      <c r="K32" s="112">
        <v>0.5</v>
      </c>
      <c r="L32" s="111">
        <v>0</v>
      </c>
      <c r="M32" s="113" t="s">
        <v>201</v>
      </c>
    </row>
    <row r="33" spans="1:13" x14ac:dyDescent="0.25">
      <c r="A33" s="110" t="s">
        <v>155</v>
      </c>
      <c r="B33" s="110" t="s">
        <v>105</v>
      </c>
      <c r="C33" s="110" t="s">
        <v>180</v>
      </c>
      <c r="D33" s="110" t="s">
        <v>107</v>
      </c>
      <c r="E33" s="111">
        <v>1586230</v>
      </c>
      <c r="F33" s="111">
        <v>859207.91666666663</v>
      </c>
      <c r="G33" s="112">
        <v>0.54166666666666663</v>
      </c>
      <c r="H33" s="111">
        <v>793115</v>
      </c>
      <c r="I33" s="112">
        <v>0.5</v>
      </c>
      <c r="J33" s="111">
        <v>793115</v>
      </c>
      <c r="K33" s="112">
        <v>0.5</v>
      </c>
      <c r="L33" s="111">
        <v>0</v>
      </c>
      <c r="M33" s="113" t="s">
        <v>201</v>
      </c>
    </row>
    <row r="34" spans="1:13" x14ac:dyDescent="0.25">
      <c r="A34" s="110" t="s">
        <v>155</v>
      </c>
      <c r="B34" s="110" t="s">
        <v>105</v>
      </c>
      <c r="C34" s="110" t="s">
        <v>181</v>
      </c>
      <c r="D34" s="110" t="s">
        <v>107</v>
      </c>
      <c r="E34" s="111">
        <v>231366.76</v>
      </c>
      <c r="F34" s="111">
        <v>168266.73454545456</v>
      </c>
      <c r="G34" s="112">
        <v>0.72727272727272729</v>
      </c>
      <c r="H34" s="111">
        <v>168266.73454545456</v>
      </c>
      <c r="I34" s="112">
        <v>0.72727272727272729</v>
      </c>
      <c r="J34" s="111">
        <v>168266.73454545456</v>
      </c>
      <c r="K34" s="112">
        <v>0.72727272727272729</v>
      </c>
      <c r="L34" s="111">
        <v>0</v>
      </c>
      <c r="M34" s="113" t="s">
        <v>201</v>
      </c>
    </row>
    <row r="35" spans="1:13" x14ac:dyDescent="0.25">
      <c r="A35" s="110" t="s">
        <v>155</v>
      </c>
      <c r="B35" s="110" t="s">
        <v>105</v>
      </c>
      <c r="C35" s="110" t="s">
        <v>182</v>
      </c>
      <c r="D35" s="110" t="s">
        <v>107</v>
      </c>
      <c r="E35" s="111">
        <v>1407060</v>
      </c>
      <c r="F35" s="114"/>
      <c r="G35" s="114"/>
      <c r="H35" s="114"/>
      <c r="I35" s="114"/>
      <c r="J35" s="114"/>
      <c r="K35" s="114"/>
      <c r="L35" s="111">
        <v>0</v>
      </c>
      <c r="M35" s="113" t="s">
        <v>201</v>
      </c>
    </row>
    <row r="36" spans="1:13" x14ac:dyDescent="0.25">
      <c r="A36" s="110" t="s">
        <v>155</v>
      </c>
      <c r="B36" s="110" t="s">
        <v>105</v>
      </c>
      <c r="C36" s="110" t="s">
        <v>183</v>
      </c>
      <c r="D36" s="110" t="s">
        <v>107</v>
      </c>
      <c r="E36" s="111">
        <v>1425220</v>
      </c>
      <c r="F36" s="114"/>
      <c r="G36" s="114"/>
      <c r="H36" s="114"/>
      <c r="I36" s="114"/>
      <c r="J36" s="114"/>
      <c r="K36" s="114"/>
      <c r="L36" s="111">
        <v>0</v>
      </c>
      <c r="M36" s="113" t="s">
        <v>201</v>
      </c>
    </row>
    <row r="37" spans="1:13" x14ac:dyDescent="0.25">
      <c r="A37" s="110" t="s">
        <v>155</v>
      </c>
      <c r="B37" s="110" t="s">
        <v>44</v>
      </c>
      <c r="C37" s="110" t="s">
        <v>169</v>
      </c>
      <c r="D37" s="110" t="s">
        <v>46</v>
      </c>
      <c r="E37" s="111">
        <v>111189.83999999997</v>
      </c>
      <c r="F37" s="111">
        <v>0</v>
      </c>
      <c r="G37" s="112">
        <v>0</v>
      </c>
      <c r="H37" s="111">
        <v>0</v>
      </c>
      <c r="I37" s="112">
        <v>0</v>
      </c>
      <c r="J37" s="111">
        <v>0</v>
      </c>
      <c r="K37" s="112">
        <v>0</v>
      </c>
      <c r="L37" s="111">
        <v>0</v>
      </c>
      <c r="M37" s="113" t="s">
        <v>201</v>
      </c>
    </row>
    <row r="38" spans="1:13" x14ac:dyDescent="0.25">
      <c r="A38" s="110" t="s">
        <v>155</v>
      </c>
      <c r="B38" s="110" t="s">
        <v>44</v>
      </c>
      <c r="C38" s="110" t="s">
        <v>85</v>
      </c>
      <c r="D38" s="110" t="s">
        <v>46</v>
      </c>
      <c r="E38" s="111">
        <v>112594.33999999989</v>
      </c>
      <c r="F38" s="111">
        <v>0</v>
      </c>
      <c r="G38" s="112">
        <v>0</v>
      </c>
      <c r="H38" s="111">
        <v>0</v>
      </c>
      <c r="I38" s="112">
        <v>0</v>
      </c>
      <c r="J38" s="111">
        <v>0</v>
      </c>
      <c r="K38" s="112">
        <v>0</v>
      </c>
      <c r="L38" s="111">
        <v>0</v>
      </c>
      <c r="M38" s="113" t="s">
        <v>201</v>
      </c>
    </row>
    <row r="39" spans="1:13" x14ac:dyDescent="0.25">
      <c r="A39" s="110" t="s">
        <v>155</v>
      </c>
      <c r="B39" s="110" t="s">
        <v>44</v>
      </c>
      <c r="C39" s="110" t="s">
        <v>82</v>
      </c>
      <c r="D39" s="110" t="s">
        <v>46</v>
      </c>
      <c r="E39" s="111">
        <v>103605.23999999985</v>
      </c>
      <c r="F39" s="111">
        <v>0</v>
      </c>
      <c r="G39" s="112">
        <v>0</v>
      </c>
      <c r="H39" s="111">
        <v>0</v>
      </c>
      <c r="I39" s="112">
        <v>0</v>
      </c>
      <c r="J39" s="111">
        <v>0</v>
      </c>
      <c r="K39" s="112">
        <v>0</v>
      </c>
      <c r="L39" s="111">
        <v>0</v>
      </c>
      <c r="M39" s="113" t="s">
        <v>201</v>
      </c>
    </row>
    <row r="40" spans="1:13" x14ac:dyDescent="0.25">
      <c r="A40" s="110" t="s">
        <v>155</v>
      </c>
      <c r="B40" s="110" t="s">
        <v>44</v>
      </c>
      <c r="C40" s="110" t="s">
        <v>81</v>
      </c>
      <c r="D40" s="110" t="s">
        <v>46</v>
      </c>
      <c r="E40" s="111">
        <v>95925.059999999983</v>
      </c>
      <c r="F40" s="111">
        <v>95925.059999999983</v>
      </c>
      <c r="G40" s="112">
        <v>1</v>
      </c>
      <c r="H40" s="111">
        <v>95925.059999999983</v>
      </c>
      <c r="I40" s="112">
        <v>1</v>
      </c>
      <c r="J40" s="111">
        <v>95925.059999999983</v>
      </c>
      <c r="K40" s="112">
        <v>1</v>
      </c>
      <c r="L40" s="111">
        <v>95925.059999999983</v>
      </c>
      <c r="M40" s="113" t="s">
        <v>202</v>
      </c>
    </row>
    <row r="41" spans="1:13" x14ac:dyDescent="0.25">
      <c r="A41" s="110" t="s">
        <v>155</v>
      </c>
      <c r="B41" s="110" t="s">
        <v>44</v>
      </c>
      <c r="C41" s="110" t="s">
        <v>75</v>
      </c>
      <c r="D41" s="110" t="s">
        <v>46</v>
      </c>
      <c r="E41" s="111">
        <v>95809.140000000101</v>
      </c>
      <c r="F41" s="111">
        <v>95809.140000000101</v>
      </c>
      <c r="G41" s="112">
        <v>1</v>
      </c>
      <c r="H41" s="111">
        <v>95809.140000000101</v>
      </c>
      <c r="I41" s="112">
        <v>1</v>
      </c>
      <c r="J41" s="111">
        <v>95809.140000000101</v>
      </c>
      <c r="K41" s="112">
        <v>1</v>
      </c>
      <c r="L41" s="111">
        <v>95809.140000000101</v>
      </c>
      <c r="M41" s="113" t="s">
        <v>202</v>
      </c>
    </row>
    <row r="42" spans="1:13" x14ac:dyDescent="0.25">
      <c r="A42" s="110" t="s">
        <v>155</v>
      </c>
      <c r="B42" s="110" t="s">
        <v>44</v>
      </c>
      <c r="C42" s="110" t="s">
        <v>72</v>
      </c>
      <c r="D42" s="110" t="s">
        <v>46</v>
      </c>
      <c r="E42" s="111">
        <v>95330.38367840006</v>
      </c>
      <c r="F42" s="111">
        <v>95330.38367840006</v>
      </c>
      <c r="G42" s="112">
        <v>1</v>
      </c>
      <c r="H42" s="111">
        <v>95330.38367840006</v>
      </c>
      <c r="I42" s="112">
        <v>1</v>
      </c>
      <c r="J42" s="111">
        <v>95330.38367840006</v>
      </c>
      <c r="K42" s="112">
        <v>1</v>
      </c>
      <c r="L42" s="111">
        <v>95330.38367840006</v>
      </c>
      <c r="M42" s="113" t="s">
        <v>202</v>
      </c>
    </row>
    <row r="43" spans="1:13" x14ac:dyDescent="0.25">
      <c r="A43" s="110" t="s">
        <v>155</v>
      </c>
      <c r="B43" s="110" t="s">
        <v>44</v>
      </c>
      <c r="C43" s="110" t="s">
        <v>71</v>
      </c>
      <c r="D43" s="110" t="s">
        <v>46</v>
      </c>
      <c r="E43" s="111">
        <v>134751.15000000011</v>
      </c>
      <c r="F43" s="111">
        <v>134751.15000000011</v>
      </c>
      <c r="G43" s="112">
        <v>1</v>
      </c>
      <c r="H43" s="111">
        <v>134751.15000000011</v>
      </c>
      <c r="I43" s="112">
        <v>1</v>
      </c>
      <c r="J43" s="111">
        <v>134751.15000000011</v>
      </c>
      <c r="K43" s="112">
        <v>1</v>
      </c>
      <c r="L43" s="111">
        <v>134751.15000000011</v>
      </c>
      <c r="M43" s="113" t="s">
        <v>202</v>
      </c>
    </row>
    <row r="44" spans="1:13" x14ac:dyDescent="0.25">
      <c r="A44" s="110" t="s">
        <v>155</v>
      </c>
      <c r="B44" s="110" t="s">
        <v>44</v>
      </c>
      <c r="C44" s="110" t="s">
        <v>45</v>
      </c>
      <c r="D44" s="110" t="s">
        <v>46</v>
      </c>
      <c r="E44" s="111">
        <v>68960.59000000004</v>
      </c>
      <c r="F44" s="111">
        <v>68960.59000000004</v>
      </c>
      <c r="G44" s="112">
        <v>1</v>
      </c>
      <c r="H44" s="111">
        <v>68960.59000000004</v>
      </c>
      <c r="I44" s="112">
        <v>1</v>
      </c>
      <c r="J44" s="111">
        <v>68960.59000000004</v>
      </c>
      <c r="K44" s="112">
        <v>1</v>
      </c>
      <c r="L44" s="111">
        <v>68960.59000000004</v>
      </c>
      <c r="M44" s="113" t="s">
        <v>202</v>
      </c>
    </row>
    <row r="45" spans="1:13" x14ac:dyDescent="0.25">
      <c r="A45" s="110" t="s">
        <v>155</v>
      </c>
      <c r="B45" s="110" t="s">
        <v>52</v>
      </c>
      <c r="C45" s="110" t="s">
        <v>76</v>
      </c>
      <c r="D45" s="110" t="s">
        <v>77</v>
      </c>
      <c r="E45" s="111">
        <v>7944.0538461538436</v>
      </c>
      <c r="F45" s="111">
        <v>0</v>
      </c>
      <c r="G45" s="112">
        <v>0</v>
      </c>
      <c r="H45" s="111">
        <v>0</v>
      </c>
      <c r="I45" s="112">
        <v>0</v>
      </c>
      <c r="J45" s="111">
        <v>0</v>
      </c>
      <c r="K45" s="112">
        <v>0</v>
      </c>
      <c r="L45" s="111">
        <v>0</v>
      </c>
      <c r="M45" s="113" t="s">
        <v>201</v>
      </c>
    </row>
    <row r="46" spans="1:13" x14ac:dyDescent="0.25">
      <c r="A46" s="110" t="s">
        <v>155</v>
      </c>
      <c r="B46" s="110" t="s">
        <v>52</v>
      </c>
      <c r="C46" s="110" t="s">
        <v>76</v>
      </c>
      <c r="D46" s="110" t="s">
        <v>78</v>
      </c>
      <c r="E46" s="111">
        <v>81029.349230769207</v>
      </c>
      <c r="F46" s="111">
        <v>0</v>
      </c>
      <c r="G46" s="112">
        <v>0</v>
      </c>
      <c r="H46" s="111">
        <v>0</v>
      </c>
      <c r="I46" s="112">
        <v>0</v>
      </c>
      <c r="J46" s="111">
        <v>0</v>
      </c>
      <c r="K46" s="112">
        <v>0</v>
      </c>
      <c r="L46" s="111">
        <v>0</v>
      </c>
      <c r="M46" s="113" t="s">
        <v>201</v>
      </c>
    </row>
    <row r="47" spans="1:13" x14ac:dyDescent="0.25">
      <c r="A47" s="110" t="s">
        <v>155</v>
      </c>
      <c r="B47" s="110" t="s">
        <v>52</v>
      </c>
      <c r="C47" s="110" t="s">
        <v>76</v>
      </c>
      <c r="D47" s="110" t="s">
        <v>43</v>
      </c>
      <c r="E47" s="111">
        <v>14299.296923076919</v>
      </c>
      <c r="F47" s="111">
        <v>0</v>
      </c>
      <c r="G47" s="112">
        <v>0</v>
      </c>
      <c r="H47" s="111">
        <v>0</v>
      </c>
      <c r="I47" s="112">
        <v>0</v>
      </c>
      <c r="J47" s="111">
        <v>0</v>
      </c>
      <c r="K47" s="112">
        <v>0</v>
      </c>
      <c r="L47" s="111">
        <v>0</v>
      </c>
      <c r="M47" s="113" t="s">
        <v>201</v>
      </c>
    </row>
    <row r="48" spans="1:13" x14ac:dyDescent="0.25">
      <c r="A48" s="110" t="s">
        <v>155</v>
      </c>
      <c r="B48" s="110" t="s">
        <v>52</v>
      </c>
      <c r="C48" s="110" t="s">
        <v>80</v>
      </c>
      <c r="D48" s="110" t="s">
        <v>77</v>
      </c>
      <c r="E48" s="111">
        <v>1403.721935483871</v>
      </c>
      <c r="F48" s="111">
        <v>0</v>
      </c>
      <c r="G48" s="112">
        <v>0</v>
      </c>
      <c r="H48" s="111">
        <v>0</v>
      </c>
      <c r="I48" s="112">
        <v>0</v>
      </c>
      <c r="J48" s="111">
        <v>0</v>
      </c>
      <c r="K48" s="112">
        <v>0</v>
      </c>
      <c r="L48" s="111">
        <v>0</v>
      </c>
      <c r="M48" s="113" t="s">
        <v>201</v>
      </c>
    </row>
    <row r="49" spans="1:13" x14ac:dyDescent="0.25">
      <c r="A49" s="110" t="s">
        <v>155</v>
      </c>
      <c r="B49" s="110" t="s">
        <v>52</v>
      </c>
      <c r="C49" s="110" t="s">
        <v>80</v>
      </c>
      <c r="D49" s="110" t="s">
        <v>78</v>
      </c>
      <c r="E49" s="111">
        <v>50533.989677419355</v>
      </c>
      <c r="F49" s="111">
        <v>30881.882580645164</v>
      </c>
      <c r="G49" s="112">
        <v>0.61111111111111116</v>
      </c>
      <c r="H49" s="111">
        <v>26670.716774193548</v>
      </c>
      <c r="I49" s="112">
        <v>0.52777777777777779</v>
      </c>
      <c r="J49" s="111">
        <v>12633.497419354839</v>
      </c>
      <c r="K49" s="112">
        <v>0.25</v>
      </c>
      <c r="L49" s="111">
        <v>0</v>
      </c>
      <c r="M49" s="113" t="s">
        <v>201</v>
      </c>
    </row>
    <row r="50" spans="1:13" x14ac:dyDescent="0.25">
      <c r="A50" s="110" t="s">
        <v>155</v>
      </c>
      <c r="B50" s="110" t="s">
        <v>52</v>
      </c>
      <c r="C50" s="110" t="s">
        <v>80</v>
      </c>
      <c r="D50" s="110" t="s">
        <v>79</v>
      </c>
      <c r="E50" s="111">
        <v>33689.326451612906</v>
      </c>
      <c r="F50" s="111">
        <v>12633.497419354841</v>
      </c>
      <c r="G50" s="112">
        <v>0.375</v>
      </c>
      <c r="H50" s="111">
        <v>12633.497419354841</v>
      </c>
      <c r="I50" s="112">
        <v>0.375</v>
      </c>
      <c r="J50" s="111">
        <v>4211.1658064516132</v>
      </c>
      <c r="K50" s="112">
        <v>0.125</v>
      </c>
      <c r="L50" s="111">
        <v>0</v>
      </c>
      <c r="M50" s="113" t="s">
        <v>201</v>
      </c>
    </row>
    <row r="51" spans="1:13" ht="45" x14ac:dyDescent="0.25">
      <c r="A51" s="110" t="s">
        <v>155</v>
      </c>
      <c r="B51" s="110" t="s">
        <v>52</v>
      </c>
      <c r="C51" s="110" t="s">
        <v>80</v>
      </c>
      <c r="D51" s="110" t="s">
        <v>196</v>
      </c>
      <c r="E51" s="111">
        <v>1403.721935483871</v>
      </c>
      <c r="F51" s="111">
        <v>0</v>
      </c>
      <c r="G51" s="112">
        <v>0</v>
      </c>
      <c r="H51" s="111">
        <v>0</v>
      </c>
      <c r="I51" s="112">
        <v>0</v>
      </c>
      <c r="J51" s="111">
        <v>0</v>
      </c>
      <c r="K51" s="112">
        <v>0</v>
      </c>
      <c r="L51" s="111">
        <v>0</v>
      </c>
      <c r="M51" s="113" t="s">
        <v>201</v>
      </c>
    </row>
    <row r="52" spans="1:13" x14ac:dyDescent="0.25">
      <c r="A52" s="110" t="s">
        <v>155</v>
      </c>
      <c r="B52" s="110" t="s">
        <v>52</v>
      </c>
      <c r="C52" s="110" t="s">
        <v>83</v>
      </c>
      <c r="D52" s="110" t="s">
        <v>78</v>
      </c>
      <c r="E52" s="111">
        <v>55105.791044776124</v>
      </c>
      <c r="F52" s="111">
        <v>18368.597014925374</v>
      </c>
      <c r="G52" s="112">
        <v>0.33333333333333331</v>
      </c>
      <c r="H52" s="111">
        <v>7347.4388059701496</v>
      </c>
      <c r="I52" s="112">
        <v>0.13333333333333333</v>
      </c>
      <c r="J52" s="111">
        <v>0</v>
      </c>
      <c r="K52" s="112">
        <v>0</v>
      </c>
      <c r="L52" s="111">
        <v>0</v>
      </c>
      <c r="M52" s="113" t="s">
        <v>201</v>
      </c>
    </row>
    <row r="53" spans="1:13" ht="45" x14ac:dyDescent="0.25">
      <c r="A53" s="110" t="s">
        <v>155</v>
      </c>
      <c r="B53" s="110" t="s">
        <v>52</v>
      </c>
      <c r="C53" s="110" t="s">
        <v>83</v>
      </c>
      <c r="D53" s="110" t="s">
        <v>196</v>
      </c>
      <c r="E53" s="111">
        <v>22042.31641791045</v>
      </c>
      <c r="F53" s="111">
        <v>0</v>
      </c>
      <c r="G53" s="112">
        <v>0</v>
      </c>
      <c r="H53" s="111">
        <v>0</v>
      </c>
      <c r="I53" s="112">
        <v>0</v>
      </c>
      <c r="J53" s="111">
        <v>0</v>
      </c>
      <c r="K53" s="112">
        <v>0</v>
      </c>
      <c r="L53" s="111">
        <v>0</v>
      </c>
      <c r="M53" s="113" t="s">
        <v>201</v>
      </c>
    </row>
    <row r="54" spans="1:13" x14ac:dyDescent="0.25">
      <c r="A54" s="110" t="s">
        <v>155</v>
      </c>
      <c r="B54" s="110" t="s">
        <v>52</v>
      </c>
      <c r="C54" s="110" t="s">
        <v>83</v>
      </c>
      <c r="D54" s="110" t="s">
        <v>89</v>
      </c>
      <c r="E54" s="111">
        <v>4898.2925373134331</v>
      </c>
      <c r="F54" s="111">
        <v>0</v>
      </c>
      <c r="G54" s="112">
        <v>0</v>
      </c>
      <c r="H54" s="111">
        <v>0</v>
      </c>
      <c r="I54" s="112">
        <v>0</v>
      </c>
      <c r="J54" s="111">
        <v>0</v>
      </c>
      <c r="K54" s="112">
        <v>0</v>
      </c>
      <c r="L54" s="111">
        <v>0</v>
      </c>
      <c r="M54" s="113" t="s">
        <v>201</v>
      </c>
    </row>
    <row r="55" spans="1:13" x14ac:dyDescent="0.25">
      <c r="A55" s="110" t="s">
        <v>155</v>
      </c>
      <c r="B55" s="110" t="s">
        <v>52</v>
      </c>
      <c r="C55" s="110" t="s">
        <v>86</v>
      </c>
      <c r="D55" s="110" t="s">
        <v>78</v>
      </c>
      <c r="E55" s="111">
        <v>42616.143529411762</v>
      </c>
      <c r="F55" s="111">
        <v>0</v>
      </c>
      <c r="G55" s="112">
        <v>0</v>
      </c>
      <c r="H55" s="111">
        <v>0</v>
      </c>
      <c r="I55" s="112">
        <v>0</v>
      </c>
      <c r="J55" s="111">
        <v>0</v>
      </c>
      <c r="K55" s="112">
        <v>0</v>
      </c>
      <c r="L55" s="111">
        <v>0</v>
      </c>
      <c r="M55" s="113" t="s">
        <v>201</v>
      </c>
    </row>
    <row r="56" spans="1:13" ht="45" x14ac:dyDescent="0.25">
      <c r="A56" s="110" t="s">
        <v>155</v>
      </c>
      <c r="B56" s="110" t="s">
        <v>52</v>
      </c>
      <c r="C56" s="110" t="s">
        <v>86</v>
      </c>
      <c r="D56" s="110" t="s">
        <v>197</v>
      </c>
      <c r="E56" s="111">
        <v>17756.726470588233</v>
      </c>
      <c r="F56" s="111">
        <v>0</v>
      </c>
      <c r="G56" s="112">
        <v>0</v>
      </c>
      <c r="H56" s="111">
        <v>0</v>
      </c>
      <c r="I56" s="112">
        <v>0</v>
      </c>
      <c r="J56" s="111">
        <v>0</v>
      </c>
      <c r="K56" s="112">
        <v>0</v>
      </c>
      <c r="L56" s="111">
        <v>0</v>
      </c>
      <c r="M56" s="113" t="s">
        <v>201</v>
      </c>
    </row>
    <row r="57" spans="1:13" ht="45" x14ac:dyDescent="0.25">
      <c r="A57" s="110" t="s">
        <v>155</v>
      </c>
      <c r="B57" s="110" t="s">
        <v>52</v>
      </c>
      <c r="C57" s="110" t="s">
        <v>86</v>
      </c>
      <c r="D57" s="110" t="s">
        <v>196</v>
      </c>
      <c r="E57" s="111">
        <v>20124.29</v>
      </c>
      <c r="F57" s="111">
        <v>0</v>
      </c>
      <c r="G57" s="112">
        <v>0</v>
      </c>
      <c r="H57" s="111">
        <v>0</v>
      </c>
      <c r="I57" s="112">
        <v>0</v>
      </c>
      <c r="J57" s="111">
        <v>0</v>
      </c>
      <c r="K57" s="112">
        <v>0</v>
      </c>
      <c r="L57" s="111">
        <v>0</v>
      </c>
      <c r="M57" s="113" t="s">
        <v>201</v>
      </c>
    </row>
    <row r="58" spans="1:13" x14ac:dyDescent="0.25">
      <c r="A58" s="110" t="s">
        <v>155</v>
      </c>
      <c r="B58" s="110" t="s">
        <v>52</v>
      </c>
      <c r="C58" s="110" t="s">
        <v>96</v>
      </c>
      <c r="D58" s="110" t="s">
        <v>78</v>
      </c>
      <c r="E58" s="111">
        <v>55990.299677419353</v>
      </c>
      <c r="F58" s="111">
        <v>0</v>
      </c>
      <c r="G58" s="112">
        <v>0</v>
      </c>
      <c r="H58" s="111">
        <v>0</v>
      </c>
      <c r="I58" s="112">
        <v>0</v>
      </c>
      <c r="J58" s="111">
        <v>0</v>
      </c>
      <c r="K58" s="112">
        <v>0</v>
      </c>
      <c r="L58" s="111">
        <v>0</v>
      </c>
      <c r="M58" s="113" t="s">
        <v>201</v>
      </c>
    </row>
    <row r="59" spans="1:13" ht="45" x14ac:dyDescent="0.25">
      <c r="A59" s="110" t="s">
        <v>155</v>
      </c>
      <c r="B59" s="110" t="s">
        <v>52</v>
      </c>
      <c r="C59" s="110" t="s">
        <v>96</v>
      </c>
      <c r="D59" s="110" t="s">
        <v>197</v>
      </c>
      <c r="E59" s="111">
        <v>7178.2435483870959</v>
      </c>
      <c r="F59" s="111">
        <v>0</v>
      </c>
      <c r="G59" s="112">
        <v>0</v>
      </c>
      <c r="H59" s="111">
        <v>0</v>
      </c>
      <c r="I59" s="112">
        <v>0</v>
      </c>
      <c r="J59" s="111">
        <v>0</v>
      </c>
      <c r="K59" s="112">
        <v>0</v>
      </c>
      <c r="L59" s="111">
        <v>0</v>
      </c>
      <c r="M59" s="113" t="s">
        <v>201</v>
      </c>
    </row>
    <row r="60" spans="1:13" ht="45" x14ac:dyDescent="0.25">
      <c r="A60" s="110" t="s">
        <v>155</v>
      </c>
      <c r="B60" s="110" t="s">
        <v>52</v>
      </c>
      <c r="C60" s="110" t="s">
        <v>96</v>
      </c>
      <c r="D60" s="110" t="s">
        <v>196</v>
      </c>
      <c r="E60" s="111">
        <v>10049.540967741934</v>
      </c>
      <c r="F60" s="111">
        <v>2871.297419354838</v>
      </c>
      <c r="G60" s="112">
        <v>0.2857142857142857</v>
      </c>
      <c r="H60" s="111">
        <v>0</v>
      </c>
      <c r="I60" s="112">
        <v>0</v>
      </c>
      <c r="J60" s="111">
        <v>0</v>
      </c>
      <c r="K60" s="112">
        <v>0</v>
      </c>
      <c r="L60" s="111">
        <v>0</v>
      </c>
      <c r="M60" s="113" t="s">
        <v>201</v>
      </c>
    </row>
    <row r="61" spans="1:13" x14ac:dyDescent="0.25">
      <c r="A61" s="110" t="s">
        <v>155</v>
      </c>
      <c r="B61" s="110" t="s">
        <v>52</v>
      </c>
      <c r="C61" s="110" t="s">
        <v>96</v>
      </c>
      <c r="D61" s="110" t="s">
        <v>89</v>
      </c>
      <c r="E61" s="111">
        <v>4306.9461290322579</v>
      </c>
      <c r="F61" s="111">
        <v>0</v>
      </c>
      <c r="G61" s="112">
        <v>0</v>
      </c>
      <c r="H61" s="111">
        <v>0</v>
      </c>
      <c r="I61" s="112">
        <v>0</v>
      </c>
      <c r="J61" s="111">
        <v>0</v>
      </c>
      <c r="K61" s="112">
        <v>0</v>
      </c>
      <c r="L61" s="111">
        <v>0</v>
      </c>
      <c r="M61" s="113" t="s">
        <v>201</v>
      </c>
    </row>
    <row r="62" spans="1:13" x14ac:dyDescent="0.25">
      <c r="A62" s="110" t="s">
        <v>155</v>
      </c>
      <c r="B62" s="110" t="s">
        <v>52</v>
      </c>
      <c r="C62" s="110" t="s">
        <v>96</v>
      </c>
      <c r="D62" s="110" t="s">
        <v>43</v>
      </c>
      <c r="E62" s="111">
        <v>11485.189677419354</v>
      </c>
      <c r="F62" s="111">
        <v>0</v>
      </c>
      <c r="G62" s="112">
        <v>0</v>
      </c>
      <c r="H62" s="111">
        <v>0</v>
      </c>
      <c r="I62" s="112">
        <v>0</v>
      </c>
      <c r="J62" s="111">
        <v>0</v>
      </c>
      <c r="K62" s="112">
        <v>0</v>
      </c>
      <c r="L62" s="111">
        <v>0</v>
      </c>
      <c r="M62" s="113" t="s">
        <v>201</v>
      </c>
    </row>
    <row r="63" spans="1:13" x14ac:dyDescent="0.25">
      <c r="A63" s="110" t="s">
        <v>155</v>
      </c>
      <c r="B63" s="110" t="s">
        <v>52</v>
      </c>
      <c r="C63" s="110" t="s">
        <v>104</v>
      </c>
      <c r="D63" s="110" t="s">
        <v>78</v>
      </c>
      <c r="E63" s="111">
        <v>57547.239130434791</v>
      </c>
      <c r="F63" s="111">
        <v>0</v>
      </c>
      <c r="G63" s="112">
        <v>0</v>
      </c>
      <c r="H63" s="111">
        <v>0</v>
      </c>
      <c r="I63" s="112">
        <v>0</v>
      </c>
      <c r="J63" s="111">
        <v>0</v>
      </c>
      <c r="K63" s="112">
        <v>0</v>
      </c>
      <c r="L63" s="111">
        <v>0</v>
      </c>
      <c r="M63" s="113" t="s">
        <v>201</v>
      </c>
    </row>
    <row r="64" spans="1:13" ht="45" x14ac:dyDescent="0.25">
      <c r="A64" s="110" t="s">
        <v>155</v>
      </c>
      <c r="B64" s="110" t="s">
        <v>52</v>
      </c>
      <c r="C64" s="110" t="s">
        <v>104</v>
      </c>
      <c r="D64" s="110" t="s">
        <v>197</v>
      </c>
      <c r="E64" s="111">
        <v>16624.757971014496</v>
      </c>
      <c r="F64" s="111">
        <v>0</v>
      </c>
      <c r="G64" s="112">
        <v>0</v>
      </c>
      <c r="H64" s="111">
        <v>0</v>
      </c>
      <c r="I64" s="112">
        <v>0</v>
      </c>
      <c r="J64" s="111">
        <v>0</v>
      </c>
      <c r="K64" s="112">
        <v>0</v>
      </c>
      <c r="L64" s="111">
        <v>0</v>
      </c>
      <c r="M64" s="113" t="s">
        <v>201</v>
      </c>
    </row>
    <row r="65" spans="1:13" ht="45" x14ac:dyDescent="0.25">
      <c r="A65" s="110" t="s">
        <v>155</v>
      </c>
      <c r="B65" s="110" t="s">
        <v>52</v>
      </c>
      <c r="C65" s="110" t="s">
        <v>104</v>
      </c>
      <c r="D65" s="110" t="s">
        <v>196</v>
      </c>
      <c r="E65" s="111">
        <v>14067.102898550727</v>
      </c>
      <c r="F65" s="111">
        <v>0</v>
      </c>
      <c r="G65" s="112">
        <v>0</v>
      </c>
      <c r="H65" s="111">
        <v>0</v>
      </c>
      <c r="I65" s="112">
        <v>0</v>
      </c>
      <c r="J65" s="111">
        <v>0</v>
      </c>
      <c r="K65" s="112">
        <v>0</v>
      </c>
      <c r="L65" s="111">
        <v>0</v>
      </c>
      <c r="M65" s="113" t="s">
        <v>201</v>
      </c>
    </row>
    <row r="66" spans="1:13" x14ac:dyDescent="0.25">
      <c r="A66" s="110" t="s">
        <v>155</v>
      </c>
      <c r="B66" s="110" t="s">
        <v>52</v>
      </c>
      <c r="C66" s="110" t="s">
        <v>123</v>
      </c>
      <c r="D66" s="110" t="s">
        <v>78</v>
      </c>
      <c r="E66" s="111">
        <v>50017.495009090911</v>
      </c>
      <c r="F66" s="111">
        <v>0</v>
      </c>
      <c r="G66" s="112">
        <v>0</v>
      </c>
      <c r="H66" s="111">
        <v>0</v>
      </c>
      <c r="I66" s="112">
        <v>0</v>
      </c>
      <c r="J66" s="111">
        <v>0</v>
      </c>
      <c r="K66" s="112">
        <v>0</v>
      </c>
      <c r="L66" s="111">
        <v>0</v>
      </c>
      <c r="M66" s="113" t="s">
        <v>201</v>
      </c>
    </row>
    <row r="67" spans="1:13" x14ac:dyDescent="0.25">
      <c r="A67" s="110" t="s">
        <v>155</v>
      </c>
      <c r="B67" s="110" t="s">
        <v>52</v>
      </c>
      <c r="C67" s="110" t="s">
        <v>123</v>
      </c>
      <c r="D67" s="110" t="s">
        <v>89</v>
      </c>
      <c r="E67" s="111">
        <v>2778.7497227272729</v>
      </c>
      <c r="F67" s="111">
        <v>0</v>
      </c>
      <c r="G67" s="112">
        <v>0</v>
      </c>
      <c r="H67" s="111">
        <v>0</v>
      </c>
      <c r="I67" s="112">
        <v>0</v>
      </c>
      <c r="J67" s="111">
        <v>0</v>
      </c>
      <c r="K67" s="112">
        <v>0</v>
      </c>
      <c r="L67" s="111">
        <v>0</v>
      </c>
      <c r="M67" s="113" t="s">
        <v>201</v>
      </c>
    </row>
    <row r="68" spans="1:13" x14ac:dyDescent="0.25">
      <c r="A68" s="110" t="s">
        <v>155</v>
      </c>
      <c r="B68" s="110" t="s">
        <v>52</v>
      </c>
      <c r="C68" s="110" t="s">
        <v>123</v>
      </c>
      <c r="D68" s="110" t="s">
        <v>43</v>
      </c>
      <c r="E68" s="111">
        <v>8336.2491681818192</v>
      </c>
      <c r="F68" s="111">
        <v>0</v>
      </c>
      <c r="G68" s="112">
        <v>0</v>
      </c>
      <c r="H68" s="111">
        <v>0</v>
      </c>
      <c r="I68" s="112">
        <v>0</v>
      </c>
      <c r="J68" s="111">
        <v>0</v>
      </c>
      <c r="K68" s="112">
        <v>0</v>
      </c>
      <c r="L68" s="111">
        <v>0</v>
      </c>
      <c r="M68" s="113" t="s">
        <v>201</v>
      </c>
    </row>
    <row r="69" spans="1:13" x14ac:dyDescent="0.25">
      <c r="A69" s="110" t="s">
        <v>155</v>
      </c>
      <c r="B69" s="110" t="s">
        <v>52</v>
      </c>
      <c r="C69" s="110" t="s">
        <v>126</v>
      </c>
      <c r="D69" s="110" t="s">
        <v>78</v>
      </c>
      <c r="E69" s="111">
        <v>7858.6046125000021</v>
      </c>
      <c r="F69" s="111">
        <v>0</v>
      </c>
      <c r="G69" s="112">
        <v>0</v>
      </c>
      <c r="H69" s="111">
        <v>0</v>
      </c>
      <c r="I69" s="112">
        <v>0</v>
      </c>
      <c r="J69" s="111">
        <v>0</v>
      </c>
      <c r="K69" s="112">
        <v>0</v>
      </c>
      <c r="L69" s="111">
        <v>0</v>
      </c>
      <c r="M69" s="113" t="s">
        <v>201</v>
      </c>
    </row>
    <row r="70" spans="1:13" x14ac:dyDescent="0.25">
      <c r="A70" s="110" t="s">
        <v>155</v>
      </c>
      <c r="B70" s="110" t="s">
        <v>52</v>
      </c>
      <c r="C70" s="110" t="s">
        <v>126</v>
      </c>
      <c r="D70" s="110" t="s">
        <v>79</v>
      </c>
      <c r="E70" s="111">
        <v>55010.232287500017</v>
      </c>
      <c r="F70" s="111">
        <v>0</v>
      </c>
      <c r="G70" s="112">
        <v>0</v>
      </c>
      <c r="H70" s="111">
        <v>0</v>
      </c>
      <c r="I70" s="112">
        <v>0</v>
      </c>
      <c r="J70" s="111">
        <v>0</v>
      </c>
      <c r="K70" s="112">
        <v>0</v>
      </c>
      <c r="L70" s="111">
        <v>0</v>
      </c>
      <c r="M70" s="113" t="s">
        <v>201</v>
      </c>
    </row>
    <row r="71" spans="1:13" x14ac:dyDescent="0.25">
      <c r="A71" s="110" t="s">
        <v>155</v>
      </c>
      <c r="B71" s="110" t="s">
        <v>52</v>
      </c>
      <c r="C71" s="110" t="s">
        <v>131</v>
      </c>
      <c r="D71" s="110" t="s">
        <v>77</v>
      </c>
      <c r="E71" s="111">
        <v>2134.1211111111111</v>
      </c>
      <c r="F71" s="111">
        <v>0</v>
      </c>
      <c r="G71" s="112">
        <v>0</v>
      </c>
      <c r="H71" s="111">
        <v>0</v>
      </c>
      <c r="I71" s="112">
        <v>0</v>
      </c>
      <c r="J71" s="111">
        <v>0</v>
      </c>
      <c r="K71" s="112">
        <v>0</v>
      </c>
      <c r="L71" s="111">
        <v>0</v>
      </c>
      <c r="M71" s="113" t="s">
        <v>201</v>
      </c>
    </row>
    <row r="72" spans="1:13" x14ac:dyDescent="0.25">
      <c r="A72" s="110" t="s">
        <v>155</v>
      </c>
      <c r="B72" s="110" t="s">
        <v>52</v>
      </c>
      <c r="C72" s="110" t="s">
        <v>131</v>
      </c>
      <c r="D72" s="110" t="s">
        <v>78</v>
      </c>
      <c r="E72" s="111">
        <v>14938.847777777777</v>
      </c>
      <c r="F72" s="111">
        <v>0</v>
      </c>
      <c r="G72" s="112">
        <v>0</v>
      </c>
      <c r="H72" s="111">
        <v>0</v>
      </c>
      <c r="I72" s="112">
        <v>0</v>
      </c>
      <c r="J72" s="111">
        <v>0</v>
      </c>
      <c r="K72" s="112">
        <v>0</v>
      </c>
      <c r="L72" s="111">
        <v>0</v>
      </c>
      <c r="M72" s="113" t="s">
        <v>201</v>
      </c>
    </row>
    <row r="73" spans="1:13" x14ac:dyDescent="0.25">
      <c r="A73" s="110" t="s">
        <v>155</v>
      </c>
      <c r="B73" s="110" t="s">
        <v>52</v>
      </c>
      <c r="C73" s="110" t="s">
        <v>131</v>
      </c>
      <c r="D73" s="110" t="s">
        <v>79</v>
      </c>
      <c r="E73" s="111">
        <v>55487.148888888885</v>
      </c>
      <c r="F73" s="111">
        <v>0</v>
      </c>
      <c r="G73" s="112">
        <v>0</v>
      </c>
      <c r="H73" s="111">
        <v>0</v>
      </c>
      <c r="I73" s="112">
        <v>0</v>
      </c>
      <c r="J73" s="111">
        <v>0</v>
      </c>
      <c r="K73" s="112">
        <v>0</v>
      </c>
      <c r="L73" s="111">
        <v>0</v>
      </c>
      <c r="M73" s="113" t="s">
        <v>201</v>
      </c>
    </row>
    <row r="74" spans="1:13" ht="30" x14ac:dyDescent="0.25">
      <c r="A74" s="110" t="s">
        <v>155</v>
      </c>
      <c r="B74" s="110" t="s">
        <v>52</v>
      </c>
      <c r="C74" s="110" t="s">
        <v>191</v>
      </c>
      <c r="D74" s="110" t="s">
        <v>84</v>
      </c>
      <c r="E74" s="111">
        <v>162000</v>
      </c>
      <c r="F74" s="114"/>
      <c r="G74" s="114"/>
      <c r="H74" s="114"/>
      <c r="I74" s="114"/>
      <c r="J74" s="114"/>
      <c r="K74" s="114"/>
      <c r="L74" s="111">
        <v>0</v>
      </c>
      <c r="M74" s="113" t="s">
        <v>201</v>
      </c>
    </row>
    <row r="75" spans="1:13" ht="30" x14ac:dyDescent="0.25">
      <c r="A75" s="110" t="s">
        <v>155</v>
      </c>
      <c r="B75" s="110" t="s">
        <v>52</v>
      </c>
      <c r="C75" s="110" t="s">
        <v>188</v>
      </c>
      <c r="D75" s="110" t="s">
        <v>84</v>
      </c>
      <c r="E75" s="111">
        <v>3138.4894594594598</v>
      </c>
      <c r="F75" s="114"/>
      <c r="G75" s="114"/>
      <c r="H75" s="114"/>
      <c r="I75" s="114"/>
      <c r="J75" s="114"/>
      <c r="K75" s="114"/>
      <c r="L75" s="111">
        <v>0</v>
      </c>
      <c r="M75" s="113" t="s">
        <v>201</v>
      </c>
    </row>
    <row r="76" spans="1:13" ht="30" x14ac:dyDescent="0.25">
      <c r="A76" s="110" t="s">
        <v>155</v>
      </c>
      <c r="B76" s="110" t="s">
        <v>52</v>
      </c>
      <c r="C76" s="110" t="s">
        <v>188</v>
      </c>
      <c r="D76" s="110" t="s">
        <v>150</v>
      </c>
      <c r="E76" s="111">
        <v>553.85108108108113</v>
      </c>
      <c r="F76" s="114"/>
      <c r="G76" s="114"/>
      <c r="H76" s="114"/>
      <c r="I76" s="114"/>
      <c r="J76" s="114"/>
      <c r="K76" s="114"/>
      <c r="L76" s="111">
        <v>0</v>
      </c>
      <c r="M76" s="113" t="s">
        <v>201</v>
      </c>
    </row>
    <row r="77" spans="1:13" ht="30" x14ac:dyDescent="0.25">
      <c r="A77" s="110" t="s">
        <v>155</v>
      </c>
      <c r="B77" s="110" t="s">
        <v>52</v>
      </c>
      <c r="C77" s="110" t="s">
        <v>188</v>
      </c>
      <c r="D77" s="110" t="s">
        <v>151</v>
      </c>
      <c r="E77" s="111">
        <v>3138.4894594594598</v>
      </c>
      <c r="F77" s="114"/>
      <c r="G77" s="114"/>
      <c r="H77" s="114"/>
      <c r="I77" s="114"/>
      <c r="J77" s="114"/>
      <c r="K77" s="114"/>
      <c r="L77" s="111">
        <v>0</v>
      </c>
      <c r="M77" s="113" t="s">
        <v>201</v>
      </c>
    </row>
    <row r="78" spans="1:13" ht="30" x14ac:dyDescent="0.25">
      <c r="A78" s="113" t="s">
        <v>170</v>
      </c>
      <c r="B78" s="113" t="s">
        <v>170</v>
      </c>
      <c r="C78" s="113" t="s">
        <v>170</v>
      </c>
      <c r="D78" s="113" t="s">
        <v>170</v>
      </c>
      <c r="E78" s="113" t="s">
        <v>233</v>
      </c>
      <c r="F78" s="113" t="s">
        <v>234</v>
      </c>
      <c r="G78" s="113" t="s">
        <v>170</v>
      </c>
      <c r="H78" s="113" t="s">
        <v>235</v>
      </c>
      <c r="I78" s="113" t="s">
        <v>170</v>
      </c>
      <c r="J78" s="113" t="s">
        <v>236</v>
      </c>
      <c r="K78" s="113" t="s">
        <v>170</v>
      </c>
      <c r="L78" s="113" t="s">
        <v>237</v>
      </c>
      <c r="M78" s="1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3" t="s">
        <v>192</v>
      </c>
      <c r="B1" s="103" t="s">
        <v>156</v>
      </c>
      <c r="C1" s="103" t="s">
        <v>193</v>
      </c>
      <c r="D1" s="103" t="s">
        <v>158</v>
      </c>
      <c r="E1" s="103" t="s">
        <v>198</v>
      </c>
      <c r="F1" s="103" t="s">
        <v>160</v>
      </c>
      <c r="G1" s="103" t="s">
        <v>161</v>
      </c>
      <c r="H1" s="103" t="s">
        <v>162</v>
      </c>
      <c r="I1" s="103" t="s">
        <v>186</v>
      </c>
      <c r="J1" s="103" t="s">
        <v>164</v>
      </c>
      <c r="K1" s="103" t="s">
        <v>187</v>
      </c>
      <c r="L1" s="103" t="s">
        <v>199</v>
      </c>
      <c r="M1" s="103" t="s">
        <v>200</v>
      </c>
    </row>
    <row r="2" spans="1:13" x14ac:dyDescent="0.25">
      <c r="A2" s="104" t="s">
        <v>155</v>
      </c>
      <c r="B2" s="104" t="s">
        <v>52</v>
      </c>
      <c r="C2" s="104" t="s">
        <v>100</v>
      </c>
      <c r="D2" s="104" t="s">
        <v>101</v>
      </c>
      <c r="E2" s="105">
        <v>41032.235999999997</v>
      </c>
      <c r="F2" s="105">
        <v>0</v>
      </c>
      <c r="G2" s="106">
        <v>0</v>
      </c>
      <c r="H2" s="105">
        <v>0</v>
      </c>
      <c r="I2" s="106">
        <v>0</v>
      </c>
      <c r="J2" s="105">
        <v>0</v>
      </c>
      <c r="K2" s="106">
        <v>0</v>
      </c>
      <c r="L2" s="105">
        <v>0</v>
      </c>
      <c r="M2" s="107" t="s">
        <v>201</v>
      </c>
    </row>
    <row r="3" spans="1:13" x14ac:dyDescent="0.25">
      <c r="A3" s="104" t="s">
        <v>155</v>
      </c>
      <c r="B3" s="104" t="s">
        <v>52</v>
      </c>
      <c r="C3" s="104" t="s">
        <v>100</v>
      </c>
      <c r="D3" s="104" t="s">
        <v>102</v>
      </c>
      <c r="E3" s="105">
        <v>20516.117999999999</v>
      </c>
      <c r="F3" s="105">
        <v>0</v>
      </c>
      <c r="G3" s="106">
        <v>0</v>
      </c>
      <c r="H3" s="105">
        <v>0</v>
      </c>
      <c r="I3" s="106">
        <v>0</v>
      </c>
      <c r="J3" s="105">
        <v>0</v>
      </c>
      <c r="K3" s="106">
        <v>0</v>
      </c>
      <c r="L3" s="105">
        <v>0</v>
      </c>
      <c r="M3" s="107" t="s">
        <v>201</v>
      </c>
    </row>
    <row r="4" spans="1:13" x14ac:dyDescent="0.25">
      <c r="A4" s="104" t="s">
        <v>155</v>
      </c>
      <c r="B4" s="104" t="s">
        <v>52</v>
      </c>
      <c r="C4" s="104" t="s">
        <v>103</v>
      </c>
      <c r="D4" s="104" t="s">
        <v>101</v>
      </c>
      <c r="E4" s="105">
        <v>41032.23626666666</v>
      </c>
      <c r="F4" s="105">
        <v>0</v>
      </c>
      <c r="G4" s="106">
        <v>0</v>
      </c>
      <c r="H4" s="105">
        <v>0</v>
      </c>
      <c r="I4" s="106">
        <v>0</v>
      </c>
      <c r="J4" s="105">
        <v>0</v>
      </c>
      <c r="K4" s="106">
        <v>0</v>
      </c>
      <c r="L4" s="105">
        <v>0</v>
      </c>
      <c r="M4" s="107" t="s">
        <v>201</v>
      </c>
    </row>
    <row r="5" spans="1:13" x14ac:dyDescent="0.25">
      <c r="A5" s="104" t="s">
        <v>155</v>
      </c>
      <c r="B5" s="104" t="s">
        <v>52</v>
      </c>
      <c r="C5" s="104" t="s">
        <v>103</v>
      </c>
      <c r="D5" s="104" t="s">
        <v>102</v>
      </c>
      <c r="E5" s="105">
        <v>20516.11813333333</v>
      </c>
      <c r="F5" s="105">
        <v>0</v>
      </c>
      <c r="G5" s="106">
        <v>0</v>
      </c>
      <c r="H5" s="105">
        <v>0</v>
      </c>
      <c r="I5" s="106">
        <v>0</v>
      </c>
      <c r="J5" s="105">
        <v>0</v>
      </c>
      <c r="K5" s="106">
        <v>0</v>
      </c>
      <c r="L5" s="105">
        <v>0</v>
      </c>
      <c r="M5" s="107" t="s">
        <v>201</v>
      </c>
    </row>
    <row r="6" spans="1:13" x14ac:dyDescent="0.25">
      <c r="A6" s="104" t="s">
        <v>155</v>
      </c>
      <c r="B6" s="104" t="s">
        <v>52</v>
      </c>
      <c r="C6" s="104" t="s">
        <v>135</v>
      </c>
      <c r="D6" s="104" t="s">
        <v>136</v>
      </c>
      <c r="E6" s="105">
        <v>116529.73999999999</v>
      </c>
      <c r="F6" s="105">
        <v>0</v>
      </c>
      <c r="G6" s="106">
        <v>0</v>
      </c>
      <c r="H6" s="105">
        <v>0</v>
      </c>
      <c r="I6" s="106">
        <v>0</v>
      </c>
      <c r="J6" s="105">
        <v>0</v>
      </c>
      <c r="K6" s="106">
        <v>0</v>
      </c>
      <c r="L6" s="105">
        <v>0</v>
      </c>
      <c r="M6" s="107" t="s">
        <v>201</v>
      </c>
    </row>
    <row r="7" spans="1:13" ht="30" x14ac:dyDescent="0.25">
      <c r="A7" s="104" t="s">
        <v>155</v>
      </c>
      <c r="B7" s="104" t="s">
        <v>52</v>
      </c>
      <c r="C7" s="104" t="s">
        <v>94</v>
      </c>
      <c r="D7" s="104" t="s">
        <v>51</v>
      </c>
      <c r="E7" s="105">
        <v>66526.931673225001</v>
      </c>
      <c r="F7" s="105">
        <v>66526.931673225001</v>
      </c>
      <c r="G7" s="106">
        <v>1</v>
      </c>
      <c r="H7" s="105">
        <v>66526.931673225001</v>
      </c>
      <c r="I7" s="106">
        <v>1</v>
      </c>
      <c r="J7" s="105">
        <v>66526.931673225001</v>
      </c>
      <c r="K7" s="106">
        <v>1</v>
      </c>
      <c r="L7" s="105">
        <v>66526.931673225001</v>
      </c>
      <c r="M7" s="107" t="s">
        <v>202</v>
      </c>
    </row>
    <row r="8" spans="1:13" ht="30" x14ac:dyDescent="0.25">
      <c r="A8" s="104" t="s">
        <v>155</v>
      </c>
      <c r="B8" s="104" t="s">
        <v>52</v>
      </c>
      <c r="C8" s="104" t="s">
        <v>95</v>
      </c>
      <c r="D8" s="104" t="s">
        <v>168</v>
      </c>
      <c r="E8" s="105">
        <v>27322.570000000007</v>
      </c>
      <c r="F8" s="105">
        <v>27322.570000000007</v>
      </c>
      <c r="G8" s="106">
        <v>1</v>
      </c>
      <c r="H8" s="105">
        <v>27322.570000000007</v>
      </c>
      <c r="I8" s="106">
        <v>1</v>
      </c>
      <c r="J8" s="105">
        <v>27322.570000000007</v>
      </c>
      <c r="K8" s="106">
        <v>1</v>
      </c>
      <c r="L8" s="105">
        <v>27322.570000000007</v>
      </c>
      <c r="M8" s="107" t="s">
        <v>202</v>
      </c>
    </row>
    <row r="9" spans="1:13" ht="30" x14ac:dyDescent="0.25">
      <c r="A9" s="104" t="s">
        <v>155</v>
      </c>
      <c r="B9" s="104" t="s">
        <v>52</v>
      </c>
      <c r="C9" s="104" t="s">
        <v>127</v>
      </c>
      <c r="D9" s="104" t="s">
        <v>74</v>
      </c>
      <c r="E9" s="105">
        <v>4422.2285714285708</v>
      </c>
      <c r="F9" s="105">
        <v>1658.3357142857139</v>
      </c>
      <c r="G9" s="106">
        <v>0.375</v>
      </c>
      <c r="H9" s="105">
        <v>552.77857142857135</v>
      </c>
      <c r="I9" s="106">
        <v>0.125</v>
      </c>
      <c r="J9" s="105">
        <v>552.77857142857135</v>
      </c>
      <c r="K9" s="106">
        <v>0.125</v>
      </c>
      <c r="L9" s="105">
        <v>0</v>
      </c>
      <c r="M9" s="107" t="s">
        <v>201</v>
      </c>
    </row>
    <row r="10" spans="1:13" ht="30" x14ac:dyDescent="0.25">
      <c r="A10" s="104" t="s">
        <v>155</v>
      </c>
      <c r="B10" s="104" t="s">
        <v>52</v>
      </c>
      <c r="C10" s="104" t="s">
        <v>127</v>
      </c>
      <c r="D10" s="104" t="s">
        <v>46</v>
      </c>
      <c r="E10" s="105">
        <v>3316.6714285714279</v>
      </c>
      <c r="F10" s="105">
        <v>0</v>
      </c>
      <c r="G10" s="106">
        <v>0</v>
      </c>
      <c r="H10" s="105">
        <v>0</v>
      </c>
      <c r="I10" s="106">
        <v>0</v>
      </c>
      <c r="J10" s="105">
        <v>0</v>
      </c>
      <c r="K10" s="106">
        <v>0</v>
      </c>
      <c r="L10" s="105">
        <v>0</v>
      </c>
      <c r="M10" s="107" t="s">
        <v>201</v>
      </c>
    </row>
    <row r="11" spans="1:13" ht="30" x14ac:dyDescent="0.25">
      <c r="A11" s="104" t="s">
        <v>155</v>
      </c>
      <c r="B11" s="104" t="s">
        <v>52</v>
      </c>
      <c r="C11" s="104" t="s">
        <v>129</v>
      </c>
      <c r="D11" s="104" t="s">
        <v>74</v>
      </c>
      <c r="E11" s="105">
        <v>12606.699999999999</v>
      </c>
      <c r="F11" s="105">
        <v>12606.699999999999</v>
      </c>
      <c r="G11" s="106">
        <v>1</v>
      </c>
      <c r="H11" s="105">
        <v>12606.699999999999</v>
      </c>
      <c r="I11" s="106">
        <v>1</v>
      </c>
      <c r="J11" s="105">
        <v>12606.699999999999</v>
      </c>
      <c r="K11" s="106">
        <v>1</v>
      </c>
      <c r="L11" s="105">
        <v>12606.699999999999</v>
      </c>
      <c r="M11" s="107" t="s">
        <v>202</v>
      </c>
    </row>
    <row r="12" spans="1:13" ht="30" x14ac:dyDescent="0.25">
      <c r="A12" s="104" t="s">
        <v>155</v>
      </c>
      <c r="B12" s="104" t="s">
        <v>52</v>
      </c>
      <c r="C12" s="104" t="s">
        <v>212</v>
      </c>
      <c r="D12" s="104" t="s">
        <v>213</v>
      </c>
      <c r="E12" s="105">
        <v>437.82982499999997</v>
      </c>
      <c r="F12" s="105">
        <v>344.00914821428569</v>
      </c>
      <c r="G12" s="106">
        <v>0.7857142857142857</v>
      </c>
      <c r="H12" s="105">
        <v>344.00914821428569</v>
      </c>
      <c r="I12" s="106">
        <v>0.7857142857142857</v>
      </c>
      <c r="J12" s="105">
        <v>344.00914821428569</v>
      </c>
      <c r="K12" s="106">
        <v>0.7857142857142857</v>
      </c>
      <c r="L12" s="105">
        <v>0</v>
      </c>
      <c r="M12" s="107" t="s">
        <v>201</v>
      </c>
    </row>
    <row r="13" spans="1:13" ht="30" x14ac:dyDescent="0.25">
      <c r="A13" s="104" t="s">
        <v>155</v>
      </c>
      <c r="B13" s="104" t="s">
        <v>52</v>
      </c>
      <c r="C13" s="104" t="s">
        <v>124</v>
      </c>
      <c r="D13" s="104" t="s">
        <v>74</v>
      </c>
      <c r="E13" s="105">
        <v>11821.4</v>
      </c>
      <c r="F13" s="105">
        <v>11821.4</v>
      </c>
      <c r="G13" s="106">
        <v>1</v>
      </c>
      <c r="H13" s="105">
        <v>11821.4</v>
      </c>
      <c r="I13" s="106">
        <v>1</v>
      </c>
      <c r="J13" s="105">
        <v>11821.4</v>
      </c>
      <c r="K13" s="106">
        <v>1</v>
      </c>
      <c r="L13" s="105">
        <v>11821.4</v>
      </c>
      <c r="M13" s="107" t="s">
        <v>202</v>
      </c>
    </row>
    <row r="14" spans="1:13" ht="30" x14ac:dyDescent="0.25">
      <c r="A14" s="104" t="s">
        <v>155</v>
      </c>
      <c r="B14" s="104" t="s">
        <v>52</v>
      </c>
      <c r="C14" s="104" t="s">
        <v>167</v>
      </c>
      <c r="D14" s="104" t="s">
        <v>74</v>
      </c>
      <c r="E14" s="105">
        <v>13649.199999999997</v>
      </c>
      <c r="F14" s="105">
        <v>13649.199999999997</v>
      </c>
      <c r="G14" s="106">
        <v>1</v>
      </c>
      <c r="H14" s="105">
        <v>13649.199999999997</v>
      </c>
      <c r="I14" s="106">
        <v>1</v>
      </c>
      <c r="J14" s="105">
        <v>13649.199999999997</v>
      </c>
      <c r="K14" s="106">
        <v>1</v>
      </c>
      <c r="L14" s="105">
        <v>13649.199999999997</v>
      </c>
      <c r="M14" s="107" t="s">
        <v>202</v>
      </c>
    </row>
    <row r="15" spans="1:13" ht="30" x14ac:dyDescent="0.25">
      <c r="A15" s="104" t="s">
        <v>155</v>
      </c>
      <c r="B15" s="104" t="s">
        <v>52</v>
      </c>
      <c r="C15" s="104" t="s">
        <v>73</v>
      </c>
      <c r="D15" s="104" t="s">
        <v>74</v>
      </c>
      <c r="E15" s="105">
        <v>18010.695291250006</v>
      </c>
      <c r="F15" s="105">
        <v>12607.486703875004</v>
      </c>
      <c r="G15" s="106">
        <v>0.7</v>
      </c>
      <c r="H15" s="105">
        <v>0</v>
      </c>
      <c r="I15" s="106">
        <v>0</v>
      </c>
      <c r="J15" s="105">
        <v>0</v>
      </c>
      <c r="K15" s="106">
        <v>0</v>
      </c>
      <c r="L15" s="105">
        <v>0</v>
      </c>
      <c r="M15" s="107" t="s">
        <v>201</v>
      </c>
    </row>
    <row r="16" spans="1:13" ht="30" x14ac:dyDescent="0.25">
      <c r="A16" s="104" t="s">
        <v>155</v>
      </c>
      <c r="B16" s="104" t="s">
        <v>52</v>
      </c>
      <c r="C16" s="104" t="s">
        <v>90</v>
      </c>
      <c r="D16" s="104" t="s">
        <v>74</v>
      </c>
      <c r="E16" s="105">
        <v>14499.954724850006</v>
      </c>
      <c r="F16" s="105">
        <v>14499.954724850006</v>
      </c>
      <c r="G16" s="106">
        <v>1</v>
      </c>
      <c r="H16" s="105">
        <v>14499.954724850006</v>
      </c>
      <c r="I16" s="106">
        <v>1</v>
      </c>
      <c r="J16" s="105">
        <v>14499.954724850006</v>
      </c>
      <c r="K16" s="106">
        <v>1</v>
      </c>
      <c r="L16" s="105">
        <v>14499.954724850006</v>
      </c>
      <c r="M16" s="107" t="s">
        <v>202</v>
      </c>
    </row>
    <row r="17" spans="1:13" x14ac:dyDescent="0.25">
      <c r="A17" s="104" t="s">
        <v>155</v>
      </c>
      <c r="B17" s="104" t="s">
        <v>105</v>
      </c>
      <c r="C17" s="104" t="s">
        <v>173</v>
      </c>
      <c r="D17" s="104" t="s">
        <v>107</v>
      </c>
      <c r="E17" s="105">
        <v>1420480</v>
      </c>
      <c r="F17" s="108"/>
      <c r="G17" s="108"/>
      <c r="H17" s="108"/>
      <c r="I17" s="108"/>
      <c r="J17" s="108"/>
      <c r="K17" s="108"/>
      <c r="L17" s="105">
        <v>0</v>
      </c>
      <c r="M17" s="107" t="s">
        <v>201</v>
      </c>
    </row>
    <row r="18" spans="1:13" x14ac:dyDescent="0.25">
      <c r="A18" s="104" t="s">
        <v>155</v>
      </c>
      <c r="B18" s="104" t="s">
        <v>105</v>
      </c>
      <c r="C18" s="104" t="s">
        <v>174</v>
      </c>
      <c r="D18" s="104" t="s">
        <v>107</v>
      </c>
      <c r="E18" s="105">
        <v>352478.99232000008</v>
      </c>
      <c r="F18" s="108"/>
      <c r="G18" s="108"/>
      <c r="H18" s="108"/>
      <c r="I18" s="108"/>
      <c r="J18" s="108"/>
      <c r="K18" s="108"/>
      <c r="L18" s="105">
        <v>0</v>
      </c>
      <c r="M18" s="107" t="s">
        <v>201</v>
      </c>
    </row>
    <row r="19" spans="1:13" x14ac:dyDescent="0.25">
      <c r="A19" s="104" t="s">
        <v>155</v>
      </c>
      <c r="B19" s="104" t="s">
        <v>105</v>
      </c>
      <c r="C19" s="104" t="s">
        <v>41</v>
      </c>
      <c r="D19" s="104" t="s">
        <v>107</v>
      </c>
      <c r="E19" s="105">
        <v>250809.98000000007</v>
      </c>
      <c r="F19" s="108"/>
      <c r="G19" s="108"/>
      <c r="H19" s="108"/>
      <c r="I19" s="108"/>
      <c r="J19" s="108"/>
      <c r="K19" s="108"/>
      <c r="L19" s="105">
        <v>0</v>
      </c>
      <c r="M19" s="107" t="s">
        <v>201</v>
      </c>
    </row>
    <row r="20" spans="1:13" x14ac:dyDescent="0.25">
      <c r="A20" s="104" t="s">
        <v>155</v>
      </c>
      <c r="B20" s="104" t="s">
        <v>105</v>
      </c>
      <c r="C20" s="104" t="s">
        <v>175</v>
      </c>
      <c r="D20" s="104" t="s">
        <v>107</v>
      </c>
      <c r="E20" s="105">
        <v>1244360</v>
      </c>
      <c r="F20" s="108"/>
      <c r="G20" s="108"/>
      <c r="H20" s="108"/>
      <c r="I20" s="108"/>
      <c r="J20" s="108"/>
      <c r="K20" s="108"/>
      <c r="L20" s="105">
        <v>0</v>
      </c>
      <c r="M20" s="107" t="s">
        <v>201</v>
      </c>
    </row>
    <row r="21" spans="1:13" x14ac:dyDescent="0.25">
      <c r="A21" s="104" t="s">
        <v>155</v>
      </c>
      <c r="B21" s="104" t="s">
        <v>105</v>
      </c>
      <c r="C21" s="104" t="s">
        <v>176</v>
      </c>
      <c r="D21" s="104" t="s">
        <v>107</v>
      </c>
      <c r="E21" s="105">
        <v>1216020</v>
      </c>
      <c r="F21" s="108"/>
      <c r="G21" s="108"/>
      <c r="H21" s="108"/>
      <c r="I21" s="108"/>
      <c r="J21" s="108"/>
      <c r="K21" s="108"/>
      <c r="L21" s="105">
        <v>0</v>
      </c>
      <c r="M21" s="107" t="s">
        <v>201</v>
      </c>
    </row>
    <row r="22" spans="1:13" x14ac:dyDescent="0.25">
      <c r="A22" s="104" t="s">
        <v>155</v>
      </c>
      <c r="B22" s="104" t="s">
        <v>105</v>
      </c>
      <c r="C22" s="104" t="s">
        <v>177</v>
      </c>
      <c r="D22" s="104" t="s">
        <v>107</v>
      </c>
      <c r="E22" s="105">
        <v>1165700</v>
      </c>
      <c r="F22" s="108"/>
      <c r="G22" s="108"/>
      <c r="H22" s="108"/>
      <c r="I22" s="108"/>
      <c r="J22" s="108"/>
      <c r="K22" s="108"/>
      <c r="L22" s="105">
        <v>0</v>
      </c>
      <c r="M22" s="107" t="s">
        <v>201</v>
      </c>
    </row>
    <row r="23" spans="1:13" x14ac:dyDescent="0.25">
      <c r="A23" s="104" t="s">
        <v>155</v>
      </c>
      <c r="B23" s="104" t="s">
        <v>105</v>
      </c>
      <c r="C23" s="104" t="s">
        <v>178</v>
      </c>
      <c r="D23" s="104" t="s">
        <v>107</v>
      </c>
      <c r="E23" s="105">
        <v>1049600</v>
      </c>
      <c r="F23" s="108"/>
      <c r="G23" s="108"/>
      <c r="H23" s="108"/>
      <c r="I23" s="108"/>
      <c r="J23" s="108"/>
      <c r="K23" s="108"/>
      <c r="L23" s="105">
        <v>0</v>
      </c>
      <c r="M23" s="107" t="s">
        <v>201</v>
      </c>
    </row>
    <row r="24" spans="1:13" x14ac:dyDescent="0.25">
      <c r="A24" s="104" t="s">
        <v>155</v>
      </c>
      <c r="B24" s="104" t="s">
        <v>105</v>
      </c>
      <c r="C24" s="104" t="s">
        <v>146</v>
      </c>
      <c r="D24" s="104" t="s">
        <v>107</v>
      </c>
      <c r="E24" s="105">
        <v>909930</v>
      </c>
      <c r="F24" s="105">
        <v>661767.27272727271</v>
      </c>
      <c r="G24" s="106">
        <v>0.72727272727272729</v>
      </c>
      <c r="H24" s="105">
        <v>661767.27272727271</v>
      </c>
      <c r="I24" s="106">
        <v>0.72727272727272729</v>
      </c>
      <c r="J24" s="105">
        <v>496325.45454545453</v>
      </c>
      <c r="K24" s="106">
        <v>0.54545454545454541</v>
      </c>
      <c r="L24" s="105">
        <v>0</v>
      </c>
      <c r="M24" s="107" t="s">
        <v>201</v>
      </c>
    </row>
    <row r="25" spans="1:13" x14ac:dyDescent="0.25">
      <c r="A25" s="104" t="s">
        <v>155</v>
      </c>
      <c r="B25" s="104" t="s">
        <v>105</v>
      </c>
      <c r="C25" s="104" t="s">
        <v>172</v>
      </c>
      <c r="D25" s="104" t="s">
        <v>107</v>
      </c>
      <c r="E25" s="105">
        <v>1424750</v>
      </c>
      <c r="F25" s="108"/>
      <c r="G25" s="108"/>
      <c r="H25" s="108"/>
      <c r="I25" s="108"/>
      <c r="J25" s="108"/>
      <c r="K25" s="108"/>
      <c r="L25" s="105">
        <v>0</v>
      </c>
      <c r="M25" s="107" t="s">
        <v>201</v>
      </c>
    </row>
    <row r="26" spans="1:13" x14ac:dyDescent="0.25">
      <c r="A26" s="104" t="s">
        <v>155</v>
      </c>
      <c r="B26" s="104" t="s">
        <v>190</v>
      </c>
      <c r="C26" s="104" t="s">
        <v>172</v>
      </c>
      <c r="D26" s="104" t="s">
        <v>184</v>
      </c>
      <c r="E26" s="105">
        <v>1105480</v>
      </c>
      <c r="F26" s="108"/>
      <c r="G26" s="108"/>
      <c r="H26" s="108"/>
      <c r="I26" s="108"/>
      <c r="J26" s="108"/>
      <c r="K26" s="108"/>
      <c r="L26" s="105">
        <v>0</v>
      </c>
      <c r="M26" s="107" t="s">
        <v>201</v>
      </c>
    </row>
    <row r="27" spans="1:13" x14ac:dyDescent="0.25">
      <c r="A27" s="104" t="s">
        <v>155</v>
      </c>
      <c r="B27" s="104" t="s">
        <v>105</v>
      </c>
      <c r="C27" s="104" t="s">
        <v>147</v>
      </c>
      <c r="D27" s="104" t="s">
        <v>107</v>
      </c>
      <c r="E27" s="105">
        <v>949100</v>
      </c>
      <c r="F27" s="105">
        <v>701039.77272727271</v>
      </c>
      <c r="G27" s="106">
        <v>0.73863636363636365</v>
      </c>
      <c r="H27" s="105">
        <v>701039.77272727271</v>
      </c>
      <c r="I27" s="106">
        <v>0.73863636363636365</v>
      </c>
      <c r="J27" s="105">
        <v>517690.90909090906</v>
      </c>
      <c r="K27" s="106">
        <v>0.54545454545454541</v>
      </c>
      <c r="L27" s="105">
        <v>0</v>
      </c>
      <c r="M27" s="107" t="s">
        <v>201</v>
      </c>
    </row>
    <row r="28" spans="1:13" x14ac:dyDescent="0.25">
      <c r="A28" s="104" t="s">
        <v>155</v>
      </c>
      <c r="B28" s="104" t="s">
        <v>105</v>
      </c>
      <c r="C28" s="104" t="s">
        <v>47</v>
      </c>
      <c r="D28" s="104" t="s">
        <v>107</v>
      </c>
      <c r="E28" s="105">
        <v>398423.89138000004</v>
      </c>
      <c r="F28" s="108"/>
      <c r="G28" s="108"/>
      <c r="H28" s="108"/>
      <c r="I28" s="108"/>
      <c r="J28" s="108"/>
      <c r="K28" s="108"/>
      <c r="L28" s="105">
        <v>0</v>
      </c>
      <c r="M28" s="107" t="s">
        <v>201</v>
      </c>
    </row>
    <row r="29" spans="1:13" x14ac:dyDescent="0.25">
      <c r="A29" s="104" t="s">
        <v>155</v>
      </c>
      <c r="B29" s="104" t="s">
        <v>47</v>
      </c>
      <c r="C29" s="104" t="s">
        <v>48</v>
      </c>
      <c r="D29" s="104" t="s">
        <v>168</v>
      </c>
      <c r="E29" s="105">
        <v>14356.644800000009</v>
      </c>
      <c r="F29" s="105">
        <v>14356.644800000009</v>
      </c>
      <c r="G29" s="106">
        <v>1</v>
      </c>
      <c r="H29" s="105">
        <v>14356.644800000009</v>
      </c>
      <c r="I29" s="106">
        <v>1</v>
      </c>
      <c r="J29" s="105">
        <v>14356.644800000009</v>
      </c>
      <c r="K29" s="106">
        <v>1</v>
      </c>
      <c r="L29" s="105">
        <v>14356.644800000009</v>
      </c>
      <c r="M29" s="107" t="s">
        <v>202</v>
      </c>
    </row>
    <row r="30" spans="1:13" x14ac:dyDescent="0.25">
      <c r="A30" s="104" t="s">
        <v>155</v>
      </c>
      <c r="B30" s="104" t="s">
        <v>47</v>
      </c>
      <c r="C30" s="104" t="s">
        <v>48</v>
      </c>
      <c r="D30" s="104" t="s">
        <v>49</v>
      </c>
      <c r="E30" s="105">
        <v>24226.838100000015</v>
      </c>
      <c r="F30" s="105">
        <v>24226.838100000015</v>
      </c>
      <c r="G30" s="106">
        <v>1</v>
      </c>
      <c r="H30" s="105">
        <v>24226.838100000015</v>
      </c>
      <c r="I30" s="106">
        <v>1</v>
      </c>
      <c r="J30" s="105">
        <v>23329.547800000015</v>
      </c>
      <c r="K30" s="106">
        <v>0.96296296296296291</v>
      </c>
      <c r="L30" s="105">
        <v>0</v>
      </c>
      <c r="M30" s="107" t="s">
        <v>201</v>
      </c>
    </row>
    <row r="31" spans="1:13" x14ac:dyDescent="0.25">
      <c r="A31" s="104" t="s">
        <v>155</v>
      </c>
      <c r="B31" s="104" t="s">
        <v>105</v>
      </c>
      <c r="C31" s="104" t="s">
        <v>179</v>
      </c>
      <c r="D31" s="104" t="s">
        <v>107</v>
      </c>
      <c r="E31" s="105">
        <v>270673.31</v>
      </c>
      <c r="F31" s="105">
        <v>132457.15170212765</v>
      </c>
      <c r="G31" s="106">
        <v>0.48936170212765956</v>
      </c>
      <c r="H31" s="105">
        <v>132457.15170212765</v>
      </c>
      <c r="I31" s="106">
        <v>0.48936170212765956</v>
      </c>
      <c r="J31" s="105">
        <v>43192.549468085112</v>
      </c>
      <c r="K31" s="106">
        <v>0.15957446808510639</v>
      </c>
      <c r="L31" s="105">
        <v>0</v>
      </c>
      <c r="M31" s="107" t="s">
        <v>201</v>
      </c>
    </row>
    <row r="32" spans="1:13" x14ac:dyDescent="0.25">
      <c r="A32" s="104" t="s">
        <v>155</v>
      </c>
      <c r="B32" s="104" t="s">
        <v>105</v>
      </c>
      <c r="C32" s="104" t="s">
        <v>180</v>
      </c>
      <c r="D32" s="104" t="s">
        <v>107</v>
      </c>
      <c r="E32" s="105">
        <v>1586230</v>
      </c>
      <c r="F32" s="105">
        <v>793115</v>
      </c>
      <c r="G32" s="106">
        <v>0.5</v>
      </c>
      <c r="H32" s="105">
        <v>793115</v>
      </c>
      <c r="I32" s="106">
        <v>0.5</v>
      </c>
      <c r="J32" s="105">
        <v>793115</v>
      </c>
      <c r="K32" s="106">
        <v>0.5</v>
      </c>
      <c r="L32" s="105">
        <v>0</v>
      </c>
      <c r="M32" s="107" t="s">
        <v>201</v>
      </c>
    </row>
    <row r="33" spans="1:13" x14ac:dyDescent="0.25">
      <c r="A33" s="104" t="s">
        <v>155</v>
      </c>
      <c r="B33" s="104" t="s">
        <v>105</v>
      </c>
      <c r="C33" s="104" t="s">
        <v>181</v>
      </c>
      <c r="D33" s="104" t="s">
        <v>107</v>
      </c>
      <c r="E33" s="105">
        <v>231366.76</v>
      </c>
      <c r="F33" s="105">
        <v>147233.39272727273</v>
      </c>
      <c r="G33" s="106">
        <v>0.63636363636363635</v>
      </c>
      <c r="H33" s="105">
        <v>147233.39272727273</v>
      </c>
      <c r="I33" s="106">
        <v>0.63636363636363635</v>
      </c>
      <c r="J33" s="105">
        <v>147233.39272727273</v>
      </c>
      <c r="K33" s="106">
        <v>0.63636363636363635</v>
      </c>
      <c r="L33" s="105">
        <v>0</v>
      </c>
      <c r="M33" s="107" t="s">
        <v>201</v>
      </c>
    </row>
    <row r="34" spans="1:13" x14ac:dyDescent="0.25">
      <c r="A34" s="104" t="s">
        <v>155</v>
      </c>
      <c r="B34" s="104" t="s">
        <v>105</v>
      </c>
      <c r="C34" s="104" t="s">
        <v>182</v>
      </c>
      <c r="D34" s="104" t="s">
        <v>107</v>
      </c>
      <c r="E34" s="105">
        <v>1407060</v>
      </c>
      <c r="F34" s="108"/>
      <c r="G34" s="108"/>
      <c r="H34" s="108"/>
      <c r="I34" s="108"/>
      <c r="J34" s="108"/>
      <c r="K34" s="108"/>
      <c r="L34" s="105">
        <v>0</v>
      </c>
      <c r="M34" s="107" t="s">
        <v>201</v>
      </c>
    </row>
    <row r="35" spans="1:13" x14ac:dyDescent="0.25">
      <c r="A35" s="104" t="s">
        <v>155</v>
      </c>
      <c r="B35" s="104" t="s">
        <v>105</v>
      </c>
      <c r="C35" s="104" t="s">
        <v>183</v>
      </c>
      <c r="D35" s="104" t="s">
        <v>107</v>
      </c>
      <c r="E35" s="105">
        <v>1425220</v>
      </c>
      <c r="F35" s="108"/>
      <c r="G35" s="108"/>
      <c r="H35" s="108"/>
      <c r="I35" s="108"/>
      <c r="J35" s="108"/>
      <c r="K35" s="108"/>
      <c r="L35" s="105">
        <v>0</v>
      </c>
      <c r="M35" s="107" t="s">
        <v>201</v>
      </c>
    </row>
    <row r="36" spans="1:13" x14ac:dyDescent="0.25">
      <c r="A36" s="104" t="s">
        <v>155</v>
      </c>
      <c r="B36" s="104" t="s">
        <v>44</v>
      </c>
      <c r="C36" s="104" t="s">
        <v>169</v>
      </c>
      <c r="D36" s="104" t="s">
        <v>46</v>
      </c>
      <c r="E36" s="105">
        <v>111189.83999999997</v>
      </c>
      <c r="F36" s="105">
        <v>0</v>
      </c>
      <c r="G36" s="106">
        <v>0</v>
      </c>
      <c r="H36" s="105">
        <v>0</v>
      </c>
      <c r="I36" s="106">
        <v>0</v>
      </c>
      <c r="J36" s="105">
        <v>0</v>
      </c>
      <c r="K36" s="106">
        <v>0</v>
      </c>
      <c r="L36" s="105">
        <v>0</v>
      </c>
      <c r="M36" s="107" t="s">
        <v>201</v>
      </c>
    </row>
    <row r="37" spans="1:13" x14ac:dyDescent="0.25">
      <c r="A37" s="104" t="s">
        <v>155</v>
      </c>
      <c r="B37" s="104" t="s">
        <v>44</v>
      </c>
      <c r="C37" s="104" t="s">
        <v>85</v>
      </c>
      <c r="D37" s="104" t="s">
        <v>46</v>
      </c>
      <c r="E37" s="105">
        <v>112594.33999999989</v>
      </c>
      <c r="F37" s="105">
        <v>0</v>
      </c>
      <c r="G37" s="106">
        <v>0</v>
      </c>
      <c r="H37" s="105">
        <v>0</v>
      </c>
      <c r="I37" s="106">
        <v>0</v>
      </c>
      <c r="J37" s="105">
        <v>0</v>
      </c>
      <c r="K37" s="106">
        <v>0</v>
      </c>
      <c r="L37" s="105">
        <v>0</v>
      </c>
      <c r="M37" s="107" t="s">
        <v>201</v>
      </c>
    </row>
    <row r="38" spans="1:13" x14ac:dyDescent="0.25">
      <c r="A38" s="104" t="s">
        <v>155</v>
      </c>
      <c r="B38" s="104" t="s">
        <v>44</v>
      </c>
      <c r="C38" s="104" t="s">
        <v>82</v>
      </c>
      <c r="D38" s="104" t="s">
        <v>46</v>
      </c>
      <c r="E38" s="105">
        <v>103605.23999999985</v>
      </c>
      <c r="F38" s="105">
        <v>0</v>
      </c>
      <c r="G38" s="106">
        <v>0</v>
      </c>
      <c r="H38" s="105">
        <v>0</v>
      </c>
      <c r="I38" s="106">
        <v>0</v>
      </c>
      <c r="J38" s="105">
        <v>0</v>
      </c>
      <c r="K38" s="106">
        <v>0</v>
      </c>
      <c r="L38" s="105">
        <v>0</v>
      </c>
      <c r="M38" s="107" t="s">
        <v>201</v>
      </c>
    </row>
    <row r="39" spans="1:13" x14ac:dyDescent="0.25">
      <c r="A39" s="104" t="s">
        <v>155</v>
      </c>
      <c r="B39" s="104" t="s">
        <v>44</v>
      </c>
      <c r="C39" s="104" t="s">
        <v>81</v>
      </c>
      <c r="D39" s="104" t="s">
        <v>46</v>
      </c>
      <c r="E39" s="105">
        <v>95925.059999999983</v>
      </c>
      <c r="F39" s="105">
        <v>95925.059999999983</v>
      </c>
      <c r="G39" s="106">
        <v>1</v>
      </c>
      <c r="H39" s="105">
        <v>95925.059999999983</v>
      </c>
      <c r="I39" s="106">
        <v>1</v>
      </c>
      <c r="J39" s="105">
        <v>0</v>
      </c>
      <c r="K39" s="106">
        <v>0</v>
      </c>
      <c r="L39" s="105">
        <v>0</v>
      </c>
      <c r="M39" s="107" t="s">
        <v>201</v>
      </c>
    </row>
    <row r="40" spans="1:13" x14ac:dyDescent="0.25">
      <c r="A40" s="104" t="s">
        <v>155</v>
      </c>
      <c r="B40" s="104" t="s">
        <v>44</v>
      </c>
      <c r="C40" s="104" t="s">
        <v>75</v>
      </c>
      <c r="D40" s="104" t="s">
        <v>46</v>
      </c>
      <c r="E40" s="105">
        <v>95809.140000000101</v>
      </c>
      <c r="F40" s="105">
        <v>95809.140000000101</v>
      </c>
      <c r="G40" s="106">
        <v>1</v>
      </c>
      <c r="H40" s="105">
        <v>95809.140000000101</v>
      </c>
      <c r="I40" s="106">
        <v>1</v>
      </c>
      <c r="J40" s="105">
        <v>0</v>
      </c>
      <c r="K40" s="106">
        <v>0</v>
      </c>
      <c r="L40" s="105">
        <v>0</v>
      </c>
      <c r="M40" s="107" t="s">
        <v>201</v>
      </c>
    </row>
    <row r="41" spans="1:13" x14ac:dyDescent="0.25">
      <c r="A41" s="104" t="s">
        <v>155</v>
      </c>
      <c r="B41" s="104" t="s">
        <v>44</v>
      </c>
      <c r="C41" s="104" t="s">
        <v>72</v>
      </c>
      <c r="D41" s="104" t="s">
        <v>46</v>
      </c>
      <c r="E41" s="105">
        <v>95330.38367840006</v>
      </c>
      <c r="F41" s="105">
        <v>95330.38367840006</v>
      </c>
      <c r="G41" s="106">
        <v>1</v>
      </c>
      <c r="H41" s="105">
        <v>95330.38367840006</v>
      </c>
      <c r="I41" s="106">
        <v>1</v>
      </c>
      <c r="J41" s="105">
        <v>0</v>
      </c>
      <c r="K41" s="106">
        <v>0</v>
      </c>
      <c r="L41" s="105">
        <v>0</v>
      </c>
      <c r="M41" s="107" t="s">
        <v>201</v>
      </c>
    </row>
    <row r="42" spans="1:13" x14ac:dyDescent="0.25">
      <c r="A42" s="104" t="s">
        <v>155</v>
      </c>
      <c r="B42" s="104" t="s">
        <v>44</v>
      </c>
      <c r="C42" s="104" t="s">
        <v>71</v>
      </c>
      <c r="D42" s="104" t="s">
        <v>46</v>
      </c>
      <c r="E42" s="105">
        <v>134751.15000000011</v>
      </c>
      <c r="F42" s="105">
        <v>134751.15000000011</v>
      </c>
      <c r="G42" s="106">
        <v>1</v>
      </c>
      <c r="H42" s="105">
        <v>134751.15000000011</v>
      </c>
      <c r="I42" s="106">
        <v>1</v>
      </c>
      <c r="J42" s="105">
        <v>134751.15000000011</v>
      </c>
      <c r="K42" s="106">
        <v>1</v>
      </c>
      <c r="L42" s="105">
        <v>134751.15000000011</v>
      </c>
      <c r="M42" s="107" t="s">
        <v>202</v>
      </c>
    </row>
    <row r="43" spans="1:13" x14ac:dyDescent="0.25">
      <c r="A43" s="104" t="s">
        <v>155</v>
      </c>
      <c r="B43" s="104" t="s">
        <v>44</v>
      </c>
      <c r="C43" s="104" t="s">
        <v>45</v>
      </c>
      <c r="D43" s="104" t="s">
        <v>46</v>
      </c>
      <c r="E43" s="105">
        <v>68960.59000000004</v>
      </c>
      <c r="F43" s="105">
        <v>68960.59000000004</v>
      </c>
      <c r="G43" s="106">
        <v>1</v>
      </c>
      <c r="H43" s="105">
        <v>68960.59000000004</v>
      </c>
      <c r="I43" s="106">
        <v>1</v>
      </c>
      <c r="J43" s="105">
        <v>68960.59000000004</v>
      </c>
      <c r="K43" s="106">
        <v>1</v>
      </c>
      <c r="L43" s="105">
        <v>68960.59000000004</v>
      </c>
      <c r="M43" s="107" t="s">
        <v>202</v>
      </c>
    </row>
    <row r="44" spans="1:13" x14ac:dyDescent="0.25">
      <c r="A44" s="104" t="s">
        <v>155</v>
      </c>
      <c r="B44" s="104" t="s">
        <v>52</v>
      </c>
      <c r="C44" s="104" t="s">
        <v>76</v>
      </c>
      <c r="D44" s="104" t="s">
        <v>77</v>
      </c>
      <c r="E44" s="105">
        <v>7944.0538461538436</v>
      </c>
      <c r="F44" s="105">
        <v>0</v>
      </c>
      <c r="G44" s="106">
        <v>0</v>
      </c>
      <c r="H44" s="105">
        <v>0</v>
      </c>
      <c r="I44" s="106">
        <v>0</v>
      </c>
      <c r="J44" s="105">
        <v>0</v>
      </c>
      <c r="K44" s="106">
        <v>0</v>
      </c>
      <c r="L44" s="105">
        <v>0</v>
      </c>
      <c r="M44" s="107" t="s">
        <v>201</v>
      </c>
    </row>
    <row r="45" spans="1:13" x14ac:dyDescent="0.25">
      <c r="A45" s="104" t="s">
        <v>155</v>
      </c>
      <c r="B45" s="104" t="s">
        <v>52</v>
      </c>
      <c r="C45" s="104" t="s">
        <v>76</v>
      </c>
      <c r="D45" s="104" t="s">
        <v>78</v>
      </c>
      <c r="E45" s="105">
        <v>81029.349230769207</v>
      </c>
      <c r="F45" s="105">
        <v>0</v>
      </c>
      <c r="G45" s="106">
        <v>0</v>
      </c>
      <c r="H45" s="105">
        <v>0</v>
      </c>
      <c r="I45" s="106">
        <v>0</v>
      </c>
      <c r="J45" s="105">
        <v>0</v>
      </c>
      <c r="K45" s="106">
        <v>0</v>
      </c>
      <c r="L45" s="105">
        <v>0</v>
      </c>
      <c r="M45" s="107" t="s">
        <v>201</v>
      </c>
    </row>
    <row r="46" spans="1:13" x14ac:dyDescent="0.25">
      <c r="A46" s="104" t="s">
        <v>155</v>
      </c>
      <c r="B46" s="104" t="s">
        <v>52</v>
      </c>
      <c r="C46" s="104" t="s">
        <v>76</v>
      </c>
      <c r="D46" s="104" t="s">
        <v>43</v>
      </c>
      <c r="E46" s="105">
        <v>14299.296923076919</v>
      </c>
      <c r="F46" s="105">
        <v>0</v>
      </c>
      <c r="G46" s="106">
        <v>0</v>
      </c>
      <c r="H46" s="105">
        <v>0</v>
      </c>
      <c r="I46" s="106">
        <v>0</v>
      </c>
      <c r="J46" s="105">
        <v>0</v>
      </c>
      <c r="K46" s="106">
        <v>0</v>
      </c>
      <c r="L46" s="105">
        <v>0</v>
      </c>
      <c r="M46" s="107" t="s">
        <v>201</v>
      </c>
    </row>
    <row r="47" spans="1:13" x14ac:dyDescent="0.25">
      <c r="A47" s="104" t="s">
        <v>155</v>
      </c>
      <c r="B47" s="104" t="s">
        <v>52</v>
      </c>
      <c r="C47" s="104" t="s">
        <v>80</v>
      </c>
      <c r="D47" s="104" t="s">
        <v>77</v>
      </c>
      <c r="E47" s="105">
        <v>1403.721935483871</v>
      </c>
      <c r="F47" s="105">
        <v>0</v>
      </c>
      <c r="G47" s="106">
        <v>0</v>
      </c>
      <c r="H47" s="105">
        <v>0</v>
      </c>
      <c r="I47" s="106">
        <v>0</v>
      </c>
      <c r="J47" s="105">
        <v>0</v>
      </c>
      <c r="K47" s="106">
        <v>0</v>
      </c>
      <c r="L47" s="105">
        <v>0</v>
      </c>
      <c r="M47" s="107" t="s">
        <v>201</v>
      </c>
    </row>
    <row r="48" spans="1:13" x14ac:dyDescent="0.25">
      <c r="A48" s="104" t="s">
        <v>155</v>
      </c>
      <c r="B48" s="104" t="s">
        <v>52</v>
      </c>
      <c r="C48" s="104" t="s">
        <v>80</v>
      </c>
      <c r="D48" s="104" t="s">
        <v>78</v>
      </c>
      <c r="E48" s="105">
        <v>50533.989677419355</v>
      </c>
      <c r="F48" s="105">
        <v>30881.882580645164</v>
      </c>
      <c r="G48" s="106">
        <v>0.61111111111111116</v>
      </c>
      <c r="H48" s="105">
        <v>26670.716774193548</v>
      </c>
      <c r="I48" s="106">
        <v>0.52777777777777779</v>
      </c>
      <c r="J48" s="105">
        <v>12633.497419354839</v>
      </c>
      <c r="K48" s="106">
        <v>0.25</v>
      </c>
      <c r="L48" s="105">
        <v>0</v>
      </c>
      <c r="M48" s="107" t="s">
        <v>201</v>
      </c>
    </row>
    <row r="49" spans="1:13" x14ac:dyDescent="0.25">
      <c r="A49" s="104" t="s">
        <v>155</v>
      </c>
      <c r="B49" s="104" t="s">
        <v>52</v>
      </c>
      <c r="C49" s="104" t="s">
        <v>80</v>
      </c>
      <c r="D49" s="104" t="s">
        <v>79</v>
      </c>
      <c r="E49" s="105">
        <v>33689.326451612906</v>
      </c>
      <c r="F49" s="105">
        <v>12633.497419354841</v>
      </c>
      <c r="G49" s="106">
        <v>0.375</v>
      </c>
      <c r="H49" s="105">
        <v>12633.497419354841</v>
      </c>
      <c r="I49" s="106">
        <v>0.375</v>
      </c>
      <c r="J49" s="105">
        <v>4211.1658064516132</v>
      </c>
      <c r="K49" s="106">
        <v>0.125</v>
      </c>
      <c r="L49" s="105">
        <v>0</v>
      </c>
      <c r="M49" s="107" t="s">
        <v>201</v>
      </c>
    </row>
    <row r="50" spans="1:13" ht="45" x14ac:dyDescent="0.25">
      <c r="A50" s="104" t="s">
        <v>155</v>
      </c>
      <c r="B50" s="104" t="s">
        <v>52</v>
      </c>
      <c r="C50" s="104" t="s">
        <v>80</v>
      </c>
      <c r="D50" s="104" t="s">
        <v>196</v>
      </c>
      <c r="E50" s="105">
        <v>1403.721935483871</v>
      </c>
      <c r="F50" s="105">
        <v>0</v>
      </c>
      <c r="G50" s="106">
        <v>0</v>
      </c>
      <c r="H50" s="105">
        <v>0</v>
      </c>
      <c r="I50" s="106">
        <v>0</v>
      </c>
      <c r="J50" s="105">
        <v>0</v>
      </c>
      <c r="K50" s="106">
        <v>0</v>
      </c>
      <c r="L50" s="105">
        <v>0</v>
      </c>
      <c r="M50" s="107" t="s">
        <v>201</v>
      </c>
    </row>
    <row r="51" spans="1:13" x14ac:dyDescent="0.25">
      <c r="A51" s="104" t="s">
        <v>155</v>
      </c>
      <c r="B51" s="104" t="s">
        <v>52</v>
      </c>
      <c r="C51" s="104" t="s">
        <v>83</v>
      </c>
      <c r="D51" s="104" t="s">
        <v>78</v>
      </c>
      <c r="E51" s="105">
        <v>55105.791044776124</v>
      </c>
      <c r="F51" s="105">
        <v>18368.597014925374</v>
      </c>
      <c r="G51" s="106">
        <v>0.33333333333333331</v>
      </c>
      <c r="H51" s="105">
        <v>7347.4388059701496</v>
      </c>
      <c r="I51" s="106">
        <v>0.13333333333333333</v>
      </c>
      <c r="J51" s="105">
        <v>0</v>
      </c>
      <c r="K51" s="106">
        <v>0</v>
      </c>
      <c r="L51" s="105">
        <v>0</v>
      </c>
      <c r="M51" s="107" t="s">
        <v>201</v>
      </c>
    </row>
    <row r="52" spans="1:13" ht="45" x14ac:dyDescent="0.25">
      <c r="A52" s="104" t="s">
        <v>155</v>
      </c>
      <c r="B52" s="104" t="s">
        <v>52</v>
      </c>
      <c r="C52" s="104" t="s">
        <v>83</v>
      </c>
      <c r="D52" s="104" t="s">
        <v>196</v>
      </c>
      <c r="E52" s="105">
        <v>22042.31641791045</v>
      </c>
      <c r="F52" s="105">
        <v>0</v>
      </c>
      <c r="G52" s="106">
        <v>0</v>
      </c>
      <c r="H52" s="105">
        <v>0</v>
      </c>
      <c r="I52" s="106">
        <v>0</v>
      </c>
      <c r="J52" s="105">
        <v>0</v>
      </c>
      <c r="K52" s="106">
        <v>0</v>
      </c>
      <c r="L52" s="105">
        <v>0</v>
      </c>
      <c r="M52" s="107" t="s">
        <v>201</v>
      </c>
    </row>
    <row r="53" spans="1:13" x14ac:dyDescent="0.25">
      <c r="A53" s="104" t="s">
        <v>155</v>
      </c>
      <c r="B53" s="104" t="s">
        <v>52</v>
      </c>
      <c r="C53" s="104" t="s">
        <v>83</v>
      </c>
      <c r="D53" s="104" t="s">
        <v>89</v>
      </c>
      <c r="E53" s="105">
        <v>4898.2925373134331</v>
      </c>
      <c r="F53" s="105">
        <v>0</v>
      </c>
      <c r="G53" s="106">
        <v>0</v>
      </c>
      <c r="H53" s="105">
        <v>0</v>
      </c>
      <c r="I53" s="106">
        <v>0</v>
      </c>
      <c r="J53" s="105">
        <v>0</v>
      </c>
      <c r="K53" s="106">
        <v>0</v>
      </c>
      <c r="L53" s="105">
        <v>0</v>
      </c>
      <c r="M53" s="107" t="s">
        <v>201</v>
      </c>
    </row>
    <row r="54" spans="1:13" x14ac:dyDescent="0.25">
      <c r="A54" s="104" t="s">
        <v>155</v>
      </c>
      <c r="B54" s="104" t="s">
        <v>52</v>
      </c>
      <c r="C54" s="104" t="s">
        <v>86</v>
      </c>
      <c r="D54" s="104" t="s">
        <v>78</v>
      </c>
      <c r="E54" s="105">
        <v>42616.143529411762</v>
      </c>
      <c r="F54" s="105">
        <v>0</v>
      </c>
      <c r="G54" s="106">
        <v>0</v>
      </c>
      <c r="H54" s="105">
        <v>0</v>
      </c>
      <c r="I54" s="106">
        <v>0</v>
      </c>
      <c r="J54" s="105">
        <v>0</v>
      </c>
      <c r="K54" s="106">
        <v>0</v>
      </c>
      <c r="L54" s="105">
        <v>0</v>
      </c>
      <c r="M54" s="107" t="s">
        <v>201</v>
      </c>
    </row>
    <row r="55" spans="1:13" ht="45" x14ac:dyDescent="0.25">
      <c r="A55" s="104" t="s">
        <v>155</v>
      </c>
      <c r="B55" s="104" t="s">
        <v>52</v>
      </c>
      <c r="C55" s="104" t="s">
        <v>86</v>
      </c>
      <c r="D55" s="104" t="s">
        <v>197</v>
      </c>
      <c r="E55" s="105">
        <v>17756.726470588233</v>
      </c>
      <c r="F55" s="105">
        <v>0</v>
      </c>
      <c r="G55" s="106">
        <v>0</v>
      </c>
      <c r="H55" s="105">
        <v>0</v>
      </c>
      <c r="I55" s="106">
        <v>0</v>
      </c>
      <c r="J55" s="105">
        <v>0</v>
      </c>
      <c r="K55" s="106">
        <v>0</v>
      </c>
      <c r="L55" s="105">
        <v>0</v>
      </c>
      <c r="M55" s="107" t="s">
        <v>201</v>
      </c>
    </row>
    <row r="56" spans="1:13" ht="45" x14ac:dyDescent="0.25">
      <c r="A56" s="104" t="s">
        <v>155</v>
      </c>
      <c r="B56" s="104" t="s">
        <v>52</v>
      </c>
      <c r="C56" s="104" t="s">
        <v>86</v>
      </c>
      <c r="D56" s="104" t="s">
        <v>196</v>
      </c>
      <c r="E56" s="105">
        <v>20124.29</v>
      </c>
      <c r="F56" s="105">
        <v>0</v>
      </c>
      <c r="G56" s="106">
        <v>0</v>
      </c>
      <c r="H56" s="105">
        <v>0</v>
      </c>
      <c r="I56" s="106">
        <v>0</v>
      </c>
      <c r="J56" s="105">
        <v>0</v>
      </c>
      <c r="K56" s="106">
        <v>0</v>
      </c>
      <c r="L56" s="105">
        <v>0</v>
      </c>
      <c r="M56" s="107" t="s">
        <v>201</v>
      </c>
    </row>
    <row r="57" spans="1:13" x14ac:dyDescent="0.25">
      <c r="A57" s="104" t="s">
        <v>155</v>
      </c>
      <c r="B57" s="104" t="s">
        <v>52</v>
      </c>
      <c r="C57" s="104" t="s">
        <v>96</v>
      </c>
      <c r="D57" s="104" t="s">
        <v>78</v>
      </c>
      <c r="E57" s="105">
        <v>55990.299677419353</v>
      </c>
      <c r="F57" s="105">
        <v>0</v>
      </c>
      <c r="G57" s="106">
        <v>0</v>
      </c>
      <c r="H57" s="105">
        <v>0</v>
      </c>
      <c r="I57" s="106">
        <v>0</v>
      </c>
      <c r="J57" s="105">
        <v>0</v>
      </c>
      <c r="K57" s="106">
        <v>0</v>
      </c>
      <c r="L57" s="105">
        <v>0</v>
      </c>
      <c r="M57" s="107" t="s">
        <v>201</v>
      </c>
    </row>
    <row r="58" spans="1:13" ht="45" x14ac:dyDescent="0.25">
      <c r="A58" s="104" t="s">
        <v>155</v>
      </c>
      <c r="B58" s="104" t="s">
        <v>52</v>
      </c>
      <c r="C58" s="104" t="s">
        <v>96</v>
      </c>
      <c r="D58" s="104" t="s">
        <v>197</v>
      </c>
      <c r="E58" s="105">
        <v>7178.2435483870959</v>
      </c>
      <c r="F58" s="105">
        <v>0</v>
      </c>
      <c r="G58" s="106">
        <v>0</v>
      </c>
      <c r="H58" s="105">
        <v>0</v>
      </c>
      <c r="I58" s="106">
        <v>0</v>
      </c>
      <c r="J58" s="105">
        <v>0</v>
      </c>
      <c r="K58" s="106">
        <v>0</v>
      </c>
      <c r="L58" s="105">
        <v>0</v>
      </c>
      <c r="M58" s="107" t="s">
        <v>201</v>
      </c>
    </row>
    <row r="59" spans="1:13" ht="45" x14ac:dyDescent="0.25">
      <c r="A59" s="104" t="s">
        <v>155</v>
      </c>
      <c r="B59" s="104" t="s">
        <v>52</v>
      </c>
      <c r="C59" s="104" t="s">
        <v>96</v>
      </c>
      <c r="D59" s="104" t="s">
        <v>196</v>
      </c>
      <c r="E59" s="105">
        <v>10049.540967741934</v>
      </c>
      <c r="F59" s="105">
        <v>2871.297419354838</v>
      </c>
      <c r="G59" s="106">
        <v>0.2857142857142857</v>
      </c>
      <c r="H59" s="105">
        <v>0</v>
      </c>
      <c r="I59" s="106">
        <v>0</v>
      </c>
      <c r="J59" s="105">
        <v>0</v>
      </c>
      <c r="K59" s="106">
        <v>0</v>
      </c>
      <c r="L59" s="105">
        <v>0</v>
      </c>
      <c r="M59" s="107" t="s">
        <v>201</v>
      </c>
    </row>
    <row r="60" spans="1:13" x14ac:dyDescent="0.25">
      <c r="A60" s="104" t="s">
        <v>155</v>
      </c>
      <c r="B60" s="104" t="s">
        <v>52</v>
      </c>
      <c r="C60" s="104" t="s">
        <v>96</v>
      </c>
      <c r="D60" s="104" t="s">
        <v>89</v>
      </c>
      <c r="E60" s="105">
        <v>4306.9461290322579</v>
      </c>
      <c r="F60" s="105">
        <v>0</v>
      </c>
      <c r="G60" s="106">
        <v>0</v>
      </c>
      <c r="H60" s="105">
        <v>0</v>
      </c>
      <c r="I60" s="106">
        <v>0</v>
      </c>
      <c r="J60" s="105">
        <v>0</v>
      </c>
      <c r="K60" s="106">
        <v>0</v>
      </c>
      <c r="L60" s="105">
        <v>0</v>
      </c>
      <c r="M60" s="107" t="s">
        <v>201</v>
      </c>
    </row>
    <row r="61" spans="1:13" x14ac:dyDescent="0.25">
      <c r="A61" s="104" t="s">
        <v>155</v>
      </c>
      <c r="B61" s="104" t="s">
        <v>52</v>
      </c>
      <c r="C61" s="104" t="s">
        <v>96</v>
      </c>
      <c r="D61" s="104" t="s">
        <v>43</v>
      </c>
      <c r="E61" s="105">
        <v>11485.189677419354</v>
      </c>
      <c r="F61" s="105">
        <v>0</v>
      </c>
      <c r="G61" s="106">
        <v>0</v>
      </c>
      <c r="H61" s="105">
        <v>0</v>
      </c>
      <c r="I61" s="106">
        <v>0</v>
      </c>
      <c r="J61" s="105">
        <v>0</v>
      </c>
      <c r="K61" s="106">
        <v>0</v>
      </c>
      <c r="L61" s="105">
        <v>0</v>
      </c>
      <c r="M61" s="107" t="s">
        <v>201</v>
      </c>
    </row>
    <row r="62" spans="1:13" x14ac:dyDescent="0.25">
      <c r="A62" s="104" t="s">
        <v>155</v>
      </c>
      <c r="B62" s="104" t="s">
        <v>52</v>
      </c>
      <c r="C62" s="104" t="s">
        <v>104</v>
      </c>
      <c r="D62" s="104" t="s">
        <v>78</v>
      </c>
      <c r="E62" s="105">
        <v>57547.239130434791</v>
      </c>
      <c r="F62" s="105">
        <v>0</v>
      </c>
      <c r="G62" s="106">
        <v>0</v>
      </c>
      <c r="H62" s="105">
        <v>0</v>
      </c>
      <c r="I62" s="106">
        <v>0</v>
      </c>
      <c r="J62" s="105">
        <v>0</v>
      </c>
      <c r="K62" s="106">
        <v>0</v>
      </c>
      <c r="L62" s="105">
        <v>0</v>
      </c>
      <c r="M62" s="107" t="s">
        <v>201</v>
      </c>
    </row>
    <row r="63" spans="1:13" ht="45" x14ac:dyDescent="0.25">
      <c r="A63" s="104" t="s">
        <v>155</v>
      </c>
      <c r="B63" s="104" t="s">
        <v>52</v>
      </c>
      <c r="C63" s="104" t="s">
        <v>104</v>
      </c>
      <c r="D63" s="104" t="s">
        <v>197</v>
      </c>
      <c r="E63" s="105">
        <v>16624.757971014496</v>
      </c>
      <c r="F63" s="105">
        <v>0</v>
      </c>
      <c r="G63" s="106">
        <v>0</v>
      </c>
      <c r="H63" s="105">
        <v>0</v>
      </c>
      <c r="I63" s="106">
        <v>0</v>
      </c>
      <c r="J63" s="105">
        <v>0</v>
      </c>
      <c r="K63" s="106">
        <v>0</v>
      </c>
      <c r="L63" s="105">
        <v>0</v>
      </c>
      <c r="M63" s="107" t="s">
        <v>201</v>
      </c>
    </row>
    <row r="64" spans="1:13" ht="45" x14ac:dyDescent="0.25">
      <c r="A64" s="104" t="s">
        <v>155</v>
      </c>
      <c r="B64" s="104" t="s">
        <v>52</v>
      </c>
      <c r="C64" s="104" t="s">
        <v>104</v>
      </c>
      <c r="D64" s="104" t="s">
        <v>196</v>
      </c>
      <c r="E64" s="105">
        <v>14067.102898550727</v>
      </c>
      <c r="F64" s="105">
        <v>0</v>
      </c>
      <c r="G64" s="106">
        <v>0</v>
      </c>
      <c r="H64" s="105">
        <v>0</v>
      </c>
      <c r="I64" s="106">
        <v>0</v>
      </c>
      <c r="J64" s="105">
        <v>0</v>
      </c>
      <c r="K64" s="106">
        <v>0</v>
      </c>
      <c r="L64" s="105">
        <v>0</v>
      </c>
      <c r="M64" s="107" t="s">
        <v>201</v>
      </c>
    </row>
    <row r="65" spans="1:13" x14ac:dyDescent="0.25">
      <c r="A65" s="104" t="s">
        <v>155</v>
      </c>
      <c r="B65" s="104" t="s">
        <v>52</v>
      </c>
      <c r="C65" s="104" t="s">
        <v>123</v>
      </c>
      <c r="D65" s="104" t="s">
        <v>78</v>
      </c>
      <c r="E65" s="105">
        <v>50017.495009090911</v>
      </c>
      <c r="F65" s="105">
        <v>0</v>
      </c>
      <c r="G65" s="106">
        <v>0</v>
      </c>
      <c r="H65" s="105">
        <v>0</v>
      </c>
      <c r="I65" s="106">
        <v>0</v>
      </c>
      <c r="J65" s="105">
        <v>0</v>
      </c>
      <c r="K65" s="106">
        <v>0</v>
      </c>
      <c r="L65" s="105">
        <v>0</v>
      </c>
      <c r="M65" s="107" t="s">
        <v>201</v>
      </c>
    </row>
    <row r="66" spans="1:13" x14ac:dyDescent="0.25">
      <c r="A66" s="104" t="s">
        <v>155</v>
      </c>
      <c r="B66" s="104" t="s">
        <v>52</v>
      </c>
      <c r="C66" s="104" t="s">
        <v>123</v>
      </c>
      <c r="D66" s="104" t="s">
        <v>89</v>
      </c>
      <c r="E66" s="105">
        <v>2778.7497227272729</v>
      </c>
      <c r="F66" s="105">
        <v>0</v>
      </c>
      <c r="G66" s="106">
        <v>0</v>
      </c>
      <c r="H66" s="105">
        <v>0</v>
      </c>
      <c r="I66" s="106">
        <v>0</v>
      </c>
      <c r="J66" s="105">
        <v>0</v>
      </c>
      <c r="K66" s="106">
        <v>0</v>
      </c>
      <c r="L66" s="105">
        <v>0</v>
      </c>
      <c r="M66" s="107" t="s">
        <v>201</v>
      </c>
    </row>
    <row r="67" spans="1:13" x14ac:dyDescent="0.25">
      <c r="A67" s="104" t="s">
        <v>155</v>
      </c>
      <c r="B67" s="104" t="s">
        <v>52</v>
      </c>
      <c r="C67" s="104" t="s">
        <v>123</v>
      </c>
      <c r="D67" s="104" t="s">
        <v>43</v>
      </c>
      <c r="E67" s="105">
        <v>8336.2491681818192</v>
      </c>
      <c r="F67" s="105">
        <v>0</v>
      </c>
      <c r="G67" s="106">
        <v>0</v>
      </c>
      <c r="H67" s="105">
        <v>0</v>
      </c>
      <c r="I67" s="106">
        <v>0</v>
      </c>
      <c r="J67" s="105">
        <v>0</v>
      </c>
      <c r="K67" s="106">
        <v>0</v>
      </c>
      <c r="L67" s="105">
        <v>0</v>
      </c>
      <c r="M67" s="107" t="s">
        <v>201</v>
      </c>
    </row>
    <row r="68" spans="1:13" x14ac:dyDescent="0.25">
      <c r="A68" s="104" t="s">
        <v>155</v>
      </c>
      <c r="B68" s="104" t="s">
        <v>52</v>
      </c>
      <c r="C68" s="104" t="s">
        <v>126</v>
      </c>
      <c r="D68" s="104" t="s">
        <v>78</v>
      </c>
      <c r="E68" s="105">
        <v>7858.6046125000021</v>
      </c>
      <c r="F68" s="105">
        <v>0</v>
      </c>
      <c r="G68" s="106">
        <v>0</v>
      </c>
      <c r="H68" s="105">
        <v>0</v>
      </c>
      <c r="I68" s="106">
        <v>0</v>
      </c>
      <c r="J68" s="105">
        <v>0</v>
      </c>
      <c r="K68" s="106">
        <v>0</v>
      </c>
      <c r="L68" s="105">
        <v>0</v>
      </c>
      <c r="M68" s="107" t="s">
        <v>201</v>
      </c>
    </row>
    <row r="69" spans="1:13" x14ac:dyDescent="0.25">
      <c r="A69" s="104" t="s">
        <v>155</v>
      </c>
      <c r="B69" s="104" t="s">
        <v>52</v>
      </c>
      <c r="C69" s="104" t="s">
        <v>126</v>
      </c>
      <c r="D69" s="104" t="s">
        <v>79</v>
      </c>
      <c r="E69" s="105">
        <v>55010.232287500017</v>
      </c>
      <c r="F69" s="105">
        <v>0</v>
      </c>
      <c r="G69" s="106">
        <v>0</v>
      </c>
      <c r="H69" s="105">
        <v>0</v>
      </c>
      <c r="I69" s="106">
        <v>0</v>
      </c>
      <c r="J69" s="105">
        <v>0</v>
      </c>
      <c r="K69" s="106">
        <v>0</v>
      </c>
      <c r="L69" s="105">
        <v>0</v>
      </c>
      <c r="M69" s="107" t="s">
        <v>201</v>
      </c>
    </row>
    <row r="70" spans="1:13" x14ac:dyDescent="0.25">
      <c r="A70" s="104" t="s">
        <v>155</v>
      </c>
      <c r="B70" s="104" t="s">
        <v>52</v>
      </c>
      <c r="C70" s="104" t="s">
        <v>131</v>
      </c>
      <c r="D70" s="104" t="s">
        <v>77</v>
      </c>
      <c r="E70" s="105">
        <v>2134.1211111111111</v>
      </c>
      <c r="F70" s="105">
        <v>0</v>
      </c>
      <c r="G70" s="106">
        <v>0</v>
      </c>
      <c r="H70" s="105">
        <v>0</v>
      </c>
      <c r="I70" s="106">
        <v>0</v>
      </c>
      <c r="J70" s="105">
        <v>0</v>
      </c>
      <c r="K70" s="106">
        <v>0</v>
      </c>
      <c r="L70" s="105">
        <v>0</v>
      </c>
      <c r="M70" s="107" t="s">
        <v>201</v>
      </c>
    </row>
    <row r="71" spans="1:13" x14ac:dyDescent="0.25">
      <c r="A71" s="104" t="s">
        <v>155</v>
      </c>
      <c r="B71" s="104" t="s">
        <v>52</v>
      </c>
      <c r="C71" s="104" t="s">
        <v>131</v>
      </c>
      <c r="D71" s="104" t="s">
        <v>78</v>
      </c>
      <c r="E71" s="105">
        <v>14938.847777777777</v>
      </c>
      <c r="F71" s="105">
        <v>0</v>
      </c>
      <c r="G71" s="106">
        <v>0</v>
      </c>
      <c r="H71" s="105">
        <v>0</v>
      </c>
      <c r="I71" s="106">
        <v>0</v>
      </c>
      <c r="J71" s="105">
        <v>0</v>
      </c>
      <c r="K71" s="106">
        <v>0</v>
      </c>
      <c r="L71" s="105">
        <v>0</v>
      </c>
      <c r="M71" s="107" t="s">
        <v>201</v>
      </c>
    </row>
    <row r="72" spans="1:13" x14ac:dyDescent="0.25">
      <c r="A72" s="104" t="s">
        <v>155</v>
      </c>
      <c r="B72" s="104" t="s">
        <v>52</v>
      </c>
      <c r="C72" s="104" t="s">
        <v>131</v>
      </c>
      <c r="D72" s="104" t="s">
        <v>79</v>
      </c>
      <c r="E72" s="105">
        <v>55487.148888888885</v>
      </c>
      <c r="F72" s="105">
        <v>0</v>
      </c>
      <c r="G72" s="106">
        <v>0</v>
      </c>
      <c r="H72" s="105">
        <v>0</v>
      </c>
      <c r="I72" s="106">
        <v>0</v>
      </c>
      <c r="J72" s="105">
        <v>0</v>
      </c>
      <c r="K72" s="106">
        <v>0</v>
      </c>
      <c r="L72" s="105">
        <v>0</v>
      </c>
      <c r="M72" s="107" t="s">
        <v>201</v>
      </c>
    </row>
    <row r="73" spans="1:13" ht="30" x14ac:dyDescent="0.25">
      <c r="A73" s="104" t="s">
        <v>155</v>
      </c>
      <c r="B73" s="104" t="s">
        <v>52</v>
      </c>
      <c r="C73" s="104" t="s">
        <v>191</v>
      </c>
      <c r="D73" s="104" t="s">
        <v>84</v>
      </c>
      <c r="E73" s="105">
        <v>162000</v>
      </c>
      <c r="F73" s="108"/>
      <c r="G73" s="108"/>
      <c r="H73" s="108"/>
      <c r="I73" s="108"/>
      <c r="J73" s="108"/>
      <c r="K73" s="108"/>
      <c r="L73" s="105">
        <v>0</v>
      </c>
      <c r="M73" s="107" t="s">
        <v>201</v>
      </c>
    </row>
    <row r="74" spans="1:13" ht="30" x14ac:dyDescent="0.25">
      <c r="A74" s="104" t="s">
        <v>155</v>
      </c>
      <c r="B74" s="104" t="s">
        <v>52</v>
      </c>
      <c r="C74" s="104" t="s">
        <v>188</v>
      </c>
      <c r="D74" s="104" t="s">
        <v>84</v>
      </c>
      <c r="E74" s="105">
        <v>3138.4894594594598</v>
      </c>
      <c r="F74" s="108"/>
      <c r="G74" s="108"/>
      <c r="H74" s="108"/>
      <c r="I74" s="108"/>
      <c r="J74" s="108"/>
      <c r="K74" s="108"/>
      <c r="L74" s="105">
        <v>0</v>
      </c>
      <c r="M74" s="107" t="s">
        <v>201</v>
      </c>
    </row>
    <row r="75" spans="1:13" ht="30" x14ac:dyDescent="0.25">
      <c r="A75" s="104" t="s">
        <v>155</v>
      </c>
      <c r="B75" s="104" t="s">
        <v>52</v>
      </c>
      <c r="C75" s="104" t="s">
        <v>188</v>
      </c>
      <c r="D75" s="104" t="s">
        <v>150</v>
      </c>
      <c r="E75" s="105">
        <v>553.85108108108113</v>
      </c>
      <c r="F75" s="108"/>
      <c r="G75" s="108"/>
      <c r="H75" s="108"/>
      <c r="I75" s="108"/>
      <c r="J75" s="108"/>
      <c r="K75" s="108"/>
      <c r="L75" s="105">
        <v>0</v>
      </c>
      <c r="M75" s="107" t="s">
        <v>201</v>
      </c>
    </row>
    <row r="76" spans="1:13" ht="30" x14ac:dyDescent="0.25">
      <c r="A76" s="104" t="s">
        <v>155</v>
      </c>
      <c r="B76" s="104" t="s">
        <v>52</v>
      </c>
      <c r="C76" s="104" t="s">
        <v>188</v>
      </c>
      <c r="D76" s="104" t="s">
        <v>151</v>
      </c>
      <c r="E76" s="105">
        <v>3138.4894594594598</v>
      </c>
      <c r="F76" s="108"/>
      <c r="G76" s="108"/>
      <c r="H76" s="108"/>
      <c r="I76" s="108"/>
      <c r="J76" s="108"/>
      <c r="K76" s="108"/>
      <c r="L76" s="105">
        <v>0</v>
      </c>
      <c r="M76" s="107" t="s">
        <v>201</v>
      </c>
    </row>
    <row r="77" spans="1:13" ht="30" x14ac:dyDescent="0.25">
      <c r="A77" s="107" t="s">
        <v>170</v>
      </c>
      <c r="B77" s="107" t="s">
        <v>170</v>
      </c>
      <c r="C77" s="107" t="s">
        <v>170</v>
      </c>
      <c r="D77" s="107" t="s">
        <v>170</v>
      </c>
      <c r="E77" s="107" t="s">
        <v>218</v>
      </c>
      <c r="F77" s="107" t="s">
        <v>229</v>
      </c>
      <c r="G77" s="107" t="s">
        <v>170</v>
      </c>
      <c r="H77" s="107" t="s">
        <v>230</v>
      </c>
      <c r="I77" s="107" t="s">
        <v>170</v>
      </c>
      <c r="J77" s="107" t="s">
        <v>231</v>
      </c>
      <c r="K77" s="107" t="s">
        <v>170</v>
      </c>
      <c r="L77" s="107" t="s">
        <v>232</v>
      </c>
      <c r="M77" s="10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7" t="s">
        <v>192</v>
      </c>
      <c r="B1" s="97" t="s">
        <v>156</v>
      </c>
      <c r="C1" s="97" t="s">
        <v>193</v>
      </c>
      <c r="D1" s="97" t="s">
        <v>158</v>
      </c>
      <c r="E1" s="97" t="s">
        <v>198</v>
      </c>
      <c r="F1" s="97" t="s">
        <v>160</v>
      </c>
      <c r="G1" s="97" t="s">
        <v>161</v>
      </c>
      <c r="H1" s="97" t="s">
        <v>162</v>
      </c>
      <c r="I1" s="97" t="s">
        <v>186</v>
      </c>
      <c r="J1" s="97" t="s">
        <v>164</v>
      </c>
      <c r="K1" s="97" t="s">
        <v>187</v>
      </c>
      <c r="L1" s="97" t="s">
        <v>199</v>
      </c>
      <c r="M1" s="97" t="s">
        <v>200</v>
      </c>
    </row>
    <row r="2" spans="1:13" x14ac:dyDescent="0.25">
      <c r="A2" s="98" t="s">
        <v>155</v>
      </c>
      <c r="B2" s="98" t="s">
        <v>52</v>
      </c>
      <c r="C2" s="98" t="s">
        <v>100</v>
      </c>
      <c r="D2" s="98" t="s">
        <v>101</v>
      </c>
      <c r="E2" s="99">
        <v>41032.235999999997</v>
      </c>
      <c r="F2" s="99">
        <v>0</v>
      </c>
      <c r="G2" s="100">
        <v>0</v>
      </c>
      <c r="H2" s="99">
        <v>0</v>
      </c>
      <c r="I2" s="100">
        <v>0</v>
      </c>
      <c r="J2" s="99">
        <v>0</v>
      </c>
      <c r="K2" s="100">
        <v>0</v>
      </c>
      <c r="L2" s="99">
        <v>0</v>
      </c>
      <c r="M2" s="101" t="s">
        <v>201</v>
      </c>
    </row>
    <row r="3" spans="1:13" x14ac:dyDescent="0.25">
      <c r="A3" s="98" t="s">
        <v>155</v>
      </c>
      <c r="B3" s="98" t="s">
        <v>52</v>
      </c>
      <c r="C3" s="98" t="s">
        <v>100</v>
      </c>
      <c r="D3" s="98" t="s">
        <v>102</v>
      </c>
      <c r="E3" s="99">
        <v>20516.117999999999</v>
      </c>
      <c r="F3" s="99">
        <v>0</v>
      </c>
      <c r="G3" s="100">
        <v>0</v>
      </c>
      <c r="H3" s="99">
        <v>0</v>
      </c>
      <c r="I3" s="100">
        <v>0</v>
      </c>
      <c r="J3" s="99">
        <v>0</v>
      </c>
      <c r="K3" s="100">
        <v>0</v>
      </c>
      <c r="L3" s="99">
        <v>0</v>
      </c>
      <c r="M3" s="101" t="s">
        <v>201</v>
      </c>
    </row>
    <row r="4" spans="1:13" x14ac:dyDescent="0.25">
      <c r="A4" s="98" t="s">
        <v>155</v>
      </c>
      <c r="B4" s="98" t="s">
        <v>52</v>
      </c>
      <c r="C4" s="98" t="s">
        <v>103</v>
      </c>
      <c r="D4" s="98" t="s">
        <v>101</v>
      </c>
      <c r="E4" s="99">
        <v>41032.23626666666</v>
      </c>
      <c r="F4" s="99">
        <v>0</v>
      </c>
      <c r="G4" s="100">
        <v>0</v>
      </c>
      <c r="H4" s="99">
        <v>0</v>
      </c>
      <c r="I4" s="100">
        <v>0</v>
      </c>
      <c r="J4" s="99">
        <v>0</v>
      </c>
      <c r="K4" s="100">
        <v>0</v>
      </c>
      <c r="L4" s="99">
        <v>0</v>
      </c>
      <c r="M4" s="101" t="s">
        <v>201</v>
      </c>
    </row>
    <row r="5" spans="1:13" x14ac:dyDescent="0.25">
      <c r="A5" s="98" t="s">
        <v>155</v>
      </c>
      <c r="B5" s="98" t="s">
        <v>52</v>
      </c>
      <c r="C5" s="98" t="s">
        <v>103</v>
      </c>
      <c r="D5" s="98" t="s">
        <v>102</v>
      </c>
      <c r="E5" s="99">
        <v>20516.11813333333</v>
      </c>
      <c r="F5" s="99">
        <v>0</v>
      </c>
      <c r="G5" s="100">
        <v>0</v>
      </c>
      <c r="H5" s="99">
        <v>0</v>
      </c>
      <c r="I5" s="100">
        <v>0</v>
      </c>
      <c r="J5" s="99">
        <v>0</v>
      </c>
      <c r="K5" s="100">
        <v>0</v>
      </c>
      <c r="L5" s="99">
        <v>0</v>
      </c>
      <c r="M5" s="101" t="s">
        <v>201</v>
      </c>
    </row>
    <row r="6" spans="1:13" x14ac:dyDescent="0.25">
      <c r="A6" s="98" t="s">
        <v>155</v>
      </c>
      <c r="B6" s="98" t="s">
        <v>52</v>
      </c>
      <c r="C6" s="98" t="s">
        <v>135</v>
      </c>
      <c r="D6" s="98" t="s">
        <v>136</v>
      </c>
      <c r="E6" s="99">
        <v>116529.73999999999</v>
      </c>
      <c r="F6" s="99">
        <v>0</v>
      </c>
      <c r="G6" s="100">
        <v>0</v>
      </c>
      <c r="H6" s="99">
        <v>0</v>
      </c>
      <c r="I6" s="100">
        <v>0</v>
      </c>
      <c r="J6" s="99">
        <v>0</v>
      </c>
      <c r="K6" s="100">
        <v>0</v>
      </c>
      <c r="L6" s="99">
        <v>0</v>
      </c>
      <c r="M6" s="101" t="s">
        <v>201</v>
      </c>
    </row>
    <row r="7" spans="1:13" ht="30" x14ac:dyDescent="0.25">
      <c r="A7" s="98" t="s">
        <v>155</v>
      </c>
      <c r="B7" s="98" t="s">
        <v>52</v>
      </c>
      <c r="C7" s="98" t="s">
        <v>94</v>
      </c>
      <c r="D7" s="98" t="s">
        <v>51</v>
      </c>
      <c r="E7" s="99">
        <v>66526.931673225001</v>
      </c>
      <c r="F7" s="99">
        <v>66526.931673225001</v>
      </c>
      <c r="G7" s="100">
        <v>1</v>
      </c>
      <c r="H7" s="99">
        <v>66526.931673225001</v>
      </c>
      <c r="I7" s="100">
        <v>1</v>
      </c>
      <c r="J7" s="99">
        <v>66526.931673225001</v>
      </c>
      <c r="K7" s="100">
        <v>1</v>
      </c>
      <c r="L7" s="99">
        <v>66526.931673225001</v>
      </c>
      <c r="M7" s="101" t="s">
        <v>202</v>
      </c>
    </row>
    <row r="8" spans="1:13" ht="30" x14ac:dyDescent="0.25">
      <c r="A8" s="98" t="s">
        <v>155</v>
      </c>
      <c r="B8" s="98" t="s">
        <v>52</v>
      </c>
      <c r="C8" s="98" t="s">
        <v>95</v>
      </c>
      <c r="D8" s="98" t="s">
        <v>168</v>
      </c>
      <c r="E8" s="99">
        <v>27322.570000000007</v>
      </c>
      <c r="F8" s="99">
        <v>27322.570000000007</v>
      </c>
      <c r="G8" s="100">
        <v>1</v>
      </c>
      <c r="H8" s="99">
        <v>27322.570000000007</v>
      </c>
      <c r="I8" s="100">
        <v>1</v>
      </c>
      <c r="J8" s="99">
        <v>27322.570000000007</v>
      </c>
      <c r="K8" s="100">
        <v>1</v>
      </c>
      <c r="L8" s="99">
        <v>27322.570000000007</v>
      </c>
      <c r="M8" s="101" t="s">
        <v>202</v>
      </c>
    </row>
    <row r="9" spans="1:13" ht="30" x14ac:dyDescent="0.25">
      <c r="A9" s="98" t="s">
        <v>155</v>
      </c>
      <c r="B9" s="98" t="s">
        <v>52</v>
      </c>
      <c r="C9" s="98" t="s">
        <v>127</v>
      </c>
      <c r="D9" s="98" t="s">
        <v>74</v>
      </c>
      <c r="E9" s="99">
        <v>4422.2285714285708</v>
      </c>
      <c r="F9" s="99">
        <v>1658.3357142857139</v>
      </c>
      <c r="G9" s="100">
        <v>0.375</v>
      </c>
      <c r="H9" s="99">
        <v>552.77857142857135</v>
      </c>
      <c r="I9" s="100">
        <v>0.125</v>
      </c>
      <c r="J9" s="99">
        <v>552.77857142857135</v>
      </c>
      <c r="K9" s="100">
        <v>0.125</v>
      </c>
      <c r="L9" s="99">
        <v>0</v>
      </c>
      <c r="M9" s="101" t="s">
        <v>201</v>
      </c>
    </row>
    <row r="10" spans="1:13" ht="30" x14ac:dyDescent="0.25">
      <c r="A10" s="98" t="s">
        <v>155</v>
      </c>
      <c r="B10" s="98" t="s">
        <v>52</v>
      </c>
      <c r="C10" s="98" t="s">
        <v>127</v>
      </c>
      <c r="D10" s="98" t="s">
        <v>46</v>
      </c>
      <c r="E10" s="99">
        <v>3316.6714285714279</v>
      </c>
      <c r="F10" s="99">
        <v>0</v>
      </c>
      <c r="G10" s="100">
        <v>0</v>
      </c>
      <c r="H10" s="99">
        <v>0</v>
      </c>
      <c r="I10" s="100">
        <v>0</v>
      </c>
      <c r="J10" s="99">
        <v>0</v>
      </c>
      <c r="K10" s="100">
        <v>0</v>
      </c>
      <c r="L10" s="99">
        <v>0</v>
      </c>
      <c r="M10" s="101" t="s">
        <v>201</v>
      </c>
    </row>
    <row r="11" spans="1:13" ht="30" x14ac:dyDescent="0.25">
      <c r="A11" s="98" t="s">
        <v>155</v>
      </c>
      <c r="B11" s="98" t="s">
        <v>52</v>
      </c>
      <c r="C11" s="98" t="s">
        <v>129</v>
      </c>
      <c r="D11" s="98" t="s">
        <v>74</v>
      </c>
      <c r="E11" s="99">
        <v>12606.699999999999</v>
      </c>
      <c r="F11" s="99">
        <v>12606.699999999999</v>
      </c>
      <c r="G11" s="100">
        <v>1</v>
      </c>
      <c r="H11" s="99">
        <v>12606.699999999999</v>
      </c>
      <c r="I11" s="100">
        <v>1</v>
      </c>
      <c r="J11" s="99">
        <v>12606.699999999999</v>
      </c>
      <c r="K11" s="100">
        <v>1</v>
      </c>
      <c r="L11" s="99">
        <v>12606.699999999999</v>
      </c>
      <c r="M11" s="101" t="s">
        <v>202</v>
      </c>
    </row>
    <row r="12" spans="1:13" ht="30" x14ac:dyDescent="0.25">
      <c r="A12" s="98" t="s">
        <v>155</v>
      </c>
      <c r="B12" s="98" t="s">
        <v>52</v>
      </c>
      <c r="C12" s="98" t="s">
        <v>212</v>
      </c>
      <c r="D12" s="98" t="s">
        <v>213</v>
      </c>
      <c r="E12" s="99">
        <v>437.82982499999997</v>
      </c>
      <c r="F12" s="99">
        <v>0</v>
      </c>
      <c r="G12" s="100">
        <v>0</v>
      </c>
      <c r="H12" s="99">
        <v>0</v>
      </c>
      <c r="I12" s="100">
        <v>0</v>
      </c>
      <c r="J12" s="99">
        <v>0</v>
      </c>
      <c r="K12" s="100">
        <v>0</v>
      </c>
      <c r="L12" s="99">
        <v>0</v>
      </c>
      <c r="M12" s="101" t="s">
        <v>201</v>
      </c>
    </row>
    <row r="13" spans="1:13" ht="30" x14ac:dyDescent="0.25">
      <c r="A13" s="98" t="s">
        <v>155</v>
      </c>
      <c r="B13" s="98" t="s">
        <v>52</v>
      </c>
      <c r="C13" s="98" t="s">
        <v>124</v>
      </c>
      <c r="D13" s="98" t="s">
        <v>74</v>
      </c>
      <c r="E13" s="99">
        <v>11821.4</v>
      </c>
      <c r="F13" s="99">
        <v>11821.4</v>
      </c>
      <c r="G13" s="100">
        <v>1</v>
      </c>
      <c r="H13" s="99">
        <v>11821.4</v>
      </c>
      <c r="I13" s="100">
        <v>1</v>
      </c>
      <c r="J13" s="99">
        <v>11821.4</v>
      </c>
      <c r="K13" s="100">
        <v>1</v>
      </c>
      <c r="L13" s="99">
        <v>11821.4</v>
      </c>
      <c r="M13" s="101" t="s">
        <v>202</v>
      </c>
    </row>
    <row r="14" spans="1:13" ht="30" x14ac:dyDescent="0.25">
      <c r="A14" s="98" t="s">
        <v>155</v>
      </c>
      <c r="B14" s="98" t="s">
        <v>52</v>
      </c>
      <c r="C14" s="98" t="s">
        <v>167</v>
      </c>
      <c r="D14" s="98" t="s">
        <v>74</v>
      </c>
      <c r="E14" s="99">
        <v>13649.199999999997</v>
      </c>
      <c r="F14" s="99">
        <v>13649.199999999997</v>
      </c>
      <c r="G14" s="100">
        <v>1</v>
      </c>
      <c r="H14" s="99">
        <v>13649.199999999997</v>
      </c>
      <c r="I14" s="100">
        <v>1</v>
      </c>
      <c r="J14" s="99">
        <v>13649.199999999997</v>
      </c>
      <c r="K14" s="100">
        <v>1</v>
      </c>
      <c r="L14" s="99">
        <v>13649.199999999997</v>
      </c>
      <c r="M14" s="101" t="s">
        <v>202</v>
      </c>
    </row>
    <row r="15" spans="1:13" ht="30" x14ac:dyDescent="0.25">
      <c r="A15" s="98" t="s">
        <v>155</v>
      </c>
      <c r="B15" s="98" t="s">
        <v>52</v>
      </c>
      <c r="C15" s="98" t="s">
        <v>73</v>
      </c>
      <c r="D15" s="98" t="s">
        <v>74</v>
      </c>
      <c r="E15" s="99">
        <v>18010.695291250006</v>
      </c>
      <c r="F15" s="99">
        <v>12607.486703875004</v>
      </c>
      <c r="G15" s="100">
        <v>0.7</v>
      </c>
      <c r="H15" s="99">
        <v>0</v>
      </c>
      <c r="I15" s="100">
        <v>0</v>
      </c>
      <c r="J15" s="99">
        <v>0</v>
      </c>
      <c r="K15" s="100">
        <v>0</v>
      </c>
      <c r="L15" s="99">
        <v>0</v>
      </c>
      <c r="M15" s="101" t="s">
        <v>201</v>
      </c>
    </row>
    <row r="16" spans="1:13" ht="30" x14ac:dyDescent="0.25">
      <c r="A16" s="98" t="s">
        <v>155</v>
      </c>
      <c r="B16" s="98" t="s">
        <v>52</v>
      </c>
      <c r="C16" s="98" t="s">
        <v>90</v>
      </c>
      <c r="D16" s="98" t="s">
        <v>74</v>
      </c>
      <c r="E16" s="99">
        <v>14499.954724850006</v>
      </c>
      <c r="F16" s="99">
        <v>14499.954724850006</v>
      </c>
      <c r="G16" s="100">
        <v>1</v>
      </c>
      <c r="H16" s="99">
        <v>14499.954724850006</v>
      </c>
      <c r="I16" s="100">
        <v>1</v>
      </c>
      <c r="J16" s="99">
        <v>14499.954724850006</v>
      </c>
      <c r="K16" s="100">
        <v>1</v>
      </c>
      <c r="L16" s="99">
        <v>14499.954724850006</v>
      </c>
      <c r="M16" s="101" t="s">
        <v>202</v>
      </c>
    </row>
    <row r="17" spans="1:13" x14ac:dyDescent="0.25">
      <c r="A17" s="98" t="s">
        <v>155</v>
      </c>
      <c r="B17" s="98" t="s">
        <v>105</v>
      </c>
      <c r="C17" s="98" t="s">
        <v>173</v>
      </c>
      <c r="D17" s="98" t="s">
        <v>107</v>
      </c>
      <c r="E17" s="99">
        <v>1420480</v>
      </c>
      <c r="F17" s="102"/>
      <c r="G17" s="102"/>
      <c r="H17" s="102"/>
      <c r="I17" s="102"/>
      <c r="J17" s="102"/>
      <c r="K17" s="102"/>
      <c r="L17" s="99">
        <v>0</v>
      </c>
      <c r="M17" s="101" t="s">
        <v>201</v>
      </c>
    </row>
    <row r="18" spans="1:13" x14ac:dyDescent="0.25">
      <c r="A18" s="98" t="s">
        <v>155</v>
      </c>
      <c r="B18" s="98" t="s">
        <v>105</v>
      </c>
      <c r="C18" s="98" t="s">
        <v>174</v>
      </c>
      <c r="D18" s="98" t="s">
        <v>107</v>
      </c>
      <c r="E18" s="99">
        <v>352478.99232000008</v>
      </c>
      <c r="F18" s="102"/>
      <c r="G18" s="102"/>
      <c r="H18" s="102"/>
      <c r="I18" s="102"/>
      <c r="J18" s="102"/>
      <c r="K18" s="102"/>
      <c r="L18" s="99">
        <v>0</v>
      </c>
      <c r="M18" s="101" t="s">
        <v>201</v>
      </c>
    </row>
    <row r="19" spans="1:13" x14ac:dyDescent="0.25">
      <c r="A19" s="98" t="s">
        <v>155</v>
      </c>
      <c r="B19" s="98" t="s">
        <v>105</v>
      </c>
      <c r="C19" s="98" t="s">
        <v>41</v>
      </c>
      <c r="D19" s="98" t="s">
        <v>107</v>
      </c>
      <c r="E19" s="99">
        <v>250809.98000000007</v>
      </c>
      <c r="F19" s="102"/>
      <c r="G19" s="102"/>
      <c r="H19" s="102"/>
      <c r="I19" s="102"/>
      <c r="J19" s="102"/>
      <c r="K19" s="102"/>
      <c r="L19" s="99">
        <v>0</v>
      </c>
      <c r="M19" s="101" t="s">
        <v>201</v>
      </c>
    </row>
    <row r="20" spans="1:13" x14ac:dyDescent="0.25">
      <c r="A20" s="98" t="s">
        <v>155</v>
      </c>
      <c r="B20" s="98" t="s">
        <v>105</v>
      </c>
      <c r="C20" s="98" t="s">
        <v>175</v>
      </c>
      <c r="D20" s="98" t="s">
        <v>107</v>
      </c>
      <c r="E20" s="99">
        <v>1244360</v>
      </c>
      <c r="F20" s="102"/>
      <c r="G20" s="102"/>
      <c r="H20" s="102"/>
      <c r="I20" s="102"/>
      <c r="J20" s="102"/>
      <c r="K20" s="102"/>
      <c r="L20" s="99">
        <v>0</v>
      </c>
      <c r="M20" s="101" t="s">
        <v>201</v>
      </c>
    </row>
    <row r="21" spans="1:13" x14ac:dyDescent="0.25">
      <c r="A21" s="98" t="s">
        <v>155</v>
      </c>
      <c r="B21" s="98" t="s">
        <v>105</v>
      </c>
      <c r="C21" s="98" t="s">
        <v>176</v>
      </c>
      <c r="D21" s="98" t="s">
        <v>107</v>
      </c>
      <c r="E21" s="99">
        <v>1216020</v>
      </c>
      <c r="F21" s="102"/>
      <c r="G21" s="102"/>
      <c r="H21" s="102"/>
      <c r="I21" s="102"/>
      <c r="J21" s="102"/>
      <c r="K21" s="102"/>
      <c r="L21" s="99">
        <v>0</v>
      </c>
      <c r="M21" s="101" t="s">
        <v>201</v>
      </c>
    </row>
    <row r="22" spans="1:13" x14ac:dyDescent="0.25">
      <c r="A22" s="98" t="s">
        <v>155</v>
      </c>
      <c r="B22" s="98" t="s">
        <v>105</v>
      </c>
      <c r="C22" s="98" t="s">
        <v>177</v>
      </c>
      <c r="D22" s="98" t="s">
        <v>107</v>
      </c>
      <c r="E22" s="99">
        <v>1165700</v>
      </c>
      <c r="F22" s="102"/>
      <c r="G22" s="102"/>
      <c r="H22" s="102"/>
      <c r="I22" s="102"/>
      <c r="J22" s="102"/>
      <c r="K22" s="102"/>
      <c r="L22" s="99">
        <v>0</v>
      </c>
      <c r="M22" s="101" t="s">
        <v>201</v>
      </c>
    </row>
    <row r="23" spans="1:13" x14ac:dyDescent="0.25">
      <c r="A23" s="98" t="s">
        <v>155</v>
      </c>
      <c r="B23" s="98" t="s">
        <v>105</v>
      </c>
      <c r="C23" s="98" t="s">
        <v>178</v>
      </c>
      <c r="D23" s="98" t="s">
        <v>107</v>
      </c>
      <c r="E23" s="99">
        <v>1049600</v>
      </c>
      <c r="F23" s="102"/>
      <c r="G23" s="102"/>
      <c r="H23" s="102"/>
      <c r="I23" s="102"/>
      <c r="J23" s="102"/>
      <c r="K23" s="102"/>
      <c r="L23" s="99">
        <v>0</v>
      </c>
      <c r="M23" s="101" t="s">
        <v>201</v>
      </c>
    </row>
    <row r="24" spans="1:13" x14ac:dyDescent="0.25">
      <c r="A24" s="98" t="s">
        <v>155</v>
      </c>
      <c r="B24" s="98" t="s">
        <v>105</v>
      </c>
      <c r="C24" s="98" t="s">
        <v>146</v>
      </c>
      <c r="D24" s="98" t="s">
        <v>107</v>
      </c>
      <c r="E24" s="99">
        <v>909930</v>
      </c>
      <c r="F24" s="99">
        <v>639410.2702702703</v>
      </c>
      <c r="G24" s="100">
        <v>0.70270270270270274</v>
      </c>
      <c r="H24" s="99">
        <v>590224.86486486485</v>
      </c>
      <c r="I24" s="100">
        <v>0.64864864864864868</v>
      </c>
      <c r="J24" s="99">
        <v>590224.86486486485</v>
      </c>
      <c r="K24" s="100">
        <v>0.64864864864864868</v>
      </c>
      <c r="L24" s="99">
        <v>0</v>
      </c>
      <c r="M24" s="101" t="s">
        <v>201</v>
      </c>
    </row>
    <row r="25" spans="1:13" x14ac:dyDescent="0.25">
      <c r="A25" s="98" t="s">
        <v>155</v>
      </c>
      <c r="B25" s="98" t="s">
        <v>105</v>
      </c>
      <c r="C25" s="98" t="s">
        <v>172</v>
      </c>
      <c r="D25" s="98" t="s">
        <v>107</v>
      </c>
      <c r="E25" s="99">
        <v>1424750</v>
      </c>
      <c r="F25" s="102"/>
      <c r="G25" s="102"/>
      <c r="H25" s="102"/>
      <c r="I25" s="102"/>
      <c r="J25" s="102"/>
      <c r="K25" s="102"/>
      <c r="L25" s="99">
        <v>0</v>
      </c>
      <c r="M25" s="101" t="s">
        <v>201</v>
      </c>
    </row>
    <row r="26" spans="1:13" x14ac:dyDescent="0.25">
      <c r="A26" s="98" t="s">
        <v>155</v>
      </c>
      <c r="B26" s="98" t="s">
        <v>190</v>
      </c>
      <c r="C26" s="98" t="s">
        <v>172</v>
      </c>
      <c r="D26" s="98" t="s">
        <v>184</v>
      </c>
      <c r="E26" s="99">
        <v>1105480</v>
      </c>
      <c r="F26" s="102"/>
      <c r="G26" s="102"/>
      <c r="H26" s="102"/>
      <c r="I26" s="102"/>
      <c r="J26" s="102"/>
      <c r="K26" s="102"/>
      <c r="L26" s="99">
        <v>0</v>
      </c>
      <c r="M26" s="101" t="s">
        <v>201</v>
      </c>
    </row>
    <row r="27" spans="1:13" x14ac:dyDescent="0.25">
      <c r="A27" s="98" t="s">
        <v>155</v>
      </c>
      <c r="B27" s="98" t="s">
        <v>105</v>
      </c>
      <c r="C27" s="98" t="s">
        <v>147</v>
      </c>
      <c r="D27" s="98" t="s">
        <v>107</v>
      </c>
      <c r="E27" s="99">
        <v>949100</v>
      </c>
      <c r="F27" s="99">
        <v>679760.81081081077</v>
      </c>
      <c r="G27" s="100">
        <v>0.71621621621621623</v>
      </c>
      <c r="H27" s="99">
        <v>615632.43243243243</v>
      </c>
      <c r="I27" s="100">
        <v>0.64864864864864868</v>
      </c>
      <c r="J27" s="99">
        <v>615632.43243243243</v>
      </c>
      <c r="K27" s="100">
        <v>0.64864864864864868</v>
      </c>
      <c r="L27" s="99">
        <v>0</v>
      </c>
      <c r="M27" s="101" t="s">
        <v>201</v>
      </c>
    </row>
    <row r="28" spans="1:13" x14ac:dyDescent="0.25">
      <c r="A28" s="98" t="s">
        <v>155</v>
      </c>
      <c r="B28" s="98" t="s">
        <v>105</v>
      </c>
      <c r="C28" s="98" t="s">
        <v>47</v>
      </c>
      <c r="D28" s="98" t="s">
        <v>107</v>
      </c>
      <c r="E28" s="99">
        <v>398423.89138000004</v>
      </c>
      <c r="F28" s="102"/>
      <c r="G28" s="102"/>
      <c r="H28" s="102"/>
      <c r="I28" s="102"/>
      <c r="J28" s="102"/>
      <c r="K28" s="102"/>
      <c r="L28" s="99">
        <v>0</v>
      </c>
      <c r="M28" s="101" t="s">
        <v>201</v>
      </c>
    </row>
    <row r="29" spans="1:13" x14ac:dyDescent="0.25">
      <c r="A29" s="98" t="s">
        <v>155</v>
      </c>
      <c r="B29" s="98" t="s">
        <v>47</v>
      </c>
      <c r="C29" s="98" t="s">
        <v>48</v>
      </c>
      <c r="D29" s="98" t="s">
        <v>168</v>
      </c>
      <c r="E29" s="99">
        <v>14356.644800000009</v>
      </c>
      <c r="F29" s="99">
        <v>14356.644800000009</v>
      </c>
      <c r="G29" s="100">
        <v>1</v>
      </c>
      <c r="H29" s="99">
        <v>0</v>
      </c>
      <c r="I29" s="100">
        <v>0</v>
      </c>
      <c r="J29" s="99">
        <v>0</v>
      </c>
      <c r="K29" s="100">
        <v>0</v>
      </c>
      <c r="L29" s="99">
        <v>0</v>
      </c>
      <c r="M29" s="101" t="s">
        <v>201</v>
      </c>
    </row>
    <row r="30" spans="1:13" x14ac:dyDescent="0.25">
      <c r="A30" s="98" t="s">
        <v>155</v>
      </c>
      <c r="B30" s="98" t="s">
        <v>47</v>
      </c>
      <c r="C30" s="98" t="s">
        <v>48</v>
      </c>
      <c r="D30" s="98" t="s">
        <v>49</v>
      </c>
      <c r="E30" s="99">
        <v>24226.838100000015</v>
      </c>
      <c r="F30" s="99">
        <v>23329.547800000015</v>
      </c>
      <c r="G30" s="100">
        <v>0.96296296296296291</v>
      </c>
      <c r="H30" s="99">
        <v>23329.547800000015</v>
      </c>
      <c r="I30" s="100">
        <v>0.96296296296296291</v>
      </c>
      <c r="J30" s="99">
        <v>23329.547800000015</v>
      </c>
      <c r="K30" s="100">
        <v>0.96296296296296291</v>
      </c>
      <c r="L30" s="99">
        <v>0</v>
      </c>
      <c r="M30" s="101" t="s">
        <v>201</v>
      </c>
    </row>
    <row r="31" spans="1:13" x14ac:dyDescent="0.25">
      <c r="A31" s="98" t="s">
        <v>155</v>
      </c>
      <c r="B31" s="98" t="s">
        <v>105</v>
      </c>
      <c r="C31" s="98" t="s">
        <v>179</v>
      </c>
      <c r="D31" s="98" t="s">
        <v>107</v>
      </c>
      <c r="E31" s="99">
        <v>270673.31148919999</v>
      </c>
      <c r="F31" s="102"/>
      <c r="G31" s="102"/>
      <c r="H31" s="102"/>
      <c r="I31" s="102"/>
      <c r="J31" s="102"/>
      <c r="K31" s="102"/>
      <c r="L31" s="99">
        <v>0</v>
      </c>
      <c r="M31" s="101" t="s">
        <v>201</v>
      </c>
    </row>
    <row r="32" spans="1:13" x14ac:dyDescent="0.25">
      <c r="A32" s="98" t="s">
        <v>155</v>
      </c>
      <c r="B32" s="98" t="s">
        <v>105</v>
      </c>
      <c r="C32" s="98" t="s">
        <v>180</v>
      </c>
      <c r="D32" s="98" t="s">
        <v>107</v>
      </c>
      <c r="E32" s="99">
        <v>1586230</v>
      </c>
      <c r="F32" s="102"/>
      <c r="G32" s="102"/>
      <c r="H32" s="102"/>
      <c r="I32" s="102"/>
      <c r="J32" s="102"/>
      <c r="K32" s="102"/>
      <c r="L32" s="99">
        <v>0</v>
      </c>
      <c r="M32" s="101" t="s">
        <v>201</v>
      </c>
    </row>
    <row r="33" spans="1:13" x14ac:dyDescent="0.25">
      <c r="A33" s="98" t="s">
        <v>155</v>
      </c>
      <c r="B33" s="98" t="s">
        <v>105</v>
      </c>
      <c r="C33" s="98" t="s">
        <v>181</v>
      </c>
      <c r="D33" s="98" t="s">
        <v>107</v>
      </c>
      <c r="E33" s="99">
        <v>231366.76</v>
      </c>
      <c r="F33" s="99">
        <v>137569.42486486485</v>
      </c>
      <c r="G33" s="100">
        <v>0.59459459459459452</v>
      </c>
      <c r="H33" s="99">
        <v>125063.11351351353</v>
      </c>
      <c r="I33" s="100">
        <v>0.54054054054054057</v>
      </c>
      <c r="J33" s="99">
        <v>125063.11351351353</v>
      </c>
      <c r="K33" s="100">
        <v>0.54054054054054057</v>
      </c>
      <c r="L33" s="99">
        <v>0</v>
      </c>
      <c r="M33" s="101" t="s">
        <v>201</v>
      </c>
    </row>
    <row r="34" spans="1:13" x14ac:dyDescent="0.25">
      <c r="A34" s="98" t="s">
        <v>155</v>
      </c>
      <c r="B34" s="98" t="s">
        <v>105</v>
      </c>
      <c r="C34" s="98" t="s">
        <v>182</v>
      </c>
      <c r="D34" s="98" t="s">
        <v>107</v>
      </c>
      <c r="E34" s="99">
        <v>1407060</v>
      </c>
      <c r="F34" s="102"/>
      <c r="G34" s="102"/>
      <c r="H34" s="102"/>
      <c r="I34" s="102"/>
      <c r="J34" s="102"/>
      <c r="K34" s="102"/>
      <c r="L34" s="99">
        <v>0</v>
      </c>
      <c r="M34" s="101" t="s">
        <v>201</v>
      </c>
    </row>
    <row r="35" spans="1:13" x14ac:dyDescent="0.25">
      <c r="A35" s="98" t="s">
        <v>155</v>
      </c>
      <c r="B35" s="98" t="s">
        <v>105</v>
      </c>
      <c r="C35" s="98" t="s">
        <v>183</v>
      </c>
      <c r="D35" s="98" t="s">
        <v>107</v>
      </c>
      <c r="E35" s="99">
        <v>1425220</v>
      </c>
      <c r="F35" s="102"/>
      <c r="G35" s="102"/>
      <c r="H35" s="102"/>
      <c r="I35" s="102"/>
      <c r="J35" s="102"/>
      <c r="K35" s="102"/>
      <c r="L35" s="99">
        <v>0</v>
      </c>
      <c r="M35" s="101" t="s">
        <v>201</v>
      </c>
    </row>
    <row r="36" spans="1:13" x14ac:dyDescent="0.25">
      <c r="A36" s="98" t="s">
        <v>155</v>
      </c>
      <c r="B36" s="98" t="s">
        <v>44</v>
      </c>
      <c r="C36" s="98" t="s">
        <v>169</v>
      </c>
      <c r="D36" s="98" t="s">
        <v>46</v>
      </c>
      <c r="E36" s="99">
        <v>111189.83999999997</v>
      </c>
      <c r="F36" s="99">
        <v>0</v>
      </c>
      <c r="G36" s="100">
        <v>0</v>
      </c>
      <c r="H36" s="99">
        <v>0</v>
      </c>
      <c r="I36" s="100">
        <v>0</v>
      </c>
      <c r="J36" s="99">
        <v>0</v>
      </c>
      <c r="K36" s="100">
        <v>0</v>
      </c>
      <c r="L36" s="99">
        <v>0</v>
      </c>
      <c r="M36" s="101" t="s">
        <v>201</v>
      </c>
    </row>
    <row r="37" spans="1:13" x14ac:dyDescent="0.25">
      <c r="A37" s="98" t="s">
        <v>155</v>
      </c>
      <c r="B37" s="98" t="s">
        <v>44</v>
      </c>
      <c r="C37" s="98" t="s">
        <v>85</v>
      </c>
      <c r="D37" s="98" t="s">
        <v>46</v>
      </c>
      <c r="E37" s="99">
        <v>112594.33999999989</v>
      </c>
      <c r="F37" s="99">
        <v>0</v>
      </c>
      <c r="G37" s="100">
        <v>0</v>
      </c>
      <c r="H37" s="99">
        <v>0</v>
      </c>
      <c r="I37" s="100">
        <v>0</v>
      </c>
      <c r="J37" s="99">
        <v>0</v>
      </c>
      <c r="K37" s="100">
        <v>0</v>
      </c>
      <c r="L37" s="99">
        <v>0</v>
      </c>
      <c r="M37" s="101" t="s">
        <v>201</v>
      </c>
    </row>
    <row r="38" spans="1:13" x14ac:dyDescent="0.25">
      <c r="A38" s="98" t="s">
        <v>155</v>
      </c>
      <c r="B38" s="98" t="s">
        <v>44</v>
      </c>
      <c r="C38" s="98" t="s">
        <v>82</v>
      </c>
      <c r="D38" s="98" t="s">
        <v>46</v>
      </c>
      <c r="E38" s="99">
        <v>103605.23999999985</v>
      </c>
      <c r="F38" s="99">
        <v>0</v>
      </c>
      <c r="G38" s="100">
        <v>0</v>
      </c>
      <c r="H38" s="99">
        <v>0</v>
      </c>
      <c r="I38" s="100">
        <v>0</v>
      </c>
      <c r="J38" s="99">
        <v>0</v>
      </c>
      <c r="K38" s="100">
        <v>0</v>
      </c>
      <c r="L38" s="99">
        <v>0</v>
      </c>
      <c r="M38" s="101" t="s">
        <v>201</v>
      </c>
    </row>
    <row r="39" spans="1:13" x14ac:dyDescent="0.25">
      <c r="A39" s="98" t="s">
        <v>155</v>
      </c>
      <c r="B39" s="98" t="s">
        <v>44</v>
      </c>
      <c r="C39" s="98" t="s">
        <v>81</v>
      </c>
      <c r="D39" s="98" t="s">
        <v>46</v>
      </c>
      <c r="E39" s="99">
        <v>95925.059999999983</v>
      </c>
      <c r="F39" s="99">
        <v>0</v>
      </c>
      <c r="G39" s="100">
        <v>0</v>
      </c>
      <c r="H39" s="99">
        <v>0</v>
      </c>
      <c r="I39" s="100">
        <v>0</v>
      </c>
      <c r="J39" s="99">
        <v>0</v>
      </c>
      <c r="K39" s="100">
        <v>0</v>
      </c>
      <c r="L39" s="99">
        <v>0</v>
      </c>
      <c r="M39" s="101" t="s">
        <v>201</v>
      </c>
    </row>
    <row r="40" spans="1:13" x14ac:dyDescent="0.25">
      <c r="A40" s="98" t="s">
        <v>155</v>
      </c>
      <c r="B40" s="98" t="s">
        <v>44</v>
      </c>
      <c r="C40" s="98" t="s">
        <v>75</v>
      </c>
      <c r="D40" s="98" t="s">
        <v>46</v>
      </c>
      <c r="E40" s="99">
        <v>95809.140000000101</v>
      </c>
      <c r="F40" s="99">
        <v>0</v>
      </c>
      <c r="G40" s="100">
        <v>0</v>
      </c>
      <c r="H40" s="99">
        <v>0</v>
      </c>
      <c r="I40" s="100">
        <v>0</v>
      </c>
      <c r="J40" s="99">
        <v>0</v>
      </c>
      <c r="K40" s="100">
        <v>0</v>
      </c>
      <c r="L40" s="99">
        <v>0</v>
      </c>
      <c r="M40" s="101" t="s">
        <v>201</v>
      </c>
    </row>
    <row r="41" spans="1:13" x14ac:dyDescent="0.25">
      <c r="A41" s="98" t="s">
        <v>155</v>
      </c>
      <c r="B41" s="98" t="s">
        <v>44</v>
      </c>
      <c r="C41" s="98" t="s">
        <v>72</v>
      </c>
      <c r="D41" s="98" t="s">
        <v>46</v>
      </c>
      <c r="E41" s="99">
        <v>95330.383678399958</v>
      </c>
      <c r="F41" s="99">
        <v>95330.383678399958</v>
      </c>
      <c r="G41" s="100">
        <v>1</v>
      </c>
      <c r="H41" s="99">
        <v>0</v>
      </c>
      <c r="I41" s="100">
        <v>0</v>
      </c>
      <c r="J41" s="99">
        <v>0</v>
      </c>
      <c r="K41" s="100">
        <v>0</v>
      </c>
      <c r="L41" s="99">
        <v>0</v>
      </c>
      <c r="M41" s="101" t="s">
        <v>201</v>
      </c>
    </row>
    <row r="42" spans="1:13" x14ac:dyDescent="0.25">
      <c r="A42" s="98" t="s">
        <v>155</v>
      </c>
      <c r="B42" s="98" t="s">
        <v>44</v>
      </c>
      <c r="C42" s="98" t="s">
        <v>71</v>
      </c>
      <c r="D42" s="98" t="s">
        <v>46</v>
      </c>
      <c r="E42" s="99">
        <v>134751.15000000011</v>
      </c>
      <c r="F42" s="99">
        <v>134751.15000000011</v>
      </c>
      <c r="G42" s="100">
        <v>1</v>
      </c>
      <c r="H42" s="99">
        <v>134751.15000000011</v>
      </c>
      <c r="I42" s="100">
        <v>1</v>
      </c>
      <c r="J42" s="99">
        <v>134751.15000000011</v>
      </c>
      <c r="K42" s="100">
        <v>1</v>
      </c>
      <c r="L42" s="99">
        <v>134751.15000000011</v>
      </c>
      <c r="M42" s="101" t="s">
        <v>202</v>
      </c>
    </row>
    <row r="43" spans="1:13" x14ac:dyDescent="0.25">
      <c r="A43" s="98" t="s">
        <v>155</v>
      </c>
      <c r="B43" s="98" t="s">
        <v>44</v>
      </c>
      <c r="C43" s="98" t="s">
        <v>45</v>
      </c>
      <c r="D43" s="98" t="s">
        <v>46</v>
      </c>
      <c r="E43" s="99">
        <v>68960.59000000004</v>
      </c>
      <c r="F43" s="99">
        <v>68960.59000000004</v>
      </c>
      <c r="G43" s="100">
        <v>1</v>
      </c>
      <c r="H43" s="99">
        <v>68960.59000000004</v>
      </c>
      <c r="I43" s="100">
        <v>1</v>
      </c>
      <c r="J43" s="99">
        <v>68960.59000000004</v>
      </c>
      <c r="K43" s="100">
        <v>1</v>
      </c>
      <c r="L43" s="99">
        <v>68960.59000000004</v>
      </c>
      <c r="M43" s="101" t="s">
        <v>202</v>
      </c>
    </row>
    <row r="44" spans="1:13" x14ac:dyDescent="0.25">
      <c r="A44" s="98" t="s">
        <v>155</v>
      </c>
      <c r="B44" s="98" t="s">
        <v>52</v>
      </c>
      <c r="C44" s="98" t="s">
        <v>76</v>
      </c>
      <c r="D44" s="98" t="s">
        <v>77</v>
      </c>
      <c r="E44" s="99">
        <v>7944.0538461538436</v>
      </c>
      <c r="F44" s="99">
        <v>0</v>
      </c>
      <c r="G44" s="100">
        <v>0</v>
      </c>
      <c r="H44" s="99">
        <v>0</v>
      </c>
      <c r="I44" s="100">
        <v>0</v>
      </c>
      <c r="J44" s="99">
        <v>0</v>
      </c>
      <c r="K44" s="100">
        <v>0</v>
      </c>
      <c r="L44" s="99">
        <v>0</v>
      </c>
      <c r="M44" s="101" t="s">
        <v>201</v>
      </c>
    </row>
    <row r="45" spans="1:13" x14ac:dyDescent="0.25">
      <c r="A45" s="98" t="s">
        <v>155</v>
      </c>
      <c r="B45" s="98" t="s">
        <v>52</v>
      </c>
      <c r="C45" s="98" t="s">
        <v>76</v>
      </c>
      <c r="D45" s="98" t="s">
        <v>78</v>
      </c>
      <c r="E45" s="99">
        <v>81029.349230769207</v>
      </c>
      <c r="F45" s="99">
        <v>0</v>
      </c>
      <c r="G45" s="100">
        <v>0</v>
      </c>
      <c r="H45" s="99">
        <v>0</v>
      </c>
      <c r="I45" s="100">
        <v>0</v>
      </c>
      <c r="J45" s="99">
        <v>0</v>
      </c>
      <c r="K45" s="100">
        <v>0</v>
      </c>
      <c r="L45" s="99">
        <v>0</v>
      </c>
      <c r="M45" s="101" t="s">
        <v>201</v>
      </c>
    </row>
    <row r="46" spans="1:13" x14ac:dyDescent="0.25">
      <c r="A46" s="98" t="s">
        <v>155</v>
      </c>
      <c r="B46" s="98" t="s">
        <v>52</v>
      </c>
      <c r="C46" s="98" t="s">
        <v>76</v>
      </c>
      <c r="D46" s="98" t="s">
        <v>43</v>
      </c>
      <c r="E46" s="99">
        <v>14299.296923076919</v>
      </c>
      <c r="F46" s="99">
        <v>0</v>
      </c>
      <c r="G46" s="100">
        <v>0</v>
      </c>
      <c r="H46" s="99">
        <v>0</v>
      </c>
      <c r="I46" s="100">
        <v>0</v>
      </c>
      <c r="J46" s="99">
        <v>0</v>
      </c>
      <c r="K46" s="100">
        <v>0</v>
      </c>
      <c r="L46" s="99">
        <v>0</v>
      </c>
      <c r="M46" s="101" t="s">
        <v>201</v>
      </c>
    </row>
    <row r="47" spans="1:13" x14ac:dyDescent="0.25">
      <c r="A47" s="98" t="s">
        <v>155</v>
      </c>
      <c r="B47" s="98" t="s">
        <v>52</v>
      </c>
      <c r="C47" s="98" t="s">
        <v>80</v>
      </c>
      <c r="D47" s="98" t="s">
        <v>77</v>
      </c>
      <c r="E47" s="99">
        <v>1403.721935483871</v>
      </c>
      <c r="F47" s="99">
        <v>0</v>
      </c>
      <c r="G47" s="100">
        <v>0</v>
      </c>
      <c r="H47" s="99">
        <v>0</v>
      </c>
      <c r="I47" s="100">
        <v>0</v>
      </c>
      <c r="J47" s="99">
        <v>0</v>
      </c>
      <c r="K47" s="100">
        <v>0</v>
      </c>
      <c r="L47" s="99">
        <v>0</v>
      </c>
      <c r="M47" s="101" t="s">
        <v>201</v>
      </c>
    </row>
    <row r="48" spans="1:13" x14ac:dyDescent="0.25">
      <c r="A48" s="98" t="s">
        <v>155</v>
      </c>
      <c r="B48" s="98" t="s">
        <v>52</v>
      </c>
      <c r="C48" s="98" t="s">
        <v>80</v>
      </c>
      <c r="D48" s="98" t="s">
        <v>78</v>
      </c>
      <c r="E48" s="99">
        <v>50533.989677419355</v>
      </c>
      <c r="F48" s="99">
        <v>30881.882580645164</v>
      </c>
      <c r="G48" s="100">
        <v>0.61111111111111116</v>
      </c>
      <c r="H48" s="99">
        <v>26670.716774193548</v>
      </c>
      <c r="I48" s="100">
        <v>0.52777777777777779</v>
      </c>
      <c r="J48" s="99">
        <v>12633.497419354839</v>
      </c>
      <c r="K48" s="100">
        <v>0.25</v>
      </c>
      <c r="L48" s="99">
        <v>0</v>
      </c>
      <c r="M48" s="101" t="s">
        <v>201</v>
      </c>
    </row>
    <row r="49" spans="1:13" x14ac:dyDescent="0.25">
      <c r="A49" s="98" t="s">
        <v>155</v>
      </c>
      <c r="B49" s="98" t="s">
        <v>52</v>
      </c>
      <c r="C49" s="98" t="s">
        <v>80</v>
      </c>
      <c r="D49" s="98" t="s">
        <v>79</v>
      </c>
      <c r="E49" s="99">
        <v>33689.326451612906</v>
      </c>
      <c r="F49" s="99">
        <v>12633.497419354841</v>
      </c>
      <c r="G49" s="100">
        <v>0.375</v>
      </c>
      <c r="H49" s="99">
        <v>12633.497419354841</v>
      </c>
      <c r="I49" s="100">
        <v>0.375</v>
      </c>
      <c r="J49" s="99">
        <v>4211.1658064516132</v>
      </c>
      <c r="K49" s="100">
        <v>0.125</v>
      </c>
      <c r="L49" s="99">
        <v>0</v>
      </c>
      <c r="M49" s="101" t="s">
        <v>201</v>
      </c>
    </row>
    <row r="50" spans="1:13" ht="45" x14ac:dyDescent="0.25">
      <c r="A50" s="98" t="s">
        <v>155</v>
      </c>
      <c r="B50" s="98" t="s">
        <v>52</v>
      </c>
      <c r="C50" s="98" t="s">
        <v>80</v>
      </c>
      <c r="D50" s="98" t="s">
        <v>196</v>
      </c>
      <c r="E50" s="99">
        <v>1403.721935483871</v>
      </c>
      <c r="F50" s="99">
        <v>0</v>
      </c>
      <c r="G50" s="100">
        <v>0</v>
      </c>
      <c r="H50" s="99">
        <v>0</v>
      </c>
      <c r="I50" s="100">
        <v>0</v>
      </c>
      <c r="J50" s="99">
        <v>0</v>
      </c>
      <c r="K50" s="100">
        <v>0</v>
      </c>
      <c r="L50" s="99">
        <v>0</v>
      </c>
      <c r="M50" s="101" t="s">
        <v>201</v>
      </c>
    </row>
    <row r="51" spans="1:13" x14ac:dyDescent="0.25">
      <c r="A51" s="98" t="s">
        <v>155</v>
      </c>
      <c r="B51" s="98" t="s">
        <v>52</v>
      </c>
      <c r="C51" s="98" t="s">
        <v>83</v>
      </c>
      <c r="D51" s="98" t="s">
        <v>78</v>
      </c>
      <c r="E51" s="99">
        <v>55105.791044776124</v>
      </c>
      <c r="F51" s="99">
        <v>18368.597014925374</v>
      </c>
      <c r="G51" s="100">
        <v>0.33333333333333331</v>
      </c>
      <c r="H51" s="99">
        <v>7347.4388059701496</v>
      </c>
      <c r="I51" s="100">
        <v>0.13333333333333333</v>
      </c>
      <c r="J51" s="99">
        <v>0</v>
      </c>
      <c r="K51" s="100">
        <v>0</v>
      </c>
      <c r="L51" s="99">
        <v>0</v>
      </c>
      <c r="M51" s="101" t="s">
        <v>201</v>
      </c>
    </row>
    <row r="52" spans="1:13" ht="45" x14ac:dyDescent="0.25">
      <c r="A52" s="98" t="s">
        <v>155</v>
      </c>
      <c r="B52" s="98" t="s">
        <v>52</v>
      </c>
      <c r="C52" s="98" t="s">
        <v>83</v>
      </c>
      <c r="D52" s="98" t="s">
        <v>196</v>
      </c>
      <c r="E52" s="99">
        <v>22042.31641791045</v>
      </c>
      <c r="F52" s="99">
        <v>0</v>
      </c>
      <c r="G52" s="100">
        <v>0</v>
      </c>
      <c r="H52" s="99">
        <v>0</v>
      </c>
      <c r="I52" s="100">
        <v>0</v>
      </c>
      <c r="J52" s="99">
        <v>0</v>
      </c>
      <c r="K52" s="100">
        <v>0</v>
      </c>
      <c r="L52" s="99">
        <v>0</v>
      </c>
      <c r="M52" s="101" t="s">
        <v>201</v>
      </c>
    </row>
    <row r="53" spans="1:13" x14ac:dyDescent="0.25">
      <c r="A53" s="98" t="s">
        <v>155</v>
      </c>
      <c r="B53" s="98" t="s">
        <v>52</v>
      </c>
      <c r="C53" s="98" t="s">
        <v>83</v>
      </c>
      <c r="D53" s="98" t="s">
        <v>89</v>
      </c>
      <c r="E53" s="99">
        <v>4898.2925373134331</v>
      </c>
      <c r="F53" s="99">
        <v>0</v>
      </c>
      <c r="G53" s="100">
        <v>0</v>
      </c>
      <c r="H53" s="99">
        <v>0</v>
      </c>
      <c r="I53" s="100">
        <v>0</v>
      </c>
      <c r="J53" s="99">
        <v>0</v>
      </c>
      <c r="K53" s="100">
        <v>0</v>
      </c>
      <c r="L53" s="99">
        <v>0</v>
      </c>
      <c r="M53" s="101" t="s">
        <v>201</v>
      </c>
    </row>
    <row r="54" spans="1:13" x14ac:dyDescent="0.25">
      <c r="A54" s="98" t="s">
        <v>155</v>
      </c>
      <c r="B54" s="98" t="s">
        <v>52</v>
      </c>
      <c r="C54" s="98" t="s">
        <v>86</v>
      </c>
      <c r="D54" s="98" t="s">
        <v>78</v>
      </c>
      <c r="E54" s="99">
        <v>42616.143529411762</v>
      </c>
      <c r="F54" s="99">
        <v>0</v>
      </c>
      <c r="G54" s="100">
        <v>0</v>
      </c>
      <c r="H54" s="99">
        <v>0</v>
      </c>
      <c r="I54" s="100">
        <v>0</v>
      </c>
      <c r="J54" s="99">
        <v>0</v>
      </c>
      <c r="K54" s="100">
        <v>0</v>
      </c>
      <c r="L54" s="99">
        <v>0</v>
      </c>
      <c r="M54" s="101" t="s">
        <v>201</v>
      </c>
    </row>
    <row r="55" spans="1:13" ht="45" x14ac:dyDescent="0.25">
      <c r="A55" s="98" t="s">
        <v>155</v>
      </c>
      <c r="B55" s="98" t="s">
        <v>52</v>
      </c>
      <c r="C55" s="98" t="s">
        <v>86</v>
      </c>
      <c r="D55" s="98" t="s">
        <v>197</v>
      </c>
      <c r="E55" s="99">
        <v>17756.726470588233</v>
      </c>
      <c r="F55" s="99">
        <v>0</v>
      </c>
      <c r="G55" s="100">
        <v>0</v>
      </c>
      <c r="H55" s="99">
        <v>0</v>
      </c>
      <c r="I55" s="100">
        <v>0</v>
      </c>
      <c r="J55" s="99">
        <v>0</v>
      </c>
      <c r="K55" s="100">
        <v>0</v>
      </c>
      <c r="L55" s="99">
        <v>0</v>
      </c>
      <c r="M55" s="101" t="s">
        <v>201</v>
      </c>
    </row>
    <row r="56" spans="1:13" ht="45" x14ac:dyDescent="0.25">
      <c r="A56" s="98" t="s">
        <v>155</v>
      </c>
      <c r="B56" s="98" t="s">
        <v>52</v>
      </c>
      <c r="C56" s="98" t="s">
        <v>86</v>
      </c>
      <c r="D56" s="98" t="s">
        <v>196</v>
      </c>
      <c r="E56" s="99">
        <v>20124.29</v>
      </c>
      <c r="F56" s="99">
        <v>0</v>
      </c>
      <c r="G56" s="100">
        <v>0</v>
      </c>
      <c r="H56" s="99">
        <v>0</v>
      </c>
      <c r="I56" s="100">
        <v>0</v>
      </c>
      <c r="J56" s="99">
        <v>0</v>
      </c>
      <c r="K56" s="100">
        <v>0</v>
      </c>
      <c r="L56" s="99">
        <v>0</v>
      </c>
      <c r="M56" s="101" t="s">
        <v>201</v>
      </c>
    </row>
    <row r="57" spans="1:13" x14ac:dyDescent="0.25">
      <c r="A57" s="98" t="s">
        <v>155</v>
      </c>
      <c r="B57" s="98" t="s">
        <v>52</v>
      </c>
      <c r="C57" s="98" t="s">
        <v>96</v>
      </c>
      <c r="D57" s="98" t="s">
        <v>78</v>
      </c>
      <c r="E57" s="99">
        <v>55990.299677419353</v>
      </c>
      <c r="F57" s="99">
        <v>0</v>
      </c>
      <c r="G57" s="100">
        <v>0</v>
      </c>
      <c r="H57" s="99">
        <v>0</v>
      </c>
      <c r="I57" s="100">
        <v>0</v>
      </c>
      <c r="J57" s="99">
        <v>0</v>
      </c>
      <c r="K57" s="100">
        <v>0</v>
      </c>
      <c r="L57" s="99">
        <v>0</v>
      </c>
      <c r="M57" s="101" t="s">
        <v>201</v>
      </c>
    </row>
    <row r="58" spans="1:13" ht="45" x14ac:dyDescent="0.25">
      <c r="A58" s="98" t="s">
        <v>155</v>
      </c>
      <c r="B58" s="98" t="s">
        <v>52</v>
      </c>
      <c r="C58" s="98" t="s">
        <v>96</v>
      </c>
      <c r="D58" s="98" t="s">
        <v>197</v>
      </c>
      <c r="E58" s="99">
        <v>7178.2435483870959</v>
      </c>
      <c r="F58" s="99">
        <v>0</v>
      </c>
      <c r="G58" s="100">
        <v>0</v>
      </c>
      <c r="H58" s="99">
        <v>0</v>
      </c>
      <c r="I58" s="100">
        <v>0</v>
      </c>
      <c r="J58" s="99">
        <v>0</v>
      </c>
      <c r="K58" s="100">
        <v>0</v>
      </c>
      <c r="L58" s="99">
        <v>0</v>
      </c>
      <c r="M58" s="101" t="s">
        <v>201</v>
      </c>
    </row>
    <row r="59" spans="1:13" ht="45" x14ac:dyDescent="0.25">
      <c r="A59" s="98" t="s">
        <v>155</v>
      </c>
      <c r="B59" s="98" t="s">
        <v>52</v>
      </c>
      <c r="C59" s="98" t="s">
        <v>96</v>
      </c>
      <c r="D59" s="98" t="s">
        <v>196</v>
      </c>
      <c r="E59" s="99">
        <v>10049.540967741934</v>
      </c>
      <c r="F59" s="99">
        <v>2871.297419354838</v>
      </c>
      <c r="G59" s="100">
        <v>0.2857142857142857</v>
      </c>
      <c r="H59" s="99">
        <v>0</v>
      </c>
      <c r="I59" s="100">
        <v>0</v>
      </c>
      <c r="J59" s="99">
        <v>0</v>
      </c>
      <c r="K59" s="100">
        <v>0</v>
      </c>
      <c r="L59" s="99">
        <v>0</v>
      </c>
      <c r="M59" s="101" t="s">
        <v>201</v>
      </c>
    </row>
    <row r="60" spans="1:13" x14ac:dyDescent="0.25">
      <c r="A60" s="98" t="s">
        <v>155</v>
      </c>
      <c r="B60" s="98" t="s">
        <v>52</v>
      </c>
      <c r="C60" s="98" t="s">
        <v>96</v>
      </c>
      <c r="D60" s="98" t="s">
        <v>89</v>
      </c>
      <c r="E60" s="99">
        <v>4306.9461290322579</v>
      </c>
      <c r="F60" s="99">
        <v>0</v>
      </c>
      <c r="G60" s="100">
        <v>0</v>
      </c>
      <c r="H60" s="99">
        <v>0</v>
      </c>
      <c r="I60" s="100">
        <v>0</v>
      </c>
      <c r="J60" s="99">
        <v>0</v>
      </c>
      <c r="K60" s="100">
        <v>0</v>
      </c>
      <c r="L60" s="99">
        <v>0</v>
      </c>
      <c r="M60" s="101" t="s">
        <v>201</v>
      </c>
    </row>
    <row r="61" spans="1:13" x14ac:dyDescent="0.25">
      <c r="A61" s="98" t="s">
        <v>155</v>
      </c>
      <c r="B61" s="98" t="s">
        <v>52</v>
      </c>
      <c r="C61" s="98" t="s">
        <v>96</v>
      </c>
      <c r="D61" s="98" t="s">
        <v>43</v>
      </c>
      <c r="E61" s="99">
        <v>11485.189677419354</v>
      </c>
      <c r="F61" s="99">
        <v>0</v>
      </c>
      <c r="G61" s="100">
        <v>0</v>
      </c>
      <c r="H61" s="99">
        <v>0</v>
      </c>
      <c r="I61" s="100">
        <v>0</v>
      </c>
      <c r="J61" s="99">
        <v>0</v>
      </c>
      <c r="K61" s="100">
        <v>0</v>
      </c>
      <c r="L61" s="99">
        <v>0</v>
      </c>
      <c r="M61" s="101" t="s">
        <v>201</v>
      </c>
    </row>
    <row r="62" spans="1:13" x14ac:dyDescent="0.25">
      <c r="A62" s="98" t="s">
        <v>155</v>
      </c>
      <c r="B62" s="98" t="s">
        <v>52</v>
      </c>
      <c r="C62" s="98" t="s">
        <v>104</v>
      </c>
      <c r="D62" s="98" t="s">
        <v>78</v>
      </c>
      <c r="E62" s="99">
        <v>57547.239130434791</v>
      </c>
      <c r="F62" s="99">
        <v>0</v>
      </c>
      <c r="G62" s="100">
        <v>0</v>
      </c>
      <c r="H62" s="99">
        <v>0</v>
      </c>
      <c r="I62" s="100">
        <v>0</v>
      </c>
      <c r="J62" s="99">
        <v>0</v>
      </c>
      <c r="K62" s="100">
        <v>0</v>
      </c>
      <c r="L62" s="99">
        <v>0</v>
      </c>
      <c r="M62" s="101" t="s">
        <v>201</v>
      </c>
    </row>
    <row r="63" spans="1:13" ht="45" x14ac:dyDescent="0.25">
      <c r="A63" s="98" t="s">
        <v>155</v>
      </c>
      <c r="B63" s="98" t="s">
        <v>52</v>
      </c>
      <c r="C63" s="98" t="s">
        <v>104</v>
      </c>
      <c r="D63" s="98" t="s">
        <v>197</v>
      </c>
      <c r="E63" s="99">
        <v>16624.757971014496</v>
      </c>
      <c r="F63" s="99">
        <v>0</v>
      </c>
      <c r="G63" s="100">
        <v>0</v>
      </c>
      <c r="H63" s="99">
        <v>0</v>
      </c>
      <c r="I63" s="100">
        <v>0</v>
      </c>
      <c r="J63" s="99">
        <v>0</v>
      </c>
      <c r="K63" s="100">
        <v>0</v>
      </c>
      <c r="L63" s="99">
        <v>0</v>
      </c>
      <c r="M63" s="101" t="s">
        <v>201</v>
      </c>
    </row>
    <row r="64" spans="1:13" ht="45" x14ac:dyDescent="0.25">
      <c r="A64" s="98" t="s">
        <v>155</v>
      </c>
      <c r="B64" s="98" t="s">
        <v>52</v>
      </c>
      <c r="C64" s="98" t="s">
        <v>104</v>
      </c>
      <c r="D64" s="98" t="s">
        <v>196</v>
      </c>
      <c r="E64" s="99">
        <v>14067.102898550727</v>
      </c>
      <c r="F64" s="99">
        <v>0</v>
      </c>
      <c r="G64" s="100">
        <v>0</v>
      </c>
      <c r="H64" s="99">
        <v>0</v>
      </c>
      <c r="I64" s="100">
        <v>0</v>
      </c>
      <c r="J64" s="99">
        <v>0</v>
      </c>
      <c r="K64" s="100">
        <v>0</v>
      </c>
      <c r="L64" s="99">
        <v>0</v>
      </c>
      <c r="M64" s="101" t="s">
        <v>201</v>
      </c>
    </row>
    <row r="65" spans="1:13" x14ac:dyDescent="0.25">
      <c r="A65" s="98" t="s">
        <v>155</v>
      </c>
      <c r="B65" s="98" t="s">
        <v>52</v>
      </c>
      <c r="C65" s="98" t="s">
        <v>123</v>
      </c>
      <c r="D65" s="98" t="s">
        <v>78</v>
      </c>
      <c r="E65" s="99">
        <v>50017.495009090911</v>
      </c>
      <c r="F65" s="99">
        <v>0</v>
      </c>
      <c r="G65" s="100">
        <v>0</v>
      </c>
      <c r="H65" s="99">
        <v>0</v>
      </c>
      <c r="I65" s="100">
        <v>0</v>
      </c>
      <c r="J65" s="99">
        <v>0</v>
      </c>
      <c r="K65" s="100">
        <v>0</v>
      </c>
      <c r="L65" s="99">
        <v>0</v>
      </c>
      <c r="M65" s="101" t="s">
        <v>201</v>
      </c>
    </row>
    <row r="66" spans="1:13" x14ac:dyDescent="0.25">
      <c r="A66" s="98" t="s">
        <v>155</v>
      </c>
      <c r="B66" s="98" t="s">
        <v>52</v>
      </c>
      <c r="C66" s="98" t="s">
        <v>123</v>
      </c>
      <c r="D66" s="98" t="s">
        <v>89</v>
      </c>
      <c r="E66" s="99">
        <v>2778.7497227272729</v>
      </c>
      <c r="F66" s="99">
        <v>0</v>
      </c>
      <c r="G66" s="100">
        <v>0</v>
      </c>
      <c r="H66" s="99">
        <v>0</v>
      </c>
      <c r="I66" s="100">
        <v>0</v>
      </c>
      <c r="J66" s="99">
        <v>0</v>
      </c>
      <c r="K66" s="100">
        <v>0</v>
      </c>
      <c r="L66" s="99">
        <v>0</v>
      </c>
      <c r="M66" s="101" t="s">
        <v>201</v>
      </c>
    </row>
    <row r="67" spans="1:13" x14ac:dyDescent="0.25">
      <c r="A67" s="98" t="s">
        <v>155</v>
      </c>
      <c r="B67" s="98" t="s">
        <v>52</v>
      </c>
      <c r="C67" s="98" t="s">
        <v>123</v>
      </c>
      <c r="D67" s="98" t="s">
        <v>43</v>
      </c>
      <c r="E67" s="99">
        <v>8336.2491681818192</v>
      </c>
      <c r="F67" s="99">
        <v>0</v>
      </c>
      <c r="G67" s="100">
        <v>0</v>
      </c>
      <c r="H67" s="99">
        <v>0</v>
      </c>
      <c r="I67" s="100">
        <v>0</v>
      </c>
      <c r="J67" s="99">
        <v>0</v>
      </c>
      <c r="K67" s="100">
        <v>0</v>
      </c>
      <c r="L67" s="99">
        <v>0</v>
      </c>
      <c r="M67" s="101" t="s">
        <v>201</v>
      </c>
    </row>
    <row r="68" spans="1:13" x14ac:dyDescent="0.25">
      <c r="A68" s="98" t="s">
        <v>155</v>
      </c>
      <c r="B68" s="98" t="s">
        <v>52</v>
      </c>
      <c r="C68" s="98" t="s">
        <v>126</v>
      </c>
      <c r="D68" s="98" t="s">
        <v>78</v>
      </c>
      <c r="E68" s="99">
        <v>7858.6046125000021</v>
      </c>
      <c r="F68" s="99">
        <v>0</v>
      </c>
      <c r="G68" s="100">
        <v>0</v>
      </c>
      <c r="H68" s="99">
        <v>0</v>
      </c>
      <c r="I68" s="100">
        <v>0</v>
      </c>
      <c r="J68" s="99">
        <v>0</v>
      </c>
      <c r="K68" s="100">
        <v>0</v>
      </c>
      <c r="L68" s="99">
        <v>0</v>
      </c>
      <c r="M68" s="101" t="s">
        <v>201</v>
      </c>
    </row>
    <row r="69" spans="1:13" x14ac:dyDescent="0.25">
      <c r="A69" s="98" t="s">
        <v>155</v>
      </c>
      <c r="B69" s="98" t="s">
        <v>52</v>
      </c>
      <c r="C69" s="98" t="s">
        <v>126</v>
      </c>
      <c r="D69" s="98" t="s">
        <v>79</v>
      </c>
      <c r="E69" s="99">
        <v>55010.232287500017</v>
      </c>
      <c r="F69" s="99">
        <v>0</v>
      </c>
      <c r="G69" s="100">
        <v>0</v>
      </c>
      <c r="H69" s="99">
        <v>0</v>
      </c>
      <c r="I69" s="100">
        <v>0</v>
      </c>
      <c r="J69" s="99">
        <v>0</v>
      </c>
      <c r="K69" s="100">
        <v>0</v>
      </c>
      <c r="L69" s="99">
        <v>0</v>
      </c>
      <c r="M69" s="101" t="s">
        <v>201</v>
      </c>
    </row>
    <row r="70" spans="1:13" x14ac:dyDescent="0.25">
      <c r="A70" s="98" t="s">
        <v>155</v>
      </c>
      <c r="B70" s="98" t="s">
        <v>52</v>
      </c>
      <c r="C70" s="98" t="s">
        <v>131</v>
      </c>
      <c r="D70" s="98" t="s">
        <v>77</v>
      </c>
      <c r="E70" s="99">
        <v>2134.1211111111111</v>
      </c>
      <c r="F70" s="99">
        <v>0</v>
      </c>
      <c r="G70" s="100">
        <v>0</v>
      </c>
      <c r="H70" s="99">
        <v>0</v>
      </c>
      <c r="I70" s="100">
        <v>0</v>
      </c>
      <c r="J70" s="99">
        <v>0</v>
      </c>
      <c r="K70" s="100">
        <v>0</v>
      </c>
      <c r="L70" s="99">
        <v>0</v>
      </c>
      <c r="M70" s="101" t="s">
        <v>201</v>
      </c>
    </row>
    <row r="71" spans="1:13" x14ac:dyDescent="0.25">
      <c r="A71" s="98" t="s">
        <v>155</v>
      </c>
      <c r="B71" s="98" t="s">
        <v>52</v>
      </c>
      <c r="C71" s="98" t="s">
        <v>131</v>
      </c>
      <c r="D71" s="98" t="s">
        <v>78</v>
      </c>
      <c r="E71" s="99">
        <v>14938.847777777777</v>
      </c>
      <c r="F71" s="99">
        <v>0</v>
      </c>
      <c r="G71" s="100">
        <v>0</v>
      </c>
      <c r="H71" s="99">
        <v>0</v>
      </c>
      <c r="I71" s="100">
        <v>0</v>
      </c>
      <c r="J71" s="99">
        <v>0</v>
      </c>
      <c r="K71" s="100">
        <v>0</v>
      </c>
      <c r="L71" s="99">
        <v>0</v>
      </c>
      <c r="M71" s="101" t="s">
        <v>201</v>
      </c>
    </row>
    <row r="72" spans="1:13" x14ac:dyDescent="0.25">
      <c r="A72" s="98" t="s">
        <v>155</v>
      </c>
      <c r="B72" s="98" t="s">
        <v>52</v>
      </c>
      <c r="C72" s="98" t="s">
        <v>131</v>
      </c>
      <c r="D72" s="98" t="s">
        <v>79</v>
      </c>
      <c r="E72" s="99">
        <v>55487.148888888885</v>
      </c>
      <c r="F72" s="99">
        <v>0</v>
      </c>
      <c r="G72" s="100">
        <v>0</v>
      </c>
      <c r="H72" s="99">
        <v>0</v>
      </c>
      <c r="I72" s="100">
        <v>0</v>
      </c>
      <c r="J72" s="99">
        <v>0</v>
      </c>
      <c r="K72" s="100">
        <v>0</v>
      </c>
      <c r="L72" s="99">
        <v>0</v>
      </c>
      <c r="M72" s="101" t="s">
        <v>201</v>
      </c>
    </row>
    <row r="73" spans="1:13" ht="30" x14ac:dyDescent="0.25">
      <c r="A73" s="98" t="s">
        <v>155</v>
      </c>
      <c r="B73" s="98" t="s">
        <v>52</v>
      </c>
      <c r="C73" s="98" t="s">
        <v>191</v>
      </c>
      <c r="D73" s="98" t="s">
        <v>84</v>
      </c>
      <c r="E73" s="99">
        <v>162000</v>
      </c>
      <c r="F73" s="102"/>
      <c r="G73" s="102"/>
      <c r="H73" s="102"/>
      <c r="I73" s="102"/>
      <c r="J73" s="102"/>
      <c r="K73" s="102"/>
      <c r="L73" s="99">
        <v>0</v>
      </c>
      <c r="M73" s="101" t="s">
        <v>201</v>
      </c>
    </row>
    <row r="74" spans="1:13" ht="30" x14ac:dyDescent="0.25">
      <c r="A74" s="98" t="s">
        <v>155</v>
      </c>
      <c r="B74" s="98" t="s">
        <v>52</v>
      </c>
      <c r="C74" s="98" t="s">
        <v>188</v>
      </c>
      <c r="D74" s="98" t="s">
        <v>84</v>
      </c>
      <c r="E74" s="99">
        <v>3138.4894594594598</v>
      </c>
      <c r="F74" s="102"/>
      <c r="G74" s="102"/>
      <c r="H74" s="102"/>
      <c r="I74" s="102"/>
      <c r="J74" s="102"/>
      <c r="K74" s="102"/>
      <c r="L74" s="99">
        <v>0</v>
      </c>
      <c r="M74" s="101" t="s">
        <v>201</v>
      </c>
    </row>
    <row r="75" spans="1:13" ht="30" x14ac:dyDescent="0.25">
      <c r="A75" s="98" t="s">
        <v>155</v>
      </c>
      <c r="B75" s="98" t="s">
        <v>52</v>
      </c>
      <c r="C75" s="98" t="s">
        <v>188</v>
      </c>
      <c r="D75" s="98" t="s">
        <v>150</v>
      </c>
      <c r="E75" s="99">
        <v>553.85108108108113</v>
      </c>
      <c r="F75" s="102"/>
      <c r="G75" s="102"/>
      <c r="H75" s="102"/>
      <c r="I75" s="102"/>
      <c r="J75" s="102"/>
      <c r="K75" s="102"/>
      <c r="L75" s="99">
        <v>0</v>
      </c>
      <c r="M75" s="101" t="s">
        <v>201</v>
      </c>
    </row>
    <row r="76" spans="1:13" ht="30" x14ac:dyDescent="0.25">
      <c r="A76" s="98" t="s">
        <v>155</v>
      </c>
      <c r="B76" s="98" t="s">
        <v>52</v>
      </c>
      <c r="C76" s="98" t="s">
        <v>188</v>
      </c>
      <c r="D76" s="98" t="s">
        <v>151</v>
      </c>
      <c r="E76" s="99">
        <v>3138.4894594594598</v>
      </c>
      <c r="F76" s="102"/>
      <c r="G76" s="102"/>
      <c r="H76" s="102"/>
      <c r="I76" s="102"/>
      <c r="J76" s="102"/>
      <c r="K76" s="102"/>
      <c r="L76" s="99">
        <v>0</v>
      </c>
      <c r="M76" s="101" t="s">
        <v>201</v>
      </c>
    </row>
    <row r="77" spans="1:13" ht="30" x14ac:dyDescent="0.25">
      <c r="A77" s="101" t="s">
        <v>170</v>
      </c>
      <c r="B77" s="101" t="s">
        <v>170</v>
      </c>
      <c r="C77" s="101" t="s">
        <v>170</v>
      </c>
      <c r="D77" s="101" t="s">
        <v>170</v>
      </c>
      <c r="E77" s="101" t="s">
        <v>218</v>
      </c>
      <c r="F77" s="101" t="s">
        <v>226</v>
      </c>
      <c r="G77" s="101" t="s">
        <v>170</v>
      </c>
      <c r="H77" s="101" t="s">
        <v>224</v>
      </c>
      <c r="I77" s="101" t="s">
        <v>170</v>
      </c>
      <c r="J77" s="101" t="s">
        <v>227</v>
      </c>
      <c r="K77" s="101" t="s">
        <v>170</v>
      </c>
      <c r="L77" s="101" t="s">
        <v>228</v>
      </c>
      <c r="M77" s="1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8" t="s">
        <v>270</v>
      </c>
      <c r="B1" s="238" t="s">
        <v>271</v>
      </c>
      <c r="C1" s="238" t="s">
        <v>272</v>
      </c>
      <c r="D1" s="238" t="s">
        <v>273</v>
      </c>
      <c r="E1" s="238" t="s">
        <v>160</v>
      </c>
      <c r="F1" s="238" t="s">
        <v>274</v>
      </c>
      <c r="G1" s="238" t="s">
        <v>275</v>
      </c>
      <c r="H1" s="238" t="s">
        <v>276</v>
      </c>
      <c r="I1" s="238" t="s">
        <v>164</v>
      </c>
      <c r="J1" s="238" t="s">
        <v>277</v>
      </c>
      <c r="K1" s="238" t="s">
        <v>199</v>
      </c>
      <c r="L1" s="238" t="s">
        <v>278</v>
      </c>
    </row>
    <row r="2" spans="1:12" hidden="1" x14ac:dyDescent="0.25">
      <c r="A2" s="239" t="s">
        <v>155</v>
      </c>
      <c r="B2" s="239" t="s">
        <v>52</v>
      </c>
      <c r="C2" s="239" t="s">
        <v>100</v>
      </c>
      <c r="D2" s="240">
        <v>61548.394400000005</v>
      </c>
      <c r="E2" s="240">
        <v>46161.295800000007</v>
      </c>
      <c r="F2" s="241">
        <v>0.75000000000000011</v>
      </c>
      <c r="G2" s="240">
        <v>46161.295800000007</v>
      </c>
      <c r="H2" s="241">
        <v>0.75000000000000011</v>
      </c>
      <c r="I2" s="240">
        <v>46161.295800000007</v>
      </c>
      <c r="J2" s="241">
        <v>0.75000000000000011</v>
      </c>
      <c r="K2" s="240">
        <v>0</v>
      </c>
      <c r="L2" s="241" t="s">
        <v>279</v>
      </c>
    </row>
    <row r="3" spans="1:12" hidden="1" x14ac:dyDescent="0.25">
      <c r="A3" s="239" t="s">
        <v>155</v>
      </c>
      <c r="B3" s="239" t="s">
        <v>52</v>
      </c>
      <c r="C3" s="239" t="s">
        <v>103</v>
      </c>
      <c r="D3" s="240">
        <v>57927.862964705862</v>
      </c>
      <c r="E3" s="240">
        <v>43445.897223529399</v>
      </c>
      <c r="F3" s="241">
        <v>0.75</v>
      </c>
      <c r="G3" s="240">
        <v>43445.897223529399</v>
      </c>
      <c r="H3" s="241">
        <v>0.75</v>
      </c>
      <c r="I3" s="240">
        <v>43445.897223529399</v>
      </c>
      <c r="J3" s="241">
        <v>0.75</v>
      </c>
      <c r="K3" s="240">
        <v>0</v>
      </c>
      <c r="L3" s="241" t="s">
        <v>279</v>
      </c>
    </row>
    <row r="4" spans="1:12" hidden="1" x14ac:dyDescent="0.25">
      <c r="A4" s="239" t="s">
        <v>155</v>
      </c>
      <c r="B4" s="239" t="s">
        <v>52</v>
      </c>
      <c r="C4" s="239" t="s">
        <v>135</v>
      </c>
      <c r="D4" s="240">
        <v>149745.84000000003</v>
      </c>
      <c r="E4" s="240">
        <v>149745.84000000003</v>
      </c>
      <c r="F4" s="241">
        <v>1</v>
      </c>
      <c r="G4" s="240">
        <v>149745.84000000003</v>
      </c>
      <c r="H4" s="241">
        <v>1</v>
      </c>
      <c r="I4" s="240">
        <v>99830.560000000012</v>
      </c>
      <c r="J4" s="241">
        <v>0.66666666666666663</v>
      </c>
      <c r="K4" s="240">
        <v>0</v>
      </c>
      <c r="L4" s="241" t="s">
        <v>279</v>
      </c>
    </row>
    <row r="5" spans="1:12" hidden="1" x14ac:dyDescent="0.25">
      <c r="A5" s="239" t="s">
        <v>155</v>
      </c>
      <c r="B5" s="239" t="s">
        <v>52</v>
      </c>
      <c r="C5" s="239" t="s">
        <v>92</v>
      </c>
      <c r="D5" s="240">
        <v>3632.6453241000008</v>
      </c>
      <c r="E5" s="240">
        <v>3632.6453241000008</v>
      </c>
      <c r="F5" s="241">
        <v>1</v>
      </c>
      <c r="G5" s="240">
        <v>3632.6453241000008</v>
      </c>
      <c r="H5" s="241">
        <v>1</v>
      </c>
      <c r="I5" s="240">
        <v>3632.6453241000008</v>
      </c>
      <c r="J5" s="241">
        <v>1</v>
      </c>
      <c r="K5" s="240">
        <v>3632.6453241000008</v>
      </c>
      <c r="L5" s="241" t="s">
        <v>202</v>
      </c>
    </row>
    <row r="6" spans="1:12" hidden="1" x14ac:dyDescent="0.25">
      <c r="A6" s="239" t="s">
        <v>155</v>
      </c>
      <c r="B6" s="239" t="s">
        <v>52</v>
      </c>
      <c r="C6" s="239" t="s">
        <v>94</v>
      </c>
      <c r="D6" s="240">
        <v>66526.931673225001</v>
      </c>
      <c r="E6" s="240">
        <v>66526.931673225001</v>
      </c>
      <c r="F6" s="241">
        <v>1</v>
      </c>
      <c r="G6" s="240">
        <v>66526.931673225001</v>
      </c>
      <c r="H6" s="241">
        <v>1</v>
      </c>
      <c r="I6" s="240">
        <v>66526.931673225001</v>
      </c>
      <c r="J6" s="241">
        <v>1</v>
      </c>
      <c r="K6" s="240">
        <v>66526.931673225001</v>
      </c>
      <c r="L6" s="241" t="s">
        <v>202</v>
      </c>
    </row>
    <row r="7" spans="1:12" hidden="1" x14ac:dyDescent="0.25">
      <c r="A7" s="239" t="s">
        <v>155</v>
      </c>
      <c r="B7" s="239" t="s">
        <v>52</v>
      </c>
      <c r="C7" s="239" t="s">
        <v>95</v>
      </c>
      <c r="D7" s="240">
        <v>27322.570000000007</v>
      </c>
      <c r="E7" s="240">
        <v>27322.570000000007</v>
      </c>
      <c r="F7" s="241">
        <v>1</v>
      </c>
      <c r="G7" s="240">
        <v>27322.570000000007</v>
      </c>
      <c r="H7" s="241">
        <v>1</v>
      </c>
      <c r="I7" s="240">
        <v>27322.570000000007</v>
      </c>
      <c r="J7" s="241">
        <v>1</v>
      </c>
      <c r="K7" s="240">
        <v>27322.570000000007</v>
      </c>
      <c r="L7" s="241" t="s">
        <v>202</v>
      </c>
    </row>
    <row r="8" spans="1:12" hidden="1" x14ac:dyDescent="0.25">
      <c r="A8" s="239" t="s">
        <v>155</v>
      </c>
      <c r="B8" s="239" t="s">
        <v>52</v>
      </c>
      <c r="C8" s="239" t="s">
        <v>127</v>
      </c>
      <c r="D8" s="240">
        <v>7738.8999999999987</v>
      </c>
      <c r="E8" s="240">
        <v>7738.8999999999987</v>
      </c>
      <c r="F8" s="241">
        <v>1</v>
      </c>
      <c r="G8" s="240">
        <v>7738.8999999999987</v>
      </c>
      <c r="H8" s="241">
        <v>1</v>
      </c>
      <c r="I8" s="240">
        <v>7738.8999999999987</v>
      </c>
      <c r="J8" s="241">
        <v>1</v>
      </c>
      <c r="K8" s="240">
        <v>7738.8999999999987</v>
      </c>
      <c r="L8" s="241" t="s">
        <v>202</v>
      </c>
    </row>
    <row r="9" spans="1:12" hidden="1" x14ac:dyDescent="0.25">
      <c r="A9" s="239" t="s">
        <v>155</v>
      </c>
      <c r="B9" s="239" t="s">
        <v>52</v>
      </c>
      <c r="C9" s="239" t="s">
        <v>129</v>
      </c>
      <c r="D9" s="240">
        <v>12606.699999999999</v>
      </c>
      <c r="E9" s="240">
        <v>12606.699999999999</v>
      </c>
      <c r="F9" s="241">
        <v>1</v>
      </c>
      <c r="G9" s="240">
        <v>12606.699999999999</v>
      </c>
      <c r="H9" s="241">
        <v>1</v>
      </c>
      <c r="I9" s="240">
        <v>12606.699999999999</v>
      </c>
      <c r="J9" s="241">
        <v>1</v>
      </c>
      <c r="K9" s="240">
        <v>12606.699999999999</v>
      </c>
      <c r="L9" s="241" t="s">
        <v>202</v>
      </c>
    </row>
    <row r="10" spans="1:12" hidden="1" x14ac:dyDescent="0.25">
      <c r="A10" s="239" t="s">
        <v>155</v>
      </c>
      <c r="B10" s="239" t="s">
        <v>52</v>
      </c>
      <c r="C10" s="239" t="s">
        <v>212</v>
      </c>
      <c r="D10" s="240">
        <v>437.82982499999997</v>
      </c>
      <c r="E10" s="240">
        <v>437.82982499999997</v>
      </c>
      <c r="F10" s="241">
        <v>1</v>
      </c>
      <c r="G10" s="240">
        <v>437.82982499999997</v>
      </c>
      <c r="H10" s="241">
        <v>1</v>
      </c>
      <c r="I10" s="240">
        <v>437.82982499999997</v>
      </c>
      <c r="J10" s="241">
        <v>1</v>
      </c>
      <c r="K10" s="240">
        <v>437.82982499999997</v>
      </c>
      <c r="L10" s="241" t="s">
        <v>202</v>
      </c>
    </row>
    <row r="11" spans="1:12" hidden="1" x14ac:dyDescent="0.25">
      <c r="A11" s="239" t="s">
        <v>155</v>
      </c>
      <c r="B11" s="239" t="s">
        <v>52</v>
      </c>
      <c r="C11" s="239" t="s">
        <v>124</v>
      </c>
      <c r="D11" s="240">
        <v>11811.4</v>
      </c>
      <c r="E11" s="240">
        <v>11811.4</v>
      </c>
      <c r="F11" s="241">
        <v>1</v>
      </c>
      <c r="G11" s="240">
        <v>11811.4</v>
      </c>
      <c r="H11" s="241">
        <v>1</v>
      </c>
      <c r="I11" s="240">
        <v>11811.4</v>
      </c>
      <c r="J11" s="241">
        <v>1</v>
      </c>
      <c r="K11" s="240">
        <v>11811.4</v>
      </c>
      <c r="L11" s="241" t="s">
        <v>202</v>
      </c>
    </row>
    <row r="12" spans="1:12" hidden="1" x14ac:dyDescent="0.25">
      <c r="A12" s="239" t="s">
        <v>155</v>
      </c>
      <c r="B12" s="239" t="s">
        <v>52</v>
      </c>
      <c r="C12" s="239" t="s">
        <v>167</v>
      </c>
      <c r="D12" s="240">
        <v>13649.199999999997</v>
      </c>
      <c r="E12" s="240">
        <v>13649.199999999997</v>
      </c>
      <c r="F12" s="241">
        <v>1</v>
      </c>
      <c r="G12" s="240">
        <v>13649.199999999997</v>
      </c>
      <c r="H12" s="241">
        <v>1</v>
      </c>
      <c r="I12" s="240">
        <v>13649.199999999997</v>
      </c>
      <c r="J12" s="241">
        <v>1</v>
      </c>
      <c r="K12" s="240">
        <v>13649.199999999997</v>
      </c>
      <c r="L12" s="241" t="s">
        <v>202</v>
      </c>
    </row>
    <row r="13" spans="1:12" x14ac:dyDescent="0.25">
      <c r="A13" s="239" t="s">
        <v>155</v>
      </c>
      <c r="B13" s="239" t="s">
        <v>52</v>
      </c>
      <c r="C13" s="239" t="s">
        <v>73</v>
      </c>
      <c r="D13" s="240">
        <v>18010.695291250006</v>
      </c>
      <c r="E13" s="240">
        <v>18010.695291250006</v>
      </c>
      <c r="F13" s="241">
        <v>1</v>
      </c>
      <c r="G13" s="240">
        <v>18010.695291250006</v>
      </c>
      <c r="H13" s="241">
        <v>1</v>
      </c>
      <c r="I13" s="240">
        <v>15437.738821071433</v>
      </c>
      <c r="J13" s="241">
        <v>0.8571428571428571</v>
      </c>
      <c r="K13" s="240">
        <v>0</v>
      </c>
      <c r="L13" s="241" t="s">
        <v>279</v>
      </c>
    </row>
    <row r="14" spans="1:12" hidden="1" x14ac:dyDescent="0.25">
      <c r="A14" s="239" t="s">
        <v>155</v>
      </c>
      <c r="B14" s="239" t="s">
        <v>52</v>
      </c>
      <c r="C14" s="239" t="s">
        <v>90</v>
      </c>
      <c r="D14" s="240">
        <v>14499.954724850006</v>
      </c>
      <c r="E14" s="240">
        <v>14499.954724850006</v>
      </c>
      <c r="F14" s="241">
        <v>1</v>
      </c>
      <c r="G14" s="240">
        <v>14499.954724850006</v>
      </c>
      <c r="H14" s="241">
        <v>1</v>
      </c>
      <c r="I14" s="240">
        <v>14499.954724850006</v>
      </c>
      <c r="J14" s="241">
        <v>1</v>
      </c>
      <c r="K14" s="240">
        <v>14499.954724850006</v>
      </c>
      <c r="L14" s="241" t="s">
        <v>202</v>
      </c>
    </row>
    <row r="15" spans="1:12" hidden="1" x14ac:dyDescent="0.25">
      <c r="A15" s="239" t="s">
        <v>155</v>
      </c>
      <c r="B15" s="239" t="s">
        <v>52</v>
      </c>
      <c r="C15" s="239" t="s">
        <v>76</v>
      </c>
      <c r="D15" s="240">
        <v>107390.49999999997</v>
      </c>
      <c r="E15" s="240">
        <v>107390.49999999997</v>
      </c>
      <c r="F15" s="241">
        <v>1</v>
      </c>
      <c r="G15" s="240">
        <v>106448.47807017541</v>
      </c>
      <c r="H15" s="241">
        <v>0.99122807017543857</v>
      </c>
      <c r="I15" s="240">
        <v>106448.47807017541</v>
      </c>
      <c r="J15" s="241">
        <v>0.99122807017543857</v>
      </c>
      <c r="K15" s="240">
        <v>0</v>
      </c>
      <c r="L15" s="241" t="s">
        <v>279</v>
      </c>
    </row>
    <row r="16" spans="1:12" hidden="1" x14ac:dyDescent="0.25">
      <c r="A16" s="239" t="s">
        <v>155</v>
      </c>
      <c r="B16" s="239" t="s">
        <v>52</v>
      </c>
      <c r="C16" s="239" t="s">
        <v>80</v>
      </c>
      <c r="D16" s="240">
        <v>87030.76</v>
      </c>
      <c r="E16" s="240">
        <v>87030.76</v>
      </c>
      <c r="F16" s="241">
        <v>1</v>
      </c>
      <c r="G16" s="240">
        <v>87030.76</v>
      </c>
      <c r="H16" s="241">
        <v>1</v>
      </c>
      <c r="I16" s="240">
        <v>87030.76</v>
      </c>
      <c r="J16" s="241">
        <v>1</v>
      </c>
      <c r="K16" s="240">
        <v>87030.76</v>
      </c>
      <c r="L16" s="241" t="s">
        <v>202</v>
      </c>
    </row>
    <row r="17" spans="1:12" hidden="1" x14ac:dyDescent="0.25">
      <c r="A17" s="239" t="s">
        <v>155</v>
      </c>
      <c r="B17" s="239" t="s">
        <v>52</v>
      </c>
      <c r="C17" s="239" t="s">
        <v>83</v>
      </c>
      <c r="D17" s="240">
        <v>82046.400000000009</v>
      </c>
      <c r="E17" s="240">
        <v>82046.400000000009</v>
      </c>
      <c r="F17" s="241">
        <v>1</v>
      </c>
      <c r="G17" s="240">
        <v>82046.400000000009</v>
      </c>
      <c r="H17" s="241">
        <v>1</v>
      </c>
      <c r="I17" s="240">
        <v>82046.400000000009</v>
      </c>
      <c r="J17" s="241">
        <v>1</v>
      </c>
      <c r="K17" s="240">
        <v>82046.400000000009</v>
      </c>
      <c r="L17" s="241" t="s">
        <v>202</v>
      </c>
    </row>
    <row r="18" spans="1:12" hidden="1" x14ac:dyDescent="0.25">
      <c r="A18" s="239" t="s">
        <v>155</v>
      </c>
      <c r="B18" s="239" t="s">
        <v>52</v>
      </c>
      <c r="C18" s="239" t="s">
        <v>86</v>
      </c>
      <c r="D18" s="240">
        <v>80497.16</v>
      </c>
      <c r="E18" s="240">
        <v>80497.16</v>
      </c>
      <c r="F18" s="241">
        <v>1</v>
      </c>
      <c r="G18" s="240">
        <v>74747.362857142856</v>
      </c>
      <c r="H18" s="241">
        <v>0.92857142857142849</v>
      </c>
      <c r="I18" s="240">
        <v>74747.362857142856</v>
      </c>
      <c r="J18" s="241">
        <v>0.92857142857142849</v>
      </c>
      <c r="K18" s="240">
        <v>0</v>
      </c>
      <c r="L18" s="241" t="s">
        <v>279</v>
      </c>
    </row>
    <row r="19" spans="1:12" hidden="1" x14ac:dyDescent="0.25">
      <c r="A19" s="239" t="s">
        <v>155</v>
      </c>
      <c r="B19" s="239" t="s">
        <v>52</v>
      </c>
      <c r="C19" s="239" t="s">
        <v>96</v>
      </c>
      <c r="D19" s="240">
        <v>89010.219999999987</v>
      </c>
      <c r="E19" s="240">
        <v>89010.219999999987</v>
      </c>
      <c r="F19" s="241">
        <v>1</v>
      </c>
      <c r="G19" s="240">
        <v>89010.219999999987</v>
      </c>
      <c r="H19" s="241">
        <v>1</v>
      </c>
      <c r="I19" s="240">
        <v>89010.219999999987</v>
      </c>
      <c r="J19" s="241">
        <v>1</v>
      </c>
      <c r="K19" s="240">
        <v>89010.219999999987</v>
      </c>
      <c r="L19" s="241" t="s">
        <v>202</v>
      </c>
    </row>
    <row r="20" spans="1:12" hidden="1" x14ac:dyDescent="0.25">
      <c r="A20" s="239" t="s">
        <v>155</v>
      </c>
      <c r="B20" s="239" t="s">
        <v>52</v>
      </c>
      <c r="C20" s="239" t="s">
        <v>104</v>
      </c>
      <c r="D20" s="240">
        <v>88239.10000000002</v>
      </c>
      <c r="E20" s="240">
        <v>88239.10000000002</v>
      </c>
      <c r="F20" s="241">
        <v>1</v>
      </c>
      <c r="G20" s="240">
        <v>88239.10000000002</v>
      </c>
      <c r="H20" s="241">
        <v>1</v>
      </c>
      <c r="I20" s="240">
        <v>88239.10000000002</v>
      </c>
      <c r="J20" s="241">
        <v>1</v>
      </c>
      <c r="K20" s="240">
        <v>88239.10000000002</v>
      </c>
      <c r="L20" s="241" t="s">
        <v>202</v>
      </c>
    </row>
    <row r="21" spans="1:12" hidden="1" x14ac:dyDescent="0.25">
      <c r="A21" s="239" t="s">
        <v>155</v>
      </c>
      <c r="B21" s="239" t="s">
        <v>52</v>
      </c>
      <c r="C21" s="239" t="s">
        <v>123</v>
      </c>
      <c r="D21" s="240">
        <v>61132.493900000001</v>
      </c>
      <c r="E21" s="240">
        <v>61132.493900000001</v>
      </c>
      <c r="F21" s="241">
        <v>1</v>
      </c>
      <c r="G21" s="240">
        <v>61132.493900000001</v>
      </c>
      <c r="H21" s="241">
        <v>1</v>
      </c>
      <c r="I21" s="240">
        <v>61132.493900000001</v>
      </c>
      <c r="J21" s="241">
        <v>1</v>
      </c>
      <c r="K21" s="240">
        <v>61132.493900000001</v>
      </c>
      <c r="L21" s="241" t="s">
        <v>202</v>
      </c>
    </row>
    <row r="22" spans="1:12" hidden="1" x14ac:dyDescent="0.25">
      <c r="A22" s="239" t="s">
        <v>155</v>
      </c>
      <c r="B22" s="239" t="s">
        <v>52</v>
      </c>
      <c r="C22" s="239" t="s">
        <v>126</v>
      </c>
      <c r="D22" s="240">
        <v>62868.836900000009</v>
      </c>
      <c r="E22" s="240">
        <v>62868.836900000009</v>
      </c>
      <c r="F22" s="241">
        <v>1</v>
      </c>
      <c r="G22" s="240">
        <v>62868.836900000009</v>
      </c>
      <c r="H22" s="241">
        <v>1</v>
      </c>
      <c r="I22" s="240">
        <v>62868.836900000009</v>
      </c>
      <c r="J22" s="241">
        <v>1</v>
      </c>
      <c r="K22" s="240">
        <v>62868.836900000009</v>
      </c>
      <c r="L22" s="241" t="s">
        <v>202</v>
      </c>
    </row>
    <row r="23" spans="1:12" hidden="1" x14ac:dyDescent="0.25">
      <c r="A23" s="239" t="s">
        <v>155</v>
      </c>
      <c r="B23" s="239" t="s">
        <v>52</v>
      </c>
      <c r="C23" s="239" t="s">
        <v>131</v>
      </c>
      <c r="D23" s="240">
        <v>113928.35333333333</v>
      </c>
      <c r="E23" s="240">
        <v>113928.35333333333</v>
      </c>
      <c r="F23" s="241">
        <v>1</v>
      </c>
      <c r="G23" s="240">
        <v>113928.35333333333</v>
      </c>
      <c r="H23" s="241">
        <v>1</v>
      </c>
      <c r="I23" s="240">
        <v>113928.35333333333</v>
      </c>
      <c r="J23" s="241">
        <v>1</v>
      </c>
      <c r="K23" s="240">
        <v>113928.35333333333</v>
      </c>
      <c r="L23" s="241" t="s">
        <v>202</v>
      </c>
    </row>
    <row r="24" spans="1:12" hidden="1" x14ac:dyDescent="0.25">
      <c r="A24" s="239" t="s">
        <v>155</v>
      </c>
      <c r="B24" s="239" t="s">
        <v>52</v>
      </c>
      <c r="C24" s="239" t="s">
        <v>191</v>
      </c>
      <c r="D24" s="240">
        <v>168830.83</v>
      </c>
      <c r="E24" s="240">
        <v>99029.47317767654</v>
      </c>
      <c r="F24" s="241">
        <v>0.58656036446469251</v>
      </c>
      <c r="G24" s="240">
        <v>80185.029738041005</v>
      </c>
      <c r="H24" s="241">
        <v>0.47494305239179957</v>
      </c>
      <c r="I24" s="240">
        <v>59321.538787015939</v>
      </c>
      <c r="J24" s="241">
        <v>0.35136674259681094</v>
      </c>
      <c r="K24" s="240">
        <v>0</v>
      </c>
      <c r="L24" s="241" t="s">
        <v>279</v>
      </c>
    </row>
    <row r="25" spans="1:12" hidden="1" x14ac:dyDescent="0.25">
      <c r="A25" s="239" t="s">
        <v>155</v>
      </c>
      <c r="B25" s="239" t="s">
        <v>172</v>
      </c>
      <c r="C25" s="239" t="s">
        <v>190</v>
      </c>
      <c r="D25" s="240">
        <v>1105480</v>
      </c>
      <c r="E25" s="240">
        <v>1105480</v>
      </c>
      <c r="F25" s="241">
        <v>1</v>
      </c>
      <c r="G25" s="240">
        <v>1105480</v>
      </c>
      <c r="H25" s="241">
        <v>1</v>
      </c>
      <c r="I25" s="240">
        <v>1105480</v>
      </c>
      <c r="J25" s="241">
        <v>1</v>
      </c>
      <c r="K25" s="240">
        <v>1105480</v>
      </c>
      <c r="L25" s="241" t="s">
        <v>202</v>
      </c>
    </row>
    <row r="26" spans="1:12" hidden="1" x14ac:dyDescent="0.25">
      <c r="A26" s="239" t="s">
        <v>155</v>
      </c>
      <c r="B26" s="239" t="s">
        <v>47</v>
      </c>
      <c r="C26" s="239" t="s">
        <v>48</v>
      </c>
      <c r="D26" s="240">
        <v>38583.482900000025</v>
      </c>
      <c r="E26" s="240">
        <v>38583.482900000025</v>
      </c>
      <c r="F26" s="241">
        <v>1</v>
      </c>
      <c r="G26" s="240">
        <v>38583.482900000025</v>
      </c>
      <c r="H26" s="241">
        <v>1</v>
      </c>
      <c r="I26" s="240">
        <v>38583.482900000025</v>
      </c>
      <c r="J26" s="241">
        <v>1</v>
      </c>
      <c r="K26" s="240">
        <v>38583.482900000025</v>
      </c>
      <c r="L26" s="241" t="s">
        <v>202</v>
      </c>
    </row>
    <row r="27" spans="1:12" hidden="1" x14ac:dyDescent="0.25">
      <c r="A27" s="239" t="s">
        <v>155</v>
      </c>
      <c r="B27" s="239" t="s">
        <v>180</v>
      </c>
      <c r="C27" s="239" t="s">
        <v>180</v>
      </c>
      <c r="D27" s="240">
        <v>1571.3225315749999</v>
      </c>
      <c r="E27" s="240">
        <v>1571.3225315749999</v>
      </c>
      <c r="F27" s="241">
        <v>1</v>
      </c>
      <c r="G27" s="240">
        <v>1571.3225315749999</v>
      </c>
      <c r="H27" s="241">
        <v>1</v>
      </c>
      <c r="I27" s="240">
        <v>1571.3225315749999</v>
      </c>
      <c r="J27" s="241">
        <v>1</v>
      </c>
      <c r="K27" s="240">
        <v>1571.3225315749999</v>
      </c>
      <c r="L27" s="241" t="s">
        <v>202</v>
      </c>
    </row>
    <row r="28" spans="1:12" hidden="1" x14ac:dyDescent="0.25">
      <c r="A28" s="239" t="s">
        <v>155</v>
      </c>
      <c r="B28" s="239" t="s">
        <v>181</v>
      </c>
      <c r="C28" s="239" t="s">
        <v>181</v>
      </c>
      <c r="D28" s="240">
        <v>231366.76</v>
      </c>
      <c r="E28" s="240">
        <v>231366.76</v>
      </c>
      <c r="F28" s="241">
        <v>1</v>
      </c>
      <c r="G28" s="240">
        <v>231366.76</v>
      </c>
      <c r="H28" s="241">
        <v>1</v>
      </c>
      <c r="I28" s="240">
        <v>231366.76</v>
      </c>
      <c r="J28" s="241">
        <v>1</v>
      </c>
      <c r="K28" s="240">
        <v>231366.76</v>
      </c>
      <c r="L28" s="241" t="s">
        <v>202</v>
      </c>
    </row>
    <row r="29" spans="1:12" hidden="1" x14ac:dyDescent="0.25">
      <c r="A29" s="239" t="s">
        <v>155</v>
      </c>
      <c r="B29" s="239" t="s">
        <v>44</v>
      </c>
      <c r="C29" s="239" t="s">
        <v>169</v>
      </c>
      <c r="D29" s="240">
        <v>111189.83999999997</v>
      </c>
      <c r="E29" s="240">
        <v>111189.83999999997</v>
      </c>
      <c r="F29" s="241">
        <v>1</v>
      </c>
      <c r="G29" s="240">
        <v>111189.83999999997</v>
      </c>
      <c r="H29" s="241">
        <v>1</v>
      </c>
      <c r="I29" s="240">
        <v>111189.83999999997</v>
      </c>
      <c r="J29" s="241">
        <v>1</v>
      </c>
      <c r="K29" s="240">
        <v>111189.83999999997</v>
      </c>
      <c r="L29" s="241" t="s">
        <v>202</v>
      </c>
    </row>
    <row r="30" spans="1:12" hidden="1" x14ac:dyDescent="0.25">
      <c r="A30" s="239" t="s">
        <v>155</v>
      </c>
      <c r="B30" s="239" t="s">
        <v>44</v>
      </c>
      <c r="C30" s="239" t="s">
        <v>85</v>
      </c>
      <c r="D30" s="240">
        <v>112594.33999999989</v>
      </c>
      <c r="E30" s="240">
        <v>112594.33999999989</v>
      </c>
      <c r="F30" s="241">
        <v>1</v>
      </c>
      <c r="G30" s="240">
        <v>112594.33999999989</v>
      </c>
      <c r="H30" s="241">
        <v>1</v>
      </c>
      <c r="I30" s="240">
        <v>112594.33999999989</v>
      </c>
      <c r="J30" s="241">
        <v>1</v>
      </c>
      <c r="K30" s="240">
        <v>112594.33999999989</v>
      </c>
      <c r="L30" s="241" t="s">
        <v>202</v>
      </c>
    </row>
    <row r="31" spans="1:12" hidden="1" x14ac:dyDescent="0.25">
      <c r="A31" s="239" t="s">
        <v>155</v>
      </c>
      <c r="B31" s="239" t="s">
        <v>44</v>
      </c>
      <c r="C31" s="239" t="s">
        <v>82</v>
      </c>
      <c r="D31" s="240">
        <v>103605.23999999985</v>
      </c>
      <c r="E31" s="240">
        <v>103605.23999999985</v>
      </c>
      <c r="F31" s="241">
        <v>1</v>
      </c>
      <c r="G31" s="240">
        <v>103605.23999999985</v>
      </c>
      <c r="H31" s="241">
        <v>1</v>
      </c>
      <c r="I31" s="240">
        <v>103605.23999999985</v>
      </c>
      <c r="J31" s="241">
        <v>1</v>
      </c>
      <c r="K31" s="240">
        <v>103605.23999999985</v>
      </c>
      <c r="L31" s="241" t="s">
        <v>202</v>
      </c>
    </row>
    <row r="32" spans="1:12" hidden="1" x14ac:dyDescent="0.25">
      <c r="A32" s="239" t="s">
        <v>155</v>
      </c>
      <c r="B32" s="239" t="s">
        <v>44</v>
      </c>
      <c r="C32" s="239" t="s">
        <v>81</v>
      </c>
      <c r="D32" s="240">
        <v>95925.059999999983</v>
      </c>
      <c r="E32" s="240">
        <v>95925.059999999983</v>
      </c>
      <c r="F32" s="241">
        <v>1</v>
      </c>
      <c r="G32" s="240">
        <v>95925.059999999983</v>
      </c>
      <c r="H32" s="241">
        <v>1</v>
      </c>
      <c r="I32" s="240">
        <v>95925.059999999983</v>
      </c>
      <c r="J32" s="241">
        <v>1</v>
      </c>
      <c r="K32" s="240">
        <v>95925.059999999983</v>
      </c>
      <c r="L32" s="241" t="s">
        <v>202</v>
      </c>
    </row>
    <row r="33" spans="1:12" hidden="1" x14ac:dyDescent="0.25">
      <c r="A33" s="239" t="s">
        <v>155</v>
      </c>
      <c r="B33" s="239" t="s">
        <v>44</v>
      </c>
      <c r="C33" s="239" t="s">
        <v>75</v>
      </c>
      <c r="D33" s="240">
        <v>95809.140000000101</v>
      </c>
      <c r="E33" s="240">
        <v>95809.140000000101</v>
      </c>
      <c r="F33" s="241">
        <v>1</v>
      </c>
      <c r="G33" s="240">
        <v>95809.140000000101</v>
      </c>
      <c r="H33" s="241">
        <v>1</v>
      </c>
      <c r="I33" s="240">
        <v>95809.140000000101</v>
      </c>
      <c r="J33" s="241">
        <v>1</v>
      </c>
      <c r="K33" s="240">
        <v>95809.140000000101</v>
      </c>
      <c r="L33" s="241" t="s">
        <v>202</v>
      </c>
    </row>
    <row r="34" spans="1:12" hidden="1" x14ac:dyDescent="0.25">
      <c r="A34" s="239" t="s">
        <v>155</v>
      </c>
      <c r="B34" s="239" t="s">
        <v>44</v>
      </c>
      <c r="C34" s="239" t="s">
        <v>72</v>
      </c>
      <c r="D34" s="240">
        <v>95330.38367840006</v>
      </c>
      <c r="E34" s="240">
        <v>95330.38367840006</v>
      </c>
      <c r="F34" s="241">
        <v>1</v>
      </c>
      <c r="G34" s="240">
        <v>95330.38367840006</v>
      </c>
      <c r="H34" s="241">
        <v>1</v>
      </c>
      <c r="I34" s="240">
        <v>95330.38367840006</v>
      </c>
      <c r="J34" s="241">
        <v>1</v>
      </c>
      <c r="K34" s="240">
        <v>95330.38367840006</v>
      </c>
      <c r="L34" s="241" t="s">
        <v>202</v>
      </c>
    </row>
    <row r="35" spans="1:12" hidden="1" x14ac:dyDescent="0.25">
      <c r="A35" s="239" t="s">
        <v>155</v>
      </c>
      <c r="B35" s="239" t="s">
        <v>44</v>
      </c>
      <c r="C35" s="239" t="s">
        <v>71</v>
      </c>
      <c r="D35" s="240">
        <v>134751.15000000011</v>
      </c>
      <c r="E35" s="240">
        <v>134751.15000000011</v>
      </c>
      <c r="F35" s="241">
        <v>1</v>
      </c>
      <c r="G35" s="240">
        <v>134751.15000000011</v>
      </c>
      <c r="H35" s="241">
        <v>1</v>
      </c>
      <c r="I35" s="240">
        <v>134751.15000000011</v>
      </c>
      <c r="J35" s="241">
        <v>1</v>
      </c>
      <c r="K35" s="240">
        <v>134751.15000000011</v>
      </c>
      <c r="L35" s="241" t="s">
        <v>202</v>
      </c>
    </row>
    <row r="36" spans="1:12" hidden="1" x14ac:dyDescent="0.25">
      <c r="A36" s="239" t="s">
        <v>155</v>
      </c>
      <c r="B36" s="239" t="s">
        <v>44</v>
      </c>
      <c r="C36" s="239" t="s">
        <v>45</v>
      </c>
      <c r="D36" s="240">
        <v>68960.59000000004</v>
      </c>
      <c r="E36" s="240">
        <v>68960.59000000004</v>
      </c>
      <c r="F36" s="241">
        <v>1</v>
      </c>
      <c r="G36" s="240">
        <v>68960.59000000004</v>
      </c>
      <c r="H36" s="241">
        <v>1</v>
      </c>
      <c r="I36" s="240">
        <v>68960.59000000004</v>
      </c>
      <c r="J36" s="241">
        <v>1</v>
      </c>
      <c r="K36" s="240">
        <v>68960.59000000004</v>
      </c>
      <c r="L36" s="241" t="s">
        <v>202</v>
      </c>
    </row>
    <row r="37" spans="1:12" hidden="1" x14ac:dyDescent="0.25">
      <c r="A37" s="239" t="s">
        <v>155</v>
      </c>
      <c r="B37" s="239" t="s">
        <v>105</v>
      </c>
      <c r="C37" s="239" t="s">
        <v>173</v>
      </c>
      <c r="D37" s="240">
        <v>1420480</v>
      </c>
      <c r="E37" s="240">
        <v>1420480</v>
      </c>
      <c r="F37" s="241">
        <v>1</v>
      </c>
      <c r="G37" s="240">
        <v>1420480</v>
      </c>
      <c r="H37" s="241">
        <v>1</v>
      </c>
      <c r="I37" s="240">
        <v>1420480</v>
      </c>
      <c r="J37" s="241">
        <v>1</v>
      </c>
      <c r="K37" s="240">
        <v>1420480</v>
      </c>
      <c r="L37" s="241" t="s">
        <v>202</v>
      </c>
    </row>
    <row r="38" spans="1:12" hidden="1" x14ac:dyDescent="0.25">
      <c r="A38" s="239" t="s">
        <v>155</v>
      </c>
      <c r="B38" s="239" t="s">
        <v>105</v>
      </c>
      <c r="C38" s="239" t="s">
        <v>174</v>
      </c>
      <c r="D38" s="240">
        <v>352478.99232000008</v>
      </c>
      <c r="E38" s="240">
        <v>352478.99232000008</v>
      </c>
      <c r="F38" s="241">
        <v>1</v>
      </c>
      <c r="G38" s="240">
        <v>352478.99232000008</v>
      </c>
      <c r="H38" s="241">
        <v>1</v>
      </c>
      <c r="I38" s="240">
        <v>352478.99232000008</v>
      </c>
      <c r="J38" s="241">
        <v>1</v>
      </c>
      <c r="K38" s="240">
        <v>352478.99232000008</v>
      </c>
      <c r="L38" s="241" t="s">
        <v>202</v>
      </c>
    </row>
    <row r="39" spans="1:12" hidden="1" x14ac:dyDescent="0.25">
      <c r="A39" s="239" t="s">
        <v>155</v>
      </c>
      <c r="B39" s="239" t="s">
        <v>105</v>
      </c>
      <c r="C39" s="239" t="s">
        <v>41</v>
      </c>
      <c r="D39" s="240">
        <v>250809.98000000007</v>
      </c>
      <c r="E39" s="240">
        <v>250809.98000000007</v>
      </c>
      <c r="F39" s="241">
        <v>1</v>
      </c>
      <c r="G39" s="240">
        <v>250809.98000000007</v>
      </c>
      <c r="H39" s="241">
        <v>1</v>
      </c>
      <c r="I39" s="240">
        <v>250809.98000000007</v>
      </c>
      <c r="J39" s="241">
        <v>1</v>
      </c>
      <c r="K39" s="240">
        <v>250809.98000000007</v>
      </c>
      <c r="L39" s="241" t="s">
        <v>202</v>
      </c>
    </row>
    <row r="40" spans="1:12" hidden="1" x14ac:dyDescent="0.25">
      <c r="A40" s="239" t="s">
        <v>155</v>
      </c>
      <c r="B40" s="239" t="s">
        <v>105</v>
      </c>
      <c r="C40" s="239" t="s">
        <v>175</v>
      </c>
      <c r="D40" s="240">
        <v>1244360</v>
      </c>
      <c r="E40" s="240">
        <v>1244360</v>
      </c>
      <c r="F40" s="241">
        <v>1</v>
      </c>
      <c r="G40" s="240">
        <v>1244360</v>
      </c>
      <c r="H40" s="241">
        <v>1</v>
      </c>
      <c r="I40" s="240">
        <v>1244360</v>
      </c>
      <c r="J40" s="241">
        <v>1</v>
      </c>
      <c r="K40" s="240">
        <v>1244360</v>
      </c>
      <c r="L40" s="241" t="s">
        <v>202</v>
      </c>
    </row>
    <row r="41" spans="1:12" hidden="1" x14ac:dyDescent="0.25">
      <c r="A41" s="239" t="s">
        <v>155</v>
      </c>
      <c r="B41" s="239" t="s">
        <v>105</v>
      </c>
      <c r="C41" s="239" t="s">
        <v>176</v>
      </c>
      <c r="D41" s="240">
        <v>1216020</v>
      </c>
      <c r="E41" s="240">
        <v>1216020</v>
      </c>
      <c r="F41" s="241">
        <v>1</v>
      </c>
      <c r="G41" s="240">
        <v>1216020</v>
      </c>
      <c r="H41" s="241">
        <v>1</v>
      </c>
      <c r="I41" s="240">
        <v>1216020</v>
      </c>
      <c r="J41" s="241">
        <v>1</v>
      </c>
      <c r="K41" s="240">
        <v>1216020</v>
      </c>
      <c r="L41" s="241" t="s">
        <v>202</v>
      </c>
    </row>
    <row r="42" spans="1:12" hidden="1" x14ac:dyDescent="0.25">
      <c r="A42" s="239" t="s">
        <v>155</v>
      </c>
      <c r="B42" s="239" t="s">
        <v>105</v>
      </c>
      <c r="C42" s="239" t="s">
        <v>177</v>
      </c>
      <c r="D42" s="240">
        <v>1165700</v>
      </c>
      <c r="E42" s="240">
        <v>1165700</v>
      </c>
      <c r="F42" s="241">
        <v>1</v>
      </c>
      <c r="G42" s="240">
        <v>1165700</v>
      </c>
      <c r="H42" s="241">
        <v>1</v>
      </c>
      <c r="I42" s="240">
        <v>1165700</v>
      </c>
      <c r="J42" s="241">
        <v>1</v>
      </c>
      <c r="K42" s="240">
        <v>1165700</v>
      </c>
      <c r="L42" s="241" t="s">
        <v>202</v>
      </c>
    </row>
    <row r="43" spans="1:12" hidden="1" x14ac:dyDescent="0.25">
      <c r="A43" s="239" t="s">
        <v>155</v>
      </c>
      <c r="B43" s="239" t="s">
        <v>105</v>
      </c>
      <c r="C43" s="239" t="s">
        <v>178</v>
      </c>
      <c r="D43" s="240">
        <v>1049600</v>
      </c>
      <c r="E43" s="240">
        <v>1049600</v>
      </c>
      <c r="F43" s="241">
        <v>1</v>
      </c>
      <c r="G43" s="240">
        <v>1049600</v>
      </c>
      <c r="H43" s="241">
        <v>1</v>
      </c>
      <c r="I43" s="240">
        <v>1049600</v>
      </c>
      <c r="J43" s="241">
        <v>1</v>
      </c>
      <c r="K43" s="240">
        <v>1049600</v>
      </c>
      <c r="L43" s="241" t="s">
        <v>202</v>
      </c>
    </row>
    <row r="44" spans="1:12" hidden="1" x14ac:dyDescent="0.25">
      <c r="A44" s="239" t="s">
        <v>155</v>
      </c>
      <c r="B44" s="239" t="s">
        <v>105</v>
      </c>
      <c r="C44" s="239" t="s">
        <v>146</v>
      </c>
      <c r="D44" s="240">
        <v>909930</v>
      </c>
      <c r="E44" s="240">
        <v>909930</v>
      </c>
      <c r="F44" s="241">
        <v>1</v>
      </c>
      <c r="G44" s="240">
        <v>909930</v>
      </c>
      <c r="H44" s="241">
        <v>1</v>
      </c>
      <c r="I44" s="240">
        <v>909930</v>
      </c>
      <c r="J44" s="241">
        <v>1</v>
      </c>
      <c r="K44" s="240">
        <v>909930</v>
      </c>
      <c r="L44" s="241" t="s">
        <v>202</v>
      </c>
    </row>
    <row r="45" spans="1:12" hidden="1" x14ac:dyDescent="0.25">
      <c r="A45" s="239" t="s">
        <v>155</v>
      </c>
      <c r="B45" s="239" t="s">
        <v>105</v>
      </c>
      <c r="C45" s="239" t="s">
        <v>172</v>
      </c>
      <c r="D45" s="240">
        <v>1424750</v>
      </c>
      <c r="E45" s="240">
        <v>1424750</v>
      </c>
      <c r="F45" s="241">
        <v>1</v>
      </c>
      <c r="G45" s="240">
        <v>1424750</v>
      </c>
      <c r="H45" s="241">
        <v>1</v>
      </c>
      <c r="I45" s="240">
        <v>1424750</v>
      </c>
      <c r="J45" s="241">
        <v>1</v>
      </c>
      <c r="K45" s="240">
        <v>1424750</v>
      </c>
      <c r="L45" s="241" t="s">
        <v>202</v>
      </c>
    </row>
    <row r="46" spans="1:12" hidden="1" x14ac:dyDescent="0.25">
      <c r="A46" s="239" t="s">
        <v>155</v>
      </c>
      <c r="B46" s="239" t="s">
        <v>105</v>
      </c>
      <c r="C46" s="239" t="s">
        <v>147</v>
      </c>
      <c r="D46" s="240">
        <v>949100</v>
      </c>
      <c r="E46" s="240">
        <v>949100</v>
      </c>
      <c r="F46" s="241">
        <v>1</v>
      </c>
      <c r="G46" s="240">
        <v>949100</v>
      </c>
      <c r="H46" s="241">
        <v>1</v>
      </c>
      <c r="I46" s="240">
        <v>949100</v>
      </c>
      <c r="J46" s="241">
        <v>1</v>
      </c>
      <c r="K46" s="240">
        <v>949100</v>
      </c>
      <c r="L46" s="241" t="s">
        <v>202</v>
      </c>
    </row>
    <row r="47" spans="1:12" hidden="1" x14ac:dyDescent="0.25">
      <c r="A47" s="239" t="s">
        <v>155</v>
      </c>
      <c r="B47" s="239" t="s">
        <v>105</v>
      </c>
      <c r="C47" s="239" t="s">
        <v>47</v>
      </c>
      <c r="D47" s="240">
        <v>398423.89138000004</v>
      </c>
      <c r="E47" s="240">
        <v>398423.89138000004</v>
      </c>
      <c r="F47" s="241">
        <v>1</v>
      </c>
      <c r="G47" s="240">
        <v>398423.89138000004</v>
      </c>
      <c r="H47" s="241">
        <v>1</v>
      </c>
      <c r="I47" s="240">
        <v>398423.89138000004</v>
      </c>
      <c r="J47" s="241">
        <v>1</v>
      </c>
      <c r="K47" s="240">
        <v>398423.89138000004</v>
      </c>
      <c r="L47" s="241" t="s">
        <v>202</v>
      </c>
    </row>
    <row r="48" spans="1:12" hidden="1" x14ac:dyDescent="0.25">
      <c r="A48" s="239" t="s">
        <v>155</v>
      </c>
      <c r="B48" s="239" t="s">
        <v>105</v>
      </c>
      <c r="C48" s="239" t="s">
        <v>179</v>
      </c>
      <c r="D48" s="240">
        <v>270673.31</v>
      </c>
      <c r="E48" s="240">
        <v>270673.31</v>
      </c>
      <c r="F48" s="241">
        <v>1</v>
      </c>
      <c r="G48" s="240">
        <v>270673.31</v>
      </c>
      <c r="H48" s="241">
        <v>1</v>
      </c>
      <c r="I48" s="240">
        <v>270673.31</v>
      </c>
      <c r="J48" s="241">
        <v>1</v>
      </c>
      <c r="K48" s="240">
        <v>270673.31</v>
      </c>
      <c r="L48" s="241" t="s">
        <v>202</v>
      </c>
    </row>
    <row r="49" spans="1:12" hidden="1" x14ac:dyDescent="0.25">
      <c r="A49" s="239" t="s">
        <v>155</v>
      </c>
      <c r="B49" s="239" t="s">
        <v>105</v>
      </c>
      <c r="C49" s="239" t="s">
        <v>180</v>
      </c>
      <c r="D49" s="240">
        <v>1586230</v>
      </c>
      <c r="E49" s="240">
        <v>1586230</v>
      </c>
      <c r="F49" s="241">
        <v>1</v>
      </c>
      <c r="G49" s="240">
        <v>1586230</v>
      </c>
      <c r="H49" s="241">
        <v>1</v>
      </c>
      <c r="I49" s="240">
        <v>1586230</v>
      </c>
      <c r="J49" s="241">
        <v>1</v>
      </c>
      <c r="K49" s="240">
        <v>1586230</v>
      </c>
      <c r="L49" s="241" t="s">
        <v>202</v>
      </c>
    </row>
    <row r="50" spans="1:12" hidden="1" x14ac:dyDescent="0.25">
      <c r="A50" s="239" t="s">
        <v>155</v>
      </c>
      <c r="B50" s="239" t="s">
        <v>105</v>
      </c>
      <c r="C50" s="239" t="s">
        <v>181</v>
      </c>
      <c r="D50" s="240">
        <v>231366.76</v>
      </c>
      <c r="E50" s="240">
        <v>231366.76</v>
      </c>
      <c r="F50" s="241">
        <v>1</v>
      </c>
      <c r="G50" s="240">
        <v>231366.76</v>
      </c>
      <c r="H50" s="241">
        <v>1</v>
      </c>
      <c r="I50" s="240">
        <v>231366.76</v>
      </c>
      <c r="J50" s="241">
        <v>1</v>
      </c>
      <c r="K50" s="240">
        <v>231366.76</v>
      </c>
      <c r="L50" s="241" t="s">
        <v>202</v>
      </c>
    </row>
    <row r="51" spans="1:12" hidden="1" x14ac:dyDescent="0.25">
      <c r="A51" s="239" t="s">
        <v>155</v>
      </c>
      <c r="B51" s="239" t="s">
        <v>105</v>
      </c>
      <c r="C51" s="239" t="s">
        <v>182</v>
      </c>
      <c r="D51" s="240">
        <v>1407060</v>
      </c>
      <c r="E51" s="240">
        <v>1407060</v>
      </c>
      <c r="F51" s="241">
        <v>1</v>
      </c>
      <c r="G51" s="240">
        <v>1407060</v>
      </c>
      <c r="H51" s="241">
        <v>1</v>
      </c>
      <c r="I51" s="240">
        <v>1407060</v>
      </c>
      <c r="J51" s="241">
        <v>1</v>
      </c>
      <c r="K51" s="240">
        <v>1407060</v>
      </c>
      <c r="L51" s="241" t="s">
        <v>202</v>
      </c>
    </row>
    <row r="52" spans="1:12" hidden="1" x14ac:dyDescent="0.25">
      <c r="A52" s="239" t="s">
        <v>155</v>
      </c>
      <c r="B52" s="239" t="s">
        <v>105</v>
      </c>
      <c r="C52" s="239" t="s">
        <v>183</v>
      </c>
      <c r="D52" s="240">
        <v>1425220</v>
      </c>
      <c r="E52" s="240">
        <v>1425220</v>
      </c>
      <c r="F52" s="241">
        <v>1</v>
      </c>
      <c r="G52" s="240">
        <v>1425220</v>
      </c>
      <c r="H52" s="241">
        <v>1</v>
      </c>
      <c r="I52" s="240">
        <v>1425220</v>
      </c>
      <c r="J52" s="241">
        <v>1</v>
      </c>
      <c r="K52" s="240">
        <v>1425220</v>
      </c>
      <c r="L52" s="241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91" t="s">
        <v>192</v>
      </c>
      <c r="B1" s="91" t="s">
        <v>156</v>
      </c>
      <c r="C1" s="91" t="s">
        <v>193</v>
      </c>
      <c r="D1" s="91" t="s">
        <v>158</v>
      </c>
      <c r="E1" s="91" t="s">
        <v>198</v>
      </c>
      <c r="F1" s="91" t="s">
        <v>160</v>
      </c>
      <c r="G1" s="91" t="s">
        <v>161</v>
      </c>
      <c r="H1" s="91" t="s">
        <v>162</v>
      </c>
      <c r="I1" s="91" t="s">
        <v>186</v>
      </c>
      <c r="J1" s="91" t="s">
        <v>164</v>
      </c>
      <c r="K1" s="91" t="s">
        <v>187</v>
      </c>
      <c r="L1" s="91" t="s">
        <v>199</v>
      </c>
      <c r="M1" s="91" t="s">
        <v>200</v>
      </c>
    </row>
    <row r="2" spans="1:13" x14ac:dyDescent="0.25">
      <c r="A2" s="92" t="s">
        <v>155</v>
      </c>
      <c r="B2" s="92" t="s">
        <v>52</v>
      </c>
      <c r="C2" s="92" t="s">
        <v>100</v>
      </c>
      <c r="D2" s="92" t="s">
        <v>101</v>
      </c>
      <c r="E2" s="93">
        <v>41032.235999999997</v>
      </c>
      <c r="F2" s="93">
        <v>0</v>
      </c>
      <c r="G2" s="94">
        <v>0</v>
      </c>
      <c r="H2" s="93">
        <v>0</v>
      </c>
      <c r="I2" s="94">
        <v>0</v>
      </c>
      <c r="J2" s="93">
        <v>0</v>
      </c>
      <c r="K2" s="94">
        <v>0</v>
      </c>
      <c r="L2" s="93">
        <v>0</v>
      </c>
      <c r="M2" s="95" t="s">
        <v>201</v>
      </c>
    </row>
    <row r="3" spans="1:13" x14ac:dyDescent="0.25">
      <c r="A3" s="92" t="s">
        <v>155</v>
      </c>
      <c r="B3" s="92" t="s">
        <v>52</v>
      </c>
      <c r="C3" s="92" t="s">
        <v>100</v>
      </c>
      <c r="D3" s="92" t="s">
        <v>102</v>
      </c>
      <c r="E3" s="93">
        <v>20516.117999999999</v>
      </c>
      <c r="F3" s="93">
        <v>0</v>
      </c>
      <c r="G3" s="94">
        <v>0</v>
      </c>
      <c r="H3" s="93">
        <v>0</v>
      </c>
      <c r="I3" s="94">
        <v>0</v>
      </c>
      <c r="J3" s="93">
        <v>0</v>
      </c>
      <c r="K3" s="94">
        <v>0</v>
      </c>
      <c r="L3" s="93">
        <v>0</v>
      </c>
      <c r="M3" s="95" t="s">
        <v>201</v>
      </c>
    </row>
    <row r="4" spans="1:13" x14ac:dyDescent="0.25">
      <c r="A4" s="92" t="s">
        <v>155</v>
      </c>
      <c r="B4" s="92" t="s">
        <v>52</v>
      </c>
      <c r="C4" s="92" t="s">
        <v>103</v>
      </c>
      <c r="D4" s="92" t="s">
        <v>101</v>
      </c>
      <c r="E4" s="93">
        <v>41032.23626666666</v>
      </c>
      <c r="F4" s="93">
        <v>0</v>
      </c>
      <c r="G4" s="94">
        <v>0</v>
      </c>
      <c r="H4" s="93">
        <v>0</v>
      </c>
      <c r="I4" s="94">
        <v>0</v>
      </c>
      <c r="J4" s="93">
        <v>0</v>
      </c>
      <c r="K4" s="94">
        <v>0</v>
      </c>
      <c r="L4" s="93">
        <v>0</v>
      </c>
      <c r="M4" s="95" t="s">
        <v>201</v>
      </c>
    </row>
    <row r="5" spans="1:13" x14ac:dyDescent="0.25">
      <c r="A5" s="92" t="s">
        <v>155</v>
      </c>
      <c r="B5" s="92" t="s">
        <v>52</v>
      </c>
      <c r="C5" s="92" t="s">
        <v>103</v>
      </c>
      <c r="D5" s="92" t="s">
        <v>102</v>
      </c>
      <c r="E5" s="93">
        <v>20516.11813333333</v>
      </c>
      <c r="F5" s="93">
        <v>0</v>
      </c>
      <c r="G5" s="94">
        <v>0</v>
      </c>
      <c r="H5" s="93">
        <v>0</v>
      </c>
      <c r="I5" s="94">
        <v>0</v>
      </c>
      <c r="J5" s="93">
        <v>0</v>
      </c>
      <c r="K5" s="94">
        <v>0</v>
      </c>
      <c r="L5" s="93">
        <v>0</v>
      </c>
      <c r="M5" s="95" t="s">
        <v>201</v>
      </c>
    </row>
    <row r="6" spans="1:13" x14ac:dyDescent="0.25">
      <c r="A6" s="92" t="s">
        <v>155</v>
      </c>
      <c r="B6" s="92" t="s">
        <v>52</v>
      </c>
      <c r="C6" s="92" t="s">
        <v>135</v>
      </c>
      <c r="D6" s="92" t="s">
        <v>136</v>
      </c>
      <c r="E6" s="93">
        <v>116529.73999999999</v>
      </c>
      <c r="F6" s="93">
        <v>0</v>
      </c>
      <c r="G6" s="94">
        <v>0</v>
      </c>
      <c r="H6" s="93">
        <v>0</v>
      </c>
      <c r="I6" s="94">
        <v>0</v>
      </c>
      <c r="J6" s="93">
        <v>0</v>
      </c>
      <c r="K6" s="94">
        <v>0</v>
      </c>
      <c r="L6" s="93">
        <v>0</v>
      </c>
      <c r="M6" s="95" t="s">
        <v>201</v>
      </c>
    </row>
    <row r="7" spans="1:13" ht="30" x14ac:dyDescent="0.25">
      <c r="A7" s="92" t="s">
        <v>155</v>
      </c>
      <c r="B7" s="92" t="s">
        <v>52</v>
      </c>
      <c r="C7" s="92" t="s">
        <v>94</v>
      </c>
      <c r="D7" s="92" t="s">
        <v>51</v>
      </c>
      <c r="E7" s="93">
        <v>66526.931673225001</v>
      </c>
      <c r="F7" s="93">
        <v>66526.931673225001</v>
      </c>
      <c r="G7" s="94">
        <v>1</v>
      </c>
      <c r="H7" s="93">
        <v>66526.931673225001</v>
      </c>
      <c r="I7" s="94">
        <v>1</v>
      </c>
      <c r="J7" s="93">
        <v>0</v>
      </c>
      <c r="K7" s="94">
        <v>0</v>
      </c>
      <c r="L7" s="93">
        <v>0</v>
      </c>
      <c r="M7" s="95" t="s">
        <v>201</v>
      </c>
    </row>
    <row r="8" spans="1:13" ht="30" x14ac:dyDescent="0.25">
      <c r="A8" s="92" t="s">
        <v>155</v>
      </c>
      <c r="B8" s="92" t="s">
        <v>52</v>
      </c>
      <c r="C8" s="92" t="s">
        <v>95</v>
      </c>
      <c r="D8" s="92" t="s">
        <v>168</v>
      </c>
      <c r="E8" s="93">
        <v>27322.570000000007</v>
      </c>
      <c r="F8" s="93">
        <v>27322.570000000007</v>
      </c>
      <c r="G8" s="94">
        <v>1</v>
      </c>
      <c r="H8" s="93">
        <v>27322.570000000007</v>
      </c>
      <c r="I8" s="94">
        <v>1</v>
      </c>
      <c r="J8" s="93">
        <v>27322.570000000007</v>
      </c>
      <c r="K8" s="94">
        <v>1</v>
      </c>
      <c r="L8" s="93">
        <v>27322.570000000007</v>
      </c>
      <c r="M8" s="95" t="s">
        <v>202</v>
      </c>
    </row>
    <row r="9" spans="1:13" ht="30" x14ac:dyDescent="0.25">
      <c r="A9" s="92" t="s">
        <v>155</v>
      </c>
      <c r="B9" s="92" t="s">
        <v>52</v>
      </c>
      <c r="C9" s="92" t="s">
        <v>127</v>
      </c>
      <c r="D9" s="92" t="s">
        <v>74</v>
      </c>
      <c r="E9" s="93">
        <v>4422.2285714285708</v>
      </c>
      <c r="F9" s="93">
        <v>1658.3357142857139</v>
      </c>
      <c r="G9" s="94">
        <v>0.375</v>
      </c>
      <c r="H9" s="93">
        <v>552.77857142857135</v>
      </c>
      <c r="I9" s="94">
        <v>0.125</v>
      </c>
      <c r="J9" s="93">
        <v>552.77857142857135</v>
      </c>
      <c r="K9" s="94">
        <v>0.125</v>
      </c>
      <c r="L9" s="93">
        <v>0</v>
      </c>
      <c r="M9" s="95" t="s">
        <v>201</v>
      </c>
    </row>
    <row r="10" spans="1:13" ht="30" x14ac:dyDescent="0.25">
      <c r="A10" s="92" t="s">
        <v>155</v>
      </c>
      <c r="B10" s="92" t="s">
        <v>52</v>
      </c>
      <c r="C10" s="92" t="s">
        <v>127</v>
      </c>
      <c r="D10" s="92" t="s">
        <v>46</v>
      </c>
      <c r="E10" s="93">
        <v>3316.6714285714279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5" t="s">
        <v>201</v>
      </c>
    </row>
    <row r="11" spans="1:13" ht="30" x14ac:dyDescent="0.25">
      <c r="A11" s="92" t="s">
        <v>155</v>
      </c>
      <c r="B11" s="92" t="s">
        <v>52</v>
      </c>
      <c r="C11" s="92" t="s">
        <v>129</v>
      </c>
      <c r="D11" s="92" t="s">
        <v>74</v>
      </c>
      <c r="E11" s="93">
        <v>12606.699999999999</v>
      </c>
      <c r="F11" s="93">
        <v>12606.699999999999</v>
      </c>
      <c r="G11" s="94">
        <v>1</v>
      </c>
      <c r="H11" s="93">
        <v>12606.699999999999</v>
      </c>
      <c r="I11" s="94">
        <v>1</v>
      </c>
      <c r="J11" s="93">
        <v>12606.699999999999</v>
      </c>
      <c r="K11" s="94">
        <v>1</v>
      </c>
      <c r="L11" s="93">
        <v>12606.699999999999</v>
      </c>
      <c r="M11" s="95" t="s">
        <v>202</v>
      </c>
    </row>
    <row r="12" spans="1:13" ht="30" x14ac:dyDescent="0.25">
      <c r="A12" s="92" t="s">
        <v>155</v>
      </c>
      <c r="B12" s="92" t="s">
        <v>52</v>
      </c>
      <c r="C12" s="92" t="s">
        <v>212</v>
      </c>
      <c r="D12" s="92" t="s">
        <v>213</v>
      </c>
      <c r="E12" s="93">
        <v>437.82982499999997</v>
      </c>
      <c r="F12" s="93">
        <v>0</v>
      </c>
      <c r="G12" s="94">
        <v>0</v>
      </c>
      <c r="H12" s="93">
        <v>0</v>
      </c>
      <c r="I12" s="94">
        <v>0</v>
      </c>
      <c r="J12" s="93">
        <v>0</v>
      </c>
      <c r="K12" s="94">
        <v>0</v>
      </c>
      <c r="L12" s="93">
        <v>0</v>
      </c>
      <c r="M12" s="95" t="s">
        <v>201</v>
      </c>
    </row>
    <row r="13" spans="1:13" ht="30" x14ac:dyDescent="0.25">
      <c r="A13" s="92" t="s">
        <v>155</v>
      </c>
      <c r="B13" s="92" t="s">
        <v>52</v>
      </c>
      <c r="C13" s="92" t="s">
        <v>124</v>
      </c>
      <c r="D13" s="92" t="s">
        <v>74</v>
      </c>
      <c r="E13" s="93">
        <v>11821.4</v>
      </c>
      <c r="F13" s="93">
        <v>11821.4</v>
      </c>
      <c r="G13" s="94">
        <v>1</v>
      </c>
      <c r="H13" s="93">
        <v>11821.4</v>
      </c>
      <c r="I13" s="94">
        <v>1</v>
      </c>
      <c r="J13" s="93">
        <v>11821.4</v>
      </c>
      <c r="K13" s="94">
        <v>1</v>
      </c>
      <c r="L13" s="93">
        <v>11821.4</v>
      </c>
      <c r="M13" s="95" t="s">
        <v>202</v>
      </c>
    </row>
    <row r="14" spans="1:13" ht="30" x14ac:dyDescent="0.25">
      <c r="A14" s="92" t="s">
        <v>155</v>
      </c>
      <c r="B14" s="92" t="s">
        <v>52</v>
      </c>
      <c r="C14" s="92" t="s">
        <v>167</v>
      </c>
      <c r="D14" s="92" t="s">
        <v>74</v>
      </c>
      <c r="E14" s="93">
        <v>13649.199999999997</v>
      </c>
      <c r="F14" s="93">
        <v>13649.199999999997</v>
      </c>
      <c r="G14" s="94">
        <v>1</v>
      </c>
      <c r="H14" s="93">
        <v>13649.199999999997</v>
      </c>
      <c r="I14" s="94">
        <v>1</v>
      </c>
      <c r="J14" s="93">
        <v>13649.199999999997</v>
      </c>
      <c r="K14" s="94">
        <v>1</v>
      </c>
      <c r="L14" s="93">
        <v>13649.199999999997</v>
      </c>
      <c r="M14" s="95" t="s">
        <v>202</v>
      </c>
    </row>
    <row r="15" spans="1:13" ht="30" x14ac:dyDescent="0.25">
      <c r="A15" s="92" t="s">
        <v>155</v>
      </c>
      <c r="B15" s="92" t="s">
        <v>52</v>
      </c>
      <c r="C15" s="92" t="s">
        <v>73</v>
      </c>
      <c r="D15" s="92" t="s">
        <v>74</v>
      </c>
      <c r="E15" s="93">
        <v>18010.695291250006</v>
      </c>
      <c r="F15" s="93">
        <v>12607.486703875004</v>
      </c>
      <c r="G15" s="94">
        <v>0.7</v>
      </c>
      <c r="H15" s="93">
        <v>0</v>
      </c>
      <c r="I15" s="94">
        <v>0</v>
      </c>
      <c r="J15" s="93">
        <v>0</v>
      </c>
      <c r="K15" s="94">
        <v>0</v>
      </c>
      <c r="L15" s="93">
        <v>0</v>
      </c>
      <c r="M15" s="95" t="s">
        <v>201</v>
      </c>
    </row>
    <row r="16" spans="1:13" ht="30" x14ac:dyDescent="0.25">
      <c r="A16" s="92" t="s">
        <v>155</v>
      </c>
      <c r="B16" s="92" t="s">
        <v>52</v>
      </c>
      <c r="C16" s="92" t="s">
        <v>90</v>
      </c>
      <c r="D16" s="92" t="s">
        <v>74</v>
      </c>
      <c r="E16" s="93">
        <v>14499.954724850006</v>
      </c>
      <c r="F16" s="93">
        <v>14499.954724850006</v>
      </c>
      <c r="G16" s="94">
        <v>1</v>
      </c>
      <c r="H16" s="93">
        <v>14499.954724850006</v>
      </c>
      <c r="I16" s="94">
        <v>1</v>
      </c>
      <c r="J16" s="93">
        <v>14499.954724850006</v>
      </c>
      <c r="K16" s="94">
        <v>1</v>
      </c>
      <c r="L16" s="93">
        <v>14499.954724850006</v>
      </c>
      <c r="M16" s="95" t="s">
        <v>202</v>
      </c>
    </row>
    <row r="17" spans="1:13" x14ac:dyDescent="0.25">
      <c r="A17" s="92" t="s">
        <v>155</v>
      </c>
      <c r="B17" s="92" t="s">
        <v>105</v>
      </c>
      <c r="C17" s="92" t="s">
        <v>173</v>
      </c>
      <c r="D17" s="92" t="s">
        <v>107</v>
      </c>
      <c r="E17" s="93">
        <v>1420480</v>
      </c>
      <c r="F17" s="96"/>
      <c r="G17" s="96"/>
      <c r="H17" s="96"/>
      <c r="I17" s="96"/>
      <c r="J17" s="96"/>
      <c r="K17" s="96"/>
      <c r="L17" s="93">
        <v>0</v>
      </c>
      <c r="M17" s="95" t="s">
        <v>201</v>
      </c>
    </row>
    <row r="18" spans="1:13" x14ac:dyDescent="0.25">
      <c r="A18" s="92" t="s">
        <v>155</v>
      </c>
      <c r="B18" s="92" t="s">
        <v>105</v>
      </c>
      <c r="C18" s="92" t="s">
        <v>174</v>
      </c>
      <c r="D18" s="92" t="s">
        <v>107</v>
      </c>
      <c r="E18" s="93">
        <v>352478.99232000008</v>
      </c>
      <c r="F18" s="96"/>
      <c r="G18" s="96"/>
      <c r="H18" s="96"/>
      <c r="I18" s="96"/>
      <c r="J18" s="96"/>
      <c r="K18" s="96"/>
      <c r="L18" s="93">
        <v>0</v>
      </c>
      <c r="M18" s="95" t="s">
        <v>201</v>
      </c>
    </row>
    <row r="19" spans="1:13" x14ac:dyDescent="0.25">
      <c r="A19" s="92" t="s">
        <v>155</v>
      </c>
      <c r="B19" s="92" t="s">
        <v>105</v>
      </c>
      <c r="C19" s="92" t="s">
        <v>41</v>
      </c>
      <c r="D19" s="92" t="s">
        <v>107</v>
      </c>
      <c r="E19" s="93">
        <v>250809.98000000007</v>
      </c>
      <c r="F19" s="96"/>
      <c r="G19" s="96"/>
      <c r="H19" s="96"/>
      <c r="I19" s="96"/>
      <c r="J19" s="96"/>
      <c r="K19" s="96"/>
      <c r="L19" s="93">
        <v>0</v>
      </c>
      <c r="M19" s="95" t="s">
        <v>201</v>
      </c>
    </row>
    <row r="20" spans="1:13" x14ac:dyDescent="0.25">
      <c r="A20" s="92" t="s">
        <v>155</v>
      </c>
      <c r="B20" s="92" t="s">
        <v>105</v>
      </c>
      <c r="C20" s="92" t="s">
        <v>175</v>
      </c>
      <c r="D20" s="92" t="s">
        <v>107</v>
      </c>
      <c r="E20" s="93">
        <v>1244360</v>
      </c>
      <c r="F20" s="96"/>
      <c r="G20" s="96"/>
      <c r="H20" s="96"/>
      <c r="I20" s="96"/>
      <c r="J20" s="96"/>
      <c r="K20" s="96"/>
      <c r="L20" s="93">
        <v>0</v>
      </c>
      <c r="M20" s="95" t="s">
        <v>201</v>
      </c>
    </row>
    <row r="21" spans="1:13" x14ac:dyDescent="0.25">
      <c r="A21" s="92" t="s">
        <v>155</v>
      </c>
      <c r="B21" s="92" t="s">
        <v>105</v>
      </c>
      <c r="C21" s="92" t="s">
        <v>176</v>
      </c>
      <c r="D21" s="92" t="s">
        <v>107</v>
      </c>
      <c r="E21" s="93">
        <v>1216020</v>
      </c>
      <c r="F21" s="96"/>
      <c r="G21" s="96"/>
      <c r="H21" s="96"/>
      <c r="I21" s="96"/>
      <c r="J21" s="96"/>
      <c r="K21" s="96"/>
      <c r="L21" s="93">
        <v>0</v>
      </c>
      <c r="M21" s="95" t="s">
        <v>201</v>
      </c>
    </row>
    <row r="22" spans="1:13" x14ac:dyDescent="0.25">
      <c r="A22" s="92" t="s">
        <v>155</v>
      </c>
      <c r="B22" s="92" t="s">
        <v>105</v>
      </c>
      <c r="C22" s="92" t="s">
        <v>177</v>
      </c>
      <c r="D22" s="92" t="s">
        <v>107</v>
      </c>
      <c r="E22" s="93">
        <v>1165700</v>
      </c>
      <c r="F22" s="96"/>
      <c r="G22" s="96"/>
      <c r="H22" s="96"/>
      <c r="I22" s="96"/>
      <c r="J22" s="96"/>
      <c r="K22" s="96"/>
      <c r="L22" s="93">
        <v>0</v>
      </c>
      <c r="M22" s="95" t="s">
        <v>201</v>
      </c>
    </row>
    <row r="23" spans="1:13" x14ac:dyDescent="0.25">
      <c r="A23" s="92" t="s">
        <v>155</v>
      </c>
      <c r="B23" s="92" t="s">
        <v>105</v>
      </c>
      <c r="C23" s="92" t="s">
        <v>178</v>
      </c>
      <c r="D23" s="92" t="s">
        <v>107</v>
      </c>
      <c r="E23" s="93">
        <v>1049600</v>
      </c>
      <c r="F23" s="96"/>
      <c r="G23" s="96"/>
      <c r="H23" s="96"/>
      <c r="I23" s="96"/>
      <c r="J23" s="96"/>
      <c r="K23" s="96"/>
      <c r="L23" s="93">
        <v>0</v>
      </c>
      <c r="M23" s="95" t="s">
        <v>201</v>
      </c>
    </row>
    <row r="24" spans="1:13" x14ac:dyDescent="0.25">
      <c r="A24" s="92" t="s">
        <v>155</v>
      </c>
      <c r="B24" s="92" t="s">
        <v>105</v>
      </c>
      <c r="C24" s="92" t="s">
        <v>146</v>
      </c>
      <c r="D24" s="92" t="s">
        <v>107</v>
      </c>
      <c r="E24" s="93">
        <v>909930</v>
      </c>
      <c r="F24" s="93">
        <v>590224.86486486485</v>
      </c>
      <c r="G24" s="94">
        <v>0.64864864864864868</v>
      </c>
      <c r="H24" s="93">
        <v>590224.86486486485</v>
      </c>
      <c r="I24" s="94">
        <v>0.64864864864864868</v>
      </c>
      <c r="J24" s="93">
        <v>590224.86486486485</v>
      </c>
      <c r="K24" s="94">
        <v>0.64864864864864868</v>
      </c>
      <c r="L24" s="93">
        <v>0</v>
      </c>
      <c r="M24" s="95" t="s">
        <v>201</v>
      </c>
    </row>
    <row r="25" spans="1:13" x14ac:dyDescent="0.25">
      <c r="A25" s="92" t="s">
        <v>155</v>
      </c>
      <c r="B25" s="92" t="s">
        <v>105</v>
      </c>
      <c r="C25" s="92" t="s">
        <v>172</v>
      </c>
      <c r="D25" s="92" t="s">
        <v>107</v>
      </c>
      <c r="E25" s="93">
        <v>1424750</v>
      </c>
      <c r="F25" s="96"/>
      <c r="G25" s="96"/>
      <c r="H25" s="96"/>
      <c r="I25" s="96"/>
      <c r="J25" s="96"/>
      <c r="K25" s="96"/>
      <c r="L25" s="93">
        <v>0</v>
      </c>
      <c r="M25" s="95" t="s">
        <v>201</v>
      </c>
    </row>
    <row r="26" spans="1:13" x14ac:dyDescent="0.25">
      <c r="A26" s="92" t="s">
        <v>155</v>
      </c>
      <c r="B26" s="92" t="s">
        <v>190</v>
      </c>
      <c r="C26" s="92" t="s">
        <v>172</v>
      </c>
      <c r="D26" s="92" t="s">
        <v>184</v>
      </c>
      <c r="E26" s="93">
        <v>1105480</v>
      </c>
      <c r="F26" s="96"/>
      <c r="G26" s="96"/>
      <c r="H26" s="96"/>
      <c r="I26" s="96"/>
      <c r="J26" s="96"/>
      <c r="K26" s="96"/>
      <c r="L26" s="93">
        <v>0</v>
      </c>
      <c r="M26" s="95" t="s">
        <v>201</v>
      </c>
    </row>
    <row r="27" spans="1:13" x14ac:dyDescent="0.25">
      <c r="A27" s="92" t="s">
        <v>155</v>
      </c>
      <c r="B27" s="92" t="s">
        <v>105</v>
      </c>
      <c r="C27" s="92" t="s">
        <v>147</v>
      </c>
      <c r="D27" s="92" t="s">
        <v>107</v>
      </c>
      <c r="E27" s="93">
        <v>949100</v>
      </c>
      <c r="F27" s="93">
        <v>628458.10810810816</v>
      </c>
      <c r="G27" s="94">
        <v>0.66216216216216217</v>
      </c>
      <c r="H27" s="93">
        <v>615632.43243243243</v>
      </c>
      <c r="I27" s="94">
        <v>0.64864864864864868</v>
      </c>
      <c r="J27" s="93">
        <v>513027.02702702704</v>
      </c>
      <c r="K27" s="94">
        <v>0.54054054054054057</v>
      </c>
      <c r="L27" s="93">
        <v>0</v>
      </c>
      <c r="M27" s="95" t="s">
        <v>201</v>
      </c>
    </row>
    <row r="28" spans="1:13" x14ac:dyDescent="0.25">
      <c r="A28" s="92" t="s">
        <v>155</v>
      </c>
      <c r="B28" s="92" t="s">
        <v>105</v>
      </c>
      <c r="C28" s="92" t="s">
        <v>47</v>
      </c>
      <c r="D28" s="92" t="s">
        <v>107</v>
      </c>
      <c r="E28" s="93">
        <v>398423.89138000004</v>
      </c>
      <c r="F28" s="96"/>
      <c r="G28" s="96"/>
      <c r="H28" s="96"/>
      <c r="I28" s="96"/>
      <c r="J28" s="96"/>
      <c r="K28" s="96"/>
      <c r="L28" s="93">
        <v>0</v>
      </c>
      <c r="M28" s="95" t="s">
        <v>201</v>
      </c>
    </row>
    <row r="29" spans="1:13" x14ac:dyDescent="0.25">
      <c r="A29" s="92" t="s">
        <v>155</v>
      </c>
      <c r="B29" s="92" t="s">
        <v>47</v>
      </c>
      <c r="C29" s="92" t="s">
        <v>48</v>
      </c>
      <c r="D29" s="92" t="s">
        <v>168</v>
      </c>
      <c r="E29" s="93">
        <v>14356.644800000009</v>
      </c>
      <c r="F29" s="93">
        <v>14356.644800000009</v>
      </c>
      <c r="G29" s="94">
        <v>1</v>
      </c>
      <c r="H29" s="93">
        <v>0</v>
      </c>
      <c r="I29" s="94">
        <v>0</v>
      </c>
      <c r="J29" s="93">
        <v>0</v>
      </c>
      <c r="K29" s="94">
        <v>0</v>
      </c>
      <c r="L29" s="93">
        <v>0</v>
      </c>
      <c r="M29" s="95" t="s">
        <v>201</v>
      </c>
    </row>
    <row r="30" spans="1:13" x14ac:dyDescent="0.25">
      <c r="A30" s="92" t="s">
        <v>155</v>
      </c>
      <c r="B30" s="92" t="s">
        <v>47</v>
      </c>
      <c r="C30" s="92" t="s">
        <v>48</v>
      </c>
      <c r="D30" s="92" t="s">
        <v>49</v>
      </c>
      <c r="E30" s="93">
        <v>24226.838100000015</v>
      </c>
      <c r="F30" s="93">
        <v>23329.547800000015</v>
      </c>
      <c r="G30" s="94">
        <v>0.96296296296296291</v>
      </c>
      <c r="H30" s="93">
        <v>23329.547800000015</v>
      </c>
      <c r="I30" s="94">
        <v>0.96296296296296291</v>
      </c>
      <c r="J30" s="93">
        <v>23329.547800000015</v>
      </c>
      <c r="K30" s="94">
        <v>0.96296296296296291</v>
      </c>
      <c r="L30" s="93">
        <v>0</v>
      </c>
      <c r="M30" s="95" t="s">
        <v>201</v>
      </c>
    </row>
    <row r="31" spans="1:13" x14ac:dyDescent="0.25">
      <c r="A31" s="92" t="s">
        <v>155</v>
      </c>
      <c r="B31" s="92" t="s">
        <v>105</v>
      </c>
      <c r="C31" s="92" t="s">
        <v>179</v>
      </c>
      <c r="D31" s="92" t="s">
        <v>107</v>
      </c>
      <c r="E31" s="93">
        <v>270673.31148919999</v>
      </c>
      <c r="F31" s="96"/>
      <c r="G31" s="96"/>
      <c r="H31" s="96"/>
      <c r="I31" s="96"/>
      <c r="J31" s="96"/>
      <c r="K31" s="96"/>
      <c r="L31" s="93">
        <v>0</v>
      </c>
      <c r="M31" s="95" t="s">
        <v>201</v>
      </c>
    </row>
    <row r="32" spans="1:13" x14ac:dyDescent="0.25">
      <c r="A32" s="92" t="s">
        <v>155</v>
      </c>
      <c r="B32" s="92" t="s">
        <v>105</v>
      </c>
      <c r="C32" s="92" t="s">
        <v>180</v>
      </c>
      <c r="D32" s="92" t="s">
        <v>107</v>
      </c>
      <c r="E32" s="93">
        <v>1586230</v>
      </c>
      <c r="F32" s="96"/>
      <c r="G32" s="96"/>
      <c r="H32" s="96"/>
      <c r="I32" s="96"/>
      <c r="J32" s="96"/>
      <c r="K32" s="96"/>
      <c r="L32" s="93">
        <v>0</v>
      </c>
      <c r="M32" s="95" t="s">
        <v>201</v>
      </c>
    </row>
    <row r="33" spans="1:13" x14ac:dyDescent="0.25">
      <c r="A33" s="92" t="s">
        <v>155</v>
      </c>
      <c r="B33" s="92" t="s">
        <v>105</v>
      </c>
      <c r="C33" s="92" t="s">
        <v>181</v>
      </c>
      <c r="D33" s="92" t="s">
        <v>107</v>
      </c>
      <c r="E33" s="93">
        <v>231366.76</v>
      </c>
      <c r="F33" s="93">
        <v>137569.42486486485</v>
      </c>
      <c r="G33" s="94">
        <v>0.59459459459459452</v>
      </c>
      <c r="H33" s="93">
        <v>125063.11351351353</v>
      </c>
      <c r="I33" s="94">
        <v>0.54054054054054057</v>
      </c>
      <c r="J33" s="93">
        <v>125063.11351351353</v>
      </c>
      <c r="K33" s="94">
        <v>0.54054054054054057</v>
      </c>
      <c r="L33" s="93">
        <v>0</v>
      </c>
      <c r="M33" s="95" t="s">
        <v>201</v>
      </c>
    </row>
    <row r="34" spans="1:13" x14ac:dyDescent="0.25">
      <c r="A34" s="92" t="s">
        <v>155</v>
      </c>
      <c r="B34" s="92" t="s">
        <v>105</v>
      </c>
      <c r="C34" s="92" t="s">
        <v>182</v>
      </c>
      <c r="D34" s="92" t="s">
        <v>107</v>
      </c>
      <c r="E34" s="93">
        <v>1407060</v>
      </c>
      <c r="F34" s="96"/>
      <c r="G34" s="96"/>
      <c r="H34" s="96"/>
      <c r="I34" s="96"/>
      <c r="J34" s="96"/>
      <c r="K34" s="96"/>
      <c r="L34" s="93">
        <v>0</v>
      </c>
      <c r="M34" s="95" t="s">
        <v>201</v>
      </c>
    </row>
    <row r="35" spans="1:13" x14ac:dyDescent="0.25">
      <c r="A35" s="92" t="s">
        <v>155</v>
      </c>
      <c r="B35" s="92" t="s">
        <v>105</v>
      </c>
      <c r="C35" s="92" t="s">
        <v>183</v>
      </c>
      <c r="D35" s="92" t="s">
        <v>107</v>
      </c>
      <c r="E35" s="93">
        <v>1425220</v>
      </c>
      <c r="F35" s="96"/>
      <c r="G35" s="96"/>
      <c r="H35" s="96"/>
      <c r="I35" s="96"/>
      <c r="J35" s="96"/>
      <c r="K35" s="96"/>
      <c r="L35" s="93">
        <v>0</v>
      </c>
      <c r="M35" s="95" t="s">
        <v>201</v>
      </c>
    </row>
    <row r="36" spans="1:13" x14ac:dyDescent="0.25">
      <c r="A36" s="92" t="s">
        <v>155</v>
      </c>
      <c r="B36" s="92" t="s">
        <v>44</v>
      </c>
      <c r="C36" s="92" t="s">
        <v>169</v>
      </c>
      <c r="D36" s="92" t="s">
        <v>46</v>
      </c>
      <c r="E36" s="93">
        <v>111189.83999999997</v>
      </c>
      <c r="F36" s="93">
        <v>0</v>
      </c>
      <c r="G36" s="94">
        <v>0</v>
      </c>
      <c r="H36" s="93">
        <v>0</v>
      </c>
      <c r="I36" s="94">
        <v>0</v>
      </c>
      <c r="J36" s="93">
        <v>0</v>
      </c>
      <c r="K36" s="94">
        <v>0</v>
      </c>
      <c r="L36" s="93">
        <v>0</v>
      </c>
      <c r="M36" s="95" t="s">
        <v>201</v>
      </c>
    </row>
    <row r="37" spans="1:13" x14ac:dyDescent="0.25">
      <c r="A37" s="92" t="s">
        <v>155</v>
      </c>
      <c r="B37" s="92" t="s">
        <v>44</v>
      </c>
      <c r="C37" s="92" t="s">
        <v>85</v>
      </c>
      <c r="D37" s="92" t="s">
        <v>46</v>
      </c>
      <c r="E37" s="93">
        <v>112594.33999999989</v>
      </c>
      <c r="F37" s="93">
        <v>0</v>
      </c>
      <c r="G37" s="94">
        <v>0</v>
      </c>
      <c r="H37" s="93">
        <v>0</v>
      </c>
      <c r="I37" s="94">
        <v>0</v>
      </c>
      <c r="J37" s="93">
        <v>0</v>
      </c>
      <c r="K37" s="94">
        <v>0</v>
      </c>
      <c r="L37" s="93">
        <v>0</v>
      </c>
      <c r="M37" s="95" t="s">
        <v>201</v>
      </c>
    </row>
    <row r="38" spans="1:13" x14ac:dyDescent="0.25">
      <c r="A38" s="92" t="s">
        <v>155</v>
      </c>
      <c r="B38" s="92" t="s">
        <v>44</v>
      </c>
      <c r="C38" s="92" t="s">
        <v>82</v>
      </c>
      <c r="D38" s="92" t="s">
        <v>46</v>
      </c>
      <c r="E38" s="93">
        <v>103605.23999999985</v>
      </c>
      <c r="F38" s="93">
        <v>0</v>
      </c>
      <c r="G38" s="94">
        <v>0</v>
      </c>
      <c r="H38" s="93">
        <v>0</v>
      </c>
      <c r="I38" s="94">
        <v>0</v>
      </c>
      <c r="J38" s="93">
        <v>0</v>
      </c>
      <c r="K38" s="94">
        <v>0</v>
      </c>
      <c r="L38" s="93">
        <v>0</v>
      </c>
      <c r="M38" s="95" t="s">
        <v>201</v>
      </c>
    </row>
    <row r="39" spans="1:13" x14ac:dyDescent="0.25">
      <c r="A39" s="92" t="s">
        <v>155</v>
      </c>
      <c r="B39" s="92" t="s">
        <v>44</v>
      </c>
      <c r="C39" s="92" t="s">
        <v>81</v>
      </c>
      <c r="D39" s="92" t="s">
        <v>46</v>
      </c>
      <c r="E39" s="93">
        <v>95925.059999999983</v>
      </c>
      <c r="F39" s="93">
        <v>0</v>
      </c>
      <c r="G39" s="94">
        <v>0</v>
      </c>
      <c r="H39" s="93">
        <v>0</v>
      </c>
      <c r="I39" s="94">
        <v>0</v>
      </c>
      <c r="J39" s="93">
        <v>0</v>
      </c>
      <c r="K39" s="94">
        <v>0</v>
      </c>
      <c r="L39" s="93">
        <v>0</v>
      </c>
      <c r="M39" s="95" t="s">
        <v>201</v>
      </c>
    </row>
    <row r="40" spans="1:13" x14ac:dyDescent="0.25">
      <c r="A40" s="92" t="s">
        <v>155</v>
      </c>
      <c r="B40" s="92" t="s">
        <v>44</v>
      </c>
      <c r="C40" s="92" t="s">
        <v>75</v>
      </c>
      <c r="D40" s="92" t="s">
        <v>46</v>
      </c>
      <c r="E40" s="93">
        <v>95809.140000000101</v>
      </c>
      <c r="F40" s="93">
        <v>0</v>
      </c>
      <c r="G40" s="94">
        <v>0</v>
      </c>
      <c r="H40" s="93">
        <v>0</v>
      </c>
      <c r="I40" s="94">
        <v>0</v>
      </c>
      <c r="J40" s="93">
        <v>0</v>
      </c>
      <c r="K40" s="94">
        <v>0</v>
      </c>
      <c r="L40" s="93">
        <v>0</v>
      </c>
      <c r="M40" s="95" t="s">
        <v>201</v>
      </c>
    </row>
    <row r="41" spans="1:13" x14ac:dyDescent="0.25">
      <c r="A41" s="92" t="s">
        <v>155</v>
      </c>
      <c r="B41" s="92" t="s">
        <v>44</v>
      </c>
      <c r="C41" s="92" t="s">
        <v>72</v>
      </c>
      <c r="D41" s="92" t="s">
        <v>46</v>
      </c>
      <c r="E41" s="93">
        <v>95330.38367840006</v>
      </c>
      <c r="F41" s="93">
        <v>42165.362011600024</v>
      </c>
      <c r="G41" s="94">
        <v>0.44230769230769229</v>
      </c>
      <c r="H41" s="93">
        <v>0</v>
      </c>
      <c r="I41" s="94">
        <v>0</v>
      </c>
      <c r="J41" s="93">
        <v>0</v>
      </c>
      <c r="K41" s="94">
        <v>0</v>
      </c>
      <c r="L41" s="93">
        <v>0</v>
      </c>
      <c r="M41" s="95" t="s">
        <v>201</v>
      </c>
    </row>
    <row r="42" spans="1:13" x14ac:dyDescent="0.25">
      <c r="A42" s="92" t="s">
        <v>155</v>
      </c>
      <c r="B42" s="92" t="s">
        <v>44</v>
      </c>
      <c r="C42" s="92" t="s">
        <v>71</v>
      </c>
      <c r="D42" s="92" t="s">
        <v>46</v>
      </c>
      <c r="E42" s="93">
        <v>134751.15000000011</v>
      </c>
      <c r="F42" s="93">
        <v>134751.15000000011</v>
      </c>
      <c r="G42" s="94">
        <v>1</v>
      </c>
      <c r="H42" s="93">
        <v>134751.15000000011</v>
      </c>
      <c r="I42" s="94">
        <v>1</v>
      </c>
      <c r="J42" s="93">
        <v>134751.15000000011</v>
      </c>
      <c r="K42" s="94">
        <v>1</v>
      </c>
      <c r="L42" s="93">
        <v>134751.15000000011</v>
      </c>
      <c r="M42" s="95" t="s">
        <v>202</v>
      </c>
    </row>
    <row r="43" spans="1:13" x14ac:dyDescent="0.25">
      <c r="A43" s="92" t="s">
        <v>155</v>
      </c>
      <c r="B43" s="92" t="s">
        <v>44</v>
      </c>
      <c r="C43" s="92" t="s">
        <v>45</v>
      </c>
      <c r="D43" s="92" t="s">
        <v>46</v>
      </c>
      <c r="E43" s="93">
        <v>68960.59000000004</v>
      </c>
      <c r="F43" s="93">
        <v>68960.59000000004</v>
      </c>
      <c r="G43" s="94">
        <v>1</v>
      </c>
      <c r="H43" s="93">
        <v>68960.59000000004</v>
      </c>
      <c r="I43" s="94">
        <v>1</v>
      </c>
      <c r="J43" s="93">
        <v>68960.59000000004</v>
      </c>
      <c r="K43" s="94">
        <v>1</v>
      </c>
      <c r="L43" s="93">
        <v>68960.59000000004</v>
      </c>
      <c r="M43" s="95" t="s">
        <v>202</v>
      </c>
    </row>
    <row r="44" spans="1:13" x14ac:dyDescent="0.25">
      <c r="A44" s="92" t="s">
        <v>155</v>
      </c>
      <c r="B44" s="92" t="s">
        <v>52</v>
      </c>
      <c r="C44" s="92" t="s">
        <v>76</v>
      </c>
      <c r="D44" s="92" t="s">
        <v>77</v>
      </c>
      <c r="E44" s="93">
        <v>7944.0538461538436</v>
      </c>
      <c r="F44" s="93">
        <v>0</v>
      </c>
      <c r="G44" s="94">
        <v>0</v>
      </c>
      <c r="H44" s="93">
        <v>0</v>
      </c>
      <c r="I44" s="94">
        <v>0</v>
      </c>
      <c r="J44" s="93">
        <v>0</v>
      </c>
      <c r="K44" s="94">
        <v>0</v>
      </c>
      <c r="L44" s="93">
        <v>0</v>
      </c>
      <c r="M44" s="95" t="s">
        <v>201</v>
      </c>
    </row>
    <row r="45" spans="1:13" x14ac:dyDescent="0.25">
      <c r="A45" s="92" t="s">
        <v>155</v>
      </c>
      <c r="B45" s="92" t="s">
        <v>52</v>
      </c>
      <c r="C45" s="92" t="s">
        <v>76</v>
      </c>
      <c r="D45" s="92" t="s">
        <v>78</v>
      </c>
      <c r="E45" s="93">
        <v>81029.349230769207</v>
      </c>
      <c r="F45" s="93">
        <v>0</v>
      </c>
      <c r="G45" s="94">
        <v>0</v>
      </c>
      <c r="H45" s="93">
        <v>0</v>
      </c>
      <c r="I45" s="94">
        <v>0</v>
      </c>
      <c r="J45" s="93">
        <v>0</v>
      </c>
      <c r="K45" s="94">
        <v>0</v>
      </c>
      <c r="L45" s="93">
        <v>0</v>
      </c>
      <c r="M45" s="95" t="s">
        <v>201</v>
      </c>
    </row>
    <row r="46" spans="1:13" x14ac:dyDescent="0.25">
      <c r="A46" s="92" t="s">
        <v>155</v>
      </c>
      <c r="B46" s="92" t="s">
        <v>52</v>
      </c>
      <c r="C46" s="92" t="s">
        <v>76</v>
      </c>
      <c r="D46" s="92" t="s">
        <v>43</v>
      </c>
      <c r="E46" s="93">
        <v>14299.296923076919</v>
      </c>
      <c r="F46" s="93">
        <v>0</v>
      </c>
      <c r="G46" s="94">
        <v>0</v>
      </c>
      <c r="H46" s="93">
        <v>0</v>
      </c>
      <c r="I46" s="94">
        <v>0</v>
      </c>
      <c r="J46" s="93">
        <v>0</v>
      </c>
      <c r="K46" s="94">
        <v>0</v>
      </c>
      <c r="L46" s="93">
        <v>0</v>
      </c>
      <c r="M46" s="95" t="s">
        <v>201</v>
      </c>
    </row>
    <row r="47" spans="1:13" x14ac:dyDescent="0.25">
      <c r="A47" s="92" t="s">
        <v>155</v>
      </c>
      <c r="B47" s="92" t="s">
        <v>52</v>
      </c>
      <c r="C47" s="92" t="s">
        <v>80</v>
      </c>
      <c r="D47" s="92" t="s">
        <v>77</v>
      </c>
      <c r="E47" s="93">
        <v>1403.721935483871</v>
      </c>
      <c r="F47" s="93">
        <v>0</v>
      </c>
      <c r="G47" s="94">
        <v>0</v>
      </c>
      <c r="H47" s="93">
        <v>0</v>
      </c>
      <c r="I47" s="94">
        <v>0</v>
      </c>
      <c r="J47" s="93">
        <v>0</v>
      </c>
      <c r="K47" s="94">
        <v>0</v>
      </c>
      <c r="L47" s="93">
        <v>0</v>
      </c>
      <c r="M47" s="95" t="s">
        <v>201</v>
      </c>
    </row>
    <row r="48" spans="1:13" x14ac:dyDescent="0.25">
      <c r="A48" s="92" t="s">
        <v>155</v>
      </c>
      <c r="B48" s="92" t="s">
        <v>52</v>
      </c>
      <c r="C48" s="92" t="s">
        <v>80</v>
      </c>
      <c r="D48" s="92" t="s">
        <v>78</v>
      </c>
      <c r="E48" s="93">
        <v>50533.989677419355</v>
      </c>
      <c r="F48" s="93">
        <v>30881.882580645164</v>
      </c>
      <c r="G48" s="94">
        <v>0.61111111111111116</v>
      </c>
      <c r="H48" s="93">
        <v>26670.716774193548</v>
      </c>
      <c r="I48" s="94">
        <v>0.52777777777777779</v>
      </c>
      <c r="J48" s="93">
        <v>12633.497419354839</v>
      </c>
      <c r="K48" s="94">
        <v>0.25</v>
      </c>
      <c r="L48" s="93">
        <v>0</v>
      </c>
      <c r="M48" s="95" t="s">
        <v>201</v>
      </c>
    </row>
    <row r="49" spans="1:13" x14ac:dyDescent="0.25">
      <c r="A49" s="92" t="s">
        <v>155</v>
      </c>
      <c r="B49" s="92" t="s">
        <v>52</v>
      </c>
      <c r="C49" s="92" t="s">
        <v>80</v>
      </c>
      <c r="D49" s="92" t="s">
        <v>79</v>
      </c>
      <c r="E49" s="93">
        <v>33689.326451612906</v>
      </c>
      <c r="F49" s="93">
        <v>12633.497419354841</v>
      </c>
      <c r="G49" s="94">
        <v>0.375</v>
      </c>
      <c r="H49" s="93">
        <v>12633.497419354841</v>
      </c>
      <c r="I49" s="94">
        <v>0.375</v>
      </c>
      <c r="J49" s="93">
        <v>4211.1658064516132</v>
      </c>
      <c r="K49" s="94">
        <v>0.125</v>
      </c>
      <c r="L49" s="93">
        <v>0</v>
      </c>
      <c r="M49" s="95" t="s">
        <v>201</v>
      </c>
    </row>
    <row r="50" spans="1:13" ht="45" x14ac:dyDescent="0.25">
      <c r="A50" s="92" t="s">
        <v>155</v>
      </c>
      <c r="B50" s="92" t="s">
        <v>52</v>
      </c>
      <c r="C50" s="92" t="s">
        <v>80</v>
      </c>
      <c r="D50" s="92" t="s">
        <v>196</v>
      </c>
      <c r="E50" s="93">
        <v>1403.721935483871</v>
      </c>
      <c r="F50" s="93">
        <v>0</v>
      </c>
      <c r="G50" s="94">
        <v>0</v>
      </c>
      <c r="H50" s="93">
        <v>0</v>
      </c>
      <c r="I50" s="94">
        <v>0</v>
      </c>
      <c r="J50" s="93">
        <v>0</v>
      </c>
      <c r="K50" s="94">
        <v>0</v>
      </c>
      <c r="L50" s="93">
        <v>0</v>
      </c>
      <c r="M50" s="95" t="s">
        <v>201</v>
      </c>
    </row>
    <row r="51" spans="1:13" x14ac:dyDescent="0.25">
      <c r="A51" s="92" t="s">
        <v>155</v>
      </c>
      <c r="B51" s="92" t="s">
        <v>52</v>
      </c>
      <c r="C51" s="92" t="s">
        <v>83</v>
      </c>
      <c r="D51" s="92" t="s">
        <v>78</v>
      </c>
      <c r="E51" s="93">
        <v>55105.791044776124</v>
      </c>
      <c r="F51" s="93">
        <v>18368.597014925374</v>
      </c>
      <c r="G51" s="94">
        <v>0.33333333333333331</v>
      </c>
      <c r="H51" s="93">
        <v>7347.4388059701496</v>
      </c>
      <c r="I51" s="94">
        <v>0.13333333333333333</v>
      </c>
      <c r="J51" s="93">
        <v>0</v>
      </c>
      <c r="K51" s="94">
        <v>0</v>
      </c>
      <c r="L51" s="93">
        <v>0</v>
      </c>
      <c r="M51" s="95" t="s">
        <v>201</v>
      </c>
    </row>
    <row r="52" spans="1:13" ht="45" x14ac:dyDescent="0.25">
      <c r="A52" s="92" t="s">
        <v>155</v>
      </c>
      <c r="B52" s="92" t="s">
        <v>52</v>
      </c>
      <c r="C52" s="92" t="s">
        <v>83</v>
      </c>
      <c r="D52" s="92" t="s">
        <v>196</v>
      </c>
      <c r="E52" s="93">
        <v>22042.31641791045</v>
      </c>
      <c r="F52" s="93">
        <v>0</v>
      </c>
      <c r="G52" s="94">
        <v>0</v>
      </c>
      <c r="H52" s="93">
        <v>0</v>
      </c>
      <c r="I52" s="94">
        <v>0</v>
      </c>
      <c r="J52" s="93">
        <v>0</v>
      </c>
      <c r="K52" s="94">
        <v>0</v>
      </c>
      <c r="L52" s="93">
        <v>0</v>
      </c>
      <c r="M52" s="95" t="s">
        <v>201</v>
      </c>
    </row>
    <row r="53" spans="1:13" x14ac:dyDescent="0.25">
      <c r="A53" s="92" t="s">
        <v>155</v>
      </c>
      <c r="B53" s="92" t="s">
        <v>52</v>
      </c>
      <c r="C53" s="92" t="s">
        <v>83</v>
      </c>
      <c r="D53" s="92" t="s">
        <v>89</v>
      </c>
      <c r="E53" s="93">
        <v>4898.2925373134331</v>
      </c>
      <c r="F53" s="93">
        <v>0</v>
      </c>
      <c r="G53" s="94">
        <v>0</v>
      </c>
      <c r="H53" s="93">
        <v>0</v>
      </c>
      <c r="I53" s="94">
        <v>0</v>
      </c>
      <c r="J53" s="93">
        <v>0</v>
      </c>
      <c r="K53" s="94">
        <v>0</v>
      </c>
      <c r="L53" s="93">
        <v>0</v>
      </c>
      <c r="M53" s="95" t="s">
        <v>201</v>
      </c>
    </row>
    <row r="54" spans="1:13" x14ac:dyDescent="0.25">
      <c r="A54" s="92" t="s">
        <v>155</v>
      </c>
      <c r="B54" s="92" t="s">
        <v>52</v>
      </c>
      <c r="C54" s="92" t="s">
        <v>86</v>
      </c>
      <c r="D54" s="92" t="s">
        <v>78</v>
      </c>
      <c r="E54" s="93">
        <v>42616.143529411762</v>
      </c>
      <c r="F54" s="93">
        <v>0</v>
      </c>
      <c r="G54" s="94">
        <v>0</v>
      </c>
      <c r="H54" s="93">
        <v>0</v>
      </c>
      <c r="I54" s="94">
        <v>0</v>
      </c>
      <c r="J54" s="93">
        <v>0</v>
      </c>
      <c r="K54" s="94">
        <v>0</v>
      </c>
      <c r="L54" s="93">
        <v>0</v>
      </c>
      <c r="M54" s="95" t="s">
        <v>201</v>
      </c>
    </row>
    <row r="55" spans="1:13" ht="45" x14ac:dyDescent="0.25">
      <c r="A55" s="92" t="s">
        <v>155</v>
      </c>
      <c r="B55" s="92" t="s">
        <v>52</v>
      </c>
      <c r="C55" s="92" t="s">
        <v>86</v>
      </c>
      <c r="D55" s="92" t="s">
        <v>197</v>
      </c>
      <c r="E55" s="93">
        <v>17756.726470588233</v>
      </c>
      <c r="F55" s="93">
        <v>0</v>
      </c>
      <c r="G55" s="94">
        <v>0</v>
      </c>
      <c r="H55" s="93">
        <v>0</v>
      </c>
      <c r="I55" s="94">
        <v>0</v>
      </c>
      <c r="J55" s="93">
        <v>0</v>
      </c>
      <c r="K55" s="94">
        <v>0</v>
      </c>
      <c r="L55" s="93">
        <v>0</v>
      </c>
      <c r="M55" s="95" t="s">
        <v>201</v>
      </c>
    </row>
    <row r="56" spans="1:13" ht="45" x14ac:dyDescent="0.25">
      <c r="A56" s="92" t="s">
        <v>155</v>
      </c>
      <c r="B56" s="92" t="s">
        <v>52</v>
      </c>
      <c r="C56" s="92" t="s">
        <v>86</v>
      </c>
      <c r="D56" s="92" t="s">
        <v>196</v>
      </c>
      <c r="E56" s="93">
        <v>20124.29</v>
      </c>
      <c r="F56" s="93">
        <v>0</v>
      </c>
      <c r="G56" s="94">
        <v>0</v>
      </c>
      <c r="H56" s="93">
        <v>0</v>
      </c>
      <c r="I56" s="94">
        <v>0</v>
      </c>
      <c r="J56" s="93">
        <v>0</v>
      </c>
      <c r="K56" s="94">
        <v>0</v>
      </c>
      <c r="L56" s="93">
        <v>0</v>
      </c>
      <c r="M56" s="95" t="s">
        <v>201</v>
      </c>
    </row>
    <row r="57" spans="1:13" x14ac:dyDescent="0.25">
      <c r="A57" s="92" t="s">
        <v>155</v>
      </c>
      <c r="B57" s="92" t="s">
        <v>52</v>
      </c>
      <c r="C57" s="92" t="s">
        <v>96</v>
      </c>
      <c r="D57" s="92" t="s">
        <v>78</v>
      </c>
      <c r="E57" s="93">
        <v>55990.299677419353</v>
      </c>
      <c r="F57" s="93">
        <v>0</v>
      </c>
      <c r="G57" s="94">
        <v>0</v>
      </c>
      <c r="H57" s="93">
        <v>0</v>
      </c>
      <c r="I57" s="94">
        <v>0</v>
      </c>
      <c r="J57" s="93">
        <v>0</v>
      </c>
      <c r="K57" s="94">
        <v>0</v>
      </c>
      <c r="L57" s="93">
        <v>0</v>
      </c>
      <c r="M57" s="95" t="s">
        <v>201</v>
      </c>
    </row>
    <row r="58" spans="1:13" ht="45" x14ac:dyDescent="0.25">
      <c r="A58" s="92" t="s">
        <v>155</v>
      </c>
      <c r="B58" s="92" t="s">
        <v>52</v>
      </c>
      <c r="C58" s="92" t="s">
        <v>96</v>
      </c>
      <c r="D58" s="92" t="s">
        <v>197</v>
      </c>
      <c r="E58" s="93">
        <v>7178.2435483870959</v>
      </c>
      <c r="F58" s="93">
        <v>0</v>
      </c>
      <c r="G58" s="94">
        <v>0</v>
      </c>
      <c r="H58" s="93">
        <v>0</v>
      </c>
      <c r="I58" s="94">
        <v>0</v>
      </c>
      <c r="J58" s="93">
        <v>0</v>
      </c>
      <c r="K58" s="94">
        <v>0</v>
      </c>
      <c r="L58" s="93">
        <v>0</v>
      </c>
      <c r="M58" s="95" t="s">
        <v>201</v>
      </c>
    </row>
    <row r="59" spans="1:13" ht="45" x14ac:dyDescent="0.25">
      <c r="A59" s="92" t="s">
        <v>155</v>
      </c>
      <c r="B59" s="92" t="s">
        <v>52</v>
      </c>
      <c r="C59" s="92" t="s">
        <v>96</v>
      </c>
      <c r="D59" s="92" t="s">
        <v>196</v>
      </c>
      <c r="E59" s="93">
        <v>10049.540967741934</v>
      </c>
      <c r="F59" s="93">
        <v>2871.297419354838</v>
      </c>
      <c r="G59" s="94">
        <v>0.2857142857142857</v>
      </c>
      <c r="H59" s="93">
        <v>0</v>
      </c>
      <c r="I59" s="94">
        <v>0</v>
      </c>
      <c r="J59" s="93">
        <v>0</v>
      </c>
      <c r="K59" s="94">
        <v>0</v>
      </c>
      <c r="L59" s="93">
        <v>0</v>
      </c>
      <c r="M59" s="95" t="s">
        <v>201</v>
      </c>
    </row>
    <row r="60" spans="1:13" x14ac:dyDescent="0.25">
      <c r="A60" s="92" t="s">
        <v>155</v>
      </c>
      <c r="B60" s="92" t="s">
        <v>52</v>
      </c>
      <c r="C60" s="92" t="s">
        <v>96</v>
      </c>
      <c r="D60" s="92" t="s">
        <v>89</v>
      </c>
      <c r="E60" s="93">
        <v>4306.9461290322579</v>
      </c>
      <c r="F60" s="93">
        <v>0</v>
      </c>
      <c r="G60" s="94">
        <v>0</v>
      </c>
      <c r="H60" s="93">
        <v>0</v>
      </c>
      <c r="I60" s="94">
        <v>0</v>
      </c>
      <c r="J60" s="93">
        <v>0</v>
      </c>
      <c r="K60" s="94">
        <v>0</v>
      </c>
      <c r="L60" s="93">
        <v>0</v>
      </c>
      <c r="M60" s="95" t="s">
        <v>201</v>
      </c>
    </row>
    <row r="61" spans="1:13" x14ac:dyDescent="0.25">
      <c r="A61" s="92" t="s">
        <v>155</v>
      </c>
      <c r="B61" s="92" t="s">
        <v>52</v>
      </c>
      <c r="C61" s="92" t="s">
        <v>96</v>
      </c>
      <c r="D61" s="92" t="s">
        <v>43</v>
      </c>
      <c r="E61" s="93">
        <v>11485.189677419354</v>
      </c>
      <c r="F61" s="93">
        <v>0</v>
      </c>
      <c r="G61" s="94">
        <v>0</v>
      </c>
      <c r="H61" s="93">
        <v>0</v>
      </c>
      <c r="I61" s="94">
        <v>0</v>
      </c>
      <c r="J61" s="93">
        <v>0</v>
      </c>
      <c r="K61" s="94">
        <v>0</v>
      </c>
      <c r="L61" s="93">
        <v>0</v>
      </c>
      <c r="M61" s="95" t="s">
        <v>201</v>
      </c>
    </row>
    <row r="62" spans="1:13" x14ac:dyDescent="0.25">
      <c r="A62" s="92" t="s">
        <v>155</v>
      </c>
      <c r="B62" s="92" t="s">
        <v>52</v>
      </c>
      <c r="C62" s="92" t="s">
        <v>104</v>
      </c>
      <c r="D62" s="92" t="s">
        <v>78</v>
      </c>
      <c r="E62" s="93">
        <v>57547.239130434791</v>
      </c>
      <c r="F62" s="93">
        <v>0</v>
      </c>
      <c r="G62" s="94">
        <v>0</v>
      </c>
      <c r="H62" s="93">
        <v>0</v>
      </c>
      <c r="I62" s="94">
        <v>0</v>
      </c>
      <c r="J62" s="93">
        <v>0</v>
      </c>
      <c r="K62" s="94">
        <v>0</v>
      </c>
      <c r="L62" s="93">
        <v>0</v>
      </c>
      <c r="M62" s="95" t="s">
        <v>201</v>
      </c>
    </row>
    <row r="63" spans="1:13" ht="45" x14ac:dyDescent="0.25">
      <c r="A63" s="92" t="s">
        <v>155</v>
      </c>
      <c r="B63" s="92" t="s">
        <v>52</v>
      </c>
      <c r="C63" s="92" t="s">
        <v>104</v>
      </c>
      <c r="D63" s="92" t="s">
        <v>197</v>
      </c>
      <c r="E63" s="93">
        <v>16624.757971014496</v>
      </c>
      <c r="F63" s="93">
        <v>0</v>
      </c>
      <c r="G63" s="94">
        <v>0</v>
      </c>
      <c r="H63" s="93">
        <v>0</v>
      </c>
      <c r="I63" s="94">
        <v>0</v>
      </c>
      <c r="J63" s="93">
        <v>0</v>
      </c>
      <c r="K63" s="94">
        <v>0</v>
      </c>
      <c r="L63" s="93">
        <v>0</v>
      </c>
      <c r="M63" s="95" t="s">
        <v>201</v>
      </c>
    </row>
    <row r="64" spans="1:13" ht="45" x14ac:dyDescent="0.25">
      <c r="A64" s="92" t="s">
        <v>155</v>
      </c>
      <c r="B64" s="92" t="s">
        <v>52</v>
      </c>
      <c r="C64" s="92" t="s">
        <v>104</v>
      </c>
      <c r="D64" s="92" t="s">
        <v>196</v>
      </c>
      <c r="E64" s="93">
        <v>14067.102898550727</v>
      </c>
      <c r="F64" s="93">
        <v>0</v>
      </c>
      <c r="G64" s="94">
        <v>0</v>
      </c>
      <c r="H64" s="93">
        <v>0</v>
      </c>
      <c r="I64" s="94">
        <v>0</v>
      </c>
      <c r="J64" s="93">
        <v>0</v>
      </c>
      <c r="K64" s="94">
        <v>0</v>
      </c>
      <c r="L64" s="93">
        <v>0</v>
      </c>
      <c r="M64" s="95" t="s">
        <v>201</v>
      </c>
    </row>
    <row r="65" spans="1:13" x14ac:dyDescent="0.25">
      <c r="A65" s="92" t="s">
        <v>155</v>
      </c>
      <c r="B65" s="92" t="s">
        <v>52</v>
      </c>
      <c r="C65" s="92" t="s">
        <v>123</v>
      </c>
      <c r="D65" s="92" t="s">
        <v>78</v>
      </c>
      <c r="E65" s="93">
        <v>50017.495009090911</v>
      </c>
      <c r="F65" s="93">
        <v>0</v>
      </c>
      <c r="G65" s="94">
        <v>0</v>
      </c>
      <c r="H65" s="93">
        <v>0</v>
      </c>
      <c r="I65" s="94">
        <v>0</v>
      </c>
      <c r="J65" s="93">
        <v>0</v>
      </c>
      <c r="K65" s="94">
        <v>0</v>
      </c>
      <c r="L65" s="93">
        <v>0</v>
      </c>
      <c r="M65" s="95" t="s">
        <v>201</v>
      </c>
    </row>
    <row r="66" spans="1:13" x14ac:dyDescent="0.25">
      <c r="A66" s="92" t="s">
        <v>155</v>
      </c>
      <c r="B66" s="92" t="s">
        <v>52</v>
      </c>
      <c r="C66" s="92" t="s">
        <v>123</v>
      </c>
      <c r="D66" s="92" t="s">
        <v>89</v>
      </c>
      <c r="E66" s="93">
        <v>2778.7497227272729</v>
      </c>
      <c r="F66" s="93">
        <v>0</v>
      </c>
      <c r="G66" s="94">
        <v>0</v>
      </c>
      <c r="H66" s="93">
        <v>0</v>
      </c>
      <c r="I66" s="94">
        <v>0</v>
      </c>
      <c r="J66" s="93">
        <v>0</v>
      </c>
      <c r="K66" s="94">
        <v>0</v>
      </c>
      <c r="L66" s="93">
        <v>0</v>
      </c>
      <c r="M66" s="95" t="s">
        <v>201</v>
      </c>
    </row>
    <row r="67" spans="1:13" x14ac:dyDescent="0.25">
      <c r="A67" s="92" t="s">
        <v>155</v>
      </c>
      <c r="B67" s="92" t="s">
        <v>52</v>
      </c>
      <c r="C67" s="92" t="s">
        <v>123</v>
      </c>
      <c r="D67" s="92" t="s">
        <v>43</v>
      </c>
      <c r="E67" s="93">
        <v>8336.2491681818192</v>
      </c>
      <c r="F67" s="93">
        <v>0</v>
      </c>
      <c r="G67" s="94">
        <v>0</v>
      </c>
      <c r="H67" s="93">
        <v>0</v>
      </c>
      <c r="I67" s="94">
        <v>0</v>
      </c>
      <c r="J67" s="93">
        <v>0</v>
      </c>
      <c r="K67" s="94">
        <v>0</v>
      </c>
      <c r="L67" s="93">
        <v>0</v>
      </c>
      <c r="M67" s="95" t="s">
        <v>201</v>
      </c>
    </row>
    <row r="68" spans="1:13" x14ac:dyDescent="0.25">
      <c r="A68" s="92" t="s">
        <v>155</v>
      </c>
      <c r="B68" s="92" t="s">
        <v>52</v>
      </c>
      <c r="C68" s="92" t="s">
        <v>126</v>
      </c>
      <c r="D68" s="92" t="s">
        <v>78</v>
      </c>
      <c r="E68" s="93">
        <v>7858.6046125000021</v>
      </c>
      <c r="F68" s="93">
        <v>0</v>
      </c>
      <c r="G68" s="94">
        <v>0</v>
      </c>
      <c r="H68" s="93">
        <v>0</v>
      </c>
      <c r="I68" s="94">
        <v>0</v>
      </c>
      <c r="J68" s="93">
        <v>0</v>
      </c>
      <c r="K68" s="94">
        <v>0</v>
      </c>
      <c r="L68" s="93">
        <v>0</v>
      </c>
      <c r="M68" s="95" t="s">
        <v>201</v>
      </c>
    </row>
    <row r="69" spans="1:13" x14ac:dyDescent="0.25">
      <c r="A69" s="92" t="s">
        <v>155</v>
      </c>
      <c r="B69" s="92" t="s">
        <v>52</v>
      </c>
      <c r="C69" s="92" t="s">
        <v>126</v>
      </c>
      <c r="D69" s="92" t="s">
        <v>79</v>
      </c>
      <c r="E69" s="93">
        <v>55010.232287500017</v>
      </c>
      <c r="F69" s="93">
        <v>0</v>
      </c>
      <c r="G69" s="94">
        <v>0</v>
      </c>
      <c r="H69" s="93">
        <v>0</v>
      </c>
      <c r="I69" s="94">
        <v>0</v>
      </c>
      <c r="J69" s="93">
        <v>0</v>
      </c>
      <c r="K69" s="94">
        <v>0</v>
      </c>
      <c r="L69" s="93">
        <v>0</v>
      </c>
      <c r="M69" s="95" t="s">
        <v>201</v>
      </c>
    </row>
    <row r="70" spans="1:13" x14ac:dyDescent="0.25">
      <c r="A70" s="92" t="s">
        <v>155</v>
      </c>
      <c r="B70" s="92" t="s">
        <v>52</v>
      </c>
      <c r="C70" s="92" t="s">
        <v>131</v>
      </c>
      <c r="D70" s="92" t="s">
        <v>77</v>
      </c>
      <c r="E70" s="93">
        <v>2134.1211111111111</v>
      </c>
      <c r="F70" s="93">
        <v>0</v>
      </c>
      <c r="G70" s="94">
        <v>0</v>
      </c>
      <c r="H70" s="93">
        <v>0</v>
      </c>
      <c r="I70" s="94">
        <v>0</v>
      </c>
      <c r="J70" s="93">
        <v>0</v>
      </c>
      <c r="K70" s="94">
        <v>0</v>
      </c>
      <c r="L70" s="93">
        <v>0</v>
      </c>
      <c r="M70" s="95" t="s">
        <v>201</v>
      </c>
    </row>
    <row r="71" spans="1:13" x14ac:dyDescent="0.25">
      <c r="A71" s="92" t="s">
        <v>155</v>
      </c>
      <c r="B71" s="92" t="s">
        <v>52</v>
      </c>
      <c r="C71" s="92" t="s">
        <v>131</v>
      </c>
      <c r="D71" s="92" t="s">
        <v>78</v>
      </c>
      <c r="E71" s="93">
        <v>14938.847777777777</v>
      </c>
      <c r="F71" s="93">
        <v>0</v>
      </c>
      <c r="G71" s="94">
        <v>0</v>
      </c>
      <c r="H71" s="93">
        <v>0</v>
      </c>
      <c r="I71" s="94">
        <v>0</v>
      </c>
      <c r="J71" s="93">
        <v>0</v>
      </c>
      <c r="K71" s="94">
        <v>0</v>
      </c>
      <c r="L71" s="93">
        <v>0</v>
      </c>
      <c r="M71" s="95" t="s">
        <v>201</v>
      </c>
    </row>
    <row r="72" spans="1:13" x14ac:dyDescent="0.25">
      <c r="A72" s="92" t="s">
        <v>155</v>
      </c>
      <c r="B72" s="92" t="s">
        <v>52</v>
      </c>
      <c r="C72" s="92" t="s">
        <v>131</v>
      </c>
      <c r="D72" s="92" t="s">
        <v>79</v>
      </c>
      <c r="E72" s="93">
        <v>55487.148888888885</v>
      </c>
      <c r="F72" s="93">
        <v>0</v>
      </c>
      <c r="G72" s="94">
        <v>0</v>
      </c>
      <c r="H72" s="93">
        <v>0</v>
      </c>
      <c r="I72" s="94">
        <v>0</v>
      </c>
      <c r="J72" s="93">
        <v>0</v>
      </c>
      <c r="K72" s="94">
        <v>0</v>
      </c>
      <c r="L72" s="93">
        <v>0</v>
      </c>
      <c r="M72" s="95" t="s">
        <v>201</v>
      </c>
    </row>
    <row r="73" spans="1:13" ht="30" x14ac:dyDescent="0.25">
      <c r="A73" s="92" t="s">
        <v>155</v>
      </c>
      <c r="B73" s="92" t="s">
        <v>52</v>
      </c>
      <c r="C73" s="92" t="s">
        <v>191</v>
      </c>
      <c r="D73" s="92" t="s">
        <v>84</v>
      </c>
      <c r="E73" s="93">
        <v>162000</v>
      </c>
      <c r="F73" s="96"/>
      <c r="G73" s="96"/>
      <c r="H73" s="96"/>
      <c r="I73" s="96"/>
      <c r="J73" s="96"/>
      <c r="K73" s="96"/>
      <c r="L73" s="93">
        <v>0</v>
      </c>
      <c r="M73" s="95" t="s">
        <v>201</v>
      </c>
    </row>
    <row r="74" spans="1:13" ht="30" x14ac:dyDescent="0.25">
      <c r="A74" s="92" t="s">
        <v>155</v>
      </c>
      <c r="B74" s="92" t="s">
        <v>52</v>
      </c>
      <c r="C74" s="92" t="s">
        <v>188</v>
      </c>
      <c r="D74" s="92" t="s">
        <v>84</v>
      </c>
      <c r="E74" s="93">
        <v>3138.4894594594598</v>
      </c>
      <c r="F74" s="96"/>
      <c r="G74" s="96"/>
      <c r="H74" s="96"/>
      <c r="I74" s="96"/>
      <c r="J74" s="96"/>
      <c r="K74" s="96"/>
      <c r="L74" s="93">
        <v>0</v>
      </c>
      <c r="M74" s="95" t="s">
        <v>201</v>
      </c>
    </row>
    <row r="75" spans="1:13" ht="30" x14ac:dyDescent="0.25">
      <c r="A75" s="92" t="s">
        <v>155</v>
      </c>
      <c r="B75" s="92" t="s">
        <v>52</v>
      </c>
      <c r="C75" s="92" t="s">
        <v>188</v>
      </c>
      <c r="D75" s="92" t="s">
        <v>150</v>
      </c>
      <c r="E75" s="93">
        <v>553.85108108108113</v>
      </c>
      <c r="F75" s="96"/>
      <c r="G75" s="96"/>
      <c r="H75" s="96"/>
      <c r="I75" s="96"/>
      <c r="J75" s="96"/>
      <c r="K75" s="96"/>
      <c r="L75" s="93">
        <v>0</v>
      </c>
      <c r="M75" s="95" t="s">
        <v>201</v>
      </c>
    </row>
    <row r="76" spans="1:13" ht="30" x14ac:dyDescent="0.25">
      <c r="A76" s="92" t="s">
        <v>155</v>
      </c>
      <c r="B76" s="92" t="s">
        <v>52</v>
      </c>
      <c r="C76" s="92" t="s">
        <v>188</v>
      </c>
      <c r="D76" s="92" t="s">
        <v>151</v>
      </c>
      <c r="E76" s="93">
        <v>3138.4894594594598</v>
      </c>
      <c r="F76" s="96"/>
      <c r="G76" s="96"/>
      <c r="H76" s="96"/>
      <c r="I76" s="96"/>
      <c r="J76" s="96"/>
      <c r="K76" s="96"/>
      <c r="L76" s="93">
        <v>0</v>
      </c>
      <c r="M76" s="95" t="s">
        <v>201</v>
      </c>
    </row>
    <row r="77" spans="1:13" ht="30" x14ac:dyDescent="0.25">
      <c r="A77" s="95" t="s">
        <v>170</v>
      </c>
      <c r="B77" s="95" t="s">
        <v>170</v>
      </c>
      <c r="C77" s="95" t="s">
        <v>170</v>
      </c>
      <c r="D77" s="95" t="s">
        <v>170</v>
      </c>
      <c r="E77" s="95" t="s">
        <v>218</v>
      </c>
      <c r="F77" s="95" t="s">
        <v>223</v>
      </c>
      <c r="G77" s="95" t="s">
        <v>170</v>
      </c>
      <c r="H77" s="95" t="s">
        <v>224</v>
      </c>
      <c r="I77" s="95" t="s">
        <v>170</v>
      </c>
      <c r="J77" s="95" t="s">
        <v>225</v>
      </c>
      <c r="K77" s="95" t="s">
        <v>170</v>
      </c>
      <c r="L77" s="95" t="s">
        <v>222</v>
      </c>
      <c r="M77" s="9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5" t="s">
        <v>192</v>
      </c>
      <c r="B1" s="85" t="s">
        <v>156</v>
      </c>
      <c r="C1" s="85" t="s">
        <v>193</v>
      </c>
      <c r="D1" s="85" t="s">
        <v>158</v>
      </c>
      <c r="E1" s="85" t="s">
        <v>198</v>
      </c>
      <c r="F1" s="85" t="s">
        <v>160</v>
      </c>
      <c r="G1" s="85" t="s">
        <v>161</v>
      </c>
      <c r="H1" s="85" t="s">
        <v>162</v>
      </c>
      <c r="I1" s="85" t="s">
        <v>186</v>
      </c>
      <c r="J1" s="85" t="s">
        <v>164</v>
      </c>
      <c r="K1" s="85" t="s">
        <v>187</v>
      </c>
      <c r="L1" s="85" t="s">
        <v>199</v>
      </c>
      <c r="M1" s="85" t="s">
        <v>200</v>
      </c>
    </row>
    <row r="2" spans="1:13" x14ac:dyDescent="0.25">
      <c r="A2" s="86" t="s">
        <v>155</v>
      </c>
      <c r="B2" s="86" t="s">
        <v>52</v>
      </c>
      <c r="C2" s="86" t="s">
        <v>100</v>
      </c>
      <c r="D2" s="86" t="s">
        <v>101</v>
      </c>
      <c r="E2" s="87">
        <v>41032.235999999997</v>
      </c>
      <c r="F2" s="87">
        <v>0</v>
      </c>
      <c r="G2" s="88">
        <v>0</v>
      </c>
      <c r="H2" s="87">
        <v>0</v>
      </c>
      <c r="I2" s="88">
        <v>0</v>
      </c>
      <c r="J2" s="87">
        <v>0</v>
      </c>
      <c r="K2" s="88">
        <v>0</v>
      </c>
      <c r="L2" s="87">
        <v>0</v>
      </c>
      <c r="M2" s="89" t="s">
        <v>201</v>
      </c>
    </row>
    <row r="3" spans="1:13" x14ac:dyDescent="0.25">
      <c r="A3" s="86" t="s">
        <v>155</v>
      </c>
      <c r="B3" s="86" t="s">
        <v>52</v>
      </c>
      <c r="C3" s="86" t="s">
        <v>100</v>
      </c>
      <c r="D3" s="86" t="s">
        <v>102</v>
      </c>
      <c r="E3" s="87">
        <v>20516.117999999999</v>
      </c>
      <c r="F3" s="87">
        <v>0</v>
      </c>
      <c r="G3" s="88">
        <v>0</v>
      </c>
      <c r="H3" s="87">
        <v>0</v>
      </c>
      <c r="I3" s="88">
        <v>0</v>
      </c>
      <c r="J3" s="87">
        <v>0</v>
      </c>
      <c r="K3" s="88">
        <v>0</v>
      </c>
      <c r="L3" s="87">
        <v>0</v>
      </c>
      <c r="M3" s="89" t="s">
        <v>201</v>
      </c>
    </row>
    <row r="4" spans="1:13" x14ac:dyDescent="0.25">
      <c r="A4" s="86" t="s">
        <v>155</v>
      </c>
      <c r="B4" s="86" t="s">
        <v>52</v>
      </c>
      <c r="C4" s="86" t="s">
        <v>103</v>
      </c>
      <c r="D4" s="86" t="s">
        <v>101</v>
      </c>
      <c r="E4" s="87">
        <v>41032.23626666666</v>
      </c>
      <c r="F4" s="87">
        <v>0</v>
      </c>
      <c r="G4" s="88">
        <v>0</v>
      </c>
      <c r="H4" s="87">
        <v>0</v>
      </c>
      <c r="I4" s="88">
        <v>0</v>
      </c>
      <c r="J4" s="87">
        <v>0</v>
      </c>
      <c r="K4" s="88">
        <v>0</v>
      </c>
      <c r="L4" s="87">
        <v>0</v>
      </c>
      <c r="M4" s="89" t="s">
        <v>201</v>
      </c>
    </row>
    <row r="5" spans="1:13" x14ac:dyDescent="0.25">
      <c r="A5" s="86" t="s">
        <v>155</v>
      </c>
      <c r="B5" s="86" t="s">
        <v>52</v>
      </c>
      <c r="C5" s="86" t="s">
        <v>103</v>
      </c>
      <c r="D5" s="86" t="s">
        <v>102</v>
      </c>
      <c r="E5" s="87">
        <v>20516.11813333333</v>
      </c>
      <c r="F5" s="87">
        <v>0</v>
      </c>
      <c r="G5" s="88">
        <v>0</v>
      </c>
      <c r="H5" s="87">
        <v>0</v>
      </c>
      <c r="I5" s="88">
        <v>0</v>
      </c>
      <c r="J5" s="87">
        <v>0</v>
      </c>
      <c r="K5" s="88">
        <v>0</v>
      </c>
      <c r="L5" s="87">
        <v>0</v>
      </c>
      <c r="M5" s="89" t="s">
        <v>201</v>
      </c>
    </row>
    <row r="6" spans="1:13" x14ac:dyDescent="0.25">
      <c r="A6" s="86" t="s">
        <v>155</v>
      </c>
      <c r="B6" s="86" t="s">
        <v>52</v>
      </c>
      <c r="C6" s="86" t="s">
        <v>135</v>
      </c>
      <c r="D6" s="86" t="s">
        <v>136</v>
      </c>
      <c r="E6" s="87">
        <v>116529.73999999999</v>
      </c>
      <c r="F6" s="87">
        <v>0</v>
      </c>
      <c r="G6" s="88">
        <v>0</v>
      </c>
      <c r="H6" s="87">
        <v>0</v>
      </c>
      <c r="I6" s="88">
        <v>0</v>
      </c>
      <c r="J6" s="87">
        <v>0</v>
      </c>
      <c r="K6" s="88">
        <v>0</v>
      </c>
      <c r="L6" s="87">
        <v>0</v>
      </c>
      <c r="M6" s="89" t="s">
        <v>201</v>
      </c>
    </row>
    <row r="7" spans="1:13" ht="30" x14ac:dyDescent="0.25">
      <c r="A7" s="86" t="s">
        <v>155</v>
      </c>
      <c r="B7" s="86" t="s">
        <v>52</v>
      </c>
      <c r="C7" s="86" t="s">
        <v>94</v>
      </c>
      <c r="D7" s="86" t="s">
        <v>51</v>
      </c>
      <c r="E7" s="87">
        <v>66526.931673225001</v>
      </c>
      <c r="F7" s="87">
        <v>0</v>
      </c>
      <c r="G7" s="88">
        <v>0</v>
      </c>
      <c r="H7" s="87">
        <v>0</v>
      </c>
      <c r="I7" s="88">
        <v>0</v>
      </c>
      <c r="J7" s="87">
        <v>0</v>
      </c>
      <c r="K7" s="88">
        <v>0</v>
      </c>
      <c r="L7" s="87">
        <v>0</v>
      </c>
      <c r="M7" s="89" t="s">
        <v>201</v>
      </c>
    </row>
    <row r="8" spans="1:13" ht="30" x14ac:dyDescent="0.25">
      <c r="A8" s="86" t="s">
        <v>155</v>
      </c>
      <c r="B8" s="86" t="s">
        <v>52</v>
      </c>
      <c r="C8" s="86" t="s">
        <v>95</v>
      </c>
      <c r="D8" s="86" t="s">
        <v>168</v>
      </c>
      <c r="E8" s="87">
        <v>27322.570000000007</v>
      </c>
      <c r="F8" s="87">
        <v>27322.570000000007</v>
      </c>
      <c r="G8" s="88">
        <v>1</v>
      </c>
      <c r="H8" s="87">
        <v>27322.570000000007</v>
      </c>
      <c r="I8" s="88">
        <v>1</v>
      </c>
      <c r="J8" s="87">
        <v>27322.570000000007</v>
      </c>
      <c r="K8" s="88">
        <v>1</v>
      </c>
      <c r="L8" s="87">
        <v>27322.570000000007</v>
      </c>
      <c r="M8" s="89" t="s">
        <v>202</v>
      </c>
    </row>
    <row r="9" spans="1:13" ht="30" x14ac:dyDescent="0.25">
      <c r="A9" s="86" t="s">
        <v>155</v>
      </c>
      <c r="B9" s="86" t="s">
        <v>52</v>
      </c>
      <c r="C9" s="86" t="s">
        <v>127</v>
      </c>
      <c r="D9" s="86" t="s">
        <v>74</v>
      </c>
      <c r="E9" s="87">
        <v>4422.2285714285708</v>
      </c>
      <c r="F9" s="87">
        <v>1658.3357142857139</v>
      </c>
      <c r="G9" s="88">
        <v>0.375</v>
      </c>
      <c r="H9" s="87">
        <v>552.77857142857135</v>
      </c>
      <c r="I9" s="88">
        <v>0.125</v>
      </c>
      <c r="J9" s="87">
        <v>552.77857142857135</v>
      </c>
      <c r="K9" s="88">
        <v>0.125</v>
      </c>
      <c r="L9" s="87">
        <v>0</v>
      </c>
      <c r="M9" s="89" t="s">
        <v>201</v>
      </c>
    </row>
    <row r="10" spans="1:13" ht="30" x14ac:dyDescent="0.25">
      <c r="A10" s="86" t="s">
        <v>155</v>
      </c>
      <c r="B10" s="86" t="s">
        <v>52</v>
      </c>
      <c r="C10" s="86" t="s">
        <v>127</v>
      </c>
      <c r="D10" s="86" t="s">
        <v>46</v>
      </c>
      <c r="E10" s="87">
        <v>3316.6714285714279</v>
      </c>
      <c r="F10" s="87">
        <v>0</v>
      </c>
      <c r="G10" s="88">
        <v>0</v>
      </c>
      <c r="H10" s="87">
        <v>0</v>
      </c>
      <c r="I10" s="88">
        <v>0</v>
      </c>
      <c r="J10" s="87">
        <v>0</v>
      </c>
      <c r="K10" s="88">
        <v>0</v>
      </c>
      <c r="L10" s="87">
        <v>0</v>
      </c>
      <c r="M10" s="89" t="s">
        <v>201</v>
      </c>
    </row>
    <row r="11" spans="1:13" ht="30" x14ac:dyDescent="0.25">
      <c r="A11" s="86" t="s">
        <v>155</v>
      </c>
      <c r="B11" s="86" t="s">
        <v>52</v>
      </c>
      <c r="C11" s="86" t="s">
        <v>129</v>
      </c>
      <c r="D11" s="86" t="s">
        <v>74</v>
      </c>
      <c r="E11" s="87">
        <v>12606.699999999999</v>
      </c>
      <c r="F11" s="87">
        <v>12606.699999999999</v>
      </c>
      <c r="G11" s="88">
        <v>1</v>
      </c>
      <c r="H11" s="87">
        <v>12606.699999999999</v>
      </c>
      <c r="I11" s="88">
        <v>1</v>
      </c>
      <c r="J11" s="87">
        <v>12606.699999999999</v>
      </c>
      <c r="K11" s="88">
        <v>1</v>
      </c>
      <c r="L11" s="87">
        <v>12606.699999999999</v>
      </c>
      <c r="M11" s="89" t="s">
        <v>202</v>
      </c>
    </row>
    <row r="12" spans="1:13" ht="30" x14ac:dyDescent="0.25">
      <c r="A12" s="86" t="s">
        <v>155</v>
      </c>
      <c r="B12" s="86" t="s">
        <v>52</v>
      </c>
      <c r="C12" s="86" t="s">
        <v>212</v>
      </c>
      <c r="D12" s="86" t="s">
        <v>213</v>
      </c>
      <c r="E12" s="87">
        <v>437.82982499999997</v>
      </c>
      <c r="F12" s="87">
        <v>0</v>
      </c>
      <c r="G12" s="88">
        <v>0</v>
      </c>
      <c r="H12" s="87">
        <v>0</v>
      </c>
      <c r="I12" s="88">
        <v>0</v>
      </c>
      <c r="J12" s="87">
        <v>0</v>
      </c>
      <c r="K12" s="88">
        <v>0</v>
      </c>
      <c r="L12" s="87">
        <v>0</v>
      </c>
      <c r="M12" s="89" t="s">
        <v>201</v>
      </c>
    </row>
    <row r="13" spans="1:13" ht="30" x14ac:dyDescent="0.25">
      <c r="A13" s="86" t="s">
        <v>155</v>
      </c>
      <c r="B13" s="86" t="s">
        <v>52</v>
      </c>
      <c r="C13" s="86" t="s">
        <v>124</v>
      </c>
      <c r="D13" s="86" t="s">
        <v>74</v>
      </c>
      <c r="E13" s="87">
        <v>11821.4</v>
      </c>
      <c r="F13" s="87">
        <v>11821.4</v>
      </c>
      <c r="G13" s="88">
        <v>1</v>
      </c>
      <c r="H13" s="87">
        <v>11821.4</v>
      </c>
      <c r="I13" s="88">
        <v>1</v>
      </c>
      <c r="J13" s="87">
        <v>11821.4</v>
      </c>
      <c r="K13" s="88">
        <v>1</v>
      </c>
      <c r="L13" s="87">
        <v>11821.4</v>
      </c>
      <c r="M13" s="89" t="s">
        <v>202</v>
      </c>
    </row>
    <row r="14" spans="1:13" ht="30" x14ac:dyDescent="0.25">
      <c r="A14" s="86" t="s">
        <v>155</v>
      </c>
      <c r="B14" s="86" t="s">
        <v>52</v>
      </c>
      <c r="C14" s="86" t="s">
        <v>167</v>
      </c>
      <c r="D14" s="86" t="s">
        <v>74</v>
      </c>
      <c r="E14" s="87">
        <v>13649.199999999997</v>
      </c>
      <c r="F14" s="87">
        <v>13649.199999999997</v>
      </c>
      <c r="G14" s="88">
        <v>1</v>
      </c>
      <c r="H14" s="87">
        <v>13649.199999999997</v>
      </c>
      <c r="I14" s="88">
        <v>1</v>
      </c>
      <c r="J14" s="87">
        <v>13649.199999999997</v>
      </c>
      <c r="K14" s="88">
        <v>1</v>
      </c>
      <c r="L14" s="87">
        <v>13649.199999999997</v>
      </c>
      <c r="M14" s="89" t="s">
        <v>202</v>
      </c>
    </row>
    <row r="15" spans="1:13" ht="30" x14ac:dyDescent="0.25">
      <c r="A15" s="86" t="s">
        <v>155</v>
      </c>
      <c r="B15" s="86" t="s">
        <v>52</v>
      </c>
      <c r="C15" s="86" t="s">
        <v>73</v>
      </c>
      <c r="D15" s="86" t="s">
        <v>74</v>
      </c>
      <c r="E15" s="87">
        <v>18010.695291250006</v>
      </c>
      <c r="F15" s="87">
        <v>12607.486703875004</v>
      </c>
      <c r="G15" s="88">
        <v>0.7</v>
      </c>
      <c r="H15" s="87">
        <v>0</v>
      </c>
      <c r="I15" s="88">
        <v>0</v>
      </c>
      <c r="J15" s="87">
        <v>0</v>
      </c>
      <c r="K15" s="88">
        <v>0</v>
      </c>
      <c r="L15" s="87">
        <v>0</v>
      </c>
      <c r="M15" s="89" t="s">
        <v>201</v>
      </c>
    </row>
    <row r="16" spans="1:13" ht="30" x14ac:dyDescent="0.25">
      <c r="A16" s="86" t="s">
        <v>155</v>
      </c>
      <c r="B16" s="86" t="s">
        <v>52</v>
      </c>
      <c r="C16" s="86" t="s">
        <v>90</v>
      </c>
      <c r="D16" s="86" t="s">
        <v>74</v>
      </c>
      <c r="E16" s="87">
        <v>14499.954724850006</v>
      </c>
      <c r="F16" s="87">
        <v>14499.954724850006</v>
      </c>
      <c r="G16" s="88">
        <v>1</v>
      </c>
      <c r="H16" s="87">
        <v>14499.954724850006</v>
      </c>
      <c r="I16" s="88">
        <v>1</v>
      </c>
      <c r="J16" s="87">
        <v>14499.954724850006</v>
      </c>
      <c r="K16" s="88">
        <v>1</v>
      </c>
      <c r="L16" s="87">
        <v>14499.954724850006</v>
      </c>
      <c r="M16" s="89" t="s">
        <v>202</v>
      </c>
    </row>
    <row r="17" spans="1:13" x14ac:dyDescent="0.25">
      <c r="A17" s="86" t="s">
        <v>155</v>
      </c>
      <c r="B17" s="86" t="s">
        <v>105</v>
      </c>
      <c r="C17" s="86" t="s">
        <v>173</v>
      </c>
      <c r="D17" s="86" t="s">
        <v>107</v>
      </c>
      <c r="E17" s="87">
        <v>1420480</v>
      </c>
      <c r="F17" s="90"/>
      <c r="G17" s="90"/>
      <c r="H17" s="90"/>
      <c r="I17" s="90"/>
      <c r="J17" s="90"/>
      <c r="K17" s="90"/>
      <c r="L17" s="87">
        <v>0</v>
      </c>
      <c r="M17" s="89" t="s">
        <v>201</v>
      </c>
    </row>
    <row r="18" spans="1:13" x14ac:dyDescent="0.25">
      <c r="A18" s="86" t="s">
        <v>155</v>
      </c>
      <c r="B18" s="86" t="s">
        <v>105</v>
      </c>
      <c r="C18" s="86" t="s">
        <v>174</v>
      </c>
      <c r="D18" s="86" t="s">
        <v>107</v>
      </c>
      <c r="E18" s="87">
        <v>352478.99232000008</v>
      </c>
      <c r="F18" s="90"/>
      <c r="G18" s="90"/>
      <c r="H18" s="90"/>
      <c r="I18" s="90"/>
      <c r="J18" s="90"/>
      <c r="K18" s="90"/>
      <c r="L18" s="87">
        <v>0</v>
      </c>
      <c r="M18" s="89" t="s">
        <v>201</v>
      </c>
    </row>
    <row r="19" spans="1:13" x14ac:dyDescent="0.25">
      <c r="A19" s="86" t="s">
        <v>155</v>
      </c>
      <c r="B19" s="86" t="s">
        <v>105</v>
      </c>
      <c r="C19" s="86" t="s">
        <v>41</v>
      </c>
      <c r="D19" s="86" t="s">
        <v>107</v>
      </c>
      <c r="E19" s="87">
        <v>250809.98000000007</v>
      </c>
      <c r="F19" s="90"/>
      <c r="G19" s="90"/>
      <c r="H19" s="90"/>
      <c r="I19" s="90"/>
      <c r="J19" s="90"/>
      <c r="K19" s="90"/>
      <c r="L19" s="87">
        <v>0</v>
      </c>
      <c r="M19" s="89" t="s">
        <v>201</v>
      </c>
    </row>
    <row r="20" spans="1:13" x14ac:dyDescent="0.25">
      <c r="A20" s="86" t="s">
        <v>155</v>
      </c>
      <c r="B20" s="86" t="s">
        <v>105</v>
      </c>
      <c r="C20" s="86" t="s">
        <v>175</v>
      </c>
      <c r="D20" s="86" t="s">
        <v>107</v>
      </c>
      <c r="E20" s="87">
        <v>1244360</v>
      </c>
      <c r="F20" s="90"/>
      <c r="G20" s="90"/>
      <c r="H20" s="90"/>
      <c r="I20" s="90"/>
      <c r="J20" s="90"/>
      <c r="K20" s="90"/>
      <c r="L20" s="87">
        <v>0</v>
      </c>
      <c r="M20" s="89" t="s">
        <v>201</v>
      </c>
    </row>
    <row r="21" spans="1:13" x14ac:dyDescent="0.25">
      <c r="A21" s="86" t="s">
        <v>155</v>
      </c>
      <c r="B21" s="86" t="s">
        <v>105</v>
      </c>
      <c r="C21" s="86" t="s">
        <v>176</v>
      </c>
      <c r="D21" s="86" t="s">
        <v>107</v>
      </c>
      <c r="E21" s="87">
        <v>1216020</v>
      </c>
      <c r="F21" s="90"/>
      <c r="G21" s="90"/>
      <c r="H21" s="90"/>
      <c r="I21" s="90"/>
      <c r="J21" s="90"/>
      <c r="K21" s="90"/>
      <c r="L21" s="87">
        <v>0</v>
      </c>
      <c r="M21" s="89" t="s">
        <v>201</v>
      </c>
    </row>
    <row r="22" spans="1:13" x14ac:dyDescent="0.25">
      <c r="A22" s="86" t="s">
        <v>155</v>
      </c>
      <c r="B22" s="86" t="s">
        <v>105</v>
      </c>
      <c r="C22" s="86" t="s">
        <v>177</v>
      </c>
      <c r="D22" s="86" t="s">
        <v>107</v>
      </c>
      <c r="E22" s="87">
        <v>1165700</v>
      </c>
      <c r="F22" s="90"/>
      <c r="G22" s="90"/>
      <c r="H22" s="90"/>
      <c r="I22" s="90"/>
      <c r="J22" s="90"/>
      <c r="K22" s="90"/>
      <c r="L22" s="87">
        <v>0</v>
      </c>
      <c r="M22" s="89" t="s">
        <v>201</v>
      </c>
    </row>
    <row r="23" spans="1:13" x14ac:dyDescent="0.25">
      <c r="A23" s="86" t="s">
        <v>155</v>
      </c>
      <c r="B23" s="86" t="s">
        <v>105</v>
      </c>
      <c r="C23" s="86" t="s">
        <v>178</v>
      </c>
      <c r="D23" s="86" t="s">
        <v>107</v>
      </c>
      <c r="E23" s="87">
        <v>1049600</v>
      </c>
      <c r="F23" s="90"/>
      <c r="G23" s="90"/>
      <c r="H23" s="90"/>
      <c r="I23" s="90"/>
      <c r="J23" s="90"/>
      <c r="K23" s="90"/>
      <c r="L23" s="87">
        <v>0</v>
      </c>
      <c r="M23" s="89" t="s">
        <v>201</v>
      </c>
    </row>
    <row r="24" spans="1:13" x14ac:dyDescent="0.25">
      <c r="A24" s="86" t="s">
        <v>155</v>
      </c>
      <c r="B24" s="86" t="s">
        <v>105</v>
      </c>
      <c r="C24" s="86" t="s">
        <v>146</v>
      </c>
      <c r="D24" s="86" t="s">
        <v>107</v>
      </c>
      <c r="E24" s="87">
        <v>909930</v>
      </c>
      <c r="F24" s="87">
        <v>590224.86486486485</v>
      </c>
      <c r="G24" s="88">
        <v>0.64864864864864868</v>
      </c>
      <c r="H24" s="87">
        <v>590224.86486486485</v>
      </c>
      <c r="I24" s="88">
        <v>0.64864864864864868</v>
      </c>
      <c r="J24" s="87">
        <v>590224.86486486485</v>
      </c>
      <c r="K24" s="88">
        <v>0.64864864864864868</v>
      </c>
      <c r="L24" s="87">
        <v>0</v>
      </c>
      <c r="M24" s="89" t="s">
        <v>201</v>
      </c>
    </row>
    <row r="25" spans="1:13" x14ac:dyDescent="0.25">
      <c r="A25" s="86" t="s">
        <v>155</v>
      </c>
      <c r="B25" s="86" t="s">
        <v>105</v>
      </c>
      <c r="C25" s="86" t="s">
        <v>172</v>
      </c>
      <c r="D25" s="86" t="s">
        <v>107</v>
      </c>
      <c r="E25" s="87">
        <v>1424750</v>
      </c>
      <c r="F25" s="90"/>
      <c r="G25" s="90"/>
      <c r="H25" s="90"/>
      <c r="I25" s="90"/>
      <c r="J25" s="90"/>
      <c r="K25" s="90"/>
      <c r="L25" s="87">
        <v>0</v>
      </c>
      <c r="M25" s="89" t="s">
        <v>201</v>
      </c>
    </row>
    <row r="26" spans="1:13" x14ac:dyDescent="0.25">
      <c r="A26" s="86" t="s">
        <v>155</v>
      </c>
      <c r="B26" s="86" t="s">
        <v>190</v>
      </c>
      <c r="C26" s="86" t="s">
        <v>172</v>
      </c>
      <c r="D26" s="86" t="s">
        <v>184</v>
      </c>
      <c r="E26" s="87">
        <v>1105480</v>
      </c>
      <c r="F26" s="90"/>
      <c r="G26" s="90"/>
      <c r="H26" s="90"/>
      <c r="I26" s="90"/>
      <c r="J26" s="90"/>
      <c r="K26" s="90"/>
      <c r="L26" s="87">
        <v>0</v>
      </c>
      <c r="M26" s="89" t="s">
        <v>201</v>
      </c>
    </row>
    <row r="27" spans="1:13" x14ac:dyDescent="0.25">
      <c r="A27" s="86" t="s">
        <v>155</v>
      </c>
      <c r="B27" s="86" t="s">
        <v>105</v>
      </c>
      <c r="C27" s="86" t="s">
        <v>147</v>
      </c>
      <c r="D27" s="86" t="s">
        <v>107</v>
      </c>
      <c r="E27" s="87">
        <v>949100</v>
      </c>
      <c r="F27" s="87">
        <v>628458.10810810816</v>
      </c>
      <c r="G27" s="88">
        <v>0.66216216216216217</v>
      </c>
      <c r="H27" s="87">
        <v>397595.94594594592</v>
      </c>
      <c r="I27" s="88">
        <v>0.41891891891891891</v>
      </c>
      <c r="J27" s="87">
        <v>205210.81081081083</v>
      </c>
      <c r="K27" s="88">
        <v>0.21621621621621623</v>
      </c>
      <c r="L27" s="87">
        <v>0</v>
      </c>
      <c r="M27" s="89" t="s">
        <v>201</v>
      </c>
    </row>
    <row r="28" spans="1:13" x14ac:dyDescent="0.25">
      <c r="A28" s="86" t="s">
        <v>155</v>
      </c>
      <c r="B28" s="86" t="s">
        <v>105</v>
      </c>
      <c r="C28" s="86" t="s">
        <v>47</v>
      </c>
      <c r="D28" s="86" t="s">
        <v>107</v>
      </c>
      <c r="E28" s="87">
        <v>398423.89138000004</v>
      </c>
      <c r="F28" s="90"/>
      <c r="G28" s="90"/>
      <c r="H28" s="90"/>
      <c r="I28" s="90"/>
      <c r="J28" s="90"/>
      <c r="K28" s="90"/>
      <c r="L28" s="87">
        <v>0</v>
      </c>
      <c r="M28" s="89" t="s">
        <v>201</v>
      </c>
    </row>
    <row r="29" spans="1:13" x14ac:dyDescent="0.25">
      <c r="A29" s="86" t="s">
        <v>155</v>
      </c>
      <c r="B29" s="86" t="s">
        <v>47</v>
      </c>
      <c r="C29" s="86" t="s">
        <v>48</v>
      </c>
      <c r="D29" s="86" t="s">
        <v>168</v>
      </c>
      <c r="E29" s="87">
        <v>14356.644800000009</v>
      </c>
      <c r="F29" s="87">
        <v>14356.644800000009</v>
      </c>
      <c r="G29" s="88">
        <v>1</v>
      </c>
      <c r="H29" s="87">
        <v>0</v>
      </c>
      <c r="I29" s="88">
        <v>0</v>
      </c>
      <c r="J29" s="87">
        <v>0</v>
      </c>
      <c r="K29" s="88">
        <v>0</v>
      </c>
      <c r="L29" s="87">
        <v>0</v>
      </c>
      <c r="M29" s="89" t="s">
        <v>201</v>
      </c>
    </row>
    <row r="30" spans="1:13" x14ac:dyDescent="0.25">
      <c r="A30" s="86" t="s">
        <v>155</v>
      </c>
      <c r="B30" s="86" t="s">
        <v>47</v>
      </c>
      <c r="C30" s="86" t="s">
        <v>48</v>
      </c>
      <c r="D30" s="86" t="s">
        <v>49</v>
      </c>
      <c r="E30" s="87">
        <v>24226.838100000015</v>
      </c>
      <c r="F30" s="87">
        <v>23329.547800000015</v>
      </c>
      <c r="G30" s="88">
        <v>0.96296296296296291</v>
      </c>
      <c r="H30" s="87">
        <v>23329.547800000015</v>
      </c>
      <c r="I30" s="88">
        <v>0.96296296296296291</v>
      </c>
      <c r="J30" s="87">
        <v>23329.547800000015</v>
      </c>
      <c r="K30" s="88">
        <v>0.96296296296296291</v>
      </c>
      <c r="L30" s="87">
        <v>0</v>
      </c>
      <c r="M30" s="89" t="s">
        <v>201</v>
      </c>
    </row>
    <row r="31" spans="1:13" x14ac:dyDescent="0.25">
      <c r="A31" s="86" t="s">
        <v>155</v>
      </c>
      <c r="B31" s="86" t="s">
        <v>105</v>
      </c>
      <c r="C31" s="86" t="s">
        <v>179</v>
      </c>
      <c r="D31" s="86" t="s">
        <v>107</v>
      </c>
      <c r="E31" s="87">
        <v>270673.31148919999</v>
      </c>
      <c r="F31" s="90"/>
      <c r="G31" s="90"/>
      <c r="H31" s="90"/>
      <c r="I31" s="90"/>
      <c r="J31" s="90"/>
      <c r="K31" s="90"/>
      <c r="L31" s="87">
        <v>0</v>
      </c>
      <c r="M31" s="89" t="s">
        <v>201</v>
      </c>
    </row>
    <row r="32" spans="1:13" x14ac:dyDescent="0.25">
      <c r="A32" s="86" t="s">
        <v>155</v>
      </c>
      <c r="B32" s="86" t="s">
        <v>105</v>
      </c>
      <c r="C32" s="86" t="s">
        <v>180</v>
      </c>
      <c r="D32" s="86" t="s">
        <v>107</v>
      </c>
      <c r="E32" s="87">
        <v>1586230</v>
      </c>
      <c r="F32" s="90"/>
      <c r="G32" s="90"/>
      <c r="H32" s="90"/>
      <c r="I32" s="90"/>
      <c r="J32" s="90"/>
      <c r="K32" s="90"/>
      <c r="L32" s="87">
        <v>0</v>
      </c>
      <c r="M32" s="89" t="s">
        <v>201</v>
      </c>
    </row>
    <row r="33" spans="1:13" x14ac:dyDescent="0.25">
      <c r="A33" s="86" t="s">
        <v>155</v>
      </c>
      <c r="B33" s="86" t="s">
        <v>105</v>
      </c>
      <c r="C33" s="86" t="s">
        <v>181</v>
      </c>
      <c r="D33" s="86" t="s">
        <v>107</v>
      </c>
      <c r="E33" s="87">
        <v>231366.76</v>
      </c>
      <c r="F33" s="87">
        <v>137569.42486486485</v>
      </c>
      <c r="G33" s="88">
        <v>0.59459459459459452</v>
      </c>
      <c r="H33" s="87">
        <v>125063.11351351353</v>
      </c>
      <c r="I33" s="88">
        <v>0.54054054054054057</v>
      </c>
      <c r="J33" s="87">
        <v>125063.11351351353</v>
      </c>
      <c r="K33" s="88">
        <v>0.54054054054054057</v>
      </c>
      <c r="L33" s="87">
        <v>0</v>
      </c>
      <c r="M33" s="89" t="s">
        <v>201</v>
      </c>
    </row>
    <row r="34" spans="1:13" x14ac:dyDescent="0.25">
      <c r="A34" s="86" t="s">
        <v>155</v>
      </c>
      <c r="B34" s="86" t="s">
        <v>105</v>
      </c>
      <c r="C34" s="86" t="s">
        <v>182</v>
      </c>
      <c r="D34" s="86" t="s">
        <v>107</v>
      </c>
      <c r="E34" s="87">
        <v>1407060</v>
      </c>
      <c r="F34" s="90"/>
      <c r="G34" s="90"/>
      <c r="H34" s="90"/>
      <c r="I34" s="90"/>
      <c r="J34" s="90"/>
      <c r="K34" s="90"/>
      <c r="L34" s="87">
        <v>0</v>
      </c>
      <c r="M34" s="89" t="s">
        <v>201</v>
      </c>
    </row>
    <row r="35" spans="1:13" x14ac:dyDescent="0.25">
      <c r="A35" s="86" t="s">
        <v>155</v>
      </c>
      <c r="B35" s="86" t="s">
        <v>105</v>
      </c>
      <c r="C35" s="86" t="s">
        <v>183</v>
      </c>
      <c r="D35" s="86" t="s">
        <v>107</v>
      </c>
      <c r="E35" s="87">
        <v>1425220</v>
      </c>
      <c r="F35" s="90"/>
      <c r="G35" s="90"/>
      <c r="H35" s="90"/>
      <c r="I35" s="90"/>
      <c r="J35" s="90"/>
      <c r="K35" s="90"/>
      <c r="L35" s="87">
        <v>0</v>
      </c>
      <c r="M35" s="89" t="s">
        <v>201</v>
      </c>
    </row>
    <row r="36" spans="1:13" x14ac:dyDescent="0.25">
      <c r="A36" s="86" t="s">
        <v>155</v>
      </c>
      <c r="B36" s="86" t="s">
        <v>44</v>
      </c>
      <c r="C36" s="86" t="s">
        <v>169</v>
      </c>
      <c r="D36" s="86" t="s">
        <v>46</v>
      </c>
      <c r="E36" s="87">
        <v>111189.83999999997</v>
      </c>
      <c r="F36" s="87">
        <v>0</v>
      </c>
      <c r="G36" s="88">
        <v>0</v>
      </c>
      <c r="H36" s="87">
        <v>0</v>
      </c>
      <c r="I36" s="88">
        <v>0</v>
      </c>
      <c r="J36" s="87">
        <v>0</v>
      </c>
      <c r="K36" s="88">
        <v>0</v>
      </c>
      <c r="L36" s="87">
        <v>0</v>
      </c>
      <c r="M36" s="89" t="s">
        <v>201</v>
      </c>
    </row>
    <row r="37" spans="1:13" x14ac:dyDescent="0.25">
      <c r="A37" s="86" t="s">
        <v>155</v>
      </c>
      <c r="B37" s="86" t="s">
        <v>44</v>
      </c>
      <c r="C37" s="86" t="s">
        <v>85</v>
      </c>
      <c r="D37" s="86" t="s">
        <v>46</v>
      </c>
      <c r="E37" s="87">
        <v>112594.33999999989</v>
      </c>
      <c r="F37" s="87">
        <v>0</v>
      </c>
      <c r="G37" s="88">
        <v>0</v>
      </c>
      <c r="H37" s="87">
        <v>0</v>
      </c>
      <c r="I37" s="88">
        <v>0</v>
      </c>
      <c r="J37" s="87">
        <v>0</v>
      </c>
      <c r="K37" s="88">
        <v>0</v>
      </c>
      <c r="L37" s="87">
        <v>0</v>
      </c>
      <c r="M37" s="89" t="s">
        <v>201</v>
      </c>
    </row>
    <row r="38" spans="1:13" x14ac:dyDescent="0.25">
      <c r="A38" s="86" t="s">
        <v>155</v>
      </c>
      <c r="B38" s="86" t="s">
        <v>44</v>
      </c>
      <c r="C38" s="86" t="s">
        <v>82</v>
      </c>
      <c r="D38" s="86" t="s">
        <v>46</v>
      </c>
      <c r="E38" s="87">
        <v>103605.23999999985</v>
      </c>
      <c r="F38" s="87">
        <v>0</v>
      </c>
      <c r="G38" s="88">
        <v>0</v>
      </c>
      <c r="H38" s="87">
        <v>0</v>
      </c>
      <c r="I38" s="88">
        <v>0</v>
      </c>
      <c r="J38" s="87">
        <v>0</v>
      </c>
      <c r="K38" s="88">
        <v>0</v>
      </c>
      <c r="L38" s="87">
        <v>0</v>
      </c>
      <c r="M38" s="89" t="s">
        <v>201</v>
      </c>
    </row>
    <row r="39" spans="1:13" x14ac:dyDescent="0.25">
      <c r="A39" s="86" t="s">
        <v>155</v>
      </c>
      <c r="B39" s="86" t="s">
        <v>44</v>
      </c>
      <c r="C39" s="86" t="s">
        <v>81</v>
      </c>
      <c r="D39" s="86" t="s">
        <v>46</v>
      </c>
      <c r="E39" s="87">
        <v>95925.059999999983</v>
      </c>
      <c r="F39" s="87">
        <v>0</v>
      </c>
      <c r="G39" s="88">
        <v>0</v>
      </c>
      <c r="H39" s="87">
        <v>0</v>
      </c>
      <c r="I39" s="88">
        <v>0</v>
      </c>
      <c r="J39" s="87">
        <v>0</v>
      </c>
      <c r="K39" s="88">
        <v>0</v>
      </c>
      <c r="L39" s="87">
        <v>0</v>
      </c>
      <c r="M39" s="89" t="s">
        <v>201</v>
      </c>
    </row>
    <row r="40" spans="1:13" x14ac:dyDescent="0.25">
      <c r="A40" s="86" t="s">
        <v>155</v>
      </c>
      <c r="B40" s="86" t="s">
        <v>44</v>
      </c>
      <c r="C40" s="86" t="s">
        <v>75</v>
      </c>
      <c r="D40" s="86" t="s">
        <v>46</v>
      </c>
      <c r="E40" s="87">
        <v>95809.140000000101</v>
      </c>
      <c r="F40" s="87">
        <v>0</v>
      </c>
      <c r="G40" s="88">
        <v>0</v>
      </c>
      <c r="H40" s="87">
        <v>0</v>
      </c>
      <c r="I40" s="88">
        <v>0</v>
      </c>
      <c r="J40" s="87">
        <v>0</v>
      </c>
      <c r="K40" s="88">
        <v>0</v>
      </c>
      <c r="L40" s="87">
        <v>0</v>
      </c>
      <c r="M40" s="89" t="s">
        <v>201</v>
      </c>
    </row>
    <row r="41" spans="1:13" x14ac:dyDescent="0.25">
      <c r="A41" s="86" t="s">
        <v>155</v>
      </c>
      <c r="B41" s="86" t="s">
        <v>44</v>
      </c>
      <c r="C41" s="86" t="s">
        <v>72</v>
      </c>
      <c r="D41" s="86" t="s">
        <v>46</v>
      </c>
      <c r="E41" s="87">
        <v>95330.38367840006</v>
      </c>
      <c r="F41" s="87">
        <v>0</v>
      </c>
      <c r="G41" s="88">
        <v>0</v>
      </c>
      <c r="H41" s="87">
        <v>0</v>
      </c>
      <c r="I41" s="88">
        <v>0</v>
      </c>
      <c r="J41" s="87">
        <v>0</v>
      </c>
      <c r="K41" s="88">
        <v>0</v>
      </c>
      <c r="L41" s="87">
        <v>0</v>
      </c>
      <c r="M41" s="89" t="s">
        <v>201</v>
      </c>
    </row>
    <row r="42" spans="1:13" x14ac:dyDescent="0.25">
      <c r="A42" s="86" t="s">
        <v>155</v>
      </c>
      <c r="B42" s="86" t="s">
        <v>44</v>
      </c>
      <c r="C42" s="86" t="s">
        <v>71</v>
      </c>
      <c r="D42" s="86" t="s">
        <v>46</v>
      </c>
      <c r="E42" s="87">
        <v>134751.15000000011</v>
      </c>
      <c r="F42" s="87">
        <v>134751.15000000011</v>
      </c>
      <c r="G42" s="88">
        <v>1</v>
      </c>
      <c r="H42" s="87">
        <v>134751.15000000011</v>
      </c>
      <c r="I42" s="88">
        <v>1</v>
      </c>
      <c r="J42" s="87">
        <v>134751.15000000011</v>
      </c>
      <c r="K42" s="88">
        <v>1</v>
      </c>
      <c r="L42" s="87">
        <v>134751.15000000011</v>
      </c>
      <c r="M42" s="89" t="s">
        <v>202</v>
      </c>
    </row>
    <row r="43" spans="1:13" x14ac:dyDescent="0.25">
      <c r="A43" s="86" t="s">
        <v>155</v>
      </c>
      <c r="B43" s="86" t="s">
        <v>44</v>
      </c>
      <c r="C43" s="86" t="s">
        <v>45</v>
      </c>
      <c r="D43" s="86" t="s">
        <v>46</v>
      </c>
      <c r="E43" s="87">
        <v>68960.59000000004</v>
      </c>
      <c r="F43" s="87">
        <v>68960.59000000004</v>
      </c>
      <c r="G43" s="88">
        <v>1</v>
      </c>
      <c r="H43" s="87">
        <v>68960.59000000004</v>
      </c>
      <c r="I43" s="88">
        <v>1</v>
      </c>
      <c r="J43" s="87">
        <v>68960.59000000004</v>
      </c>
      <c r="K43" s="88">
        <v>1</v>
      </c>
      <c r="L43" s="87">
        <v>68960.59000000004</v>
      </c>
      <c r="M43" s="89" t="s">
        <v>202</v>
      </c>
    </row>
    <row r="44" spans="1:13" x14ac:dyDescent="0.25">
      <c r="A44" s="86" t="s">
        <v>155</v>
      </c>
      <c r="B44" s="86" t="s">
        <v>52</v>
      </c>
      <c r="C44" s="86" t="s">
        <v>76</v>
      </c>
      <c r="D44" s="86" t="s">
        <v>77</v>
      </c>
      <c r="E44" s="87">
        <v>7944.0538461538436</v>
      </c>
      <c r="F44" s="87">
        <v>0</v>
      </c>
      <c r="G44" s="88">
        <v>0</v>
      </c>
      <c r="H44" s="87">
        <v>0</v>
      </c>
      <c r="I44" s="88">
        <v>0</v>
      </c>
      <c r="J44" s="87">
        <v>0</v>
      </c>
      <c r="K44" s="88">
        <v>0</v>
      </c>
      <c r="L44" s="87">
        <v>0</v>
      </c>
      <c r="M44" s="89" t="s">
        <v>201</v>
      </c>
    </row>
    <row r="45" spans="1:13" x14ac:dyDescent="0.25">
      <c r="A45" s="86" t="s">
        <v>155</v>
      </c>
      <c r="B45" s="86" t="s">
        <v>52</v>
      </c>
      <c r="C45" s="86" t="s">
        <v>76</v>
      </c>
      <c r="D45" s="86" t="s">
        <v>78</v>
      </c>
      <c r="E45" s="87">
        <v>81029.349230769207</v>
      </c>
      <c r="F45" s="87">
        <v>0</v>
      </c>
      <c r="G45" s="88">
        <v>0</v>
      </c>
      <c r="H45" s="87">
        <v>0</v>
      </c>
      <c r="I45" s="88">
        <v>0</v>
      </c>
      <c r="J45" s="87">
        <v>0</v>
      </c>
      <c r="K45" s="88">
        <v>0</v>
      </c>
      <c r="L45" s="87">
        <v>0</v>
      </c>
      <c r="M45" s="89" t="s">
        <v>201</v>
      </c>
    </row>
    <row r="46" spans="1:13" x14ac:dyDescent="0.25">
      <c r="A46" s="86" t="s">
        <v>155</v>
      </c>
      <c r="B46" s="86" t="s">
        <v>52</v>
      </c>
      <c r="C46" s="86" t="s">
        <v>76</v>
      </c>
      <c r="D46" s="86" t="s">
        <v>43</v>
      </c>
      <c r="E46" s="87">
        <v>14299.296923076919</v>
      </c>
      <c r="F46" s="87">
        <v>0</v>
      </c>
      <c r="G46" s="88">
        <v>0</v>
      </c>
      <c r="H46" s="87">
        <v>0</v>
      </c>
      <c r="I46" s="88">
        <v>0</v>
      </c>
      <c r="J46" s="87">
        <v>0</v>
      </c>
      <c r="K46" s="88">
        <v>0</v>
      </c>
      <c r="L46" s="87">
        <v>0</v>
      </c>
      <c r="M46" s="89" t="s">
        <v>201</v>
      </c>
    </row>
    <row r="47" spans="1:13" x14ac:dyDescent="0.25">
      <c r="A47" s="86" t="s">
        <v>155</v>
      </c>
      <c r="B47" s="86" t="s">
        <v>52</v>
      </c>
      <c r="C47" s="86" t="s">
        <v>80</v>
      </c>
      <c r="D47" s="86" t="s">
        <v>77</v>
      </c>
      <c r="E47" s="87">
        <v>1403.721935483871</v>
      </c>
      <c r="F47" s="87">
        <v>0</v>
      </c>
      <c r="G47" s="88">
        <v>0</v>
      </c>
      <c r="H47" s="87">
        <v>0</v>
      </c>
      <c r="I47" s="88">
        <v>0</v>
      </c>
      <c r="J47" s="87">
        <v>0</v>
      </c>
      <c r="K47" s="88">
        <v>0</v>
      </c>
      <c r="L47" s="87">
        <v>0</v>
      </c>
      <c r="M47" s="89" t="s">
        <v>201</v>
      </c>
    </row>
    <row r="48" spans="1:13" x14ac:dyDescent="0.25">
      <c r="A48" s="86" t="s">
        <v>155</v>
      </c>
      <c r="B48" s="86" t="s">
        <v>52</v>
      </c>
      <c r="C48" s="86" t="s">
        <v>80</v>
      </c>
      <c r="D48" s="86" t="s">
        <v>78</v>
      </c>
      <c r="E48" s="87">
        <v>50533.989677419355</v>
      </c>
      <c r="F48" s="87">
        <v>30881.882580645164</v>
      </c>
      <c r="G48" s="88">
        <v>0.61111111111111116</v>
      </c>
      <c r="H48" s="87">
        <v>26670.716774193548</v>
      </c>
      <c r="I48" s="88">
        <v>0.52777777777777779</v>
      </c>
      <c r="J48" s="87">
        <v>12633.497419354839</v>
      </c>
      <c r="K48" s="88">
        <v>0.25</v>
      </c>
      <c r="L48" s="87">
        <v>0</v>
      </c>
      <c r="M48" s="89" t="s">
        <v>201</v>
      </c>
    </row>
    <row r="49" spans="1:13" x14ac:dyDescent="0.25">
      <c r="A49" s="86" t="s">
        <v>155</v>
      </c>
      <c r="B49" s="86" t="s">
        <v>52</v>
      </c>
      <c r="C49" s="86" t="s">
        <v>80</v>
      </c>
      <c r="D49" s="86" t="s">
        <v>79</v>
      </c>
      <c r="E49" s="87">
        <v>33689.326451612906</v>
      </c>
      <c r="F49" s="87">
        <v>12633.497419354841</v>
      </c>
      <c r="G49" s="88">
        <v>0.375</v>
      </c>
      <c r="H49" s="87">
        <v>12633.497419354841</v>
      </c>
      <c r="I49" s="88">
        <v>0.375</v>
      </c>
      <c r="J49" s="87">
        <v>4211.1658064516132</v>
      </c>
      <c r="K49" s="88">
        <v>0.125</v>
      </c>
      <c r="L49" s="87">
        <v>0</v>
      </c>
      <c r="M49" s="89" t="s">
        <v>201</v>
      </c>
    </row>
    <row r="50" spans="1:13" ht="45" x14ac:dyDescent="0.25">
      <c r="A50" s="86" t="s">
        <v>155</v>
      </c>
      <c r="B50" s="86" t="s">
        <v>52</v>
      </c>
      <c r="C50" s="86" t="s">
        <v>80</v>
      </c>
      <c r="D50" s="86" t="s">
        <v>196</v>
      </c>
      <c r="E50" s="87">
        <v>1403.721935483871</v>
      </c>
      <c r="F50" s="87">
        <v>0</v>
      </c>
      <c r="G50" s="88">
        <v>0</v>
      </c>
      <c r="H50" s="87">
        <v>0</v>
      </c>
      <c r="I50" s="88">
        <v>0</v>
      </c>
      <c r="J50" s="87">
        <v>0</v>
      </c>
      <c r="K50" s="88">
        <v>0</v>
      </c>
      <c r="L50" s="87">
        <v>0</v>
      </c>
      <c r="M50" s="89" t="s">
        <v>201</v>
      </c>
    </row>
    <row r="51" spans="1:13" x14ac:dyDescent="0.25">
      <c r="A51" s="86" t="s">
        <v>155</v>
      </c>
      <c r="B51" s="86" t="s">
        <v>52</v>
      </c>
      <c r="C51" s="86" t="s">
        <v>83</v>
      </c>
      <c r="D51" s="86" t="s">
        <v>78</v>
      </c>
      <c r="E51" s="87">
        <v>55105.791044776124</v>
      </c>
      <c r="F51" s="87">
        <v>18368.597014925374</v>
      </c>
      <c r="G51" s="88">
        <v>0.33333333333333331</v>
      </c>
      <c r="H51" s="87">
        <v>7347.4388059701496</v>
      </c>
      <c r="I51" s="88">
        <v>0.13333333333333333</v>
      </c>
      <c r="J51" s="87">
        <v>0</v>
      </c>
      <c r="K51" s="88">
        <v>0</v>
      </c>
      <c r="L51" s="87">
        <v>0</v>
      </c>
      <c r="M51" s="89" t="s">
        <v>201</v>
      </c>
    </row>
    <row r="52" spans="1:13" ht="45" x14ac:dyDescent="0.25">
      <c r="A52" s="86" t="s">
        <v>155</v>
      </c>
      <c r="B52" s="86" t="s">
        <v>52</v>
      </c>
      <c r="C52" s="86" t="s">
        <v>83</v>
      </c>
      <c r="D52" s="86" t="s">
        <v>196</v>
      </c>
      <c r="E52" s="87">
        <v>22042.31641791045</v>
      </c>
      <c r="F52" s="87">
        <v>0</v>
      </c>
      <c r="G52" s="88">
        <v>0</v>
      </c>
      <c r="H52" s="87">
        <v>0</v>
      </c>
      <c r="I52" s="88">
        <v>0</v>
      </c>
      <c r="J52" s="87">
        <v>0</v>
      </c>
      <c r="K52" s="88">
        <v>0</v>
      </c>
      <c r="L52" s="87">
        <v>0</v>
      </c>
      <c r="M52" s="89" t="s">
        <v>201</v>
      </c>
    </row>
    <row r="53" spans="1:13" x14ac:dyDescent="0.25">
      <c r="A53" s="86" t="s">
        <v>155</v>
      </c>
      <c r="B53" s="86" t="s">
        <v>52</v>
      </c>
      <c r="C53" s="86" t="s">
        <v>83</v>
      </c>
      <c r="D53" s="86" t="s">
        <v>89</v>
      </c>
      <c r="E53" s="87">
        <v>4898.2925373134331</v>
      </c>
      <c r="F53" s="87">
        <v>0</v>
      </c>
      <c r="G53" s="88">
        <v>0</v>
      </c>
      <c r="H53" s="87">
        <v>0</v>
      </c>
      <c r="I53" s="88">
        <v>0</v>
      </c>
      <c r="J53" s="87">
        <v>0</v>
      </c>
      <c r="K53" s="88">
        <v>0</v>
      </c>
      <c r="L53" s="87">
        <v>0</v>
      </c>
      <c r="M53" s="89" t="s">
        <v>201</v>
      </c>
    </row>
    <row r="54" spans="1:13" x14ac:dyDescent="0.25">
      <c r="A54" s="86" t="s">
        <v>155</v>
      </c>
      <c r="B54" s="86" t="s">
        <v>52</v>
      </c>
      <c r="C54" s="86" t="s">
        <v>86</v>
      </c>
      <c r="D54" s="86" t="s">
        <v>78</v>
      </c>
      <c r="E54" s="87">
        <v>42616.143529411762</v>
      </c>
      <c r="F54" s="87">
        <v>0</v>
      </c>
      <c r="G54" s="88">
        <v>0</v>
      </c>
      <c r="H54" s="87">
        <v>0</v>
      </c>
      <c r="I54" s="88">
        <v>0</v>
      </c>
      <c r="J54" s="87">
        <v>0</v>
      </c>
      <c r="K54" s="88">
        <v>0</v>
      </c>
      <c r="L54" s="87">
        <v>0</v>
      </c>
      <c r="M54" s="89" t="s">
        <v>201</v>
      </c>
    </row>
    <row r="55" spans="1:13" ht="45" x14ac:dyDescent="0.25">
      <c r="A55" s="86" t="s">
        <v>155</v>
      </c>
      <c r="B55" s="86" t="s">
        <v>52</v>
      </c>
      <c r="C55" s="86" t="s">
        <v>86</v>
      </c>
      <c r="D55" s="86" t="s">
        <v>197</v>
      </c>
      <c r="E55" s="87">
        <v>17756.726470588233</v>
      </c>
      <c r="F55" s="87">
        <v>0</v>
      </c>
      <c r="G55" s="88">
        <v>0</v>
      </c>
      <c r="H55" s="87">
        <v>0</v>
      </c>
      <c r="I55" s="88">
        <v>0</v>
      </c>
      <c r="J55" s="87">
        <v>0</v>
      </c>
      <c r="K55" s="88">
        <v>0</v>
      </c>
      <c r="L55" s="87">
        <v>0</v>
      </c>
      <c r="M55" s="89" t="s">
        <v>201</v>
      </c>
    </row>
    <row r="56" spans="1:13" ht="45" x14ac:dyDescent="0.25">
      <c r="A56" s="86" t="s">
        <v>155</v>
      </c>
      <c r="B56" s="86" t="s">
        <v>52</v>
      </c>
      <c r="C56" s="86" t="s">
        <v>86</v>
      </c>
      <c r="D56" s="86" t="s">
        <v>196</v>
      </c>
      <c r="E56" s="87">
        <v>20124.29</v>
      </c>
      <c r="F56" s="87">
        <v>0</v>
      </c>
      <c r="G56" s="88">
        <v>0</v>
      </c>
      <c r="H56" s="87">
        <v>0</v>
      </c>
      <c r="I56" s="88">
        <v>0</v>
      </c>
      <c r="J56" s="87">
        <v>0</v>
      </c>
      <c r="K56" s="88">
        <v>0</v>
      </c>
      <c r="L56" s="87">
        <v>0</v>
      </c>
      <c r="M56" s="89" t="s">
        <v>201</v>
      </c>
    </row>
    <row r="57" spans="1:13" x14ac:dyDescent="0.25">
      <c r="A57" s="86" t="s">
        <v>155</v>
      </c>
      <c r="B57" s="86" t="s">
        <v>52</v>
      </c>
      <c r="C57" s="86" t="s">
        <v>96</v>
      </c>
      <c r="D57" s="86" t="s">
        <v>78</v>
      </c>
      <c r="E57" s="87">
        <v>55990.299677419353</v>
      </c>
      <c r="F57" s="87">
        <v>0</v>
      </c>
      <c r="G57" s="88">
        <v>0</v>
      </c>
      <c r="H57" s="87">
        <v>0</v>
      </c>
      <c r="I57" s="88">
        <v>0</v>
      </c>
      <c r="J57" s="87">
        <v>0</v>
      </c>
      <c r="K57" s="88">
        <v>0</v>
      </c>
      <c r="L57" s="87">
        <v>0</v>
      </c>
      <c r="M57" s="89" t="s">
        <v>201</v>
      </c>
    </row>
    <row r="58" spans="1:13" ht="45" x14ac:dyDescent="0.25">
      <c r="A58" s="86" t="s">
        <v>155</v>
      </c>
      <c r="B58" s="86" t="s">
        <v>52</v>
      </c>
      <c r="C58" s="86" t="s">
        <v>96</v>
      </c>
      <c r="D58" s="86" t="s">
        <v>197</v>
      </c>
      <c r="E58" s="87">
        <v>7178.2435483870959</v>
      </c>
      <c r="F58" s="87">
        <v>0</v>
      </c>
      <c r="G58" s="88">
        <v>0</v>
      </c>
      <c r="H58" s="87">
        <v>0</v>
      </c>
      <c r="I58" s="88">
        <v>0</v>
      </c>
      <c r="J58" s="87">
        <v>0</v>
      </c>
      <c r="K58" s="88">
        <v>0</v>
      </c>
      <c r="L58" s="87">
        <v>0</v>
      </c>
      <c r="M58" s="89" t="s">
        <v>201</v>
      </c>
    </row>
    <row r="59" spans="1:13" ht="45" x14ac:dyDescent="0.25">
      <c r="A59" s="86" t="s">
        <v>155</v>
      </c>
      <c r="B59" s="86" t="s">
        <v>52</v>
      </c>
      <c r="C59" s="86" t="s">
        <v>96</v>
      </c>
      <c r="D59" s="86" t="s">
        <v>196</v>
      </c>
      <c r="E59" s="87">
        <v>10049.540967741934</v>
      </c>
      <c r="F59" s="87">
        <v>2871.297419354838</v>
      </c>
      <c r="G59" s="88">
        <v>0.2857142857142857</v>
      </c>
      <c r="H59" s="87">
        <v>0</v>
      </c>
      <c r="I59" s="88">
        <v>0</v>
      </c>
      <c r="J59" s="87">
        <v>0</v>
      </c>
      <c r="K59" s="88">
        <v>0</v>
      </c>
      <c r="L59" s="87">
        <v>0</v>
      </c>
      <c r="M59" s="89" t="s">
        <v>201</v>
      </c>
    </row>
    <row r="60" spans="1:13" x14ac:dyDescent="0.25">
      <c r="A60" s="86" t="s">
        <v>155</v>
      </c>
      <c r="B60" s="86" t="s">
        <v>52</v>
      </c>
      <c r="C60" s="86" t="s">
        <v>96</v>
      </c>
      <c r="D60" s="86" t="s">
        <v>89</v>
      </c>
      <c r="E60" s="87">
        <v>4306.9461290322579</v>
      </c>
      <c r="F60" s="87">
        <v>0</v>
      </c>
      <c r="G60" s="88">
        <v>0</v>
      </c>
      <c r="H60" s="87">
        <v>0</v>
      </c>
      <c r="I60" s="88">
        <v>0</v>
      </c>
      <c r="J60" s="87">
        <v>0</v>
      </c>
      <c r="K60" s="88">
        <v>0</v>
      </c>
      <c r="L60" s="87">
        <v>0</v>
      </c>
      <c r="M60" s="89" t="s">
        <v>201</v>
      </c>
    </row>
    <row r="61" spans="1:13" x14ac:dyDescent="0.25">
      <c r="A61" s="86" t="s">
        <v>155</v>
      </c>
      <c r="B61" s="86" t="s">
        <v>52</v>
      </c>
      <c r="C61" s="86" t="s">
        <v>96</v>
      </c>
      <c r="D61" s="86" t="s">
        <v>43</v>
      </c>
      <c r="E61" s="87">
        <v>11485.189677419354</v>
      </c>
      <c r="F61" s="87">
        <v>0</v>
      </c>
      <c r="G61" s="88">
        <v>0</v>
      </c>
      <c r="H61" s="87">
        <v>0</v>
      </c>
      <c r="I61" s="88">
        <v>0</v>
      </c>
      <c r="J61" s="87">
        <v>0</v>
      </c>
      <c r="K61" s="88">
        <v>0</v>
      </c>
      <c r="L61" s="87">
        <v>0</v>
      </c>
      <c r="M61" s="89" t="s">
        <v>201</v>
      </c>
    </row>
    <row r="62" spans="1:13" x14ac:dyDescent="0.25">
      <c r="A62" s="86" t="s">
        <v>155</v>
      </c>
      <c r="B62" s="86" t="s">
        <v>52</v>
      </c>
      <c r="C62" s="86" t="s">
        <v>104</v>
      </c>
      <c r="D62" s="86" t="s">
        <v>78</v>
      </c>
      <c r="E62" s="87">
        <v>57547.239130434791</v>
      </c>
      <c r="F62" s="87">
        <v>0</v>
      </c>
      <c r="G62" s="88">
        <v>0</v>
      </c>
      <c r="H62" s="87">
        <v>0</v>
      </c>
      <c r="I62" s="88">
        <v>0</v>
      </c>
      <c r="J62" s="87">
        <v>0</v>
      </c>
      <c r="K62" s="88">
        <v>0</v>
      </c>
      <c r="L62" s="87">
        <v>0</v>
      </c>
      <c r="M62" s="89" t="s">
        <v>201</v>
      </c>
    </row>
    <row r="63" spans="1:13" ht="45" x14ac:dyDescent="0.25">
      <c r="A63" s="86" t="s">
        <v>155</v>
      </c>
      <c r="B63" s="86" t="s">
        <v>52</v>
      </c>
      <c r="C63" s="86" t="s">
        <v>104</v>
      </c>
      <c r="D63" s="86" t="s">
        <v>197</v>
      </c>
      <c r="E63" s="87">
        <v>16624.757971014496</v>
      </c>
      <c r="F63" s="87">
        <v>0</v>
      </c>
      <c r="G63" s="88">
        <v>0</v>
      </c>
      <c r="H63" s="87">
        <v>0</v>
      </c>
      <c r="I63" s="88">
        <v>0</v>
      </c>
      <c r="J63" s="87">
        <v>0</v>
      </c>
      <c r="K63" s="88">
        <v>0</v>
      </c>
      <c r="L63" s="87">
        <v>0</v>
      </c>
      <c r="M63" s="89" t="s">
        <v>201</v>
      </c>
    </row>
    <row r="64" spans="1:13" ht="45" x14ac:dyDescent="0.25">
      <c r="A64" s="86" t="s">
        <v>155</v>
      </c>
      <c r="B64" s="86" t="s">
        <v>52</v>
      </c>
      <c r="C64" s="86" t="s">
        <v>104</v>
      </c>
      <c r="D64" s="86" t="s">
        <v>196</v>
      </c>
      <c r="E64" s="87">
        <v>14067.102898550727</v>
      </c>
      <c r="F64" s="87">
        <v>0</v>
      </c>
      <c r="G64" s="88">
        <v>0</v>
      </c>
      <c r="H64" s="87">
        <v>0</v>
      </c>
      <c r="I64" s="88">
        <v>0</v>
      </c>
      <c r="J64" s="87">
        <v>0</v>
      </c>
      <c r="K64" s="88">
        <v>0</v>
      </c>
      <c r="L64" s="87">
        <v>0</v>
      </c>
      <c r="M64" s="89" t="s">
        <v>201</v>
      </c>
    </row>
    <row r="65" spans="1:13" x14ac:dyDescent="0.25">
      <c r="A65" s="86" t="s">
        <v>155</v>
      </c>
      <c r="B65" s="86" t="s">
        <v>52</v>
      </c>
      <c r="C65" s="86" t="s">
        <v>123</v>
      </c>
      <c r="D65" s="86" t="s">
        <v>78</v>
      </c>
      <c r="E65" s="87">
        <v>50017.495009090911</v>
      </c>
      <c r="F65" s="87">
        <v>0</v>
      </c>
      <c r="G65" s="88">
        <v>0</v>
      </c>
      <c r="H65" s="87">
        <v>0</v>
      </c>
      <c r="I65" s="88">
        <v>0</v>
      </c>
      <c r="J65" s="87">
        <v>0</v>
      </c>
      <c r="K65" s="88">
        <v>0</v>
      </c>
      <c r="L65" s="87">
        <v>0</v>
      </c>
      <c r="M65" s="89" t="s">
        <v>201</v>
      </c>
    </row>
    <row r="66" spans="1:13" x14ac:dyDescent="0.25">
      <c r="A66" s="86" t="s">
        <v>155</v>
      </c>
      <c r="B66" s="86" t="s">
        <v>52</v>
      </c>
      <c r="C66" s="86" t="s">
        <v>123</v>
      </c>
      <c r="D66" s="86" t="s">
        <v>89</v>
      </c>
      <c r="E66" s="87">
        <v>2778.7497227272729</v>
      </c>
      <c r="F66" s="87">
        <v>0</v>
      </c>
      <c r="G66" s="88">
        <v>0</v>
      </c>
      <c r="H66" s="87">
        <v>0</v>
      </c>
      <c r="I66" s="88">
        <v>0</v>
      </c>
      <c r="J66" s="87">
        <v>0</v>
      </c>
      <c r="K66" s="88">
        <v>0</v>
      </c>
      <c r="L66" s="87">
        <v>0</v>
      </c>
      <c r="M66" s="89" t="s">
        <v>201</v>
      </c>
    </row>
    <row r="67" spans="1:13" x14ac:dyDescent="0.25">
      <c r="A67" s="86" t="s">
        <v>155</v>
      </c>
      <c r="B67" s="86" t="s">
        <v>52</v>
      </c>
      <c r="C67" s="86" t="s">
        <v>123</v>
      </c>
      <c r="D67" s="86" t="s">
        <v>43</v>
      </c>
      <c r="E67" s="87">
        <v>8336.2491681818192</v>
      </c>
      <c r="F67" s="87">
        <v>0</v>
      </c>
      <c r="G67" s="88">
        <v>0</v>
      </c>
      <c r="H67" s="87">
        <v>0</v>
      </c>
      <c r="I67" s="88">
        <v>0</v>
      </c>
      <c r="J67" s="87">
        <v>0</v>
      </c>
      <c r="K67" s="88">
        <v>0</v>
      </c>
      <c r="L67" s="87">
        <v>0</v>
      </c>
      <c r="M67" s="89" t="s">
        <v>201</v>
      </c>
    </row>
    <row r="68" spans="1:13" x14ac:dyDescent="0.25">
      <c r="A68" s="86" t="s">
        <v>155</v>
      </c>
      <c r="B68" s="86" t="s">
        <v>52</v>
      </c>
      <c r="C68" s="86" t="s">
        <v>126</v>
      </c>
      <c r="D68" s="86" t="s">
        <v>78</v>
      </c>
      <c r="E68" s="87">
        <v>7858.6046125000021</v>
      </c>
      <c r="F68" s="87">
        <v>0</v>
      </c>
      <c r="G68" s="88">
        <v>0</v>
      </c>
      <c r="H68" s="87">
        <v>0</v>
      </c>
      <c r="I68" s="88">
        <v>0</v>
      </c>
      <c r="J68" s="87">
        <v>0</v>
      </c>
      <c r="K68" s="88">
        <v>0</v>
      </c>
      <c r="L68" s="87">
        <v>0</v>
      </c>
      <c r="M68" s="89" t="s">
        <v>201</v>
      </c>
    </row>
    <row r="69" spans="1:13" x14ac:dyDescent="0.25">
      <c r="A69" s="86" t="s">
        <v>155</v>
      </c>
      <c r="B69" s="86" t="s">
        <v>52</v>
      </c>
      <c r="C69" s="86" t="s">
        <v>126</v>
      </c>
      <c r="D69" s="86" t="s">
        <v>79</v>
      </c>
      <c r="E69" s="87">
        <v>55010.232287500017</v>
      </c>
      <c r="F69" s="87">
        <v>0</v>
      </c>
      <c r="G69" s="88">
        <v>0</v>
      </c>
      <c r="H69" s="87">
        <v>0</v>
      </c>
      <c r="I69" s="88">
        <v>0</v>
      </c>
      <c r="J69" s="87">
        <v>0</v>
      </c>
      <c r="K69" s="88">
        <v>0</v>
      </c>
      <c r="L69" s="87">
        <v>0</v>
      </c>
      <c r="M69" s="89" t="s">
        <v>201</v>
      </c>
    </row>
    <row r="70" spans="1:13" x14ac:dyDescent="0.25">
      <c r="A70" s="86" t="s">
        <v>155</v>
      </c>
      <c r="B70" s="86" t="s">
        <v>52</v>
      </c>
      <c r="C70" s="86" t="s">
        <v>131</v>
      </c>
      <c r="D70" s="86" t="s">
        <v>77</v>
      </c>
      <c r="E70" s="87">
        <v>2134.1211111111111</v>
      </c>
      <c r="F70" s="87">
        <v>0</v>
      </c>
      <c r="G70" s="88">
        <v>0</v>
      </c>
      <c r="H70" s="87">
        <v>0</v>
      </c>
      <c r="I70" s="88">
        <v>0</v>
      </c>
      <c r="J70" s="87">
        <v>0</v>
      </c>
      <c r="K70" s="88">
        <v>0</v>
      </c>
      <c r="L70" s="87">
        <v>0</v>
      </c>
      <c r="M70" s="89" t="s">
        <v>201</v>
      </c>
    </row>
    <row r="71" spans="1:13" x14ac:dyDescent="0.25">
      <c r="A71" s="86" t="s">
        <v>155</v>
      </c>
      <c r="B71" s="86" t="s">
        <v>52</v>
      </c>
      <c r="C71" s="86" t="s">
        <v>131</v>
      </c>
      <c r="D71" s="86" t="s">
        <v>78</v>
      </c>
      <c r="E71" s="87">
        <v>14938.847777777777</v>
      </c>
      <c r="F71" s="87">
        <v>0</v>
      </c>
      <c r="G71" s="88">
        <v>0</v>
      </c>
      <c r="H71" s="87">
        <v>0</v>
      </c>
      <c r="I71" s="88">
        <v>0</v>
      </c>
      <c r="J71" s="87">
        <v>0</v>
      </c>
      <c r="K71" s="88">
        <v>0</v>
      </c>
      <c r="L71" s="87">
        <v>0</v>
      </c>
      <c r="M71" s="89" t="s">
        <v>201</v>
      </c>
    </row>
    <row r="72" spans="1:13" x14ac:dyDescent="0.25">
      <c r="A72" s="86" t="s">
        <v>155</v>
      </c>
      <c r="B72" s="86" t="s">
        <v>52</v>
      </c>
      <c r="C72" s="86" t="s">
        <v>131</v>
      </c>
      <c r="D72" s="86" t="s">
        <v>79</v>
      </c>
      <c r="E72" s="87">
        <v>55487.148888888885</v>
      </c>
      <c r="F72" s="87">
        <v>0</v>
      </c>
      <c r="G72" s="88">
        <v>0</v>
      </c>
      <c r="H72" s="87">
        <v>0</v>
      </c>
      <c r="I72" s="88">
        <v>0</v>
      </c>
      <c r="J72" s="87">
        <v>0</v>
      </c>
      <c r="K72" s="88">
        <v>0</v>
      </c>
      <c r="L72" s="87">
        <v>0</v>
      </c>
      <c r="M72" s="89" t="s">
        <v>201</v>
      </c>
    </row>
    <row r="73" spans="1:13" ht="30" x14ac:dyDescent="0.25">
      <c r="A73" s="86" t="s">
        <v>155</v>
      </c>
      <c r="B73" s="86" t="s">
        <v>52</v>
      </c>
      <c r="C73" s="86" t="s">
        <v>191</v>
      </c>
      <c r="D73" s="86" t="s">
        <v>84</v>
      </c>
      <c r="E73" s="87">
        <v>162000</v>
      </c>
      <c r="F73" s="90"/>
      <c r="G73" s="90"/>
      <c r="H73" s="90"/>
      <c r="I73" s="90"/>
      <c r="J73" s="90"/>
      <c r="K73" s="90"/>
      <c r="L73" s="87">
        <v>0</v>
      </c>
      <c r="M73" s="89" t="s">
        <v>201</v>
      </c>
    </row>
    <row r="74" spans="1:13" ht="30" x14ac:dyDescent="0.25">
      <c r="A74" s="86" t="s">
        <v>155</v>
      </c>
      <c r="B74" s="86" t="s">
        <v>52</v>
      </c>
      <c r="C74" s="86" t="s">
        <v>188</v>
      </c>
      <c r="D74" s="86" t="s">
        <v>84</v>
      </c>
      <c r="E74" s="87">
        <v>3138.4894594594598</v>
      </c>
      <c r="F74" s="90"/>
      <c r="G74" s="90"/>
      <c r="H74" s="90"/>
      <c r="I74" s="90"/>
      <c r="J74" s="90"/>
      <c r="K74" s="90"/>
      <c r="L74" s="87">
        <v>0</v>
      </c>
      <c r="M74" s="89" t="s">
        <v>201</v>
      </c>
    </row>
    <row r="75" spans="1:13" ht="30" x14ac:dyDescent="0.25">
      <c r="A75" s="86" t="s">
        <v>155</v>
      </c>
      <c r="B75" s="86" t="s">
        <v>52</v>
      </c>
      <c r="C75" s="86" t="s">
        <v>188</v>
      </c>
      <c r="D75" s="86" t="s">
        <v>150</v>
      </c>
      <c r="E75" s="87">
        <v>553.85108108108113</v>
      </c>
      <c r="F75" s="90"/>
      <c r="G75" s="90"/>
      <c r="H75" s="90"/>
      <c r="I75" s="90"/>
      <c r="J75" s="90"/>
      <c r="K75" s="90"/>
      <c r="L75" s="87">
        <v>0</v>
      </c>
      <c r="M75" s="89" t="s">
        <v>201</v>
      </c>
    </row>
    <row r="76" spans="1:13" ht="30" x14ac:dyDescent="0.25">
      <c r="A76" s="86" t="s">
        <v>155</v>
      </c>
      <c r="B76" s="86" t="s">
        <v>52</v>
      </c>
      <c r="C76" s="86" t="s">
        <v>188</v>
      </c>
      <c r="D76" s="86" t="s">
        <v>151</v>
      </c>
      <c r="E76" s="87">
        <v>3138.4894594594598</v>
      </c>
      <c r="F76" s="90"/>
      <c r="G76" s="90"/>
      <c r="H76" s="90"/>
      <c r="I76" s="90"/>
      <c r="J76" s="90"/>
      <c r="K76" s="90"/>
      <c r="L76" s="87">
        <v>0</v>
      </c>
      <c r="M76" s="89" t="s">
        <v>201</v>
      </c>
    </row>
    <row r="77" spans="1:13" ht="30" x14ac:dyDescent="0.25">
      <c r="A77" s="89" t="s">
        <v>170</v>
      </c>
      <c r="B77" s="89" t="s">
        <v>170</v>
      </c>
      <c r="C77" s="89" t="s">
        <v>170</v>
      </c>
      <c r="D77" s="89" t="s">
        <v>170</v>
      </c>
      <c r="E77" s="89" t="s">
        <v>218</v>
      </c>
      <c r="F77" s="89" t="s">
        <v>219</v>
      </c>
      <c r="G77" s="89" t="s">
        <v>170</v>
      </c>
      <c r="H77" s="89" t="s">
        <v>220</v>
      </c>
      <c r="I77" s="89" t="s">
        <v>170</v>
      </c>
      <c r="J77" s="89" t="s">
        <v>221</v>
      </c>
      <c r="K77" s="89" t="s">
        <v>170</v>
      </c>
      <c r="L77" s="89" t="s">
        <v>222</v>
      </c>
      <c r="M77" s="8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9" t="s">
        <v>192</v>
      </c>
      <c r="B1" s="79" t="s">
        <v>156</v>
      </c>
      <c r="C1" s="79" t="s">
        <v>193</v>
      </c>
      <c r="D1" s="79" t="s">
        <v>158</v>
      </c>
      <c r="E1" s="79" t="s">
        <v>198</v>
      </c>
      <c r="F1" s="79" t="s">
        <v>160</v>
      </c>
      <c r="G1" s="79" t="s">
        <v>161</v>
      </c>
      <c r="H1" s="79" t="s">
        <v>162</v>
      </c>
      <c r="I1" s="79" t="s">
        <v>186</v>
      </c>
      <c r="J1" s="79" t="s">
        <v>164</v>
      </c>
      <c r="K1" s="79" t="s">
        <v>187</v>
      </c>
      <c r="L1" s="79" t="s">
        <v>199</v>
      </c>
      <c r="M1" s="79" t="s">
        <v>200</v>
      </c>
    </row>
    <row r="2" spans="1:13" x14ac:dyDescent="0.25">
      <c r="A2" s="80" t="s">
        <v>155</v>
      </c>
      <c r="B2" s="80" t="s">
        <v>52</v>
      </c>
      <c r="C2" s="80" t="s">
        <v>100</v>
      </c>
      <c r="D2" s="80" t="s">
        <v>101</v>
      </c>
      <c r="E2" s="81">
        <v>41032.235999999997</v>
      </c>
      <c r="F2" s="81">
        <v>0</v>
      </c>
      <c r="G2" s="82">
        <v>0</v>
      </c>
      <c r="H2" s="81">
        <v>0</v>
      </c>
      <c r="I2" s="82">
        <v>0</v>
      </c>
      <c r="J2" s="81">
        <v>0</v>
      </c>
      <c r="K2" s="82">
        <v>0</v>
      </c>
      <c r="L2" s="81">
        <v>0</v>
      </c>
      <c r="M2" s="83" t="s">
        <v>201</v>
      </c>
    </row>
    <row r="3" spans="1:13" x14ac:dyDescent="0.25">
      <c r="A3" s="80" t="s">
        <v>155</v>
      </c>
      <c r="B3" s="80" t="s">
        <v>52</v>
      </c>
      <c r="C3" s="80" t="s">
        <v>100</v>
      </c>
      <c r="D3" s="80" t="s">
        <v>102</v>
      </c>
      <c r="E3" s="81">
        <v>20516.117999999999</v>
      </c>
      <c r="F3" s="81">
        <v>0</v>
      </c>
      <c r="G3" s="82">
        <v>0</v>
      </c>
      <c r="H3" s="81">
        <v>0</v>
      </c>
      <c r="I3" s="82">
        <v>0</v>
      </c>
      <c r="J3" s="81">
        <v>0</v>
      </c>
      <c r="K3" s="82">
        <v>0</v>
      </c>
      <c r="L3" s="81">
        <v>0</v>
      </c>
      <c r="M3" s="83" t="s">
        <v>201</v>
      </c>
    </row>
    <row r="4" spans="1:13" x14ac:dyDescent="0.25">
      <c r="A4" s="80" t="s">
        <v>155</v>
      </c>
      <c r="B4" s="80" t="s">
        <v>52</v>
      </c>
      <c r="C4" s="80" t="s">
        <v>103</v>
      </c>
      <c r="D4" s="80" t="s">
        <v>101</v>
      </c>
      <c r="E4" s="81">
        <v>41032.23626666666</v>
      </c>
      <c r="F4" s="81">
        <v>0</v>
      </c>
      <c r="G4" s="82">
        <v>0</v>
      </c>
      <c r="H4" s="81">
        <v>0</v>
      </c>
      <c r="I4" s="82">
        <v>0</v>
      </c>
      <c r="J4" s="81">
        <v>0</v>
      </c>
      <c r="K4" s="82">
        <v>0</v>
      </c>
      <c r="L4" s="81">
        <v>0</v>
      </c>
      <c r="M4" s="83" t="s">
        <v>201</v>
      </c>
    </row>
    <row r="5" spans="1:13" x14ac:dyDescent="0.25">
      <c r="A5" s="80" t="s">
        <v>155</v>
      </c>
      <c r="B5" s="80" t="s">
        <v>52</v>
      </c>
      <c r="C5" s="80" t="s">
        <v>103</v>
      </c>
      <c r="D5" s="80" t="s">
        <v>102</v>
      </c>
      <c r="E5" s="81">
        <v>20516.11813333333</v>
      </c>
      <c r="F5" s="81">
        <v>0</v>
      </c>
      <c r="G5" s="82">
        <v>0</v>
      </c>
      <c r="H5" s="81">
        <v>0</v>
      </c>
      <c r="I5" s="82">
        <v>0</v>
      </c>
      <c r="J5" s="81">
        <v>0</v>
      </c>
      <c r="K5" s="82">
        <v>0</v>
      </c>
      <c r="L5" s="81">
        <v>0</v>
      </c>
      <c r="M5" s="83" t="s">
        <v>201</v>
      </c>
    </row>
    <row r="6" spans="1:13" x14ac:dyDescent="0.25">
      <c r="A6" s="80" t="s">
        <v>155</v>
      </c>
      <c r="B6" s="80" t="s">
        <v>52</v>
      </c>
      <c r="C6" s="80" t="s">
        <v>135</v>
      </c>
      <c r="D6" s="80" t="s">
        <v>136</v>
      </c>
      <c r="E6" s="81">
        <v>116529.73999999999</v>
      </c>
      <c r="F6" s="81">
        <v>0</v>
      </c>
      <c r="G6" s="82">
        <v>0</v>
      </c>
      <c r="H6" s="81">
        <v>0</v>
      </c>
      <c r="I6" s="82">
        <v>0</v>
      </c>
      <c r="J6" s="81">
        <v>0</v>
      </c>
      <c r="K6" s="82">
        <v>0</v>
      </c>
      <c r="L6" s="81">
        <v>0</v>
      </c>
      <c r="M6" s="83" t="s">
        <v>201</v>
      </c>
    </row>
    <row r="7" spans="1:13" ht="30" x14ac:dyDescent="0.25">
      <c r="A7" s="80" t="s">
        <v>155</v>
      </c>
      <c r="B7" s="80" t="s">
        <v>52</v>
      </c>
      <c r="C7" s="80" t="s">
        <v>94</v>
      </c>
      <c r="D7" s="80" t="s">
        <v>51</v>
      </c>
      <c r="E7" s="81">
        <v>66526.931673225001</v>
      </c>
      <c r="F7" s="81">
        <v>0</v>
      </c>
      <c r="G7" s="82">
        <v>0</v>
      </c>
      <c r="H7" s="81">
        <v>0</v>
      </c>
      <c r="I7" s="82">
        <v>0</v>
      </c>
      <c r="J7" s="81">
        <v>0</v>
      </c>
      <c r="K7" s="82">
        <v>0</v>
      </c>
      <c r="L7" s="81">
        <v>0</v>
      </c>
      <c r="M7" s="83" t="s">
        <v>201</v>
      </c>
    </row>
    <row r="8" spans="1:13" ht="30" x14ac:dyDescent="0.25">
      <c r="A8" s="80" t="s">
        <v>155</v>
      </c>
      <c r="B8" s="80" t="s">
        <v>52</v>
      </c>
      <c r="C8" s="80" t="s">
        <v>95</v>
      </c>
      <c r="D8" s="80" t="s">
        <v>168</v>
      </c>
      <c r="E8" s="81">
        <v>27322.570000000007</v>
      </c>
      <c r="F8" s="81">
        <v>27322.570000000007</v>
      </c>
      <c r="G8" s="82">
        <v>1</v>
      </c>
      <c r="H8" s="81">
        <v>27322.570000000007</v>
      </c>
      <c r="I8" s="82">
        <v>1</v>
      </c>
      <c r="J8" s="81">
        <v>27322.570000000007</v>
      </c>
      <c r="K8" s="82">
        <v>1</v>
      </c>
      <c r="L8" s="81">
        <v>27322.570000000007</v>
      </c>
      <c r="M8" s="83" t="s">
        <v>202</v>
      </c>
    </row>
    <row r="9" spans="1:13" ht="30" x14ac:dyDescent="0.25">
      <c r="A9" s="80" t="s">
        <v>155</v>
      </c>
      <c r="B9" s="80" t="s">
        <v>52</v>
      </c>
      <c r="C9" s="80" t="s">
        <v>127</v>
      </c>
      <c r="D9" s="80" t="s">
        <v>74</v>
      </c>
      <c r="E9" s="81">
        <v>4422.2285714285708</v>
      </c>
      <c r="F9" s="81">
        <v>1658.3357142857139</v>
      </c>
      <c r="G9" s="82">
        <v>0.375</v>
      </c>
      <c r="H9" s="81">
        <v>552.77857142857135</v>
      </c>
      <c r="I9" s="82">
        <v>0.125</v>
      </c>
      <c r="J9" s="81">
        <v>552.77857142857135</v>
      </c>
      <c r="K9" s="82">
        <v>0.125</v>
      </c>
      <c r="L9" s="81">
        <v>0</v>
      </c>
      <c r="M9" s="83" t="s">
        <v>201</v>
      </c>
    </row>
    <row r="10" spans="1:13" ht="30" x14ac:dyDescent="0.25">
      <c r="A10" s="80" t="s">
        <v>155</v>
      </c>
      <c r="B10" s="80" t="s">
        <v>52</v>
      </c>
      <c r="C10" s="80" t="s">
        <v>127</v>
      </c>
      <c r="D10" s="80" t="s">
        <v>46</v>
      </c>
      <c r="E10" s="81">
        <v>3316.6714285714279</v>
      </c>
      <c r="F10" s="81">
        <v>0</v>
      </c>
      <c r="G10" s="82">
        <v>0</v>
      </c>
      <c r="H10" s="81">
        <v>0</v>
      </c>
      <c r="I10" s="82">
        <v>0</v>
      </c>
      <c r="J10" s="81">
        <v>0</v>
      </c>
      <c r="K10" s="82">
        <v>0</v>
      </c>
      <c r="L10" s="81">
        <v>0</v>
      </c>
      <c r="M10" s="83" t="s">
        <v>201</v>
      </c>
    </row>
    <row r="11" spans="1:13" ht="30" x14ac:dyDescent="0.25">
      <c r="A11" s="80" t="s">
        <v>155</v>
      </c>
      <c r="B11" s="80" t="s">
        <v>52</v>
      </c>
      <c r="C11" s="80" t="s">
        <v>129</v>
      </c>
      <c r="D11" s="80" t="s">
        <v>74</v>
      </c>
      <c r="E11" s="81">
        <v>12606.699999999999</v>
      </c>
      <c r="F11" s="81">
        <v>12606.699999999999</v>
      </c>
      <c r="G11" s="82">
        <v>1</v>
      </c>
      <c r="H11" s="81">
        <v>12606.699999999999</v>
      </c>
      <c r="I11" s="82">
        <v>1</v>
      </c>
      <c r="J11" s="81">
        <v>12606.699999999999</v>
      </c>
      <c r="K11" s="82">
        <v>1</v>
      </c>
      <c r="L11" s="81">
        <v>12606.699999999999</v>
      </c>
      <c r="M11" s="83" t="s">
        <v>202</v>
      </c>
    </row>
    <row r="12" spans="1:13" ht="30" x14ac:dyDescent="0.25">
      <c r="A12" s="80" t="s">
        <v>155</v>
      </c>
      <c r="B12" s="80" t="s">
        <v>52</v>
      </c>
      <c r="C12" s="80" t="s">
        <v>212</v>
      </c>
      <c r="D12" s="80" t="s">
        <v>213</v>
      </c>
      <c r="E12" s="81">
        <v>437.82982499999997</v>
      </c>
      <c r="F12" s="81">
        <v>0</v>
      </c>
      <c r="G12" s="82">
        <v>0</v>
      </c>
      <c r="H12" s="81">
        <v>0</v>
      </c>
      <c r="I12" s="82">
        <v>0</v>
      </c>
      <c r="J12" s="81">
        <v>0</v>
      </c>
      <c r="K12" s="82">
        <v>0</v>
      </c>
      <c r="L12" s="81">
        <v>0</v>
      </c>
      <c r="M12" s="83" t="s">
        <v>201</v>
      </c>
    </row>
    <row r="13" spans="1:13" ht="30" x14ac:dyDescent="0.25">
      <c r="A13" s="80" t="s">
        <v>155</v>
      </c>
      <c r="B13" s="80" t="s">
        <v>52</v>
      </c>
      <c r="C13" s="80" t="s">
        <v>124</v>
      </c>
      <c r="D13" s="80" t="s">
        <v>74</v>
      </c>
      <c r="E13" s="81">
        <v>11821.4</v>
      </c>
      <c r="F13" s="81">
        <v>11821.4</v>
      </c>
      <c r="G13" s="82">
        <v>1</v>
      </c>
      <c r="H13" s="81">
        <v>11821.4</v>
      </c>
      <c r="I13" s="82">
        <v>1</v>
      </c>
      <c r="J13" s="81">
        <v>11821.4</v>
      </c>
      <c r="K13" s="82">
        <v>1</v>
      </c>
      <c r="L13" s="81">
        <v>11821.4</v>
      </c>
      <c r="M13" s="83" t="s">
        <v>202</v>
      </c>
    </row>
    <row r="14" spans="1:13" ht="30" x14ac:dyDescent="0.25">
      <c r="A14" s="80" t="s">
        <v>155</v>
      </c>
      <c r="B14" s="80" t="s">
        <v>52</v>
      </c>
      <c r="C14" s="80" t="s">
        <v>167</v>
      </c>
      <c r="D14" s="80" t="s">
        <v>74</v>
      </c>
      <c r="E14" s="81">
        <v>13649.199999999997</v>
      </c>
      <c r="F14" s="81">
        <v>13649.199999999997</v>
      </c>
      <c r="G14" s="82">
        <v>1</v>
      </c>
      <c r="H14" s="81">
        <v>13649.199999999997</v>
      </c>
      <c r="I14" s="82">
        <v>1</v>
      </c>
      <c r="J14" s="81">
        <v>13649.199999999997</v>
      </c>
      <c r="K14" s="82">
        <v>1</v>
      </c>
      <c r="L14" s="81">
        <v>13649.199999999997</v>
      </c>
      <c r="M14" s="83" t="s">
        <v>202</v>
      </c>
    </row>
    <row r="15" spans="1:13" ht="30" x14ac:dyDescent="0.25">
      <c r="A15" s="80" t="s">
        <v>155</v>
      </c>
      <c r="B15" s="80" t="s">
        <v>52</v>
      </c>
      <c r="C15" s="80" t="s">
        <v>73</v>
      </c>
      <c r="D15" s="80" t="s">
        <v>74</v>
      </c>
      <c r="E15" s="81">
        <v>18010.695291250006</v>
      </c>
      <c r="F15" s="81">
        <v>12607.486703875004</v>
      </c>
      <c r="G15" s="82">
        <v>0.7</v>
      </c>
      <c r="H15" s="81">
        <v>0</v>
      </c>
      <c r="I15" s="82">
        <v>0</v>
      </c>
      <c r="J15" s="81">
        <v>0</v>
      </c>
      <c r="K15" s="82">
        <v>0</v>
      </c>
      <c r="L15" s="81">
        <v>0</v>
      </c>
      <c r="M15" s="83" t="s">
        <v>201</v>
      </c>
    </row>
    <row r="16" spans="1:13" ht="30" x14ac:dyDescent="0.25">
      <c r="A16" s="80" t="s">
        <v>155</v>
      </c>
      <c r="B16" s="80" t="s">
        <v>52</v>
      </c>
      <c r="C16" s="80" t="s">
        <v>90</v>
      </c>
      <c r="D16" s="80" t="s">
        <v>74</v>
      </c>
      <c r="E16" s="81">
        <v>14499.954724850006</v>
      </c>
      <c r="F16" s="81">
        <v>14499.954724850006</v>
      </c>
      <c r="G16" s="82">
        <v>1</v>
      </c>
      <c r="H16" s="81">
        <v>14499.954724850006</v>
      </c>
      <c r="I16" s="82">
        <v>1</v>
      </c>
      <c r="J16" s="81">
        <v>14499.954724850006</v>
      </c>
      <c r="K16" s="82">
        <v>1</v>
      </c>
      <c r="L16" s="81">
        <v>14499.954724850006</v>
      </c>
      <c r="M16" s="83" t="s">
        <v>202</v>
      </c>
    </row>
    <row r="17" spans="1:13" x14ac:dyDescent="0.25">
      <c r="A17" s="80" t="s">
        <v>155</v>
      </c>
      <c r="B17" s="80" t="s">
        <v>105</v>
      </c>
      <c r="C17" s="80" t="s">
        <v>173</v>
      </c>
      <c r="D17" s="80" t="s">
        <v>107</v>
      </c>
      <c r="E17" s="81">
        <v>1420480</v>
      </c>
      <c r="F17" s="84"/>
      <c r="G17" s="84"/>
      <c r="H17" s="84"/>
      <c r="I17" s="84"/>
      <c r="J17" s="84"/>
      <c r="K17" s="84"/>
      <c r="L17" s="81">
        <v>0</v>
      </c>
      <c r="M17" s="83" t="s">
        <v>201</v>
      </c>
    </row>
    <row r="18" spans="1:13" x14ac:dyDescent="0.25">
      <c r="A18" s="80" t="s">
        <v>155</v>
      </c>
      <c r="B18" s="80" t="s">
        <v>105</v>
      </c>
      <c r="C18" s="80" t="s">
        <v>174</v>
      </c>
      <c r="D18" s="80" t="s">
        <v>107</v>
      </c>
      <c r="E18" s="81">
        <v>352478.99232000008</v>
      </c>
      <c r="F18" s="84"/>
      <c r="G18" s="84"/>
      <c r="H18" s="84"/>
      <c r="I18" s="84"/>
      <c r="J18" s="84"/>
      <c r="K18" s="84"/>
      <c r="L18" s="81">
        <v>0</v>
      </c>
      <c r="M18" s="83" t="s">
        <v>201</v>
      </c>
    </row>
    <row r="19" spans="1:13" x14ac:dyDescent="0.25">
      <c r="A19" s="80" t="s">
        <v>155</v>
      </c>
      <c r="B19" s="80" t="s">
        <v>105</v>
      </c>
      <c r="C19" s="80" t="s">
        <v>41</v>
      </c>
      <c r="D19" s="80" t="s">
        <v>107</v>
      </c>
      <c r="E19" s="81">
        <v>250809.98000000007</v>
      </c>
      <c r="F19" s="84"/>
      <c r="G19" s="84"/>
      <c r="H19" s="84"/>
      <c r="I19" s="84"/>
      <c r="J19" s="84"/>
      <c r="K19" s="84"/>
      <c r="L19" s="81">
        <v>0</v>
      </c>
      <c r="M19" s="83" t="s">
        <v>201</v>
      </c>
    </row>
    <row r="20" spans="1:13" x14ac:dyDescent="0.25">
      <c r="A20" s="80" t="s">
        <v>155</v>
      </c>
      <c r="B20" s="80" t="s">
        <v>105</v>
      </c>
      <c r="C20" s="80" t="s">
        <v>175</v>
      </c>
      <c r="D20" s="80" t="s">
        <v>107</v>
      </c>
      <c r="E20" s="81">
        <v>1244360</v>
      </c>
      <c r="F20" s="84"/>
      <c r="G20" s="84"/>
      <c r="H20" s="84"/>
      <c r="I20" s="84"/>
      <c r="J20" s="84"/>
      <c r="K20" s="84"/>
      <c r="L20" s="81">
        <v>0</v>
      </c>
      <c r="M20" s="83" t="s">
        <v>201</v>
      </c>
    </row>
    <row r="21" spans="1:13" x14ac:dyDescent="0.25">
      <c r="A21" s="80" t="s">
        <v>155</v>
      </c>
      <c r="B21" s="80" t="s">
        <v>105</v>
      </c>
      <c r="C21" s="80" t="s">
        <v>176</v>
      </c>
      <c r="D21" s="80" t="s">
        <v>107</v>
      </c>
      <c r="E21" s="81">
        <v>1216020</v>
      </c>
      <c r="F21" s="84"/>
      <c r="G21" s="84"/>
      <c r="H21" s="84"/>
      <c r="I21" s="84"/>
      <c r="J21" s="84"/>
      <c r="K21" s="84"/>
      <c r="L21" s="81">
        <v>0</v>
      </c>
      <c r="M21" s="83" t="s">
        <v>201</v>
      </c>
    </row>
    <row r="22" spans="1:13" x14ac:dyDescent="0.25">
      <c r="A22" s="80" t="s">
        <v>155</v>
      </c>
      <c r="B22" s="80" t="s">
        <v>105</v>
      </c>
      <c r="C22" s="80" t="s">
        <v>177</v>
      </c>
      <c r="D22" s="80" t="s">
        <v>107</v>
      </c>
      <c r="E22" s="81">
        <v>1165700</v>
      </c>
      <c r="F22" s="84"/>
      <c r="G22" s="84"/>
      <c r="H22" s="84"/>
      <c r="I22" s="84"/>
      <c r="J22" s="84"/>
      <c r="K22" s="84"/>
      <c r="L22" s="81">
        <v>0</v>
      </c>
      <c r="M22" s="83" t="s">
        <v>201</v>
      </c>
    </row>
    <row r="23" spans="1:13" x14ac:dyDescent="0.25">
      <c r="A23" s="80" t="s">
        <v>155</v>
      </c>
      <c r="B23" s="80" t="s">
        <v>105</v>
      </c>
      <c r="C23" s="80" t="s">
        <v>178</v>
      </c>
      <c r="D23" s="80" t="s">
        <v>107</v>
      </c>
      <c r="E23" s="81">
        <v>1049600</v>
      </c>
      <c r="F23" s="84"/>
      <c r="G23" s="84"/>
      <c r="H23" s="84"/>
      <c r="I23" s="84"/>
      <c r="J23" s="84"/>
      <c r="K23" s="84"/>
      <c r="L23" s="81">
        <v>0</v>
      </c>
      <c r="M23" s="83" t="s">
        <v>201</v>
      </c>
    </row>
    <row r="24" spans="1:13" x14ac:dyDescent="0.25">
      <c r="A24" s="80" t="s">
        <v>155</v>
      </c>
      <c r="B24" s="80" t="s">
        <v>105</v>
      </c>
      <c r="C24" s="80" t="s">
        <v>146</v>
      </c>
      <c r="D24" s="80" t="s">
        <v>107</v>
      </c>
      <c r="E24" s="81">
        <v>909930</v>
      </c>
      <c r="F24" s="81">
        <v>590224.86486486485</v>
      </c>
      <c r="G24" s="82">
        <v>0.64864864864864868</v>
      </c>
      <c r="H24" s="81">
        <v>590224.86486486485</v>
      </c>
      <c r="I24" s="82">
        <v>0.64864864864864868</v>
      </c>
      <c r="J24" s="81">
        <v>368890.54054054053</v>
      </c>
      <c r="K24" s="82">
        <v>0.40540540540540537</v>
      </c>
      <c r="L24" s="81">
        <v>0</v>
      </c>
      <c r="M24" s="83" t="s">
        <v>201</v>
      </c>
    </row>
    <row r="25" spans="1:13" x14ac:dyDescent="0.25">
      <c r="A25" s="80" t="s">
        <v>155</v>
      </c>
      <c r="B25" s="80" t="s">
        <v>105</v>
      </c>
      <c r="C25" s="80" t="s">
        <v>172</v>
      </c>
      <c r="D25" s="80" t="s">
        <v>107</v>
      </c>
      <c r="E25" s="81">
        <v>1424750</v>
      </c>
      <c r="F25" s="84"/>
      <c r="G25" s="84"/>
      <c r="H25" s="84"/>
      <c r="I25" s="84"/>
      <c r="J25" s="84"/>
      <c r="K25" s="84"/>
      <c r="L25" s="81">
        <v>0</v>
      </c>
      <c r="M25" s="83" t="s">
        <v>201</v>
      </c>
    </row>
    <row r="26" spans="1:13" x14ac:dyDescent="0.25">
      <c r="A26" s="80" t="s">
        <v>155</v>
      </c>
      <c r="B26" s="80" t="s">
        <v>190</v>
      </c>
      <c r="C26" s="80" t="s">
        <v>172</v>
      </c>
      <c r="D26" s="80" t="s">
        <v>184</v>
      </c>
      <c r="E26" s="81">
        <v>1105480</v>
      </c>
      <c r="F26" s="84"/>
      <c r="G26" s="84"/>
      <c r="H26" s="84"/>
      <c r="I26" s="84"/>
      <c r="J26" s="84"/>
      <c r="K26" s="84"/>
      <c r="L26" s="81">
        <v>0</v>
      </c>
      <c r="M26" s="83" t="s">
        <v>201</v>
      </c>
    </row>
    <row r="27" spans="1:13" x14ac:dyDescent="0.25">
      <c r="A27" s="80" t="s">
        <v>155</v>
      </c>
      <c r="B27" s="80" t="s">
        <v>105</v>
      </c>
      <c r="C27" s="80" t="s">
        <v>147</v>
      </c>
      <c r="D27" s="80" t="s">
        <v>107</v>
      </c>
      <c r="E27" s="81">
        <v>949100</v>
      </c>
      <c r="F27" s="81">
        <v>602806.75675675669</v>
      </c>
      <c r="G27" s="82">
        <v>0.63513513513513509</v>
      </c>
      <c r="H27" s="81">
        <v>397595.94594594592</v>
      </c>
      <c r="I27" s="82">
        <v>0.41891891891891891</v>
      </c>
      <c r="J27" s="81">
        <v>102605.40540540541</v>
      </c>
      <c r="K27" s="82">
        <v>0.10810810810810811</v>
      </c>
      <c r="L27" s="81">
        <v>0</v>
      </c>
      <c r="M27" s="83" t="s">
        <v>201</v>
      </c>
    </row>
    <row r="28" spans="1:13" x14ac:dyDescent="0.25">
      <c r="A28" s="80" t="s">
        <v>155</v>
      </c>
      <c r="B28" s="80" t="s">
        <v>105</v>
      </c>
      <c r="C28" s="80" t="s">
        <v>47</v>
      </c>
      <c r="D28" s="80" t="s">
        <v>107</v>
      </c>
      <c r="E28" s="81">
        <v>398423.89138000004</v>
      </c>
      <c r="F28" s="84"/>
      <c r="G28" s="84"/>
      <c r="H28" s="84"/>
      <c r="I28" s="84"/>
      <c r="J28" s="84"/>
      <c r="K28" s="84"/>
      <c r="L28" s="81">
        <v>0</v>
      </c>
      <c r="M28" s="83" t="s">
        <v>201</v>
      </c>
    </row>
    <row r="29" spans="1:13" x14ac:dyDescent="0.25">
      <c r="A29" s="80" t="s">
        <v>155</v>
      </c>
      <c r="B29" s="80" t="s">
        <v>47</v>
      </c>
      <c r="C29" s="80" t="s">
        <v>48</v>
      </c>
      <c r="D29" s="80" t="s">
        <v>168</v>
      </c>
      <c r="E29" s="81">
        <v>14356.644800000009</v>
      </c>
      <c r="F29" s="81">
        <v>14356.644800000009</v>
      </c>
      <c r="G29" s="82">
        <v>1</v>
      </c>
      <c r="H29" s="81">
        <v>0</v>
      </c>
      <c r="I29" s="82">
        <v>0</v>
      </c>
      <c r="J29" s="81">
        <v>0</v>
      </c>
      <c r="K29" s="82">
        <v>0</v>
      </c>
      <c r="L29" s="81">
        <v>0</v>
      </c>
      <c r="M29" s="83" t="s">
        <v>201</v>
      </c>
    </row>
    <row r="30" spans="1:13" x14ac:dyDescent="0.25">
      <c r="A30" s="80" t="s">
        <v>155</v>
      </c>
      <c r="B30" s="80" t="s">
        <v>47</v>
      </c>
      <c r="C30" s="80" t="s">
        <v>48</v>
      </c>
      <c r="D30" s="80" t="s">
        <v>49</v>
      </c>
      <c r="E30" s="81">
        <v>24226.838100000015</v>
      </c>
      <c r="F30" s="81">
        <v>23329.547800000015</v>
      </c>
      <c r="G30" s="82">
        <v>0.96296296296296291</v>
      </c>
      <c r="H30" s="81">
        <v>23329.547800000015</v>
      </c>
      <c r="I30" s="82">
        <v>0.96296296296296291</v>
      </c>
      <c r="J30" s="81">
        <v>20637.676900000013</v>
      </c>
      <c r="K30" s="82">
        <v>0.85185185185185186</v>
      </c>
      <c r="L30" s="81">
        <v>0</v>
      </c>
      <c r="M30" s="83" t="s">
        <v>201</v>
      </c>
    </row>
    <row r="31" spans="1:13" x14ac:dyDescent="0.25">
      <c r="A31" s="80" t="s">
        <v>155</v>
      </c>
      <c r="B31" s="80" t="s">
        <v>105</v>
      </c>
      <c r="C31" s="80" t="s">
        <v>179</v>
      </c>
      <c r="D31" s="80" t="s">
        <v>107</v>
      </c>
      <c r="E31" s="81">
        <v>270673.31148919999</v>
      </c>
      <c r="F31" s="84"/>
      <c r="G31" s="84"/>
      <c r="H31" s="84"/>
      <c r="I31" s="84"/>
      <c r="J31" s="84"/>
      <c r="K31" s="84"/>
      <c r="L31" s="81">
        <v>0</v>
      </c>
      <c r="M31" s="83" t="s">
        <v>201</v>
      </c>
    </row>
    <row r="32" spans="1:13" x14ac:dyDescent="0.25">
      <c r="A32" s="80" t="s">
        <v>155</v>
      </c>
      <c r="B32" s="80" t="s">
        <v>105</v>
      </c>
      <c r="C32" s="80" t="s">
        <v>180</v>
      </c>
      <c r="D32" s="80" t="s">
        <v>107</v>
      </c>
      <c r="E32" s="81">
        <v>1586230</v>
      </c>
      <c r="F32" s="84"/>
      <c r="G32" s="84"/>
      <c r="H32" s="84"/>
      <c r="I32" s="84"/>
      <c r="J32" s="84"/>
      <c r="K32" s="84"/>
      <c r="L32" s="81">
        <v>0</v>
      </c>
      <c r="M32" s="83" t="s">
        <v>201</v>
      </c>
    </row>
    <row r="33" spans="1:13" x14ac:dyDescent="0.25">
      <c r="A33" s="80" t="s">
        <v>155</v>
      </c>
      <c r="B33" s="80" t="s">
        <v>105</v>
      </c>
      <c r="C33" s="80" t="s">
        <v>181</v>
      </c>
      <c r="D33" s="80" t="s">
        <v>107</v>
      </c>
      <c r="E33" s="81">
        <v>231366.76</v>
      </c>
      <c r="F33" s="81">
        <v>137569.42486486485</v>
      </c>
      <c r="G33" s="82">
        <v>0.59459459459459452</v>
      </c>
      <c r="H33" s="81">
        <v>125063.11351351353</v>
      </c>
      <c r="I33" s="82">
        <v>0.54054054054054057</v>
      </c>
      <c r="J33" s="81">
        <v>118809.95783783785</v>
      </c>
      <c r="K33" s="82">
        <v>0.5135135135135136</v>
      </c>
      <c r="L33" s="81">
        <v>0</v>
      </c>
      <c r="M33" s="83" t="s">
        <v>201</v>
      </c>
    </row>
    <row r="34" spans="1:13" x14ac:dyDescent="0.25">
      <c r="A34" s="80" t="s">
        <v>155</v>
      </c>
      <c r="B34" s="80" t="s">
        <v>105</v>
      </c>
      <c r="C34" s="80" t="s">
        <v>182</v>
      </c>
      <c r="D34" s="80" t="s">
        <v>107</v>
      </c>
      <c r="E34" s="81">
        <v>1407060</v>
      </c>
      <c r="F34" s="84"/>
      <c r="G34" s="84"/>
      <c r="H34" s="84"/>
      <c r="I34" s="84"/>
      <c r="J34" s="84"/>
      <c r="K34" s="84"/>
      <c r="L34" s="81">
        <v>0</v>
      </c>
      <c r="M34" s="83" t="s">
        <v>201</v>
      </c>
    </row>
    <row r="35" spans="1:13" x14ac:dyDescent="0.25">
      <c r="A35" s="80" t="s">
        <v>155</v>
      </c>
      <c r="B35" s="80" t="s">
        <v>105</v>
      </c>
      <c r="C35" s="80" t="s">
        <v>183</v>
      </c>
      <c r="D35" s="80" t="s">
        <v>107</v>
      </c>
      <c r="E35" s="81">
        <v>1425220</v>
      </c>
      <c r="F35" s="84"/>
      <c r="G35" s="84"/>
      <c r="H35" s="84"/>
      <c r="I35" s="84"/>
      <c r="J35" s="84"/>
      <c r="K35" s="84"/>
      <c r="L35" s="81">
        <v>0</v>
      </c>
      <c r="M35" s="83" t="s">
        <v>201</v>
      </c>
    </row>
    <row r="36" spans="1:13" x14ac:dyDescent="0.25">
      <c r="A36" s="80" t="s">
        <v>155</v>
      </c>
      <c r="B36" s="80" t="s">
        <v>44</v>
      </c>
      <c r="C36" s="80" t="s">
        <v>169</v>
      </c>
      <c r="D36" s="80" t="s">
        <v>46</v>
      </c>
      <c r="E36" s="81">
        <v>111189.83999999997</v>
      </c>
      <c r="F36" s="81">
        <v>0</v>
      </c>
      <c r="G36" s="82">
        <v>0</v>
      </c>
      <c r="H36" s="81">
        <v>0</v>
      </c>
      <c r="I36" s="82">
        <v>0</v>
      </c>
      <c r="J36" s="81">
        <v>0</v>
      </c>
      <c r="K36" s="82">
        <v>0</v>
      </c>
      <c r="L36" s="81">
        <v>0</v>
      </c>
      <c r="M36" s="83" t="s">
        <v>201</v>
      </c>
    </row>
    <row r="37" spans="1:13" x14ac:dyDescent="0.25">
      <c r="A37" s="80" t="s">
        <v>155</v>
      </c>
      <c r="B37" s="80" t="s">
        <v>44</v>
      </c>
      <c r="C37" s="80" t="s">
        <v>85</v>
      </c>
      <c r="D37" s="80" t="s">
        <v>46</v>
      </c>
      <c r="E37" s="81">
        <v>112594.33999999989</v>
      </c>
      <c r="F37" s="81">
        <v>0</v>
      </c>
      <c r="G37" s="82">
        <v>0</v>
      </c>
      <c r="H37" s="81">
        <v>0</v>
      </c>
      <c r="I37" s="82">
        <v>0</v>
      </c>
      <c r="J37" s="81">
        <v>0</v>
      </c>
      <c r="K37" s="82">
        <v>0</v>
      </c>
      <c r="L37" s="81">
        <v>0</v>
      </c>
      <c r="M37" s="83" t="s">
        <v>201</v>
      </c>
    </row>
    <row r="38" spans="1:13" x14ac:dyDescent="0.25">
      <c r="A38" s="80" t="s">
        <v>155</v>
      </c>
      <c r="B38" s="80" t="s">
        <v>44</v>
      </c>
      <c r="C38" s="80" t="s">
        <v>82</v>
      </c>
      <c r="D38" s="80" t="s">
        <v>46</v>
      </c>
      <c r="E38" s="81">
        <v>103605.23999999985</v>
      </c>
      <c r="F38" s="81">
        <v>0</v>
      </c>
      <c r="G38" s="82">
        <v>0</v>
      </c>
      <c r="H38" s="81">
        <v>0</v>
      </c>
      <c r="I38" s="82">
        <v>0</v>
      </c>
      <c r="J38" s="81">
        <v>0</v>
      </c>
      <c r="K38" s="82">
        <v>0</v>
      </c>
      <c r="L38" s="81">
        <v>0</v>
      </c>
      <c r="M38" s="83" t="s">
        <v>201</v>
      </c>
    </row>
    <row r="39" spans="1:13" x14ac:dyDescent="0.25">
      <c r="A39" s="80" t="s">
        <v>155</v>
      </c>
      <c r="B39" s="80" t="s">
        <v>44</v>
      </c>
      <c r="C39" s="80" t="s">
        <v>81</v>
      </c>
      <c r="D39" s="80" t="s">
        <v>46</v>
      </c>
      <c r="E39" s="81">
        <v>95925.0600000001</v>
      </c>
      <c r="F39" s="81">
        <v>0</v>
      </c>
      <c r="G39" s="82">
        <v>0</v>
      </c>
      <c r="H39" s="81">
        <v>0</v>
      </c>
      <c r="I39" s="82">
        <v>0</v>
      </c>
      <c r="J39" s="81">
        <v>0</v>
      </c>
      <c r="K39" s="82">
        <v>0</v>
      </c>
      <c r="L39" s="81">
        <v>0</v>
      </c>
      <c r="M39" s="83" t="s">
        <v>201</v>
      </c>
    </row>
    <row r="40" spans="1:13" x14ac:dyDescent="0.25">
      <c r="A40" s="80" t="s">
        <v>155</v>
      </c>
      <c r="B40" s="80" t="s">
        <v>44</v>
      </c>
      <c r="C40" s="80" t="s">
        <v>75</v>
      </c>
      <c r="D40" s="80" t="s">
        <v>46</v>
      </c>
      <c r="E40" s="81">
        <v>95809.14000000013</v>
      </c>
      <c r="F40" s="81">
        <v>0</v>
      </c>
      <c r="G40" s="82">
        <v>0</v>
      </c>
      <c r="H40" s="81">
        <v>0</v>
      </c>
      <c r="I40" s="82">
        <v>0</v>
      </c>
      <c r="J40" s="81">
        <v>0</v>
      </c>
      <c r="K40" s="82">
        <v>0</v>
      </c>
      <c r="L40" s="81">
        <v>0</v>
      </c>
      <c r="M40" s="83" t="s">
        <v>201</v>
      </c>
    </row>
    <row r="41" spans="1:13" x14ac:dyDescent="0.25">
      <c r="A41" s="80" t="s">
        <v>155</v>
      </c>
      <c r="B41" s="80" t="s">
        <v>44</v>
      </c>
      <c r="C41" s="80" t="s">
        <v>72</v>
      </c>
      <c r="D41" s="80" t="s">
        <v>46</v>
      </c>
      <c r="E41" s="81">
        <v>95330.38367840006</v>
      </c>
      <c r="F41" s="81">
        <v>0</v>
      </c>
      <c r="G41" s="82">
        <v>0</v>
      </c>
      <c r="H41" s="81">
        <v>0</v>
      </c>
      <c r="I41" s="82">
        <v>0</v>
      </c>
      <c r="J41" s="81">
        <v>0</v>
      </c>
      <c r="K41" s="82">
        <v>0</v>
      </c>
      <c r="L41" s="81">
        <v>0</v>
      </c>
      <c r="M41" s="83" t="s">
        <v>201</v>
      </c>
    </row>
    <row r="42" spans="1:13" x14ac:dyDescent="0.25">
      <c r="A42" s="80" t="s">
        <v>155</v>
      </c>
      <c r="B42" s="80" t="s">
        <v>44</v>
      </c>
      <c r="C42" s="80" t="s">
        <v>71</v>
      </c>
      <c r="D42" s="80" t="s">
        <v>46</v>
      </c>
      <c r="E42" s="81">
        <v>134751.15000000011</v>
      </c>
      <c r="F42" s="81">
        <v>134751.15000000011</v>
      </c>
      <c r="G42" s="82">
        <v>1</v>
      </c>
      <c r="H42" s="81">
        <v>0</v>
      </c>
      <c r="I42" s="82">
        <v>0</v>
      </c>
      <c r="J42" s="81">
        <v>0</v>
      </c>
      <c r="K42" s="82">
        <v>0</v>
      </c>
      <c r="L42" s="81">
        <v>0</v>
      </c>
      <c r="M42" s="83" t="s">
        <v>201</v>
      </c>
    </row>
    <row r="43" spans="1:13" x14ac:dyDescent="0.25">
      <c r="A43" s="80" t="s">
        <v>155</v>
      </c>
      <c r="B43" s="80" t="s">
        <v>44</v>
      </c>
      <c r="C43" s="80" t="s">
        <v>45</v>
      </c>
      <c r="D43" s="80" t="s">
        <v>46</v>
      </c>
      <c r="E43" s="81">
        <v>68960.59000000004</v>
      </c>
      <c r="F43" s="81">
        <v>68960.59000000004</v>
      </c>
      <c r="G43" s="82">
        <v>1</v>
      </c>
      <c r="H43" s="81">
        <v>68960.59000000004</v>
      </c>
      <c r="I43" s="82">
        <v>1</v>
      </c>
      <c r="J43" s="81">
        <v>68960.59000000004</v>
      </c>
      <c r="K43" s="82">
        <v>1</v>
      </c>
      <c r="L43" s="81">
        <v>68960.59000000004</v>
      </c>
      <c r="M43" s="83" t="s">
        <v>202</v>
      </c>
    </row>
    <row r="44" spans="1:13" x14ac:dyDescent="0.25">
      <c r="A44" s="80" t="s">
        <v>155</v>
      </c>
      <c r="B44" s="80" t="s">
        <v>52</v>
      </c>
      <c r="C44" s="80" t="s">
        <v>76</v>
      </c>
      <c r="D44" s="80" t="s">
        <v>77</v>
      </c>
      <c r="E44" s="81">
        <v>7944.0538461538436</v>
      </c>
      <c r="F44" s="81">
        <v>0</v>
      </c>
      <c r="G44" s="82">
        <v>0</v>
      </c>
      <c r="H44" s="81">
        <v>0</v>
      </c>
      <c r="I44" s="82">
        <v>0</v>
      </c>
      <c r="J44" s="81">
        <v>0</v>
      </c>
      <c r="K44" s="82">
        <v>0</v>
      </c>
      <c r="L44" s="81">
        <v>0</v>
      </c>
      <c r="M44" s="83" t="s">
        <v>201</v>
      </c>
    </row>
    <row r="45" spans="1:13" x14ac:dyDescent="0.25">
      <c r="A45" s="80" t="s">
        <v>155</v>
      </c>
      <c r="B45" s="80" t="s">
        <v>52</v>
      </c>
      <c r="C45" s="80" t="s">
        <v>76</v>
      </c>
      <c r="D45" s="80" t="s">
        <v>78</v>
      </c>
      <c r="E45" s="81">
        <v>81029.349230769207</v>
      </c>
      <c r="F45" s="81">
        <v>0</v>
      </c>
      <c r="G45" s="82">
        <v>0</v>
      </c>
      <c r="H45" s="81">
        <v>0</v>
      </c>
      <c r="I45" s="82">
        <v>0</v>
      </c>
      <c r="J45" s="81">
        <v>0</v>
      </c>
      <c r="K45" s="82">
        <v>0</v>
      </c>
      <c r="L45" s="81">
        <v>0</v>
      </c>
      <c r="M45" s="83" t="s">
        <v>201</v>
      </c>
    </row>
    <row r="46" spans="1:13" x14ac:dyDescent="0.25">
      <c r="A46" s="80" t="s">
        <v>155</v>
      </c>
      <c r="B46" s="80" t="s">
        <v>52</v>
      </c>
      <c r="C46" s="80" t="s">
        <v>76</v>
      </c>
      <c r="D46" s="80" t="s">
        <v>43</v>
      </c>
      <c r="E46" s="81">
        <v>14299.296923076919</v>
      </c>
      <c r="F46" s="81">
        <v>0</v>
      </c>
      <c r="G46" s="82">
        <v>0</v>
      </c>
      <c r="H46" s="81">
        <v>0</v>
      </c>
      <c r="I46" s="82">
        <v>0</v>
      </c>
      <c r="J46" s="81">
        <v>0</v>
      </c>
      <c r="K46" s="82">
        <v>0</v>
      </c>
      <c r="L46" s="81">
        <v>0</v>
      </c>
      <c r="M46" s="83" t="s">
        <v>201</v>
      </c>
    </row>
    <row r="47" spans="1:13" x14ac:dyDescent="0.25">
      <c r="A47" s="80" t="s">
        <v>155</v>
      </c>
      <c r="B47" s="80" t="s">
        <v>52</v>
      </c>
      <c r="C47" s="80" t="s">
        <v>80</v>
      </c>
      <c r="D47" s="80" t="s">
        <v>77</v>
      </c>
      <c r="E47" s="81">
        <v>1403.721935483871</v>
      </c>
      <c r="F47" s="81">
        <v>0</v>
      </c>
      <c r="G47" s="82">
        <v>0</v>
      </c>
      <c r="H47" s="81">
        <v>0</v>
      </c>
      <c r="I47" s="82">
        <v>0</v>
      </c>
      <c r="J47" s="81">
        <v>0</v>
      </c>
      <c r="K47" s="82">
        <v>0</v>
      </c>
      <c r="L47" s="81">
        <v>0</v>
      </c>
      <c r="M47" s="83" t="s">
        <v>201</v>
      </c>
    </row>
    <row r="48" spans="1:13" x14ac:dyDescent="0.25">
      <c r="A48" s="80" t="s">
        <v>155</v>
      </c>
      <c r="B48" s="80" t="s">
        <v>52</v>
      </c>
      <c r="C48" s="80" t="s">
        <v>80</v>
      </c>
      <c r="D48" s="80" t="s">
        <v>78</v>
      </c>
      <c r="E48" s="81">
        <v>50533.989677419355</v>
      </c>
      <c r="F48" s="81">
        <v>30881.882580645164</v>
      </c>
      <c r="G48" s="82">
        <v>0.61111111111111116</v>
      </c>
      <c r="H48" s="81">
        <v>26670.716774193548</v>
      </c>
      <c r="I48" s="82">
        <v>0.52777777777777779</v>
      </c>
      <c r="J48" s="81">
        <v>12633.497419354839</v>
      </c>
      <c r="K48" s="82">
        <v>0.25</v>
      </c>
      <c r="L48" s="81">
        <v>0</v>
      </c>
      <c r="M48" s="83" t="s">
        <v>201</v>
      </c>
    </row>
    <row r="49" spans="1:13" x14ac:dyDescent="0.25">
      <c r="A49" s="80" t="s">
        <v>155</v>
      </c>
      <c r="B49" s="80" t="s">
        <v>52</v>
      </c>
      <c r="C49" s="80" t="s">
        <v>80</v>
      </c>
      <c r="D49" s="80" t="s">
        <v>79</v>
      </c>
      <c r="E49" s="81">
        <v>33689.326451612906</v>
      </c>
      <c r="F49" s="81">
        <v>12633.497419354841</v>
      </c>
      <c r="G49" s="82">
        <v>0.375</v>
      </c>
      <c r="H49" s="81">
        <v>12633.497419354841</v>
      </c>
      <c r="I49" s="82">
        <v>0.375</v>
      </c>
      <c r="J49" s="81">
        <v>4211.1658064516132</v>
      </c>
      <c r="K49" s="82">
        <v>0.125</v>
      </c>
      <c r="L49" s="81">
        <v>0</v>
      </c>
      <c r="M49" s="83" t="s">
        <v>201</v>
      </c>
    </row>
    <row r="50" spans="1:13" ht="45" x14ac:dyDescent="0.25">
      <c r="A50" s="80" t="s">
        <v>155</v>
      </c>
      <c r="B50" s="80" t="s">
        <v>52</v>
      </c>
      <c r="C50" s="80" t="s">
        <v>80</v>
      </c>
      <c r="D50" s="80" t="s">
        <v>196</v>
      </c>
      <c r="E50" s="81">
        <v>1403.721935483871</v>
      </c>
      <c r="F50" s="81">
        <v>0</v>
      </c>
      <c r="G50" s="82">
        <v>0</v>
      </c>
      <c r="H50" s="81">
        <v>0</v>
      </c>
      <c r="I50" s="82">
        <v>0</v>
      </c>
      <c r="J50" s="81">
        <v>0</v>
      </c>
      <c r="K50" s="82">
        <v>0</v>
      </c>
      <c r="L50" s="81">
        <v>0</v>
      </c>
      <c r="M50" s="83" t="s">
        <v>201</v>
      </c>
    </row>
    <row r="51" spans="1:13" x14ac:dyDescent="0.25">
      <c r="A51" s="80" t="s">
        <v>155</v>
      </c>
      <c r="B51" s="80" t="s">
        <v>52</v>
      </c>
      <c r="C51" s="80" t="s">
        <v>83</v>
      </c>
      <c r="D51" s="80" t="s">
        <v>78</v>
      </c>
      <c r="E51" s="81">
        <v>55105.791044776124</v>
      </c>
      <c r="F51" s="81">
        <v>18368.597014925374</v>
      </c>
      <c r="G51" s="82">
        <v>0.33333333333333331</v>
      </c>
      <c r="H51" s="81">
        <v>7347.4388059701496</v>
      </c>
      <c r="I51" s="82">
        <v>0.13333333333333333</v>
      </c>
      <c r="J51" s="81">
        <v>0</v>
      </c>
      <c r="K51" s="82">
        <v>0</v>
      </c>
      <c r="L51" s="81">
        <v>0</v>
      </c>
      <c r="M51" s="83" t="s">
        <v>201</v>
      </c>
    </row>
    <row r="52" spans="1:13" ht="45" x14ac:dyDescent="0.25">
      <c r="A52" s="80" t="s">
        <v>155</v>
      </c>
      <c r="B52" s="80" t="s">
        <v>52</v>
      </c>
      <c r="C52" s="80" t="s">
        <v>83</v>
      </c>
      <c r="D52" s="80" t="s">
        <v>196</v>
      </c>
      <c r="E52" s="81">
        <v>22042.31641791045</v>
      </c>
      <c r="F52" s="81">
        <v>0</v>
      </c>
      <c r="G52" s="82">
        <v>0</v>
      </c>
      <c r="H52" s="81">
        <v>0</v>
      </c>
      <c r="I52" s="82">
        <v>0</v>
      </c>
      <c r="J52" s="81">
        <v>0</v>
      </c>
      <c r="K52" s="82">
        <v>0</v>
      </c>
      <c r="L52" s="81">
        <v>0</v>
      </c>
      <c r="M52" s="83" t="s">
        <v>201</v>
      </c>
    </row>
    <row r="53" spans="1:13" x14ac:dyDescent="0.25">
      <c r="A53" s="80" t="s">
        <v>155</v>
      </c>
      <c r="B53" s="80" t="s">
        <v>52</v>
      </c>
      <c r="C53" s="80" t="s">
        <v>83</v>
      </c>
      <c r="D53" s="80" t="s">
        <v>89</v>
      </c>
      <c r="E53" s="81">
        <v>4898.2925373134331</v>
      </c>
      <c r="F53" s="81">
        <v>0</v>
      </c>
      <c r="G53" s="82">
        <v>0</v>
      </c>
      <c r="H53" s="81">
        <v>0</v>
      </c>
      <c r="I53" s="82">
        <v>0</v>
      </c>
      <c r="J53" s="81">
        <v>0</v>
      </c>
      <c r="K53" s="82">
        <v>0</v>
      </c>
      <c r="L53" s="81">
        <v>0</v>
      </c>
      <c r="M53" s="83" t="s">
        <v>201</v>
      </c>
    </row>
    <row r="54" spans="1:13" x14ac:dyDescent="0.25">
      <c r="A54" s="80" t="s">
        <v>155</v>
      </c>
      <c r="B54" s="80" t="s">
        <v>52</v>
      </c>
      <c r="C54" s="80" t="s">
        <v>86</v>
      </c>
      <c r="D54" s="80" t="s">
        <v>78</v>
      </c>
      <c r="E54" s="81">
        <v>42616.143529411762</v>
      </c>
      <c r="F54" s="81">
        <v>0</v>
      </c>
      <c r="G54" s="82">
        <v>0</v>
      </c>
      <c r="H54" s="81">
        <v>0</v>
      </c>
      <c r="I54" s="82">
        <v>0</v>
      </c>
      <c r="J54" s="81">
        <v>0</v>
      </c>
      <c r="K54" s="82">
        <v>0</v>
      </c>
      <c r="L54" s="81">
        <v>0</v>
      </c>
      <c r="M54" s="83" t="s">
        <v>201</v>
      </c>
    </row>
    <row r="55" spans="1:13" ht="45" x14ac:dyDescent="0.25">
      <c r="A55" s="80" t="s">
        <v>155</v>
      </c>
      <c r="B55" s="80" t="s">
        <v>52</v>
      </c>
      <c r="C55" s="80" t="s">
        <v>86</v>
      </c>
      <c r="D55" s="80" t="s">
        <v>197</v>
      </c>
      <c r="E55" s="81">
        <v>17756.726470588233</v>
      </c>
      <c r="F55" s="81">
        <v>0</v>
      </c>
      <c r="G55" s="82">
        <v>0</v>
      </c>
      <c r="H55" s="81">
        <v>0</v>
      </c>
      <c r="I55" s="82">
        <v>0</v>
      </c>
      <c r="J55" s="81">
        <v>0</v>
      </c>
      <c r="K55" s="82">
        <v>0</v>
      </c>
      <c r="L55" s="81">
        <v>0</v>
      </c>
      <c r="M55" s="83" t="s">
        <v>201</v>
      </c>
    </row>
    <row r="56" spans="1:13" ht="45" x14ac:dyDescent="0.25">
      <c r="A56" s="80" t="s">
        <v>155</v>
      </c>
      <c r="B56" s="80" t="s">
        <v>52</v>
      </c>
      <c r="C56" s="80" t="s">
        <v>86</v>
      </c>
      <c r="D56" s="80" t="s">
        <v>196</v>
      </c>
      <c r="E56" s="81">
        <v>20124.29</v>
      </c>
      <c r="F56" s="81">
        <v>0</v>
      </c>
      <c r="G56" s="82">
        <v>0</v>
      </c>
      <c r="H56" s="81">
        <v>0</v>
      </c>
      <c r="I56" s="82">
        <v>0</v>
      </c>
      <c r="J56" s="81">
        <v>0</v>
      </c>
      <c r="K56" s="82">
        <v>0</v>
      </c>
      <c r="L56" s="81">
        <v>0</v>
      </c>
      <c r="M56" s="83" t="s">
        <v>201</v>
      </c>
    </row>
    <row r="57" spans="1:13" x14ac:dyDescent="0.25">
      <c r="A57" s="80" t="s">
        <v>155</v>
      </c>
      <c r="B57" s="80" t="s">
        <v>52</v>
      </c>
      <c r="C57" s="80" t="s">
        <v>96</v>
      </c>
      <c r="D57" s="80" t="s">
        <v>78</v>
      </c>
      <c r="E57" s="81">
        <v>55990.299677419353</v>
      </c>
      <c r="F57" s="81">
        <v>0</v>
      </c>
      <c r="G57" s="82">
        <v>0</v>
      </c>
      <c r="H57" s="81">
        <v>0</v>
      </c>
      <c r="I57" s="82">
        <v>0</v>
      </c>
      <c r="J57" s="81">
        <v>0</v>
      </c>
      <c r="K57" s="82">
        <v>0</v>
      </c>
      <c r="L57" s="81">
        <v>0</v>
      </c>
      <c r="M57" s="83" t="s">
        <v>201</v>
      </c>
    </row>
    <row r="58" spans="1:13" ht="45" x14ac:dyDescent="0.25">
      <c r="A58" s="80" t="s">
        <v>155</v>
      </c>
      <c r="B58" s="80" t="s">
        <v>52</v>
      </c>
      <c r="C58" s="80" t="s">
        <v>96</v>
      </c>
      <c r="D58" s="80" t="s">
        <v>197</v>
      </c>
      <c r="E58" s="81">
        <v>7178.2435483870959</v>
      </c>
      <c r="F58" s="81">
        <v>0</v>
      </c>
      <c r="G58" s="82">
        <v>0</v>
      </c>
      <c r="H58" s="81">
        <v>0</v>
      </c>
      <c r="I58" s="82">
        <v>0</v>
      </c>
      <c r="J58" s="81">
        <v>0</v>
      </c>
      <c r="K58" s="82">
        <v>0</v>
      </c>
      <c r="L58" s="81">
        <v>0</v>
      </c>
      <c r="M58" s="83" t="s">
        <v>201</v>
      </c>
    </row>
    <row r="59" spans="1:13" ht="45" x14ac:dyDescent="0.25">
      <c r="A59" s="80" t="s">
        <v>155</v>
      </c>
      <c r="B59" s="80" t="s">
        <v>52</v>
      </c>
      <c r="C59" s="80" t="s">
        <v>96</v>
      </c>
      <c r="D59" s="80" t="s">
        <v>196</v>
      </c>
      <c r="E59" s="81">
        <v>10049.540967741934</v>
      </c>
      <c r="F59" s="81">
        <v>2871.297419354838</v>
      </c>
      <c r="G59" s="82">
        <v>0.2857142857142857</v>
      </c>
      <c r="H59" s="81">
        <v>0</v>
      </c>
      <c r="I59" s="82">
        <v>0</v>
      </c>
      <c r="J59" s="81">
        <v>0</v>
      </c>
      <c r="K59" s="82">
        <v>0</v>
      </c>
      <c r="L59" s="81">
        <v>0</v>
      </c>
      <c r="M59" s="83" t="s">
        <v>201</v>
      </c>
    </row>
    <row r="60" spans="1:13" x14ac:dyDescent="0.25">
      <c r="A60" s="80" t="s">
        <v>155</v>
      </c>
      <c r="B60" s="80" t="s">
        <v>52</v>
      </c>
      <c r="C60" s="80" t="s">
        <v>96</v>
      </c>
      <c r="D60" s="80" t="s">
        <v>89</v>
      </c>
      <c r="E60" s="81">
        <v>4306.9461290322579</v>
      </c>
      <c r="F60" s="81">
        <v>0</v>
      </c>
      <c r="G60" s="82">
        <v>0</v>
      </c>
      <c r="H60" s="81">
        <v>0</v>
      </c>
      <c r="I60" s="82">
        <v>0</v>
      </c>
      <c r="J60" s="81">
        <v>0</v>
      </c>
      <c r="K60" s="82">
        <v>0</v>
      </c>
      <c r="L60" s="81">
        <v>0</v>
      </c>
      <c r="M60" s="83" t="s">
        <v>201</v>
      </c>
    </row>
    <row r="61" spans="1:13" x14ac:dyDescent="0.25">
      <c r="A61" s="80" t="s">
        <v>155</v>
      </c>
      <c r="B61" s="80" t="s">
        <v>52</v>
      </c>
      <c r="C61" s="80" t="s">
        <v>96</v>
      </c>
      <c r="D61" s="80" t="s">
        <v>43</v>
      </c>
      <c r="E61" s="81">
        <v>11485.189677419354</v>
      </c>
      <c r="F61" s="81">
        <v>0</v>
      </c>
      <c r="G61" s="82">
        <v>0</v>
      </c>
      <c r="H61" s="81">
        <v>0</v>
      </c>
      <c r="I61" s="82">
        <v>0</v>
      </c>
      <c r="J61" s="81">
        <v>0</v>
      </c>
      <c r="K61" s="82">
        <v>0</v>
      </c>
      <c r="L61" s="81">
        <v>0</v>
      </c>
      <c r="M61" s="83" t="s">
        <v>201</v>
      </c>
    </row>
    <row r="62" spans="1:13" x14ac:dyDescent="0.25">
      <c r="A62" s="80" t="s">
        <v>155</v>
      </c>
      <c r="B62" s="80" t="s">
        <v>52</v>
      </c>
      <c r="C62" s="80" t="s">
        <v>104</v>
      </c>
      <c r="D62" s="80" t="s">
        <v>78</v>
      </c>
      <c r="E62" s="81">
        <v>57547.239130434791</v>
      </c>
      <c r="F62" s="81">
        <v>0</v>
      </c>
      <c r="G62" s="82">
        <v>0</v>
      </c>
      <c r="H62" s="81">
        <v>0</v>
      </c>
      <c r="I62" s="82">
        <v>0</v>
      </c>
      <c r="J62" s="81">
        <v>0</v>
      </c>
      <c r="K62" s="82">
        <v>0</v>
      </c>
      <c r="L62" s="81">
        <v>0</v>
      </c>
      <c r="M62" s="83" t="s">
        <v>201</v>
      </c>
    </row>
    <row r="63" spans="1:13" ht="45" x14ac:dyDescent="0.25">
      <c r="A63" s="80" t="s">
        <v>155</v>
      </c>
      <c r="B63" s="80" t="s">
        <v>52</v>
      </c>
      <c r="C63" s="80" t="s">
        <v>104</v>
      </c>
      <c r="D63" s="80" t="s">
        <v>197</v>
      </c>
      <c r="E63" s="81">
        <v>16624.757971014496</v>
      </c>
      <c r="F63" s="81">
        <v>0</v>
      </c>
      <c r="G63" s="82">
        <v>0</v>
      </c>
      <c r="H63" s="81">
        <v>0</v>
      </c>
      <c r="I63" s="82">
        <v>0</v>
      </c>
      <c r="J63" s="81">
        <v>0</v>
      </c>
      <c r="K63" s="82">
        <v>0</v>
      </c>
      <c r="L63" s="81">
        <v>0</v>
      </c>
      <c r="M63" s="83" t="s">
        <v>201</v>
      </c>
    </row>
    <row r="64" spans="1:13" ht="45" x14ac:dyDescent="0.25">
      <c r="A64" s="80" t="s">
        <v>155</v>
      </c>
      <c r="B64" s="80" t="s">
        <v>52</v>
      </c>
      <c r="C64" s="80" t="s">
        <v>104</v>
      </c>
      <c r="D64" s="80" t="s">
        <v>196</v>
      </c>
      <c r="E64" s="81">
        <v>14067.102898550727</v>
      </c>
      <c r="F64" s="81">
        <v>0</v>
      </c>
      <c r="G64" s="82">
        <v>0</v>
      </c>
      <c r="H64" s="81">
        <v>0</v>
      </c>
      <c r="I64" s="82">
        <v>0</v>
      </c>
      <c r="J64" s="81">
        <v>0</v>
      </c>
      <c r="K64" s="82">
        <v>0</v>
      </c>
      <c r="L64" s="81">
        <v>0</v>
      </c>
      <c r="M64" s="83" t="s">
        <v>201</v>
      </c>
    </row>
    <row r="65" spans="1:13" x14ac:dyDescent="0.25">
      <c r="A65" s="80" t="s">
        <v>155</v>
      </c>
      <c r="B65" s="80" t="s">
        <v>52</v>
      </c>
      <c r="C65" s="80" t="s">
        <v>123</v>
      </c>
      <c r="D65" s="80" t="s">
        <v>78</v>
      </c>
      <c r="E65" s="81">
        <v>50017.495009090911</v>
      </c>
      <c r="F65" s="81">
        <v>0</v>
      </c>
      <c r="G65" s="82">
        <v>0</v>
      </c>
      <c r="H65" s="81">
        <v>0</v>
      </c>
      <c r="I65" s="82">
        <v>0</v>
      </c>
      <c r="J65" s="81">
        <v>0</v>
      </c>
      <c r="K65" s="82">
        <v>0</v>
      </c>
      <c r="L65" s="81">
        <v>0</v>
      </c>
      <c r="M65" s="83" t="s">
        <v>201</v>
      </c>
    </row>
    <row r="66" spans="1:13" x14ac:dyDescent="0.25">
      <c r="A66" s="80" t="s">
        <v>155</v>
      </c>
      <c r="B66" s="80" t="s">
        <v>52</v>
      </c>
      <c r="C66" s="80" t="s">
        <v>123</v>
      </c>
      <c r="D66" s="80" t="s">
        <v>89</v>
      </c>
      <c r="E66" s="81">
        <v>2778.7497227272729</v>
      </c>
      <c r="F66" s="81">
        <v>0</v>
      </c>
      <c r="G66" s="82">
        <v>0</v>
      </c>
      <c r="H66" s="81">
        <v>0</v>
      </c>
      <c r="I66" s="82">
        <v>0</v>
      </c>
      <c r="J66" s="81">
        <v>0</v>
      </c>
      <c r="K66" s="82">
        <v>0</v>
      </c>
      <c r="L66" s="81">
        <v>0</v>
      </c>
      <c r="M66" s="83" t="s">
        <v>201</v>
      </c>
    </row>
    <row r="67" spans="1:13" x14ac:dyDescent="0.25">
      <c r="A67" s="80" t="s">
        <v>155</v>
      </c>
      <c r="B67" s="80" t="s">
        <v>52</v>
      </c>
      <c r="C67" s="80" t="s">
        <v>123</v>
      </c>
      <c r="D67" s="80" t="s">
        <v>43</v>
      </c>
      <c r="E67" s="81">
        <v>8336.2491681818192</v>
      </c>
      <c r="F67" s="81">
        <v>0</v>
      </c>
      <c r="G67" s="82">
        <v>0</v>
      </c>
      <c r="H67" s="81">
        <v>0</v>
      </c>
      <c r="I67" s="82">
        <v>0</v>
      </c>
      <c r="J67" s="81">
        <v>0</v>
      </c>
      <c r="K67" s="82">
        <v>0</v>
      </c>
      <c r="L67" s="81">
        <v>0</v>
      </c>
      <c r="M67" s="83" t="s">
        <v>201</v>
      </c>
    </row>
    <row r="68" spans="1:13" x14ac:dyDescent="0.25">
      <c r="A68" s="80" t="s">
        <v>155</v>
      </c>
      <c r="B68" s="80" t="s">
        <v>52</v>
      </c>
      <c r="C68" s="80" t="s">
        <v>126</v>
      </c>
      <c r="D68" s="80" t="s">
        <v>78</v>
      </c>
      <c r="E68" s="81">
        <v>7858.6046125000021</v>
      </c>
      <c r="F68" s="81">
        <v>0</v>
      </c>
      <c r="G68" s="82">
        <v>0</v>
      </c>
      <c r="H68" s="81">
        <v>0</v>
      </c>
      <c r="I68" s="82">
        <v>0</v>
      </c>
      <c r="J68" s="81">
        <v>0</v>
      </c>
      <c r="K68" s="82">
        <v>0</v>
      </c>
      <c r="L68" s="81">
        <v>0</v>
      </c>
      <c r="M68" s="83" t="s">
        <v>201</v>
      </c>
    </row>
    <row r="69" spans="1:13" x14ac:dyDescent="0.25">
      <c r="A69" s="80" t="s">
        <v>155</v>
      </c>
      <c r="B69" s="80" t="s">
        <v>52</v>
      </c>
      <c r="C69" s="80" t="s">
        <v>126</v>
      </c>
      <c r="D69" s="80" t="s">
        <v>79</v>
      </c>
      <c r="E69" s="81">
        <v>55010.232287500017</v>
      </c>
      <c r="F69" s="81">
        <v>0</v>
      </c>
      <c r="G69" s="82">
        <v>0</v>
      </c>
      <c r="H69" s="81">
        <v>0</v>
      </c>
      <c r="I69" s="82">
        <v>0</v>
      </c>
      <c r="J69" s="81">
        <v>0</v>
      </c>
      <c r="K69" s="82">
        <v>0</v>
      </c>
      <c r="L69" s="81">
        <v>0</v>
      </c>
      <c r="M69" s="83" t="s">
        <v>201</v>
      </c>
    </row>
    <row r="70" spans="1:13" x14ac:dyDescent="0.25">
      <c r="A70" s="80" t="s">
        <v>155</v>
      </c>
      <c r="B70" s="80" t="s">
        <v>52</v>
      </c>
      <c r="C70" s="80" t="s">
        <v>131</v>
      </c>
      <c r="D70" s="80" t="s">
        <v>77</v>
      </c>
      <c r="E70" s="81">
        <v>2134.1211111111111</v>
      </c>
      <c r="F70" s="81">
        <v>0</v>
      </c>
      <c r="G70" s="82">
        <v>0</v>
      </c>
      <c r="H70" s="81">
        <v>0</v>
      </c>
      <c r="I70" s="82">
        <v>0</v>
      </c>
      <c r="J70" s="81">
        <v>0</v>
      </c>
      <c r="K70" s="82">
        <v>0</v>
      </c>
      <c r="L70" s="81">
        <v>0</v>
      </c>
      <c r="M70" s="83" t="s">
        <v>201</v>
      </c>
    </row>
    <row r="71" spans="1:13" x14ac:dyDescent="0.25">
      <c r="A71" s="80" t="s">
        <v>155</v>
      </c>
      <c r="B71" s="80" t="s">
        <v>52</v>
      </c>
      <c r="C71" s="80" t="s">
        <v>131</v>
      </c>
      <c r="D71" s="80" t="s">
        <v>78</v>
      </c>
      <c r="E71" s="81">
        <v>14938.847777777777</v>
      </c>
      <c r="F71" s="81">
        <v>0</v>
      </c>
      <c r="G71" s="82">
        <v>0</v>
      </c>
      <c r="H71" s="81">
        <v>0</v>
      </c>
      <c r="I71" s="82">
        <v>0</v>
      </c>
      <c r="J71" s="81">
        <v>0</v>
      </c>
      <c r="K71" s="82">
        <v>0</v>
      </c>
      <c r="L71" s="81">
        <v>0</v>
      </c>
      <c r="M71" s="83" t="s">
        <v>201</v>
      </c>
    </row>
    <row r="72" spans="1:13" x14ac:dyDescent="0.25">
      <c r="A72" s="80" t="s">
        <v>155</v>
      </c>
      <c r="B72" s="80" t="s">
        <v>52</v>
      </c>
      <c r="C72" s="80" t="s">
        <v>131</v>
      </c>
      <c r="D72" s="80" t="s">
        <v>79</v>
      </c>
      <c r="E72" s="81">
        <v>59755.391111111108</v>
      </c>
      <c r="F72" s="81">
        <v>0</v>
      </c>
      <c r="G72" s="82">
        <v>0</v>
      </c>
      <c r="H72" s="81">
        <v>0</v>
      </c>
      <c r="I72" s="82">
        <v>0</v>
      </c>
      <c r="J72" s="81">
        <v>0</v>
      </c>
      <c r="K72" s="82">
        <v>0</v>
      </c>
      <c r="L72" s="81">
        <v>0</v>
      </c>
      <c r="M72" s="83" t="s">
        <v>201</v>
      </c>
    </row>
    <row r="73" spans="1:13" ht="30" x14ac:dyDescent="0.25">
      <c r="A73" s="80" t="s">
        <v>155</v>
      </c>
      <c r="B73" s="80" t="s">
        <v>52</v>
      </c>
      <c r="C73" s="80" t="s">
        <v>191</v>
      </c>
      <c r="D73" s="80" t="s">
        <v>84</v>
      </c>
      <c r="E73" s="81">
        <v>162000</v>
      </c>
      <c r="F73" s="84"/>
      <c r="G73" s="84"/>
      <c r="H73" s="84"/>
      <c r="I73" s="84"/>
      <c r="J73" s="84"/>
      <c r="K73" s="84"/>
      <c r="L73" s="81">
        <v>0</v>
      </c>
      <c r="M73" s="83" t="s">
        <v>201</v>
      </c>
    </row>
    <row r="74" spans="1:13" ht="30" x14ac:dyDescent="0.25">
      <c r="A74" s="80" t="s">
        <v>155</v>
      </c>
      <c r="B74" s="80" t="s">
        <v>52</v>
      </c>
      <c r="C74" s="80" t="s">
        <v>188</v>
      </c>
      <c r="D74" s="80" t="s">
        <v>84</v>
      </c>
      <c r="E74" s="81">
        <v>3138.4894594594598</v>
      </c>
      <c r="F74" s="84"/>
      <c r="G74" s="84"/>
      <c r="H74" s="84"/>
      <c r="I74" s="84"/>
      <c r="J74" s="84"/>
      <c r="K74" s="84"/>
      <c r="L74" s="81">
        <v>0</v>
      </c>
      <c r="M74" s="83" t="s">
        <v>201</v>
      </c>
    </row>
    <row r="75" spans="1:13" ht="30" x14ac:dyDescent="0.25">
      <c r="A75" s="80" t="s">
        <v>155</v>
      </c>
      <c r="B75" s="80" t="s">
        <v>52</v>
      </c>
      <c r="C75" s="80" t="s">
        <v>188</v>
      </c>
      <c r="D75" s="80" t="s">
        <v>150</v>
      </c>
      <c r="E75" s="81">
        <v>553.85108108108113</v>
      </c>
      <c r="F75" s="84"/>
      <c r="G75" s="84"/>
      <c r="H75" s="84"/>
      <c r="I75" s="84"/>
      <c r="J75" s="84"/>
      <c r="K75" s="84"/>
      <c r="L75" s="81">
        <v>0</v>
      </c>
      <c r="M75" s="83" t="s">
        <v>201</v>
      </c>
    </row>
    <row r="76" spans="1:13" ht="30" x14ac:dyDescent="0.25">
      <c r="A76" s="80" t="s">
        <v>155</v>
      </c>
      <c r="B76" s="80" t="s">
        <v>52</v>
      </c>
      <c r="C76" s="80" t="s">
        <v>188</v>
      </c>
      <c r="D76" s="80" t="s">
        <v>151</v>
      </c>
      <c r="E76" s="81">
        <v>3138.4894594594598</v>
      </c>
      <c r="F76" s="84"/>
      <c r="G76" s="84"/>
      <c r="H76" s="84"/>
      <c r="I76" s="84"/>
      <c r="J76" s="84"/>
      <c r="K76" s="84"/>
      <c r="L76" s="81">
        <v>0</v>
      </c>
      <c r="M76" s="83" t="s">
        <v>201</v>
      </c>
    </row>
    <row r="77" spans="1:13" ht="30" x14ac:dyDescent="0.25">
      <c r="A77" s="83" t="s">
        <v>170</v>
      </c>
      <c r="B77" s="83" t="s">
        <v>170</v>
      </c>
      <c r="C77" s="83" t="s">
        <v>170</v>
      </c>
      <c r="D77" s="83" t="s">
        <v>170</v>
      </c>
      <c r="E77" s="83" t="s">
        <v>214</v>
      </c>
      <c r="F77" s="83" t="s">
        <v>215</v>
      </c>
      <c r="G77" s="83" t="s">
        <v>170</v>
      </c>
      <c r="H77" s="83" t="s">
        <v>216</v>
      </c>
      <c r="I77" s="83" t="s">
        <v>170</v>
      </c>
      <c r="J77" s="83" t="s">
        <v>217</v>
      </c>
      <c r="K77" s="83" t="s">
        <v>170</v>
      </c>
      <c r="L77" s="83" t="s">
        <v>207</v>
      </c>
      <c r="M77" s="8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8" t="s">
        <v>192</v>
      </c>
      <c r="B1" s="68" t="s">
        <v>156</v>
      </c>
      <c r="C1" s="68" t="s">
        <v>193</v>
      </c>
      <c r="D1" s="68" t="s">
        <v>158</v>
      </c>
      <c r="E1" s="68" t="s">
        <v>198</v>
      </c>
      <c r="F1" s="68" t="s">
        <v>160</v>
      </c>
      <c r="G1" s="68" t="s">
        <v>161</v>
      </c>
      <c r="H1" s="68" t="s">
        <v>162</v>
      </c>
      <c r="I1" s="68" t="s">
        <v>186</v>
      </c>
      <c r="J1" s="68" t="s">
        <v>164</v>
      </c>
      <c r="K1" s="68" t="s">
        <v>187</v>
      </c>
      <c r="L1" s="68" t="s">
        <v>199</v>
      </c>
      <c r="M1" s="68" t="s">
        <v>200</v>
      </c>
    </row>
    <row r="2" spans="1:13" x14ac:dyDescent="0.25">
      <c r="A2" s="69" t="s">
        <v>155</v>
      </c>
      <c r="B2" s="69" t="s">
        <v>52</v>
      </c>
      <c r="C2" s="69" t="s">
        <v>100</v>
      </c>
      <c r="D2" s="69" t="s">
        <v>101</v>
      </c>
      <c r="E2" s="70">
        <v>41032.235999999997</v>
      </c>
      <c r="F2" s="70">
        <v>0</v>
      </c>
      <c r="G2" s="71">
        <v>0</v>
      </c>
      <c r="H2" s="70">
        <v>0</v>
      </c>
      <c r="I2" s="71">
        <v>0</v>
      </c>
      <c r="J2" s="70">
        <v>0</v>
      </c>
      <c r="K2" s="71">
        <v>0</v>
      </c>
      <c r="L2" s="70">
        <v>0</v>
      </c>
      <c r="M2" s="72" t="s">
        <v>201</v>
      </c>
    </row>
    <row r="3" spans="1:13" x14ac:dyDescent="0.25">
      <c r="A3" s="69" t="s">
        <v>155</v>
      </c>
      <c r="B3" s="69" t="s">
        <v>52</v>
      </c>
      <c r="C3" s="69" t="s">
        <v>100</v>
      </c>
      <c r="D3" s="69" t="s">
        <v>102</v>
      </c>
      <c r="E3" s="70">
        <v>20516.117999999999</v>
      </c>
      <c r="F3" s="70">
        <v>0</v>
      </c>
      <c r="G3" s="71">
        <v>0</v>
      </c>
      <c r="H3" s="70">
        <v>0</v>
      </c>
      <c r="I3" s="71">
        <v>0</v>
      </c>
      <c r="J3" s="70">
        <v>0</v>
      </c>
      <c r="K3" s="71">
        <v>0</v>
      </c>
      <c r="L3" s="70">
        <v>0</v>
      </c>
      <c r="M3" s="72" t="s">
        <v>201</v>
      </c>
    </row>
    <row r="4" spans="1:13" x14ac:dyDescent="0.25">
      <c r="A4" s="69" t="s">
        <v>155</v>
      </c>
      <c r="B4" s="69" t="s">
        <v>52</v>
      </c>
      <c r="C4" s="69" t="s">
        <v>103</v>
      </c>
      <c r="D4" s="69" t="s">
        <v>101</v>
      </c>
      <c r="E4" s="70">
        <v>41032.23626666666</v>
      </c>
      <c r="F4" s="70">
        <v>0</v>
      </c>
      <c r="G4" s="71">
        <v>0</v>
      </c>
      <c r="H4" s="70">
        <v>0</v>
      </c>
      <c r="I4" s="71">
        <v>0</v>
      </c>
      <c r="J4" s="70">
        <v>0</v>
      </c>
      <c r="K4" s="71">
        <v>0</v>
      </c>
      <c r="L4" s="70">
        <v>0</v>
      </c>
      <c r="M4" s="72" t="s">
        <v>201</v>
      </c>
    </row>
    <row r="5" spans="1:13" x14ac:dyDescent="0.25">
      <c r="A5" s="69" t="s">
        <v>155</v>
      </c>
      <c r="B5" s="69" t="s">
        <v>52</v>
      </c>
      <c r="C5" s="69" t="s">
        <v>103</v>
      </c>
      <c r="D5" s="69" t="s">
        <v>102</v>
      </c>
      <c r="E5" s="70">
        <v>20516.11813333333</v>
      </c>
      <c r="F5" s="70">
        <v>0</v>
      </c>
      <c r="G5" s="71">
        <v>0</v>
      </c>
      <c r="H5" s="70">
        <v>0</v>
      </c>
      <c r="I5" s="71">
        <v>0</v>
      </c>
      <c r="J5" s="70">
        <v>0</v>
      </c>
      <c r="K5" s="71">
        <v>0</v>
      </c>
      <c r="L5" s="70">
        <v>0</v>
      </c>
      <c r="M5" s="72" t="s">
        <v>201</v>
      </c>
    </row>
    <row r="6" spans="1:13" x14ac:dyDescent="0.25">
      <c r="A6" s="69" t="s">
        <v>155</v>
      </c>
      <c r="B6" s="69" t="s">
        <v>52</v>
      </c>
      <c r="C6" s="69" t="s">
        <v>135</v>
      </c>
      <c r="D6" s="69" t="s">
        <v>136</v>
      </c>
      <c r="E6" s="70">
        <v>116529.73999999999</v>
      </c>
      <c r="F6" s="70">
        <v>0</v>
      </c>
      <c r="G6" s="71">
        <v>0</v>
      </c>
      <c r="H6" s="70">
        <v>0</v>
      </c>
      <c r="I6" s="71">
        <v>0</v>
      </c>
      <c r="J6" s="70">
        <v>0</v>
      </c>
      <c r="K6" s="71">
        <v>0</v>
      </c>
      <c r="L6" s="70">
        <v>0</v>
      </c>
      <c r="M6" s="72" t="s">
        <v>201</v>
      </c>
    </row>
    <row r="7" spans="1:13" ht="30" x14ac:dyDescent="0.25">
      <c r="A7" s="69" t="s">
        <v>155</v>
      </c>
      <c r="B7" s="69" t="s">
        <v>52</v>
      </c>
      <c r="C7" s="69" t="s">
        <v>94</v>
      </c>
      <c r="D7" s="69" t="s">
        <v>51</v>
      </c>
      <c r="E7" s="70">
        <v>66526.931673225001</v>
      </c>
      <c r="F7" s="70">
        <v>0</v>
      </c>
      <c r="G7" s="71">
        <v>0</v>
      </c>
      <c r="H7" s="70">
        <v>0</v>
      </c>
      <c r="I7" s="71">
        <v>0</v>
      </c>
      <c r="J7" s="70">
        <v>0</v>
      </c>
      <c r="K7" s="71">
        <v>0</v>
      </c>
      <c r="L7" s="70">
        <v>0</v>
      </c>
      <c r="M7" s="72" t="s">
        <v>201</v>
      </c>
    </row>
    <row r="8" spans="1:13" ht="30" x14ac:dyDescent="0.25">
      <c r="A8" s="69" t="s">
        <v>155</v>
      </c>
      <c r="B8" s="69" t="s">
        <v>52</v>
      </c>
      <c r="C8" s="69" t="s">
        <v>95</v>
      </c>
      <c r="D8" s="69" t="s">
        <v>168</v>
      </c>
      <c r="E8" s="70">
        <v>27322.570000000007</v>
      </c>
      <c r="F8" s="70">
        <v>27322.570000000007</v>
      </c>
      <c r="G8" s="71">
        <v>1</v>
      </c>
      <c r="H8" s="70">
        <v>27322.570000000007</v>
      </c>
      <c r="I8" s="71">
        <v>1</v>
      </c>
      <c r="J8" s="70">
        <v>27322.570000000007</v>
      </c>
      <c r="K8" s="71">
        <v>1</v>
      </c>
      <c r="L8" s="70">
        <v>27322.570000000007</v>
      </c>
      <c r="M8" s="72" t="s">
        <v>202</v>
      </c>
    </row>
    <row r="9" spans="1:13" ht="30" x14ac:dyDescent="0.25">
      <c r="A9" s="69" t="s">
        <v>155</v>
      </c>
      <c r="B9" s="69" t="s">
        <v>52</v>
      </c>
      <c r="C9" s="69" t="s">
        <v>127</v>
      </c>
      <c r="D9" s="69" t="s">
        <v>168</v>
      </c>
      <c r="E9" s="70">
        <v>3869.4499999999994</v>
      </c>
      <c r="F9" s="70">
        <v>1105.5571428571427</v>
      </c>
      <c r="G9" s="71">
        <v>0.2857142857142857</v>
      </c>
      <c r="H9" s="70">
        <v>0</v>
      </c>
      <c r="I9" s="71">
        <v>0</v>
      </c>
      <c r="J9" s="70">
        <v>0</v>
      </c>
      <c r="K9" s="71">
        <v>0</v>
      </c>
      <c r="L9" s="70">
        <v>0</v>
      </c>
      <c r="M9" s="72" t="s">
        <v>201</v>
      </c>
    </row>
    <row r="10" spans="1:13" ht="30" x14ac:dyDescent="0.25">
      <c r="A10" s="69" t="s">
        <v>155</v>
      </c>
      <c r="B10" s="69" t="s">
        <v>52</v>
      </c>
      <c r="C10" s="69" t="s">
        <v>127</v>
      </c>
      <c r="D10" s="69" t="s">
        <v>74</v>
      </c>
      <c r="E10" s="70">
        <v>552.77857142857135</v>
      </c>
      <c r="F10" s="70">
        <v>552.77857142857135</v>
      </c>
      <c r="G10" s="71">
        <v>1</v>
      </c>
      <c r="H10" s="70">
        <v>552.77857142857135</v>
      </c>
      <c r="I10" s="71">
        <v>1</v>
      </c>
      <c r="J10" s="70">
        <v>552.77857142857135</v>
      </c>
      <c r="K10" s="71">
        <v>1</v>
      </c>
      <c r="L10" s="70">
        <v>552.77857142857135</v>
      </c>
      <c r="M10" s="72" t="s">
        <v>202</v>
      </c>
    </row>
    <row r="11" spans="1:13" ht="30" x14ac:dyDescent="0.25">
      <c r="A11" s="69" t="s">
        <v>155</v>
      </c>
      <c r="B11" s="69" t="s">
        <v>52</v>
      </c>
      <c r="C11" s="69" t="s">
        <v>127</v>
      </c>
      <c r="D11" s="69" t="s">
        <v>46</v>
      </c>
      <c r="E11" s="70">
        <v>3316.6714285714279</v>
      </c>
      <c r="F11" s="70">
        <v>0</v>
      </c>
      <c r="G11" s="71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2" t="s">
        <v>201</v>
      </c>
    </row>
    <row r="12" spans="1:13" ht="30" x14ac:dyDescent="0.25">
      <c r="A12" s="69" t="s">
        <v>155</v>
      </c>
      <c r="B12" s="69" t="s">
        <v>52</v>
      </c>
      <c r="C12" s="69" t="s">
        <v>129</v>
      </c>
      <c r="D12" s="69" t="s">
        <v>74</v>
      </c>
      <c r="E12" s="70">
        <v>12606.699999999999</v>
      </c>
      <c r="F12" s="70">
        <v>12606.699999999999</v>
      </c>
      <c r="G12" s="71">
        <v>1</v>
      </c>
      <c r="H12" s="70">
        <v>12606.699999999999</v>
      </c>
      <c r="I12" s="71">
        <v>1</v>
      </c>
      <c r="J12" s="70">
        <v>12606.699999999999</v>
      </c>
      <c r="K12" s="71">
        <v>1</v>
      </c>
      <c r="L12" s="70">
        <v>12606.699999999999</v>
      </c>
      <c r="M12" s="72" t="s">
        <v>202</v>
      </c>
    </row>
    <row r="13" spans="1:13" ht="30" x14ac:dyDescent="0.25">
      <c r="A13" s="69" t="s">
        <v>155</v>
      </c>
      <c r="B13" s="69" t="s">
        <v>52</v>
      </c>
      <c r="C13" s="69" t="s">
        <v>124</v>
      </c>
      <c r="D13" s="69" t="s">
        <v>74</v>
      </c>
      <c r="E13" s="70">
        <v>11821.4</v>
      </c>
      <c r="F13" s="70">
        <v>11821.4</v>
      </c>
      <c r="G13" s="71">
        <v>1</v>
      </c>
      <c r="H13" s="70">
        <v>11821.4</v>
      </c>
      <c r="I13" s="71">
        <v>1</v>
      </c>
      <c r="J13" s="70">
        <v>11821.4</v>
      </c>
      <c r="K13" s="71">
        <v>1</v>
      </c>
      <c r="L13" s="70">
        <v>11821.4</v>
      </c>
      <c r="M13" s="72" t="s">
        <v>202</v>
      </c>
    </row>
    <row r="14" spans="1:13" ht="30" x14ac:dyDescent="0.25">
      <c r="A14" s="69" t="s">
        <v>155</v>
      </c>
      <c r="B14" s="69" t="s">
        <v>52</v>
      </c>
      <c r="C14" s="69" t="s">
        <v>167</v>
      </c>
      <c r="D14" s="69" t="s">
        <v>74</v>
      </c>
      <c r="E14" s="70">
        <v>13649.199999999997</v>
      </c>
      <c r="F14" s="70">
        <v>13649.199999999997</v>
      </c>
      <c r="G14" s="71">
        <v>1</v>
      </c>
      <c r="H14" s="70">
        <v>13649.199999999997</v>
      </c>
      <c r="I14" s="71">
        <v>1</v>
      </c>
      <c r="J14" s="70">
        <v>13649.199999999997</v>
      </c>
      <c r="K14" s="71">
        <v>1</v>
      </c>
      <c r="L14" s="70">
        <v>13649.199999999997</v>
      </c>
      <c r="M14" s="72" t="s">
        <v>202</v>
      </c>
    </row>
    <row r="15" spans="1:13" ht="30" x14ac:dyDescent="0.25">
      <c r="A15" s="69" t="s">
        <v>155</v>
      </c>
      <c r="B15" s="69" t="s">
        <v>52</v>
      </c>
      <c r="C15" s="69" t="s">
        <v>73</v>
      </c>
      <c r="D15" s="69" t="s">
        <v>74</v>
      </c>
      <c r="E15" s="70">
        <v>18015.695291250006</v>
      </c>
      <c r="F15" s="70">
        <v>12610.986703875004</v>
      </c>
      <c r="G15" s="71">
        <v>0.7</v>
      </c>
      <c r="H15" s="70">
        <v>0</v>
      </c>
      <c r="I15" s="71">
        <v>0</v>
      </c>
      <c r="J15" s="70">
        <v>0</v>
      </c>
      <c r="K15" s="71">
        <v>0</v>
      </c>
      <c r="L15" s="70">
        <v>0</v>
      </c>
      <c r="M15" s="72" t="s">
        <v>201</v>
      </c>
    </row>
    <row r="16" spans="1:13" ht="30" x14ac:dyDescent="0.25">
      <c r="A16" s="69" t="s">
        <v>155</v>
      </c>
      <c r="B16" s="69" t="s">
        <v>52</v>
      </c>
      <c r="C16" s="69" t="s">
        <v>90</v>
      </c>
      <c r="D16" s="69" t="s">
        <v>74</v>
      </c>
      <c r="E16" s="70">
        <v>14499.954724850006</v>
      </c>
      <c r="F16" s="70">
        <v>14499.954724850006</v>
      </c>
      <c r="G16" s="71">
        <v>1</v>
      </c>
      <c r="H16" s="70">
        <v>14499.954724850006</v>
      </c>
      <c r="I16" s="71">
        <v>1</v>
      </c>
      <c r="J16" s="70">
        <v>14499.954724850006</v>
      </c>
      <c r="K16" s="71">
        <v>1</v>
      </c>
      <c r="L16" s="70">
        <v>14499.954724850006</v>
      </c>
      <c r="M16" s="72" t="s">
        <v>202</v>
      </c>
    </row>
    <row r="17" spans="1:13" x14ac:dyDescent="0.25">
      <c r="A17" s="69" t="s">
        <v>155</v>
      </c>
      <c r="B17" s="69" t="s">
        <v>105</v>
      </c>
      <c r="C17" s="69" t="s">
        <v>173</v>
      </c>
      <c r="D17" s="69" t="s">
        <v>107</v>
      </c>
      <c r="E17" s="70">
        <v>1420480</v>
      </c>
      <c r="F17" s="73"/>
      <c r="G17" s="73"/>
      <c r="H17" s="73"/>
      <c r="I17" s="73"/>
      <c r="J17" s="73"/>
      <c r="K17" s="73"/>
      <c r="L17" s="70">
        <v>0</v>
      </c>
      <c r="M17" s="72" t="s">
        <v>201</v>
      </c>
    </row>
    <row r="18" spans="1:13" x14ac:dyDescent="0.25">
      <c r="A18" s="69" t="s">
        <v>155</v>
      </c>
      <c r="B18" s="69" t="s">
        <v>105</v>
      </c>
      <c r="C18" s="69" t="s">
        <v>174</v>
      </c>
      <c r="D18" s="69" t="s">
        <v>107</v>
      </c>
      <c r="E18" s="70">
        <v>352478.99232000008</v>
      </c>
      <c r="F18" s="73"/>
      <c r="G18" s="73"/>
      <c r="H18" s="73"/>
      <c r="I18" s="73"/>
      <c r="J18" s="73"/>
      <c r="K18" s="73"/>
      <c r="L18" s="70">
        <v>0</v>
      </c>
      <c r="M18" s="72" t="s">
        <v>201</v>
      </c>
    </row>
    <row r="19" spans="1:13" x14ac:dyDescent="0.25">
      <c r="A19" s="69" t="s">
        <v>155</v>
      </c>
      <c r="B19" s="69" t="s">
        <v>105</v>
      </c>
      <c r="C19" s="69" t="s">
        <v>41</v>
      </c>
      <c r="D19" s="69" t="s">
        <v>107</v>
      </c>
      <c r="E19" s="70">
        <v>250809.98000000007</v>
      </c>
      <c r="F19" s="73"/>
      <c r="G19" s="73"/>
      <c r="H19" s="73"/>
      <c r="I19" s="73"/>
      <c r="J19" s="73"/>
      <c r="K19" s="73"/>
      <c r="L19" s="70">
        <v>0</v>
      </c>
      <c r="M19" s="72" t="s">
        <v>201</v>
      </c>
    </row>
    <row r="20" spans="1:13" x14ac:dyDescent="0.25">
      <c r="A20" s="69" t="s">
        <v>155</v>
      </c>
      <c r="B20" s="69" t="s">
        <v>105</v>
      </c>
      <c r="C20" s="69" t="s">
        <v>175</v>
      </c>
      <c r="D20" s="69" t="s">
        <v>107</v>
      </c>
      <c r="E20" s="70">
        <v>1244360</v>
      </c>
      <c r="F20" s="73"/>
      <c r="G20" s="73"/>
      <c r="H20" s="73"/>
      <c r="I20" s="73"/>
      <c r="J20" s="73"/>
      <c r="K20" s="73"/>
      <c r="L20" s="70">
        <v>0</v>
      </c>
      <c r="M20" s="72" t="s">
        <v>201</v>
      </c>
    </row>
    <row r="21" spans="1:13" x14ac:dyDescent="0.25">
      <c r="A21" s="69" t="s">
        <v>155</v>
      </c>
      <c r="B21" s="69" t="s">
        <v>105</v>
      </c>
      <c r="C21" s="69" t="s">
        <v>176</v>
      </c>
      <c r="D21" s="69" t="s">
        <v>107</v>
      </c>
      <c r="E21" s="70">
        <v>1216020</v>
      </c>
      <c r="F21" s="73"/>
      <c r="G21" s="73"/>
      <c r="H21" s="73"/>
      <c r="I21" s="73"/>
      <c r="J21" s="73"/>
      <c r="K21" s="73"/>
      <c r="L21" s="70">
        <v>0</v>
      </c>
      <c r="M21" s="72" t="s">
        <v>201</v>
      </c>
    </row>
    <row r="22" spans="1:13" x14ac:dyDescent="0.25">
      <c r="A22" s="69" t="s">
        <v>155</v>
      </c>
      <c r="B22" s="69" t="s">
        <v>105</v>
      </c>
      <c r="C22" s="69" t="s">
        <v>177</v>
      </c>
      <c r="D22" s="69" t="s">
        <v>107</v>
      </c>
      <c r="E22" s="70">
        <v>1165700</v>
      </c>
      <c r="F22" s="73"/>
      <c r="G22" s="73"/>
      <c r="H22" s="73"/>
      <c r="I22" s="73"/>
      <c r="J22" s="73"/>
      <c r="K22" s="73"/>
      <c r="L22" s="70">
        <v>0</v>
      </c>
      <c r="M22" s="72" t="s">
        <v>201</v>
      </c>
    </row>
    <row r="23" spans="1:13" x14ac:dyDescent="0.25">
      <c r="A23" s="69" t="s">
        <v>155</v>
      </c>
      <c r="B23" s="69" t="s">
        <v>105</v>
      </c>
      <c r="C23" s="69" t="s">
        <v>178</v>
      </c>
      <c r="D23" s="69" t="s">
        <v>107</v>
      </c>
      <c r="E23" s="70">
        <v>1049600</v>
      </c>
      <c r="F23" s="73"/>
      <c r="G23" s="73"/>
      <c r="H23" s="73"/>
      <c r="I23" s="73"/>
      <c r="J23" s="73"/>
      <c r="K23" s="73"/>
      <c r="L23" s="70">
        <v>0</v>
      </c>
      <c r="M23" s="72" t="s">
        <v>201</v>
      </c>
    </row>
    <row r="24" spans="1:13" x14ac:dyDescent="0.25">
      <c r="A24" s="69" t="s">
        <v>155</v>
      </c>
      <c r="B24" s="69" t="s">
        <v>105</v>
      </c>
      <c r="C24" s="69" t="s">
        <v>146</v>
      </c>
      <c r="D24" s="69" t="s">
        <v>107</v>
      </c>
      <c r="E24" s="70">
        <v>909930</v>
      </c>
      <c r="F24" s="70">
        <v>590224.86486486485</v>
      </c>
      <c r="G24" s="71">
        <v>0.64864864864864868</v>
      </c>
      <c r="H24" s="70">
        <v>295112.43243243243</v>
      </c>
      <c r="I24" s="71">
        <v>0.32432432432432434</v>
      </c>
      <c r="J24" s="70">
        <v>221334.32432432435</v>
      </c>
      <c r="K24" s="71">
        <v>0.24324324324324326</v>
      </c>
      <c r="L24" s="70">
        <v>0</v>
      </c>
      <c r="M24" s="72" t="s">
        <v>201</v>
      </c>
    </row>
    <row r="25" spans="1:13" x14ac:dyDescent="0.25">
      <c r="A25" s="69" t="s">
        <v>155</v>
      </c>
      <c r="B25" s="69" t="s">
        <v>105</v>
      </c>
      <c r="C25" s="69" t="s">
        <v>172</v>
      </c>
      <c r="D25" s="69" t="s">
        <v>107</v>
      </c>
      <c r="E25" s="70">
        <v>1424750</v>
      </c>
      <c r="F25" s="73"/>
      <c r="G25" s="73"/>
      <c r="H25" s="73"/>
      <c r="I25" s="73"/>
      <c r="J25" s="73"/>
      <c r="K25" s="73"/>
      <c r="L25" s="70">
        <v>0</v>
      </c>
      <c r="M25" s="72" t="s">
        <v>201</v>
      </c>
    </row>
    <row r="26" spans="1:13" x14ac:dyDescent="0.25">
      <c r="A26" s="69" t="s">
        <v>155</v>
      </c>
      <c r="B26" s="69" t="s">
        <v>190</v>
      </c>
      <c r="C26" s="69" t="s">
        <v>172</v>
      </c>
      <c r="D26" s="69" t="s">
        <v>184</v>
      </c>
      <c r="E26" s="70">
        <v>1105480</v>
      </c>
      <c r="F26" s="73"/>
      <c r="G26" s="73"/>
      <c r="H26" s="73"/>
      <c r="I26" s="73"/>
      <c r="J26" s="73"/>
      <c r="K26" s="73"/>
      <c r="L26" s="70">
        <v>0</v>
      </c>
      <c r="M26" s="72" t="s">
        <v>201</v>
      </c>
    </row>
    <row r="27" spans="1:13" x14ac:dyDescent="0.25">
      <c r="A27" s="69" t="s">
        <v>155</v>
      </c>
      <c r="B27" s="69" t="s">
        <v>105</v>
      </c>
      <c r="C27" s="69" t="s">
        <v>147</v>
      </c>
      <c r="D27" s="69" t="s">
        <v>107</v>
      </c>
      <c r="E27" s="70">
        <v>949100</v>
      </c>
      <c r="F27" s="73"/>
      <c r="G27" s="73"/>
      <c r="H27" s="73"/>
      <c r="I27" s="73"/>
      <c r="J27" s="73"/>
      <c r="K27" s="73"/>
      <c r="L27" s="70">
        <v>0</v>
      </c>
      <c r="M27" s="72" t="s">
        <v>201</v>
      </c>
    </row>
    <row r="28" spans="1:13" x14ac:dyDescent="0.25">
      <c r="A28" s="69" t="s">
        <v>155</v>
      </c>
      <c r="B28" s="69" t="s">
        <v>105</v>
      </c>
      <c r="C28" s="69" t="s">
        <v>47</v>
      </c>
      <c r="D28" s="69" t="s">
        <v>107</v>
      </c>
      <c r="E28" s="70">
        <v>398423.89138000004</v>
      </c>
      <c r="F28" s="73"/>
      <c r="G28" s="73"/>
      <c r="H28" s="73"/>
      <c r="I28" s="73"/>
      <c r="J28" s="73"/>
      <c r="K28" s="73"/>
      <c r="L28" s="70">
        <v>0</v>
      </c>
      <c r="M28" s="72" t="s">
        <v>201</v>
      </c>
    </row>
    <row r="29" spans="1:13" x14ac:dyDescent="0.25">
      <c r="A29" s="69" t="s">
        <v>155</v>
      </c>
      <c r="B29" s="69" t="s">
        <v>47</v>
      </c>
      <c r="C29" s="69" t="s">
        <v>48</v>
      </c>
      <c r="D29" s="69" t="s">
        <v>168</v>
      </c>
      <c r="E29" s="70">
        <v>14356.644800000009</v>
      </c>
      <c r="F29" s="70">
        <v>14356.644800000009</v>
      </c>
      <c r="G29" s="71">
        <v>1</v>
      </c>
      <c r="H29" s="70">
        <v>0</v>
      </c>
      <c r="I29" s="71">
        <v>0</v>
      </c>
      <c r="J29" s="70">
        <v>0</v>
      </c>
      <c r="K29" s="71">
        <v>0</v>
      </c>
      <c r="L29" s="70">
        <v>0</v>
      </c>
      <c r="M29" s="72" t="s">
        <v>201</v>
      </c>
    </row>
    <row r="30" spans="1:13" x14ac:dyDescent="0.25">
      <c r="A30" s="69" t="s">
        <v>155</v>
      </c>
      <c r="B30" s="69" t="s">
        <v>47</v>
      </c>
      <c r="C30" s="69" t="s">
        <v>48</v>
      </c>
      <c r="D30" s="69" t="s">
        <v>49</v>
      </c>
      <c r="E30" s="70">
        <v>24226.838100000015</v>
      </c>
      <c r="F30" s="70">
        <v>23329.547800000015</v>
      </c>
      <c r="G30" s="71">
        <v>0.96296296296296291</v>
      </c>
      <c r="H30" s="70">
        <v>20637.676900000013</v>
      </c>
      <c r="I30" s="71">
        <v>0.85185185185185186</v>
      </c>
      <c r="J30" s="70">
        <v>20637.676900000013</v>
      </c>
      <c r="K30" s="71">
        <v>0.85185185185185186</v>
      </c>
      <c r="L30" s="70">
        <v>0</v>
      </c>
      <c r="M30" s="72" t="s">
        <v>201</v>
      </c>
    </row>
    <row r="31" spans="1:13" x14ac:dyDescent="0.25">
      <c r="A31" s="69" t="s">
        <v>155</v>
      </c>
      <c r="B31" s="69" t="s">
        <v>105</v>
      </c>
      <c r="C31" s="69" t="s">
        <v>179</v>
      </c>
      <c r="D31" s="69" t="s">
        <v>107</v>
      </c>
      <c r="E31" s="70">
        <v>270673.31148919999</v>
      </c>
      <c r="F31" s="73"/>
      <c r="G31" s="73"/>
      <c r="H31" s="73"/>
      <c r="I31" s="73"/>
      <c r="J31" s="73"/>
      <c r="K31" s="73"/>
      <c r="L31" s="70">
        <v>0</v>
      </c>
      <c r="M31" s="72" t="s">
        <v>201</v>
      </c>
    </row>
    <row r="32" spans="1:13" x14ac:dyDescent="0.25">
      <c r="A32" s="69" t="s">
        <v>155</v>
      </c>
      <c r="B32" s="69" t="s">
        <v>105</v>
      </c>
      <c r="C32" s="69" t="s">
        <v>180</v>
      </c>
      <c r="D32" s="69" t="s">
        <v>107</v>
      </c>
      <c r="E32" s="70">
        <v>1586230</v>
      </c>
      <c r="F32" s="73"/>
      <c r="G32" s="73"/>
      <c r="H32" s="73"/>
      <c r="I32" s="73"/>
      <c r="J32" s="73"/>
      <c r="K32" s="73"/>
      <c r="L32" s="70">
        <v>0</v>
      </c>
      <c r="M32" s="72" t="s">
        <v>201</v>
      </c>
    </row>
    <row r="33" spans="1:13" x14ac:dyDescent="0.25">
      <c r="A33" s="69" t="s">
        <v>155</v>
      </c>
      <c r="B33" s="69" t="s">
        <v>105</v>
      </c>
      <c r="C33" s="69" t="s">
        <v>181</v>
      </c>
      <c r="D33" s="69" t="s">
        <v>107</v>
      </c>
      <c r="E33" s="70">
        <v>231366.76</v>
      </c>
      <c r="F33" s="70">
        <v>137569.42486486485</v>
      </c>
      <c r="G33" s="71">
        <v>0.59459459459459452</v>
      </c>
      <c r="H33" s="70">
        <v>100050.49081081082</v>
      </c>
      <c r="I33" s="71">
        <v>0.43243243243243246</v>
      </c>
      <c r="J33" s="70">
        <v>50025.245405405411</v>
      </c>
      <c r="K33" s="71">
        <v>0.21621621621621623</v>
      </c>
      <c r="L33" s="70">
        <v>0</v>
      </c>
      <c r="M33" s="72" t="s">
        <v>201</v>
      </c>
    </row>
    <row r="34" spans="1:13" x14ac:dyDescent="0.25">
      <c r="A34" s="69" t="s">
        <v>155</v>
      </c>
      <c r="B34" s="69" t="s">
        <v>105</v>
      </c>
      <c r="C34" s="69" t="s">
        <v>182</v>
      </c>
      <c r="D34" s="69" t="s">
        <v>107</v>
      </c>
      <c r="E34" s="70">
        <v>1407060</v>
      </c>
      <c r="F34" s="73"/>
      <c r="G34" s="73"/>
      <c r="H34" s="73"/>
      <c r="I34" s="73"/>
      <c r="J34" s="73"/>
      <c r="K34" s="73"/>
      <c r="L34" s="70">
        <v>0</v>
      </c>
      <c r="M34" s="72" t="s">
        <v>201</v>
      </c>
    </row>
    <row r="35" spans="1:13" x14ac:dyDescent="0.25">
      <c r="A35" s="69" t="s">
        <v>155</v>
      </c>
      <c r="B35" s="69" t="s">
        <v>105</v>
      </c>
      <c r="C35" s="69" t="s">
        <v>183</v>
      </c>
      <c r="D35" s="69" t="s">
        <v>107</v>
      </c>
      <c r="E35" s="70">
        <v>1425220</v>
      </c>
      <c r="F35" s="73"/>
      <c r="G35" s="73"/>
      <c r="H35" s="73"/>
      <c r="I35" s="73"/>
      <c r="J35" s="73"/>
      <c r="K35" s="73"/>
      <c r="L35" s="70">
        <v>0</v>
      </c>
      <c r="M35" s="72" t="s">
        <v>201</v>
      </c>
    </row>
    <row r="36" spans="1:13" x14ac:dyDescent="0.25">
      <c r="A36" s="69" t="s">
        <v>155</v>
      </c>
      <c r="B36" s="69" t="s">
        <v>44</v>
      </c>
      <c r="C36" s="69" t="s">
        <v>169</v>
      </c>
      <c r="D36" s="69" t="s">
        <v>46</v>
      </c>
      <c r="E36" s="70">
        <v>111189.83999999997</v>
      </c>
      <c r="F36" s="70">
        <v>0</v>
      </c>
      <c r="G36" s="71">
        <v>0</v>
      </c>
      <c r="H36" s="70">
        <v>0</v>
      </c>
      <c r="I36" s="71">
        <v>0</v>
      </c>
      <c r="J36" s="70">
        <v>0</v>
      </c>
      <c r="K36" s="71">
        <v>0</v>
      </c>
      <c r="L36" s="70">
        <v>0</v>
      </c>
      <c r="M36" s="72" t="s">
        <v>201</v>
      </c>
    </row>
    <row r="37" spans="1:13" x14ac:dyDescent="0.25">
      <c r="A37" s="69" t="s">
        <v>155</v>
      </c>
      <c r="B37" s="69" t="s">
        <v>44</v>
      </c>
      <c r="C37" s="69" t="s">
        <v>85</v>
      </c>
      <c r="D37" s="69" t="s">
        <v>46</v>
      </c>
      <c r="E37" s="70">
        <v>112594.33999999989</v>
      </c>
      <c r="F37" s="70">
        <v>0</v>
      </c>
      <c r="G37" s="71">
        <v>0</v>
      </c>
      <c r="H37" s="70">
        <v>0</v>
      </c>
      <c r="I37" s="71">
        <v>0</v>
      </c>
      <c r="J37" s="70">
        <v>0</v>
      </c>
      <c r="K37" s="71">
        <v>0</v>
      </c>
      <c r="L37" s="70">
        <v>0</v>
      </c>
      <c r="M37" s="72" t="s">
        <v>201</v>
      </c>
    </row>
    <row r="38" spans="1:13" x14ac:dyDescent="0.25">
      <c r="A38" s="69" t="s">
        <v>155</v>
      </c>
      <c r="B38" s="69" t="s">
        <v>44</v>
      </c>
      <c r="C38" s="69" t="s">
        <v>82</v>
      </c>
      <c r="D38" s="69" t="s">
        <v>46</v>
      </c>
      <c r="E38" s="70">
        <v>103605.23999999985</v>
      </c>
      <c r="F38" s="70">
        <v>0</v>
      </c>
      <c r="G38" s="71">
        <v>0</v>
      </c>
      <c r="H38" s="70">
        <v>0</v>
      </c>
      <c r="I38" s="71">
        <v>0</v>
      </c>
      <c r="J38" s="70">
        <v>0</v>
      </c>
      <c r="K38" s="71">
        <v>0</v>
      </c>
      <c r="L38" s="70">
        <v>0</v>
      </c>
      <c r="M38" s="72" t="s">
        <v>201</v>
      </c>
    </row>
    <row r="39" spans="1:13" x14ac:dyDescent="0.25">
      <c r="A39" s="69" t="s">
        <v>155</v>
      </c>
      <c r="B39" s="69" t="s">
        <v>44</v>
      </c>
      <c r="C39" s="69" t="s">
        <v>81</v>
      </c>
      <c r="D39" s="69" t="s">
        <v>46</v>
      </c>
      <c r="E39" s="70">
        <v>95925.059999999983</v>
      </c>
      <c r="F39" s="70">
        <v>0</v>
      </c>
      <c r="G39" s="71">
        <v>0</v>
      </c>
      <c r="H39" s="70">
        <v>0</v>
      </c>
      <c r="I39" s="71">
        <v>0</v>
      </c>
      <c r="J39" s="70">
        <v>0</v>
      </c>
      <c r="K39" s="71">
        <v>0</v>
      </c>
      <c r="L39" s="70">
        <v>0</v>
      </c>
      <c r="M39" s="72" t="s">
        <v>201</v>
      </c>
    </row>
    <row r="40" spans="1:13" x14ac:dyDescent="0.25">
      <c r="A40" s="69" t="s">
        <v>155</v>
      </c>
      <c r="B40" s="69" t="s">
        <v>44</v>
      </c>
      <c r="C40" s="69" t="s">
        <v>75</v>
      </c>
      <c r="D40" s="69" t="s">
        <v>46</v>
      </c>
      <c r="E40" s="70">
        <v>95809.140000000101</v>
      </c>
      <c r="F40" s="70">
        <v>0</v>
      </c>
      <c r="G40" s="71">
        <v>0</v>
      </c>
      <c r="H40" s="70">
        <v>0</v>
      </c>
      <c r="I40" s="71">
        <v>0</v>
      </c>
      <c r="J40" s="70">
        <v>0</v>
      </c>
      <c r="K40" s="71">
        <v>0</v>
      </c>
      <c r="L40" s="70">
        <v>0</v>
      </c>
      <c r="M40" s="72" t="s">
        <v>201</v>
      </c>
    </row>
    <row r="41" spans="1:13" x14ac:dyDescent="0.25">
      <c r="A41" s="69" t="s">
        <v>155</v>
      </c>
      <c r="B41" s="69" t="s">
        <v>44</v>
      </c>
      <c r="C41" s="69" t="s">
        <v>72</v>
      </c>
      <c r="D41" s="69" t="s">
        <v>46</v>
      </c>
      <c r="E41" s="70">
        <v>95330.38367840006</v>
      </c>
      <c r="F41" s="70">
        <v>0</v>
      </c>
      <c r="G41" s="71">
        <v>0</v>
      </c>
      <c r="H41" s="70">
        <v>0</v>
      </c>
      <c r="I41" s="71">
        <v>0</v>
      </c>
      <c r="J41" s="70">
        <v>0</v>
      </c>
      <c r="K41" s="71">
        <v>0</v>
      </c>
      <c r="L41" s="70">
        <v>0</v>
      </c>
      <c r="M41" s="72" t="s">
        <v>201</v>
      </c>
    </row>
    <row r="42" spans="1:13" x14ac:dyDescent="0.25">
      <c r="A42" s="69" t="s">
        <v>155</v>
      </c>
      <c r="B42" s="69" t="s">
        <v>44</v>
      </c>
      <c r="C42" s="69" t="s">
        <v>71</v>
      </c>
      <c r="D42" s="69" t="s">
        <v>46</v>
      </c>
      <c r="E42" s="70">
        <v>134751.15000000011</v>
      </c>
      <c r="F42" s="70">
        <v>134751.15000000011</v>
      </c>
      <c r="G42" s="71">
        <v>1</v>
      </c>
      <c r="H42" s="70">
        <v>0</v>
      </c>
      <c r="I42" s="71">
        <v>0</v>
      </c>
      <c r="J42" s="70">
        <v>0</v>
      </c>
      <c r="K42" s="71">
        <v>0</v>
      </c>
      <c r="L42" s="70">
        <v>0</v>
      </c>
      <c r="M42" s="72" t="s">
        <v>201</v>
      </c>
    </row>
    <row r="43" spans="1:13" x14ac:dyDescent="0.25">
      <c r="A43" s="69" t="s">
        <v>155</v>
      </c>
      <c r="B43" s="69" t="s">
        <v>44</v>
      </c>
      <c r="C43" s="69" t="s">
        <v>45</v>
      </c>
      <c r="D43" s="69" t="s">
        <v>46</v>
      </c>
      <c r="E43" s="70">
        <v>68960.59000000004</v>
      </c>
      <c r="F43" s="70">
        <v>68960.59000000004</v>
      </c>
      <c r="G43" s="71">
        <v>1</v>
      </c>
      <c r="H43" s="70">
        <v>68960.59000000004</v>
      </c>
      <c r="I43" s="71">
        <v>1</v>
      </c>
      <c r="J43" s="70">
        <v>68960.59000000004</v>
      </c>
      <c r="K43" s="71">
        <v>1</v>
      </c>
      <c r="L43" s="70">
        <v>68960.59000000004</v>
      </c>
      <c r="M43" s="72" t="s">
        <v>202</v>
      </c>
    </row>
    <row r="44" spans="1:13" x14ac:dyDescent="0.25">
      <c r="A44" s="69" t="s">
        <v>155</v>
      </c>
      <c r="B44" s="69" t="s">
        <v>52</v>
      </c>
      <c r="C44" s="69" t="s">
        <v>76</v>
      </c>
      <c r="D44" s="69" t="s">
        <v>77</v>
      </c>
      <c r="E44" s="70">
        <v>7944.0538461538436</v>
      </c>
      <c r="F44" s="70">
        <v>0</v>
      </c>
      <c r="G44" s="71">
        <v>0</v>
      </c>
      <c r="H44" s="70">
        <v>0</v>
      </c>
      <c r="I44" s="71">
        <v>0</v>
      </c>
      <c r="J44" s="70">
        <v>0</v>
      </c>
      <c r="K44" s="71">
        <v>0</v>
      </c>
      <c r="L44" s="70">
        <v>0</v>
      </c>
      <c r="M44" s="72" t="s">
        <v>201</v>
      </c>
    </row>
    <row r="45" spans="1:13" x14ac:dyDescent="0.25">
      <c r="A45" s="69" t="s">
        <v>155</v>
      </c>
      <c r="B45" s="69" t="s">
        <v>52</v>
      </c>
      <c r="C45" s="69" t="s">
        <v>76</v>
      </c>
      <c r="D45" s="69" t="s">
        <v>78</v>
      </c>
      <c r="E45" s="70">
        <v>81029.349230769207</v>
      </c>
      <c r="F45" s="70">
        <v>0</v>
      </c>
      <c r="G45" s="71">
        <v>0</v>
      </c>
      <c r="H45" s="70">
        <v>0</v>
      </c>
      <c r="I45" s="71">
        <v>0</v>
      </c>
      <c r="J45" s="70">
        <v>0</v>
      </c>
      <c r="K45" s="71">
        <v>0</v>
      </c>
      <c r="L45" s="70">
        <v>0</v>
      </c>
      <c r="M45" s="72" t="s">
        <v>201</v>
      </c>
    </row>
    <row r="46" spans="1:13" x14ac:dyDescent="0.25">
      <c r="A46" s="69" t="s">
        <v>155</v>
      </c>
      <c r="B46" s="69" t="s">
        <v>52</v>
      </c>
      <c r="C46" s="69" t="s">
        <v>76</v>
      </c>
      <c r="D46" s="69" t="s">
        <v>43</v>
      </c>
      <c r="E46" s="70">
        <v>14299.296923076919</v>
      </c>
      <c r="F46" s="70">
        <v>0</v>
      </c>
      <c r="G46" s="71">
        <v>0</v>
      </c>
      <c r="H46" s="70">
        <v>0</v>
      </c>
      <c r="I46" s="71">
        <v>0</v>
      </c>
      <c r="J46" s="70">
        <v>0</v>
      </c>
      <c r="K46" s="71">
        <v>0</v>
      </c>
      <c r="L46" s="70">
        <v>0</v>
      </c>
      <c r="M46" s="72" t="s">
        <v>201</v>
      </c>
    </row>
    <row r="47" spans="1:13" x14ac:dyDescent="0.25">
      <c r="A47" s="69" t="s">
        <v>155</v>
      </c>
      <c r="B47" s="69" t="s">
        <v>52</v>
      </c>
      <c r="C47" s="69" t="s">
        <v>80</v>
      </c>
      <c r="D47" s="69" t="s">
        <v>77</v>
      </c>
      <c r="E47" s="70">
        <v>1403.721935483871</v>
      </c>
      <c r="F47" s="70">
        <v>0</v>
      </c>
      <c r="G47" s="71">
        <v>0</v>
      </c>
      <c r="H47" s="70">
        <v>0</v>
      </c>
      <c r="I47" s="71">
        <v>0</v>
      </c>
      <c r="J47" s="70">
        <v>0</v>
      </c>
      <c r="K47" s="71">
        <v>0</v>
      </c>
      <c r="L47" s="70">
        <v>0</v>
      </c>
      <c r="M47" s="72" t="s">
        <v>201</v>
      </c>
    </row>
    <row r="48" spans="1:13" x14ac:dyDescent="0.25">
      <c r="A48" s="69" t="s">
        <v>155</v>
      </c>
      <c r="B48" s="69" t="s">
        <v>52</v>
      </c>
      <c r="C48" s="69" t="s">
        <v>80</v>
      </c>
      <c r="D48" s="69" t="s">
        <v>78</v>
      </c>
      <c r="E48" s="70">
        <v>50533.989677419355</v>
      </c>
      <c r="F48" s="70">
        <v>30881.882580645164</v>
      </c>
      <c r="G48" s="71">
        <v>0.61111111111111116</v>
      </c>
      <c r="H48" s="70">
        <v>26670.716774193548</v>
      </c>
      <c r="I48" s="71">
        <v>0.52777777777777779</v>
      </c>
      <c r="J48" s="70">
        <v>12633.497419354839</v>
      </c>
      <c r="K48" s="71">
        <v>0.25</v>
      </c>
      <c r="L48" s="70">
        <v>0</v>
      </c>
      <c r="M48" s="72" t="s">
        <v>201</v>
      </c>
    </row>
    <row r="49" spans="1:13" x14ac:dyDescent="0.25">
      <c r="A49" s="69" t="s">
        <v>155</v>
      </c>
      <c r="B49" s="69" t="s">
        <v>52</v>
      </c>
      <c r="C49" s="69" t="s">
        <v>80</v>
      </c>
      <c r="D49" s="69" t="s">
        <v>79</v>
      </c>
      <c r="E49" s="70">
        <v>33689.326451612906</v>
      </c>
      <c r="F49" s="70">
        <v>12633.497419354841</v>
      </c>
      <c r="G49" s="71">
        <v>0.375</v>
      </c>
      <c r="H49" s="70">
        <v>12633.497419354841</v>
      </c>
      <c r="I49" s="71">
        <v>0.375</v>
      </c>
      <c r="J49" s="70">
        <v>4211.1658064516132</v>
      </c>
      <c r="K49" s="71">
        <v>0.125</v>
      </c>
      <c r="L49" s="70">
        <v>0</v>
      </c>
      <c r="M49" s="72" t="s">
        <v>201</v>
      </c>
    </row>
    <row r="50" spans="1:13" ht="45" x14ac:dyDescent="0.25">
      <c r="A50" s="69" t="s">
        <v>155</v>
      </c>
      <c r="B50" s="69" t="s">
        <v>52</v>
      </c>
      <c r="C50" s="69" t="s">
        <v>80</v>
      </c>
      <c r="D50" s="69" t="s">
        <v>196</v>
      </c>
      <c r="E50" s="70">
        <v>1403.721935483871</v>
      </c>
      <c r="F50" s="70">
        <v>0</v>
      </c>
      <c r="G50" s="71">
        <v>0</v>
      </c>
      <c r="H50" s="70">
        <v>0</v>
      </c>
      <c r="I50" s="71">
        <v>0</v>
      </c>
      <c r="J50" s="70">
        <v>0</v>
      </c>
      <c r="K50" s="71">
        <v>0</v>
      </c>
      <c r="L50" s="70">
        <v>0</v>
      </c>
      <c r="M50" s="72" t="s">
        <v>201</v>
      </c>
    </row>
    <row r="51" spans="1:13" x14ac:dyDescent="0.25">
      <c r="A51" s="69" t="s">
        <v>155</v>
      </c>
      <c r="B51" s="69" t="s">
        <v>52</v>
      </c>
      <c r="C51" s="69" t="s">
        <v>83</v>
      </c>
      <c r="D51" s="69" t="s">
        <v>78</v>
      </c>
      <c r="E51" s="70">
        <v>55105.791044776124</v>
      </c>
      <c r="F51" s="70">
        <v>18368.597014925374</v>
      </c>
      <c r="G51" s="71">
        <v>0.33333333333333331</v>
      </c>
      <c r="H51" s="70">
        <v>7347.4388059701496</v>
      </c>
      <c r="I51" s="71">
        <v>0.13333333333333333</v>
      </c>
      <c r="J51" s="70">
        <v>0</v>
      </c>
      <c r="K51" s="71">
        <v>0</v>
      </c>
      <c r="L51" s="70">
        <v>0</v>
      </c>
      <c r="M51" s="72" t="s">
        <v>201</v>
      </c>
    </row>
    <row r="52" spans="1:13" ht="45" x14ac:dyDescent="0.25">
      <c r="A52" s="69" t="s">
        <v>155</v>
      </c>
      <c r="B52" s="69" t="s">
        <v>52</v>
      </c>
      <c r="C52" s="69" t="s">
        <v>83</v>
      </c>
      <c r="D52" s="69" t="s">
        <v>196</v>
      </c>
      <c r="E52" s="70">
        <v>22042.31641791045</v>
      </c>
      <c r="F52" s="70">
        <v>0</v>
      </c>
      <c r="G52" s="71">
        <v>0</v>
      </c>
      <c r="H52" s="70">
        <v>0</v>
      </c>
      <c r="I52" s="71">
        <v>0</v>
      </c>
      <c r="J52" s="70">
        <v>0</v>
      </c>
      <c r="K52" s="71">
        <v>0</v>
      </c>
      <c r="L52" s="70">
        <v>0</v>
      </c>
      <c r="M52" s="72" t="s">
        <v>201</v>
      </c>
    </row>
    <row r="53" spans="1:13" x14ac:dyDescent="0.25">
      <c r="A53" s="69" t="s">
        <v>155</v>
      </c>
      <c r="B53" s="69" t="s">
        <v>52</v>
      </c>
      <c r="C53" s="69" t="s">
        <v>83</v>
      </c>
      <c r="D53" s="69" t="s">
        <v>89</v>
      </c>
      <c r="E53" s="70">
        <v>4898.2925373134331</v>
      </c>
      <c r="F53" s="70">
        <v>0</v>
      </c>
      <c r="G53" s="71">
        <v>0</v>
      </c>
      <c r="H53" s="70">
        <v>0</v>
      </c>
      <c r="I53" s="71">
        <v>0</v>
      </c>
      <c r="J53" s="70">
        <v>0</v>
      </c>
      <c r="K53" s="71">
        <v>0</v>
      </c>
      <c r="L53" s="70">
        <v>0</v>
      </c>
      <c r="M53" s="72" t="s">
        <v>201</v>
      </c>
    </row>
    <row r="54" spans="1:13" x14ac:dyDescent="0.25">
      <c r="A54" s="69" t="s">
        <v>155</v>
      </c>
      <c r="B54" s="69" t="s">
        <v>52</v>
      </c>
      <c r="C54" s="69" t="s">
        <v>86</v>
      </c>
      <c r="D54" s="69" t="s">
        <v>78</v>
      </c>
      <c r="E54" s="70">
        <v>42616.143529411762</v>
      </c>
      <c r="F54" s="70">
        <v>0</v>
      </c>
      <c r="G54" s="71">
        <v>0</v>
      </c>
      <c r="H54" s="70">
        <v>0</v>
      </c>
      <c r="I54" s="71">
        <v>0</v>
      </c>
      <c r="J54" s="70">
        <v>0</v>
      </c>
      <c r="K54" s="71">
        <v>0</v>
      </c>
      <c r="L54" s="70">
        <v>0</v>
      </c>
      <c r="M54" s="72" t="s">
        <v>201</v>
      </c>
    </row>
    <row r="55" spans="1:13" ht="45" x14ac:dyDescent="0.25">
      <c r="A55" s="69" t="s">
        <v>155</v>
      </c>
      <c r="B55" s="69" t="s">
        <v>52</v>
      </c>
      <c r="C55" s="69" t="s">
        <v>86</v>
      </c>
      <c r="D55" s="69" t="s">
        <v>197</v>
      </c>
      <c r="E55" s="70">
        <v>17756.726470588233</v>
      </c>
      <c r="F55" s="70">
        <v>0</v>
      </c>
      <c r="G55" s="71">
        <v>0</v>
      </c>
      <c r="H55" s="70">
        <v>0</v>
      </c>
      <c r="I55" s="71">
        <v>0</v>
      </c>
      <c r="J55" s="70">
        <v>0</v>
      </c>
      <c r="K55" s="71">
        <v>0</v>
      </c>
      <c r="L55" s="70">
        <v>0</v>
      </c>
      <c r="M55" s="72" t="s">
        <v>201</v>
      </c>
    </row>
    <row r="56" spans="1:13" ht="45" x14ac:dyDescent="0.25">
      <c r="A56" s="69" t="s">
        <v>155</v>
      </c>
      <c r="B56" s="69" t="s">
        <v>52</v>
      </c>
      <c r="C56" s="69" t="s">
        <v>86</v>
      </c>
      <c r="D56" s="69" t="s">
        <v>196</v>
      </c>
      <c r="E56" s="70">
        <v>20124.29</v>
      </c>
      <c r="F56" s="70">
        <v>0</v>
      </c>
      <c r="G56" s="71">
        <v>0</v>
      </c>
      <c r="H56" s="70">
        <v>0</v>
      </c>
      <c r="I56" s="71">
        <v>0</v>
      </c>
      <c r="J56" s="70">
        <v>0</v>
      </c>
      <c r="K56" s="71">
        <v>0</v>
      </c>
      <c r="L56" s="70">
        <v>0</v>
      </c>
      <c r="M56" s="72" t="s">
        <v>201</v>
      </c>
    </row>
    <row r="57" spans="1:13" x14ac:dyDescent="0.25">
      <c r="A57" s="69" t="s">
        <v>155</v>
      </c>
      <c r="B57" s="69" t="s">
        <v>52</v>
      </c>
      <c r="C57" s="69" t="s">
        <v>96</v>
      </c>
      <c r="D57" s="69" t="s">
        <v>78</v>
      </c>
      <c r="E57" s="70">
        <v>55990.299677419353</v>
      </c>
      <c r="F57" s="70">
        <v>0</v>
      </c>
      <c r="G57" s="71">
        <v>0</v>
      </c>
      <c r="H57" s="70">
        <v>0</v>
      </c>
      <c r="I57" s="71">
        <v>0</v>
      </c>
      <c r="J57" s="70">
        <v>0</v>
      </c>
      <c r="K57" s="71">
        <v>0</v>
      </c>
      <c r="L57" s="70">
        <v>0</v>
      </c>
      <c r="M57" s="72" t="s">
        <v>201</v>
      </c>
    </row>
    <row r="58" spans="1:13" ht="45" x14ac:dyDescent="0.25">
      <c r="A58" s="69" t="s">
        <v>155</v>
      </c>
      <c r="B58" s="69" t="s">
        <v>52</v>
      </c>
      <c r="C58" s="69" t="s">
        <v>96</v>
      </c>
      <c r="D58" s="69" t="s">
        <v>197</v>
      </c>
      <c r="E58" s="70">
        <v>7178.2435483870959</v>
      </c>
      <c r="F58" s="70">
        <v>0</v>
      </c>
      <c r="G58" s="71">
        <v>0</v>
      </c>
      <c r="H58" s="70">
        <v>0</v>
      </c>
      <c r="I58" s="71">
        <v>0</v>
      </c>
      <c r="J58" s="70">
        <v>0</v>
      </c>
      <c r="K58" s="71">
        <v>0</v>
      </c>
      <c r="L58" s="70">
        <v>0</v>
      </c>
      <c r="M58" s="72" t="s">
        <v>201</v>
      </c>
    </row>
    <row r="59" spans="1:13" ht="45" x14ac:dyDescent="0.25">
      <c r="A59" s="69" t="s">
        <v>155</v>
      </c>
      <c r="B59" s="69" t="s">
        <v>52</v>
      </c>
      <c r="C59" s="69" t="s">
        <v>96</v>
      </c>
      <c r="D59" s="69" t="s">
        <v>196</v>
      </c>
      <c r="E59" s="70">
        <v>10049.540967741934</v>
      </c>
      <c r="F59" s="70">
        <v>2871.297419354838</v>
      </c>
      <c r="G59" s="71">
        <v>0.2857142857142857</v>
      </c>
      <c r="H59" s="70">
        <v>0</v>
      </c>
      <c r="I59" s="71">
        <v>0</v>
      </c>
      <c r="J59" s="70">
        <v>0</v>
      </c>
      <c r="K59" s="71">
        <v>0</v>
      </c>
      <c r="L59" s="70">
        <v>0</v>
      </c>
      <c r="M59" s="72" t="s">
        <v>201</v>
      </c>
    </row>
    <row r="60" spans="1:13" x14ac:dyDescent="0.25">
      <c r="A60" s="69" t="s">
        <v>155</v>
      </c>
      <c r="B60" s="69" t="s">
        <v>52</v>
      </c>
      <c r="C60" s="69" t="s">
        <v>96</v>
      </c>
      <c r="D60" s="69" t="s">
        <v>89</v>
      </c>
      <c r="E60" s="70">
        <v>4306.9461290322579</v>
      </c>
      <c r="F60" s="70">
        <v>0</v>
      </c>
      <c r="G60" s="71">
        <v>0</v>
      </c>
      <c r="H60" s="70">
        <v>0</v>
      </c>
      <c r="I60" s="71">
        <v>0</v>
      </c>
      <c r="J60" s="70">
        <v>0</v>
      </c>
      <c r="K60" s="71">
        <v>0</v>
      </c>
      <c r="L60" s="70">
        <v>0</v>
      </c>
      <c r="M60" s="72" t="s">
        <v>201</v>
      </c>
    </row>
    <row r="61" spans="1:13" x14ac:dyDescent="0.25">
      <c r="A61" s="69" t="s">
        <v>155</v>
      </c>
      <c r="B61" s="69" t="s">
        <v>52</v>
      </c>
      <c r="C61" s="69" t="s">
        <v>96</v>
      </c>
      <c r="D61" s="69" t="s">
        <v>43</v>
      </c>
      <c r="E61" s="70">
        <v>11485.189677419354</v>
      </c>
      <c r="F61" s="70">
        <v>0</v>
      </c>
      <c r="G61" s="71">
        <v>0</v>
      </c>
      <c r="H61" s="70">
        <v>0</v>
      </c>
      <c r="I61" s="71">
        <v>0</v>
      </c>
      <c r="J61" s="70">
        <v>0</v>
      </c>
      <c r="K61" s="71">
        <v>0</v>
      </c>
      <c r="L61" s="70">
        <v>0</v>
      </c>
      <c r="M61" s="72" t="s">
        <v>201</v>
      </c>
    </row>
    <row r="62" spans="1:13" x14ac:dyDescent="0.25">
      <c r="A62" s="69" t="s">
        <v>155</v>
      </c>
      <c r="B62" s="69" t="s">
        <v>52</v>
      </c>
      <c r="C62" s="69" t="s">
        <v>104</v>
      </c>
      <c r="D62" s="69" t="s">
        <v>78</v>
      </c>
      <c r="E62" s="70">
        <v>57547.239130434791</v>
      </c>
      <c r="F62" s="70">
        <v>0</v>
      </c>
      <c r="G62" s="71">
        <v>0</v>
      </c>
      <c r="H62" s="70">
        <v>0</v>
      </c>
      <c r="I62" s="71">
        <v>0</v>
      </c>
      <c r="J62" s="70">
        <v>0</v>
      </c>
      <c r="K62" s="71">
        <v>0</v>
      </c>
      <c r="L62" s="70">
        <v>0</v>
      </c>
      <c r="M62" s="72" t="s">
        <v>201</v>
      </c>
    </row>
    <row r="63" spans="1:13" ht="45" x14ac:dyDescent="0.25">
      <c r="A63" s="69" t="s">
        <v>155</v>
      </c>
      <c r="B63" s="69" t="s">
        <v>52</v>
      </c>
      <c r="C63" s="69" t="s">
        <v>104</v>
      </c>
      <c r="D63" s="69" t="s">
        <v>197</v>
      </c>
      <c r="E63" s="70">
        <v>16624.757971014496</v>
      </c>
      <c r="F63" s="70">
        <v>0</v>
      </c>
      <c r="G63" s="71">
        <v>0</v>
      </c>
      <c r="H63" s="70">
        <v>0</v>
      </c>
      <c r="I63" s="71">
        <v>0</v>
      </c>
      <c r="J63" s="70">
        <v>0</v>
      </c>
      <c r="K63" s="71">
        <v>0</v>
      </c>
      <c r="L63" s="70">
        <v>0</v>
      </c>
      <c r="M63" s="72" t="s">
        <v>201</v>
      </c>
    </row>
    <row r="64" spans="1:13" ht="45" x14ac:dyDescent="0.25">
      <c r="A64" s="69" t="s">
        <v>155</v>
      </c>
      <c r="B64" s="69" t="s">
        <v>52</v>
      </c>
      <c r="C64" s="69" t="s">
        <v>104</v>
      </c>
      <c r="D64" s="69" t="s">
        <v>196</v>
      </c>
      <c r="E64" s="70">
        <v>14067.102898550727</v>
      </c>
      <c r="F64" s="70">
        <v>0</v>
      </c>
      <c r="G64" s="71">
        <v>0</v>
      </c>
      <c r="H64" s="70">
        <v>0</v>
      </c>
      <c r="I64" s="71">
        <v>0</v>
      </c>
      <c r="J64" s="70">
        <v>0</v>
      </c>
      <c r="K64" s="71">
        <v>0</v>
      </c>
      <c r="L64" s="70">
        <v>0</v>
      </c>
      <c r="M64" s="72" t="s">
        <v>201</v>
      </c>
    </row>
    <row r="65" spans="1:13" x14ac:dyDescent="0.25">
      <c r="A65" s="69" t="s">
        <v>155</v>
      </c>
      <c r="B65" s="69" t="s">
        <v>52</v>
      </c>
      <c r="C65" s="69" t="s">
        <v>123</v>
      </c>
      <c r="D65" s="69" t="s">
        <v>78</v>
      </c>
      <c r="E65" s="70">
        <v>50017.495009090911</v>
      </c>
      <c r="F65" s="70">
        <v>0</v>
      </c>
      <c r="G65" s="71">
        <v>0</v>
      </c>
      <c r="H65" s="70">
        <v>0</v>
      </c>
      <c r="I65" s="71">
        <v>0</v>
      </c>
      <c r="J65" s="70">
        <v>0</v>
      </c>
      <c r="K65" s="71">
        <v>0</v>
      </c>
      <c r="L65" s="70">
        <v>0</v>
      </c>
      <c r="M65" s="72" t="s">
        <v>201</v>
      </c>
    </row>
    <row r="66" spans="1:13" x14ac:dyDescent="0.25">
      <c r="A66" s="69" t="s">
        <v>155</v>
      </c>
      <c r="B66" s="69" t="s">
        <v>52</v>
      </c>
      <c r="C66" s="69" t="s">
        <v>123</v>
      </c>
      <c r="D66" s="69" t="s">
        <v>89</v>
      </c>
      <c r="E66" s="70">
        <v>2778.7497227272729</v>
      </c>
      <c r="F66" s="70">
        <v>0</v>
      </c>
      <c r="G66" s="71">
        <v>0</v>
      </c>
      <c r="H66" s="70">
        <v>0</v>
      </c>
      <c r="I66" s="71">
        <v>0</v>
      </c>
      <c r="J66" s="70">
        <v>0</v>
      </c>
      <c r="K66" s="71">
        <v>0</v>
      </c>
      <c r="L66" s="70">
        <v>0</v>
      </c>
      <c r="M66" s="72" t="s">
        <v>201</v>
      </c>
    </row>
    <row r="67" spans="1:13" x14ac:dyDescent="0.25">
      <c r="A67" s="69" t="s">
        <v>155</v>
      </c>
      <c r="B67" s="69" t="s">
        <v>52</v>
      </c>
      <c r="C67" s="69" t="s">
        <v>123</v>
      </c>
      <c r="D67" s="69" t="s">
        <v>43</v>
      </c>
      <c r="E67" s="70">
        <v>8336.2491681818192</v>
      </c>
      <c r="F67" s="70">
        <v>0</v>
      </c>
      <c r="G67" s="71">
        <v>0</v>
      </c>
      <c r="H67" s="70">
        <v>0</v>
      </c>
      <c r="I67" s="71">
        <v>0</v>
      </c>
      <c r="J67" s="70">
        <v>0</v>
      </c>
      <c r="K67" s="71">
        <v>0</v>
      </c>
      <c r="L67" s="70">
        <v>0</v>
      </c>
      <c r="M67" s="72" t="s">
        <v>201</v>
      </c>
    </row>
    <row r="68" spans="1:13" x14ac:dyDescent="0.25">
      <c r="A68" s="69" t="s">
        <v>155</v>
      </c>
      <c r="B68" s="69" t="s">
        <v>52</v>
      </c>
      <c r="C68" s="69" t="s">
        <v>126</v>
      </c>
      <c r="D68" s="69" t="s">
        <v>78</v>
      </c>
      <c r="E68" s="70">
        <v>7858.6046125000021</v>
      </c>
      <c r="F68" s="70">
        <v>0</v>
      </c>
      <c r="G68" s="71">
        <v>0</v>
      </c>
      <c r="H68" s="70">
        <v>0</v>
      </c>
      <c r="I68" s="71">
        <v>0</v>
      </c>
      <c r="J68" s="70">
        <v>0</v>
      </c>
      <c r="K68" s="71">
        <v>0</v>
      </c>
      <c r="L68" s="70">
        <v>0</v>
      </c>
      <c r="M68" s="72" t="s">
        <v>201</v>
      </c>
    </row>
    <row r="69" spans="1:13" x14ac:dyDescent="0.25">
      <c r="A69" s="69" t="s">
        <v>155</v>
      </c>
      <c r="B69" s="69" t="s">
        <v>52</v>
      </c>
      <c r="C69" s="69" t="s">
        <v>126</v>
      </c>
      <c r="D69" s="69" t="s">
        <v>79</v>
      </c>
      <c r="E69" s="70">
        <v>55010.232287500017</v>
      </c>
      <c r="F69" s="70">
        <v>0</v>
      </c>
      <c r="G69" s="71">
        <v>0</v>
      </c>
      <c r="H69" s="70">
        <v>0</v>
      </c>
      <c r="I69" s="71">
        <v>0</v>
      </c>
      <c r="J69" s="70">
        <v>0</v>
      </c>
      <c r="K69" s="71">
        <v>0</v>
      </c>
      <c r="L69" s="70">
        <v>0</v>
      </c>
      <c r="M69" s="72" t="s">
        <v>201</v>
      </c>
    </row>
    <row r="70" spans="1:13" x14ac:dyDescent="0.25">
      <c r="A70" s="69" t="s">
        <v>155</v>
      </c>
      <c r="B70" s="69" t="s">
        <v>52</v>
      </c>
      <c r="C70" s="69" t="s">
        <v>131</v>
      </c>
      <c r="D70" s="69" t="s">
        <v>77</v>
      </c>
      <c r="E70" s="70">
        <v>2134.1211111111111</v>
      </c>
      <c r="F70" s="70">
        <v>0</v>
      </c>
      <c r="G70" s="71">
        <v>0</v>
      </c>
      <c r="H70" s="70">
        <v>0</v>
      </c>
      <c r="I70" s="71">
        <v>0</v>
      </c>
      <c r="J70" s="70">
        <v>0</v>
      </c>
      <c r="K70" s="71">
        <v>0</v>
      </c>
      <c r="L70" s="70">
        <v>0</v>
      </c>
      <c r="M70" s="72" t="s">
        <v>201</v>
      </c>
    </row>
    <row r="71" spans="1:13" x14ac:dyDescent="0.25">
      <c r="A71" s="69" t="s">
        <v>155</v>
      </c>
      <c r="B71" s="69" t="s">
        <v>52</v>
      </c>
      <c r="C71" s="69" t="s">
        <v>131</v>
      </c>
      <c r="D71" s="69" t="s">
        <v>78</v>
      </c>
      <c r="E71" s="70">
        <v>14938.847777777777</v>
      </c>
      <c r="F71" s="70">
        <v>0</v>
      </c>
      <c r="G71" s="71">
        <v>0</v>
      </c>
      <c r="H71" s="70">
        <v>0</v>
      </c>
      <c r="I71" s="71">
        <v>0</v>
      </c>
      <c r="J71" s="70">
        <v>0</v>
      </c>
      <c r="K71" s="71">
        <v>0</v>
      </c>
      <c r="L71" s="70">
        <v>0</v>
      </c>
      <c r="M71" s="72" t="s">
        <v>201</v>
      </c>
    </row>
    <row r="72" spans="1:13" x14ac:dyDescent="0.25">
      <c r="A72" s="69" t="s">
        <v>155</v>
      </c>
      <c r="B72" s="69" t="s">
        <v>52</v>
      </c>
      <c r="C72" s="69" t="s">
        <v>131</v>
      </c>
      <c r="D72" s="69" t="s">
        <v>79</v>
      </c>
      <c r="E72" s="70">
        <v>59755.391111111108</v>
      </c>
      <c r="F72" s="70">
        <v>0</v>
      </c>
      <c r="G72" s="71">
        <v>0</v>
      </c>
      <c r="H72" s="70">
        <v>0</v>
      </c>
      <c r="I72" s="71">
        <v>0</v>
      </c>
      <c r="J72" s="70">
        <v>0</v>
      </c>
      <c r="K72" s="71">
        <v>0</v>
      </c>
      <c r="L72" s="70">
        <v>0</v>
      </c>
      <c r="M72" s="72" t="s">
        <v>201</v>
      </c>
    </row>
    <row r="73" spans="1:13" ht="30" x14ac:dyDescent="0.25">
      <c r="A73" s="69" t="s">
        <v>155</v>
      </c>
      <c r="B73" s="69" t="s">
        <v>52</v>
      </c>
      <c r="C73" s="69" t="s">
        <v>191</v>
      </c>
      <c r="D73" s="69" t="s">
        <v>84</v>
      </c>
      <c r="E73" s="70">
        <v>162000</v>
      </c>
      <c r="F73" s="73"/>
      <c r="G73" s="73"/>
      <c r="H73" s="73"/>
      <c r="I73" s="73"/>
      <c r="J73" s="73"/>
      <c r="K73" s="73"/>
      <c r="L73" s="70">
        <v>0</v>
      </c>
      <c r="M73" s="72" t="s">
        <v>201</v>
      </c>
    </row>
    <row r="74" spans="1:13" ht="30" x14ac:dyDescent="0.25">
      <c r="A74" s="69" t="s">
        <v>155</v>
      </c>
      <c r="B74" s="69" t="s">
        <v>52</v>
      </c>
      <c r="C74" s="69" t="s">
        <v>188</v>
      </c>
      <c r="D74" s="69" t="s">
        <v>84</v>
      </c>
      <c r="E74" s="70">
        <v>3138.4894594594598</v>
      </c>
      <c r="F74" s="73"/>
      <c r="G74" s="73"/>
      <c r="H74" s="73"/>
      <c r="I74" s="73"/>
      <c r="J74" s="73"/>
      <c r="K74" s="73"/>
      <c r="L74" s="70">
        <v>0</v>
      </c>
      <c r="M74" s="72" t="s">
        <v>201</v>
      </c>
    </row>
    <row r="75" spans="1:13" ht="30" x14ac:dyDescent="0.25">
      <c r="A75" s="69" t="s">
        <v>155</v>
      </c>
      <c r="B75" s="69" t="s">
        <v>52</v>
      </c>
      <c r="C75" s="69" t="s">
        <v>188</v>
      </c>
      <c r="D75" s="69" t="s">
        <v>150</v>
      </c>
      <c r="E75" s="70">
        <v>553.85108108108113</v>
      </c>
      <c r="F75" s="73"/>
      <c r="G75" s="73"/>
      <c r="H75" s="73"/>
      <c r="I75" s="73"/>
      <c r="J75" s="73"/>
      <c r="K75" s="73"/>
      <c r="L75" s="70">
        <v>0</v>
      </c>
      <c r="M75" s="72" t="s">
        <v>201</v>
      </c>
    </row>
    <row r="76" spans="1:13" ht="30" x14ac:dyDescent="0.25">
      <c r="A76" s="69" t="s">
        <v>155</v>
      </c>
      <c r="B76" s="69" t="s">
        <v>52</v>
      </c>
      <c r="C76" s="69" t="s">
        <v>188</v>
      </c>
      <c r="D76" s="69" t="s">
        <v>151</v>
      </c>
      <c r="E76" s="70">
        <v>3138.4894594594598</v>
      </c>
      <c r="F76" s="73"/>
      <c r="G76" s="73"/>
      <c r="H76" s="73"/>
      <c r="I76" s="73"/>
      <c r="J76" s="73"/>
      <c r="K76" s="73"/>
      <c r="L76" s="70">
        <v>0</v>
      </c>
      <c r="M76" s="72" t="s">
        <v>201</v>
      </c>
    </row>
    <row r="77" spans="1:13" ht="30" x14ac:dyDescent="0.25">
      <c r="A77" s="72" t="s">
        <v>170</v>
      </c>
      <c r="B77" s="72" t="s">
        <v>170</v>
      </c>
      <c r="C77" s="72" t="s">
        <v>170</v>
      </c>
      <c r="D77" s="72" t="s">
        <v>170</v>
      </c>
      <c r="E77" s="72" t="s">
        <v>203</v>
      </c>
      <c r="F77" s="72" t="s">
        <v>208</v>
      </c>
      <c r="G77" s="72" t="s">
        <v>170</v>
      </c>
      <c r="H77" s="72" t="s">
        <v>209</v>
      </c>
      <c r="I77" s="72" t="s">
        <v>170</v>
      </c>
      <c r="J77" s="72" t="s">
        <v>210</v>
      </c>
      <c r="K77" s="72" t="s">
        <v>170</v>
      </c>
      <c r="L77" s="72" t="s">
        <v>211</v>
      </c>
      <c r="M77" s="7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4" t="s">
        <v>192</v>
      </c>
      <c r="B1" s="74" t="s">
        <v>156</v>
      </c>
      <c r="C1" s="74" t="s">
        <v>193</v>
      </c>
      <c r="D1" s="74" t="s">
        <v>158</v>
      </c>
      <c r="E1" s="74" t="s">
        <v>198</v>
      </c>
      <c r="F1" s="74" t="s">
        <v>160</v>
      </c>
      <c r="G1" s="74" t="s">
        <v>161</v>
      </c>
      <c r="H1" s="74" t="s">
        <v>162</v>
      </c>
      <c r="I1" s="74" t="s">
        <v>186</v>
      </c>
      <c r="J1" s="74" t="s">
        <v>164</v>
      </c>
      <c r="K1" s="74" t="s">
        <v>187</v>
      </c>
      <c r="L1" s="74" t="s">
        <v>199</v>
      </c>
      <c r="M1" s="74" t="s">
        <v>200</v>
      </c>
    </row>
    <row r="2" spans="1:13" ht="30" x14ac:dyDescent="0.25">
      <c r="A2" s="75" t="s">
        <v>155</v>
      </c>
      <c r="B2" s="75" t="s">
        <v>52</v>
      </c>
      <c r="C2" s="75" t="s">
        <v>127</v>
      </c>
      <c r="D2" s="75" t="s">
        <v>74</v>
      </c>
      <c r="E2" s="76">
        <v>4422.2285714285708</v>
      </c>
      <c r="F2" s="76">
        <v>1658.3357142857139</v>
      </c>
      <c r="G2" s="77">
        <v>0.375</v>
      </c>
      <c r="H2" s="76">
        <v>552.77857142857135</v>
      </c>
      <c r="I2" s="77">
        <v>0.125</v>
      </c>
      <c r="J2" s="76">
        <v>552.77857142857135</v>
      </c>
      <c r="K2" s="77">
        <v>0.125</v>
      </c>
      <c r="L2" s="76">
        <v>0</v>
      </c>
      <c r="M2" s="78" t="s">
        <v>201</v>
      </c>
    </row>
    <row r="3" spans="1:13" ht="30" x14ac:dyDescent="0.25">
      <c r="A3" s="75" t="s">
        <v>155</v>
      </c>
      <c r="B3" s="75" t="s">
        <v>52</v>
      </c>
      <c r="C3" s="75" t="s">
        <v>127</v>
      </c>
      <c r="D3" s="75" t="s">
        <v>46</v>
      </c>
      <c r="E3" s="76">
        <v>3316.6714285714279</v>
      </c>
      <c r="F3" s="76">
        <v>0</v>
      </c>
      <c r="G3" s="77">
        <v>0</v>
      </c>
      <c r="H3" s="76">
        <v>0</v>
      </c>
      <c r="I3" s="77">
        <v>0</v>
      </c>
      <c r="J3" s="76">
        <v>0</v>
      </c>
      <c r="K3" s="77">
        <v>0</v>
      </c>
      <c r="L3" s="76">
        <v>0</v>
      </c>
      <c r="M3" s="78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62" t="s">
        <v>192</v>
      </c>
      <c r="B1" s="62" t="s">
        <v>156</v>
      </c>
      <c r="C1" s="62" t="s">
        <v>193</v>
      </c>
      <c r="D1" s="62" t="s">
        <v>158</v>
      </c>
      <c r="E1" s="62" t="s">
        <v>198</v>
      </c>
      <c r="F1" s="62" t="s">
        <v>160</v>
      </c>
      <c r="G1" s="62" t="s">
        <v>161</v>
      </c>
      <c r="H1" s="62" t="s">
        <v>162</v>
      </c>
      <c r="I1" s="62" t="s">
        <v>186</v>
      </c>
      <c r="J1" s="62" t="s">
        <v>164</v>
      </c>
      <c r="K1" s="62" t="s">
        <v>187</v>
      </c>
      <c r="L1" s="62" t="s">
        <v>199</v>
      </c>
      <c r="M1" s="62" t="s">
        <v>200</v>
      </c>
    </row>
    <row r="2" spans="1:13" x14ac:dyDescent="0.25">
      <c r="A2" s="63" t="s">
        <v>155</v>
      </c>
      <c r="B2" s="63" t="s">
        <v>52</v>
      </c>
      <c r="C2" s="63" t="s">
        <v>100</v>
      </c>
      <c r="D2" s="63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4" t="s">
        <v>201</v>
      </c>
    </row>
    <row r="3" spans="1:13" x14ac:dyDescent="0.25">
      <c r="A3" s="63" t="s">
        <v>155</v>
      </c>
      <c r="B3" s="63" t="s">
        <v>52</v>
      </c>
      <c r="C3" s="63" t="s">
        <v>100</v>
      </c>
      <c r="D3" s="63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4" t="s">
        <v>201</v>
      </c>
    </row>
    <row r="4" spans="1:13" x14ac:dyDescent="0.25">
      <c r="A4" s="63" t="s">
        <v>155</v>
      </c>
      <c r="B4" s="63" t="s">
        <v>52</v>
      </c>
      <c r="C4" s="63" t="s">
        <v>103</v>
      </c>
      <c r="D4" s="63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4" t="s">
        <v>201</v>
      </c>
    </row>
    <row r="5" spans="1:13" x14ac:dyDescent="0.25">
      <c r="A5" s="63" t="s">
        <v>155</v>
      </c>
      <c r="B5" s="63" t="s">
        <v>52</v>
      </c>
      <c r="C5" s="63" t="s">
        <v>103</v>
      </c>
      <c r="D5" s="63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4" t="s">
        <v>201</v>
      </c>
    </row>
    <row r="6" spans="1:13" x14ac:dyDescent="0.25">
      <c r="A6" s="63" t="s">
        <v>155</v>
      </c>
      <c r="B6" s="63" t="s">
        <v>52</v>
      </c>
      <c r="C6" s="63" t="s">
        <v>135</v>
      </c>
      <c r="D6" s="63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4" t="s">
        <v>201</v>
      </c>
    </row>
    <row r="7" spans="1:13" ht="30" x14ac:dyDescent="0.25">
      <c r="A7" s="63" t="s">
        <v>155</v>
      </c>
      <c r="B7" s="63" t="s">
        <v>52</v>
      </c>
      <c r="C7" s="63" t="s">
        <v>94</v>
      </c>
      <c r="D7" s="63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4" t="s">
        <v>201</v>
      </c>
    </row>
    <row r="8" spans="1:13" ht="30" x14ac:dyDescent="0.25">
      <c r="A8" s="63" t="s">
        <v>155</v>
      </c>
      <c r="B8" s="63" t="s">
        <v>52</v>
      </c>
      <c r="C8" s="63" t="s">
        <v>95</v>
      </c>
      <c r="D8" s="63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4" t="s">
        <v>202</v>
      </c>
    </row>
    <row r="9" spans="1:13" ht="30" x14ac:dyDescent="0.25">
      <c r="A9" s="63" t="s">
        <v>155</v>
      </c>
      <c r="B9" s="63" t="s">
        <v>52</v>
      </c>
      <c r="C9" s="63" t="s">
        <v>127</v>
      </c>
      <c r="D9" s="63" t="s">
        <v>168</v>
      </c>
      <c r="E9" s="66">
        <v>4167.0999999999995</v>
      </c>
      <c r="F9" s="66">
        <v>1190.5999999999997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4" t="s">
        <v>201</v>
      </c>
    </row>
    <row r="10" spans="1:13" ht="30" x14ac:dyDescent="0.25">
      <c r="A10" s="63" t="s">
        <v>155</v>
      </c>
      <c r="B10" s="63" t="s">
        <v>52</v>
      </c>
      <c r="C10" s="63" t="s">
        <v>127</v>
      </c>
      <c r="D10" s="63" t="s">
        <v>46</v>
      </c>
      <c r="E10" s="66">
        <v>3571.7999999999997</v>
      </c>
      <c r="F10" s="66">
        <v>0</v>
      </c>
      <c r="G10" s="67">
        <v>0</v>
      </c>
      <c r="H10" s="66">
        <v>0</v>
      </c>
      <c r="I10" s="67">
        <v>0</v>
      </c>
      <c r="J10" s="66">
        <v>0</v>
      </c>
      <c r="K10" s="67">
        <v>0</v>
      </c>
      <c r="L10" s="66">
        <v>0</v>
      </c>
      <c r="M10" s="64" t="s">
        <v>201</v>
      </c>
    </row>
    <row r="11" spans="1:13" ht="30" x14ac:dyDescent="0.25">
      <c r="A11" s="63" t="s">
        <v>155</v>
      </c>
      <c r="B11" s="63" t="s">
        <v>52</v>
      </c>
      <c r="C11" s="63" t="s">
        <v>129</v>
      </c>
      <c r="D11" s="63" t="s">
        <v>74</v>
      </c>
      <c r="E11" s="66">
        <v>12606.699999999999</v>
      </c>
      <c r="F11" s="66">
        <v>12606.699999999999</v>
      </c>
      <c r="G11" s="67">
        <v>1</v>
      </c>
      <c r="H11" s="66">
        <v>12606.699999999999</v>
      </c>
      <c r="I11" s="67">
        <v>1</v>
      </c>
      <c r="J11" s="66">
        <v>12606.699999999999</v>
      </c>
      <c r="K11" s="67">
        <v>1</v>
      </c>
      <c r="L11" s="66">
        <v>12606.699999999999</v>
      </c>
      <c r="M11" s="64" t="s">
        <v>202</v>
      </c>
    </row>
    <row r="12" spans="1:13" ht="30" x14ac:dyDescent="0.25">
      <c r="A12" s="63" t="s">
        <v>155</v>
      </c>
      <c r="B12" s="63" t="s">
        <v>52</v>
      </c>
      <c r="C12" s="63" t="s">
        <v>124</v>
      </c>
      <c r="D12" s="63" t="s">
        <v>74</v>
      </c>
      <c r="E12" s="66">
        <v>11821.4</v>
      </c>
      <c r="F12" s="66">
        <v>11821.4</v>
      </c>
      <c r="G12" s="67">
        <v>1</v>
      </c>
      <c r="H12" s="66">
        <v>11821.4</v>
      </c>
      <c r="I12" s="67">
        <v>1</v>
      </c>
      <c r="J12" s="66">
        <v>11821.4</v>
      </c>
      <c r="K12" s="67">
        <v>1</v>
      </c>
      <c r="L12" s="66">
        <v>11821.4</v>
      </c>
      <c r="M12" s="64" t="s">
        <v>202</v>
      </c>
    </row>
    <row r="13" spans="1:13" ht="30" x14ac:dyDescent="0.25">
      <c r="A13" s="63" t="s">
        <v>155</v>
      </c>
      <c r="B13" s="63" t="s">
        <v>52</v>
      </c>
      <c r="C13" s="63" t="s">
        <v>167</v>
      </c>
      <c r="D13" s="63" t="s">
        <v>74</v>
      </c>
      <c r="E13" s="66">
        <v>13649.199999999997</v>
      </c>
      <c r="F13" s="66">
        <v>13649.199999999997</v>
      </c>
      <c r="G13" s="67">
        <v>1</v>
      </c>
      <c r="H13" s="66">
        <v>13649.199999999997</v>
      </c>
      <c r="I13" s="67">
        <v>1</v>
      </c>
      <c r="J13" s="66">
        <v>13649.199999999997</v>
      </c>
      <c r="K13" s="67">
        <v>1</v>
      </c>
      <c r="L13" s="66">
        <v>13649.199999999997</v>
      </c>
      <c r="M13" s="64" t="s">
        <v>202</v>
      </c>
    </row>
    <row r="14" spans="1:13" ht="30" x14ac:dyDescent="0.25">
      <c r="A14" s="63" t="s">
        <v>155</v>
      </c>
      <c r="B14" s="63" t="s">
        <v>52</v>
      </c>
      <c r="C14" s="63" t="s">
        <v>73</v>
      </c>
      <c r="D14" s="63" t="s">
        <v>74</v>
      </c>
      <c r="E14" s="66">
        <v>18015.695291250006</v>
      </c>
      <c r="F14" s="66">
        <v>12610.986703875004</v>
      </c>
      <c r="G14" s="67">
        <v>0.7</v>
      </c>
      <c r="H14" s="66">
        <v>0</v>
      </c>
      <c r="I14" s="67">
        <v>0</v>
      </c>
      <c r="J14" s="66">
        <v>0</v>
      </c>
      <c r="K14" s="67">
        <v>0</v>
      </c>
      <c r="L14" s="66">
        <v>0</v>
      </c>
      <c r="M14" s="64" t="s">
        <v>201</v>
      </c>
    </row>
    <row r="15" spans="1:13" ht="30" x14ac:dyDescent="0.25">
      <c r="A15" s="63" t="s">
        <v>155</v>
      </c>
      <c r="B15" s="63" t="s">
        <v>52</v>
      </c>
      <c r="C15" s="63" t="s">
        <v>90</v>
      </c>
      <c r="D15" s="63" t="s">
        <v>74</v>
      </c>
      <c r="E15" s="66">
        <v>14499.954724850006</v>
      </c>
      <c r="F15" s="66">
        <v>14499.954724850006</v>
      </c>
      <c r="G15" s="67">
        <v>1</v>
      </c>
      <c r="H15" s="66">
        <v>14499.954724850006</v>
      </c>
      <c r="I15" s="67">
        <v>1</v>
      </c>
      <c r="J15" s="66">
        <v>14499.954724850006</v>
      </c>
      <c r="K15" s="67">
        <v>1</v>
      </c>
      <c r="L15" s="66">
        <v>14499.954724850006</v>
      </c>
      <c r="M15" s="64" t="s">
        <v>202</v>
      </c>
    </row>
    <row r="16" spans="1:13" x14ac:dyDescent="0.25">
      <c r="A16" s="63" t="s">
        <v>155</v>
      </c>
      <c r="B16" s="63" t="s">
        <v>105</v>
      </c>
      <c r="C16" s="63" t="s">
        <v>173</v>
      </c>
      <c r="D16" s="63" t="s">
        <v>107</v>
      </c>
      <c r="E16" s="66">
        <v>1420480</v>
      </c>
      <c r="F16" s="65"/>
      <c r="G16" s="65"/>
      <c r="H16" s="65"/>
      <c r="I16" s="65"/>
      <c r="J16" s="65"/>
      <c r="K16" s="65"/>
      <c r="L16" s="66">
        <v>0</v>
      </c>
      <c r="M16" s="64" t="s">
        <v>201</v>
      </c>
    </row>
    <row r="17" spans="1:13" x14ac:dyDescent="0.25">
      <c r="A17" s="63" t="s">
        <v>155</v>
      </c>
      <c r="B17" s="63" t="s">
        <v>105</v>
      </c>
      <c r="C17" s="63" t="s">
        <v>174</v>
      </c>
      <c r="D17" s="63" t="s">
        <v>107</v>
      </c>
      <c r="E17" s="66">
        <v>352478.99232000008</v>
      </c>
      <c r="F17" s="65"/>
      <c r="G17" s="65"/>
      <c r="H17" s="65"/>
      <c r="I17" s="65"/>
      <c r="J17" s="65"/>
      <c r="K17" s="65"/>
      <c r="L17" s="66">
        <v>0</v>
      </c>
      <c r="M17" s="64" t="s">
        <v>201</v>
      </c>
    </row>
    <row r="18" spans="1:13" x14ac:dyDescent="0.25">
      <c r="A18" s="63" t="s">
        <v>155</v>
      </c>
      <c r="B18" s="63" t="s">
        <v>105</v>
      </c>
      <c r="C18" s="63" t="s">
        <v>41</v>
      </c>
      <c r="D18" s="63" t="s">
        <v>107</v>
      </c>
      <c r="E18" s="66">
        <v>250809.98000000007</v>
      </c>
      <c r="F18" s="65"/>
      <c r="G18" s="65"/>
      <c r="H18" s="65"/>
      <c r="I18" s="65"/>
      <c r="J18" s="65"/>
      <c r="K18" s="65"/>
      <c r="L18" s="66">
        <v>0</v>
      </c>
      <c r="M18" s="64" t="s">
        <v>201</v>
      </c>
    </row>
    <row r="19" spans="1:13" x14ac:dyDescent="0.25">
      <c r="A19" s="63" t="s">
        <v>155</v>
      </c>
      <c r="B19" s="63" t="s">
        <v>105</v>
      </c>
      <c r="C19" s="63" t="s">
        <v>175</v>
      </c>
      <c r="D19" s="63" t="s">
        <v>107</v>
      </c>
      <c r="E19" s="66">
        <v>1244360</v>
      </c>
      <c r="F19" s="65"/>
      <c r="G19" s="65"/>
      <c r="H19" s="65"/>
      <c r="I19" s="65"/>
      <c r="J19" s="65"/>
      <c r="K19" s="65"/>
      <c r="L19" s="66">
        <v>0</v>
      </c>
      <c r="M19" s="64" t="s">
        <v>201</v>
      </c>
    </row>
    <row r="20" spans="1:13" x14ac:dyDescent="0.25">
      <c r="A20" s="63" t="s">
        <v>155</v>
      </c>
      <c r="B20" s="63" t="s">
        <v>105</v>
      </c>
      <c r="C20" s="63" t="s">
        <v>176</v>
      </c>
      <c r="D20" s="63" t="s">
        <v>107</v>
      </c>
      <c r="E20" s="66">
        <v>1216020</v>
      </c>
      <c r="F20" s="65"/>
      <c r="G20" s="65"/>
      <c r="H20" s="65"/>
      <c r="I20" s="65"/>
      <c r="J20" s="65"/>
      <c r="K20" s="65"/>
      <c r="L20" s="66">
        <v>0</v>
      </c>
      <c r="M20" s="64" t="s">
        <v>201</v>
      </c>
    </row>
    <row r="21" spans="1:13" x14ac:dyDescent="0.25">
      <c r="A21" s="63" t="s">
        <v>155</v>
      </c>
      <c r="B21" s="63" t="s">
        <v>105</v>
      </c>
      <c r="C21" s="63" t="s">
        <v>177</v>
      </c>
      <c r="D21" s="63" t="s">
        <v>107</v>
      </c>
      <c r="E21" s="66">
        <v>1165700</v>
      </c>
      <c r="F21" s="65"/>
      <c r="G21" s="65"/>
      <c r="H21" s="65"/>
      <c r="I21" s="65"/>
      <c r="J21" s="65"/>
      <c r="K21" s="65"/>
      <c r="L21" s="66">
        <v>0</v>
      </c>
      <c r="M21" s="64" t="s">
        <v>201</v>
      </c>
    </row>
    <row r="22" spans="1:13" x14ac:dyDescent="0.25">
      <c r="A22" s="63" t="s">
        <v>155</v>
      </c>
      <c r="B22" s="63" t="s">
        <v>105</v>
      </c>
      <c r="C22" s="63" t="s">
        <v>178</v>
      </c>
      <c r="D22" s="63" t="s">
        <v>107</v>
      </c>
      <c r="E22" s="66">
        <v>1049600</v>
      </c>
      <c r="F22" s="65"/>
      <c r="G22" s="65"/>
      <c r="H22" s="65"/>
      <c r="I22" s="65"/>
      <c r="J22" s="65"/>
      <c r="K22" s="65"/>
      <c r="L22" s="66">
        <v>0</v>
      </c>
      <c r="M22" s="64" t="s">
        <v>201</v>
      </c>
    </row>
    <row r="23" spans="1:13" x14ac:dyDescent="0.25">
      <c r="A23" s="63" t="s">
        <v>155</v>
      </c>
      <c r="B23" s="63" t="s">
        <v>105</v>
      </c>
      <c r="C23" s="63" t="s">
        <v>146</v>
      </c>
      <c r="D23" s="63" t="s">
        <v>107</v>
      </c>
      <c r="E23" s="66">
        <v>909930</v>
      </c>
      <c r="F23" s="66">
        <v>590224.86486486485</v>
      </c>
      <c r="G23" s="67">
        <v>0.64864864864864868</v>
      </c>
      <c r="H23" s="66">
        <v>196741.62162162163</v>
      </c>
      <c r="I23" s="67">
        <v>0.21621621621621623</v>
      </c>
      <c r="J23" s="66">
        <v>0</v>
      </c>
      <c r="K23" s="67">
        <v>0</v>
      </c>
      <c r="L23" s="66">
        <v>0</v>
      </c>
      <c r="M23" s="64" t="s">
        <v>201</v>
      </c>
    </row>
    <row r="24" spans="1:13" x14ac:dyDescent="0.25">
      <c r="A24" s="63" t="s">
        <v>155</v>
      </c>
      <c r="B24" s="63" t="s">
        <v>105</v>
      </c>
      <c r="C24" s="63" t="s">
        <v>172</v>
      </c>
      <c r="D24" s="63" t="s">
        <v>107</v>
      </c>
      <c r="E24" s="66">
        <v>1424750</v>
      </c>
      <c r="F24" s="65"/>
      <c r="G24" s="65"/>
      <c r="H24" s="65"/>
      <c r="I24" s="65"/>
      <c r="J24" s="65"/>
      <c r="K24" s="65"/>
      <c r="L24" s="66">
        <v>0</v>
      </c>
      <c r="M24" s="64" t="s">
        <v>201</v>
      </c>
    </row>
    <row r="25" spans="1:13" x14ac:dyDescent="0.25">
      <c r="A25" s="63" t="s">
        <v>155</v>
      </c>
      <c r="B25" s="63" t="s">
        <v>190</v>
      </c>
      <c r="C25" s="63" t="s">
        <v>172</v>
      </c>
      <c r="D25" s="63" t="s">
        <v>184</v>
      </c>
      <c r="E25" s="66">
        <v>1105480</v>
      </c>
      <c r="F25" s="65"/>
      <c r="G25" s="65"/>
      <c r="H25" s="65"/>
      <c r="I25" s="65"/>
      <c r="J25" s="65"/>
      <c r="K25" s="65"/>
      <c r="L25" s="66">
        <v>0</v>
      </c>
      <c r="M25" s="64" t="s">
        <v>201</v>
      </c>
    </row>
    <row r="26" spans="1:13" x14ac:dyDescent="0.25">
      <c r="A26" s="63" t="s">
        <v>155</v>
      </c>
      <c r="B26" s="63" t="s">
        <v>105</v>
      </c>
      <c r="C26" s="63" t="s">
        <v>147</v>
      </c>
      <c r="D26" s="63" t="s">
        <v>107</v>
      </c>
      <c r="E26" s="66">
        <v>949100</v>
      </c>
      <c r="F26" s="65"/>
      <c r="G26" s="65"/>
      <c r="H26" s="65"/>
      <c r="I26" s="65"/>
      <c r="J26" s="65"/>
      <c r="K26" s="65"/>
      <c r="L26" s="66">
        <v>0</v>
      </c>
      <c r="M26" s="64" t="s">
        <v>201</v>
      </c>
    </row>
    <row r="27" spans="1:13" x14ac:dyDescent="0.25">
      <c r="A27" s="63" t="s">
        <v>155</v>
      </c>
      <c r="B27" s="63" t="s">
        <v>105</v>
      </c>
      <c r="C27" s="63" t="s">
        <v>47</v>
      </c>
      <c r="D27" s="63" t="s">
        <v>107</v>
      </c>
      <c r="E27" s="66">
        <v>398423.89138000004</v>
      </c>
      <c r="F27" s="65"/>
      <c r="G27" s="65"/>
      <c r="H27" s="65"/>
      <c r="I27" s="65"/>
      <c r="J27" s="65"/>
      <c r="K27" s="65"/>
      <c r="L27" s="66">
        <v>0</v>
      </c>
      <c r="M27" s="64" t="s">
        <v>201</v>
      </c>
    </row>
    <row r="28" spans="1:13" x14ac:dyDescent="0.25">
      <c r="A28" s="63" t="s">
        <v>155</v>
      </c>
      <c r="B28" s="63" t="s">
        <v>47</v>
      </c>
      <c r="C28" s="63" t="s">
        <v>48</v>
      </c>
      <c r="D28" s="63" t="s">
        <v>168</v>
      </c>
      <c r="E28" s="66">
        <v>14030.357418181828</v>
      </c>
      <c r="F28" s="66">
        <v>14030.357418181828</v>
      </c>
      <c r="G28" s="67">
        <v>1</v>
      </c>
      <c r="H28" s="66">
        <v>0</v>
      </c>
      <c r="I28" s="67">
        <v>0</v>
      </c>
      <c r="J28" s="66">
        <v>0</v>
      </c>
      <c r="K28" s="67">
        <v>0</v>
      </c>
      <c r="L28" s="66">
        <v>0</v>
      </c>
      <c r="M28" s="64" t="s">
        <v>201</v>
      </c>
    </row>
    <row r="29" spans="1:13" x14ac:dyDescent="0.25">
      <c r="A29" s="63" t="s">
        <v>155</v>
      </c>
      <c r="B29" s="63" t="s">
        <v>47</v>
      </c>
      <c r="C29" s="63" t="s">
        <v>48</v>
      </c>
      <c r="D29" s="63" t="s">
        <v>49</v>
      </c>
      <c r="E29" s="66">
        <v>24553.125481818199</v>
      </c>
      <c r="F29" s="66">
        <v>23676.228143181834</v>
      </c>
      <c r="G29" s="67">
        <v>0.9642857142857143</v>
      </c>
      <c r="H29" s="66">
        <v>21045.536127272742</v>
      </c>
      <c r="I29" s="67">
        <v>0.85714285714285721</v>
      </c>
      <c r="J29" s="66">
        <v>20168.638788636377</v>
      </c>
      <c r="K29" s="67">
        <v>0.8214285714285714</v>
      </c>
      <c r="L29" s="66">
        <v>0</v>
      </c>
      <c r="M29" s="64" t="s">
        <v>201</v>
      </c>
    </row>
    <row r="30" spans="1:13" x14ac:dyDescent="0.25">
      <c r="A30" s="63" t="s">
        <v>155</v>
      </c>
      <c r="B30" s="63" t="s">
        <v>105</v>
      </c>
      <c r="C30" s="63" t="s">
        <v>179</v>
      </c>
      <c r="D30" s="63" t="s">
        <v>107</v>
      </c>
      <c r="E30" s="66">
        <v>270673.31148919999</v>
      </c>
      <c r="F30" s="65"/>
      <c r="G30" s="65"/>
      <c r="H30" s="65"/>
      <c r="I30" s="65"/>
      <c r="J30" s="65"/>
      <c r="K30" s="65"/>
      <c r="L30" s="66">
        <v>0</v>
      </c>
      <c r="M30" s="64" t="s">
        <v>201</v>
      </c>
    </row>
    <row r="31" spans="1:13" x14ac:dyDescent="0.25">
      <c r="A31" s="63" t="s">
        <v>155</v>
      </c>
      <c r="B31" s="63" t="s">
        <v>105</v>
      </c>
      <c r="C31" s="63" t="s">
        <v>180</v>
      </c>
      <c r="D31" s="63" t="s">
        <v>107</v>
      </c>
      <c r="E31" s="66">
        <v>1586230</v>
      </c>
      <c r="F31" s="65"/>
      <c r="G31" s="65"/>
      <c r="H31" s="65"/>
      <c r="I31" s="65"/>
      <c r="J31" s="65"/>
      <c r="K31" s="65"/>
      <c r="L31" s="66">
        <v>0</v>
      </c>
      <c r="M31" s="64" t="s">
        <v>201</v>
      </c>
    </row>
    <row r="32" spans="1:13" x14ac:dyDescent="0.25">
      <c r="A32" s="63" t="s">
        <v>155</v>
      </c>
      <c r="B32" s="63" t="s">
        <v>105</v>
      </c>
      <c r="C32" s="63" t="s">
        <v>181</v>
      </c>
      <c r="D32" s="63" t="s">
        <v>107</v>
      </c>
      <c r="E32" s="66">
        <v>231366.76</v>
      </c>
      <c r="F32" s="66">
        <v>162582.04756756758</v>
      </c>
      <c r="G32" s="67">
        <v>0.70270270270270274</v>
      </c>
      <c r="H32" s="66">
        <v>75037.868108108116</v>
      </c>
      <c r="I32" s="67">
        <v>0.32432432432432434</v>
      </c>
      <c r="J32" s="66">
        <v>65658.134594594594</v>
      </c>
      <c r="K32" s="67">
        <v>0.28378378378378377</v>
      </c>
      <c r="L32" s="66">
        <v>0</v>
      </c>
      <c r="M32" s="64" t="s">
        <v>201</v>
      </c>
    </row>
    <row r="33" spans="1:13" x14ac:dyDescent="0.25">
      <c r="A33" s="63" t="s">
        <v>155</v>
      </c>
      <c r="B33" s="63" t="s">
        <v>105</v>
      </c>
      <c r="C33" s="63" t="s">
        <v>182</v>
      </c>
      <c r="D33" s="63" t="s">
        <v>107</v>
      </c>
      <c r="E33" s="66">
        <v>1407060</v>
      </c>
      <c r="F33" s="65"/>
      <c r="G33" s="65"/>
      <c r="H33" s="65"/>
      <c r="I33" s="65"/>
      <c r="J33" s="65"/>
      <c r="K33" s="65"/>
      <c r="L33" s="66">
        <v>0</v>
      </c>
      <c r="M33" s="64" t="s">
        <v>201</v>
      </c>
    </row>
    <row r="34" spans="1:13" x14ac:dyDescent="0.25">
      <c r="A34" s="63" t="s">
        <v>155</v>
      </c>
      <c r="B34" s="63" t="s">
        <v>105</v>
      </c>
      <c r="C34" s="63" t="s">
        <v>183</v>
      </c>
      <c r="D34" s="63" t="s">
        <v>107</v>
      </c>
      <c r="E34" s="66">
        <v>1425220</v>
      </c>
      <c r="F34" s="65"/>
      <c r="G34" s="65"/>
      <c r="H34" s="65"/>
      <c r="I34" s="65"/>
      <c r="J34" s="65"/>
      <c r="K34" s="65"/>
      <c r="L34" s="66">
        <v>0</v>
      </c>
      <c r="M34" s="64" t="s">
        <v>201</v>
      </c>
    </row>
    <row r="35" spans="1:13" x14ac:dyDescent="0.25">
      <c r="A35" s="63" t="s">
        <v>155</v>
      </c>
      <c r="B35" s="63" t="s">
        <v>44</v>
      </c>
      <c r="C35" s="63" t="s">
        <v>169</v>
      </c>
      <c r="D35" s="63" t="s">
        <v>46</v>
      </c>
      <c r="E35" s="66">
        <v>111189.83999999997</v>
      </c>
      <c r="F35" s="66">
        <v>0</v>
      </c>
      <c r="G35" s="67">
        <v>0</v>
      </c>
      <c r="H35" s="66">
        <v>0</v>
      </c>
      <c r="I35" s="67">
        <v>0</v>
      </c>
      <c r="J35" s="66">
        <v>0</v>
      </c>
      <c r="K35" s="67">
        <v>0</v>
      </c>
      <c r="L35" s="66">
        <v>0</v>
      </c>
      <c r="M35" s="64" t="s">
        <v>201</v>
      </c>
    </row>
    <row r="36" spans="1:13" x14ac:dyDescent="0.25">
      <c r="A36" s="63" t="s">
        <v>155</v>
      </c>
      <c r="B36" s="63" t="s">
        <v>44</v>
      </c>
      <c r="C36" s="63" t="s">
        <v>85</v>
      </c>
      <c r="D36" s="63" t="s">
        <v>46</v>
      </c>
      <c r="E36" s="66">
        <v>112594.33999999989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4" t="s">
        <v>201</v>
      </c>
    </row>
    <row r="37" spans="1:13" x14ac:dyDescent="0.25">
      <c r="A37" s="63" t="s">
        <v>155</v>
      </c>
      <c r="B37" s="63" t="s">
        <v>44</v>
      </c>
      <c r="C37" s="63" t="s">
        <v>82</v>
      </c>
      <c r="D37" s="63" t="s">
        <v>46</v>
      </c>
      <c r="E37" s="66">
        <v>103605.23999999985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4" t="s">
        <v>201</v>
      </c>
    </row>
    <row r="38" spans="1:13" x14ac:dyDescent="0.25">
      <c r="A38" s="63" t="s">
        <v>155</v>
      </c>
      <c r="B38" s="63" t="s">
        <v>44</v>
      </c>
      <c r="C38" s="63" t="s">
        <v>81</v>
      </c>
      <c r="D38" s="63" t="s">
        <v>46</v>
      </c>
      <c r="E38" s="66">
        <v>95925.059999999983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4" t="s">
        <v>201</v>
      </c>
    </row>
    <row r="39" spans="1:13" x14ac:dyDescent="0.25">
      <c r="A39" s="63" t="s">
        <v>155</v>
      </c>
      <c r="B39" s="63" t="s">
        <v>44</v>
      </c>
      <c r="C39" s="63" t="s">
        <v>75</v>
      </c>
      <c r="D39" s="63" t="s">
        <v>46</v>
      </c>
      <c r="E39" s="66">
        <v>95809.140000000101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4" t="s">
        <v>201</v>
      </c>
    </row>
    <row r="40" spans="1:13" x14ac:dyDescent="0.25">
      <c r="A40" s="63" t="s">
        <v>155</v>
      </c>
      <c r="B40" s="63" t="s">
        <v>44</v>
      </c>
      <c r="C40" s="63" t="s">
        <v>72</v>
      </c>
      <c r="D40" s="63" t="s">
        <v>46</v>
      </c>
      <c r="E40" s="66">
        <v>95330.38367840006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4" t="s">
        <v>201</v>
      </c>
    </row>
    <row r="41" spans="1:13" x14ac:dyDescent="0.25">
      <c r="A41" s="63" t="s">
        <v>155</v>
      </c>
      <c r="B41" s="63" t="s">
        <v>44</v>
      </c>
      <c r="C41" s="63" t="s">
        <v>71</v>
      </c>
      <c r="D41" s="63" t="s">
        <v>46</v>
      </c>
      <c r="E41" s="66">
        <v>134751.15000000011</v>
      </c>
      <c r="F41" s="66">
        <v>134751.15000000011</v>
      </c>
      <c r="G41" s="67">
        <v>1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4" t="s">
        <v>201</v>
      </c>
    </row>
    <row r="42" spans="1:13" x14ac:dyDescent="0.25">
      <c r="A42" s="63" t="s">
        <v>155</v>
      </c>
      <c r="B42" s="63" t="s">
        <v>44</v>
      </c>
      <c r="C42" s="63" t="s">
        <v>45</v>
      </c>
      <c r="D42" s="63" t="s">
        <v>46</v>
      </c>
      <c r="E42" s="66">
        <v>68960.59000000004</v>
      </c>
      <c r="F42" s="66">
        <v>68960.59000000004</v>
      </c>
      <c r="G42" s="67">
        <v>1</v>
      </c>
      <c r="H42" s="66">
        <v>68960.59000000004</v>
      </c>
      <c r="I42" s="67">
        <v>1</v>
      </c>
      <c r="J42" s="66">
        <v>68960.59000000004</v>
      </c>
      <c r="K42" s="67">
        <v>1</v>
      </c>
      <c r="L42" s="66">
        <v>68960.59000000004</v>
      </c>
      <c r="M42" s="64" t="s">
        <v>202</v>
      </c>
    </row>
    <row r="43" spans="1:13" x14ac:dyDescent="0.25">
      <c r="A43" s="63" t="s">
        <v>155</v>
      </c>
      <c r="B43" s="63" t="s">
        <v>52</v>
      </c>
      <c r="C43" s="63" t="s">
        <v>76</v>
      </c>
      <c r="D43" s="63" t="s">
        <v>77</v>
      </c>
      <c r="E43" s="66">
        <v>7944.0538461538436</v>
      </c>
      <c r="F43" s="66">
        <v>0</v>
      </c>
      <c r="G43" s="67">
        <v>0</v>
      </c>
      <c r="H43" s="66">
        <v>0</v>
      </c>
      <c r="I43" s="67">
        <v>0</v>
      </c>
      <c r="J43" s="66">
        <v>0</v>
      </c>
      <c r="K43" s="67">
        <v>0</v>
      </c>
      <c r="L43" s="66">
        <v>0</v>
      </c>
      <c r="M43" s="64" t="s">
        <v>201</v>
      </c>
    </row>
    <row r="44" spans="1:13" x14ac:dyDescent="0.25">
      <c r="A44" s="63" t="s">
        <v>155</v>
      </c>
      <c r="B44" s="63" t="s">
        <v>52</v>
      </c>
      <c r="C44" s="63" t="s">
        <v>76</v>
      </c>
      <c r="D44" s="63" t="s">
        <v>78</v>
      </c>
      <c r="E44" s="66">
        <v>81029.349230769207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4" t="s">
        <v>201</v>
      </c>
    </row>
    <row r="45" spans="1:13" x14ac:dyDescent="0.25">
      <c r="A45" s="63" t="s">
        <v>155</v>
      </c>
      <c r="B45" s="63" t="s">
        <v>52</v>
      </c>
      <c r="C45" s="63" t="s">
        <v>76</v>
      </c>
      <c r="D45" s="63" t="s">
        <v>43</v>
      </c>
      <c r="E45" s="66">
        <v>14299.296923076919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4" t="s">
        <v>201</v>
      </c>
    </row>
    <row r="46" spans="1:13" x14ac:dyDescent="0.25">
      <c r="A46" s="63" t="s">
        <v>155</v>
      </c>
      <c r="B46" s="63" t="s">
        <v>52</v>
      </c>
      <c r="C46" s="63" t="s">
        <v>80</v>
      </c>
      <c r="D46" s="63" t="s">
        <v>77</v>
      </c>
      <c r="E46" s="66">
        <v>1403.721935483871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4" t="s">
        <v>201</v>
      </c>
    </row>
    <row r="47" spans="1:13" x14ac:dyDescent="0.25">
      <c r="A47" s="63" t="s">
        <v>155</v>
      </c>
      <c r="B47" s="63" t="s">
        <v>52</v>
      </c>
      <c r="C47" s="63" t="s">
        <v>80</v>
      </c>
      <c r="D47" s="63" t="s">
        <v>78</v>
      </c>
      <c r="E47" s="66">
        <v>50533.989677419355</v>
      </c>
      <c r="F47" s="66">
        <v>30881.882580645164</v>
      </c>
      <c r="G47" s="67">
        <v>0.61111111111111116</v>
      </c>
      <c r="H47" s="66">
        <v>22459.550967741936</v>
      </c>
      <c r="I47" s="67">
        <v>0.44444444444444448</v>
      </c>
      <c r="J47" s="66">
        <v>12633.497419354839</v>
      </c>
      <c r="K47" s="67">
        <v>0.25</v>
      </c>
      <c r="L47" s="66">
        <v>0</v>
      </c>
      <c r="M47" s="64" t="s">
        <v>201</v>
      </c>
    </row>
    <row r="48" spans="1:13" x14ac:dyDescent="0.25">
      <c r="A48" s="63" t="s">
        <v>155</v>
      </c>
      <c r="B48" s="63" t="s">
        <v>52</v>
      </c>
      <c r="C48" s="63" t="s">
        <v>80</v>
      </c>
      <c r="D48" s="63" t="s">
        <v>79</v>
      </c>
      <c r="E48" s="66">
        <v>33689.326451612906</v>
      </c>
      <c r="F48" s="66">
        <v>12633.497419354841</v>
      </c>
      <c r="G48" s="67">
        <v>0.375</v>
      </c>
      <c r="H48" s="66">
        <v>4211.1658064516132</v>
      </c>
      <c r="I48" s="67">
        <v>0.125</v>
      </c>
      <c r="J48" s="66">
        <v>4211.1658064516132</v>
      </c>
      <c r="K48" s="67">
        <v>0.125</v>
      </c>
      <c r="L48" s="66">
        <v>0</v>
      </c>
      <c r="M48" s="64" t="s">
        <v>201</v>
      </c>
    </row>
    <row r="49" spans="1:13" ht="45" x14ac:dyDescent="0.25">
      <c r="A49" s="63" t="s">
        <v>155</v>
      </c>
      <c r="B49" s="63" t="s">
        <v>52</v>
      </c>
      <c r="C49" s="63" t="s">
        <v>80</v>
      </c>
      <c r="D49" s="63" t="s">
        <v>196</v>
      </c>
      <c r="E49" s="66">
        <v>1403.721935483871</v>
      </c>
      <c r="F49" s="66">
        <v>0</v>
      </c>
      <c r="G49" s="67">
        <v>0</v>
      </c>
      <c r="H49" s="66">
        <v>0</v>
      </c>
      <c r="I49" s="67">
        <v>0</v>
      </c>
      <c r="J49" s="66">
        <v>0</v>
      </c>
      <c r="K49" s="67">
        <v>0</v>
      </c>
      <c r="L49" s="66">
        <v>0</v>
      </c>
      <c r="M49" s="64" t="s">
        <v>201</v>
      </c>
    </row>
    <row r="50" spans="1:13" x14ac:dyDescent="0.25">
      <c r="A50" s="63" t="s">
        <v>155</v>
      </c>
      <c r="B50" s="63" t="s">
        <v>52</v>
      </c>
      <c r="C50" s="63" t="s">
        <v>83</v>
      </c>
      <c r="D50" s="63" t="s">
        <v>78</v>
      </c>
      <c r="E50" s="66">
        <v>55105.791044776124</v>
      </c>
      <c r="F50" s="66">
        <v>18368.597014925374</v>
      </c>
      <c r="G50" s="67">
        <v>0.33333333333333331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4" t="s">
        <v>201</v>
      </c>
    </row>
    <row r="51" spans="1:13" ht="45" x14ac:dyDescent="0.25">
      <c r="A51" s="63" t="s">
        <v>155</v>
      </c>
      <c r="B51" s="63" t="s">
        <v>52</v>
      </c>
      <c r="C51" s="63" t="s">
        <v>83</v>
      </c>
      <c r="D51" s="63" t="s">
        <v>196</v>
      </c>
      <c r="E51" s="66">
        <v>22042.31641791045</v>
      </c>
      <c r="F51" s="66">
        <v>0</v>
      </c>
      <c r="G51" s="67">
        <v>0</v>
      </c>
      <c r="H51" s="66">
        <v>0</v>
      </c>
      <c r="I51" s="67">
        <v>0</v>
      </c>
      <c r="J51" s="66">
        <v>0</v>
      </c>
      <c r="K51" s="67">
        <v>0</v>
      </c>
      <c r="L51" s="66">
        <v>0</v>
      </c>
      <c r="M51" s="64" t="s">
        <v>201</v>
      </c>
    </row>
    <row r="52" spans="1:13" x14ac:dyDescent="0.25">
      <c r="A52" s="63" t="s">
        <v>155</v>
      </c>
      <c r="B52" s="63" t="s">
        <v>52</v>
      </c>
      <c r="C52" s="63" t="s">
        <v>83</v>
      </c>
      <c r="D52" s="63" t="s">
        <v>89</v>
      </c>
      <c r="E52" s="66">
        <v>4898.2925373134331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4" t="s">
        <v>201</v>
      </c>
    </row>
    <row r="53" spans="1:13" x14ac:dyDescent="0.25">
      <c r="A53" s="63" t="s">
        <v>155</v>
      </c>
      <c r="B53" s="63" t="s">
        <v>52</v>
      </c>
      <c r="C53" s="63" t="s">
        <v>86</v>
      </c>
      <c r="D53" s="63" t="s">
        <v>78</v>
      </c>
      <c r="E53" s="66">
        <v>42616.143529411762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4" t="s">
        <v>201</v>
      </c>
    </row>
    <row r="54" spans="1:13" ht="45" x14ac:dyDescent="0.25">
      <c r="A54" s="63" t="s">
        <v>155</v>
      </c>
      <c r="B54" s="63" t="s">
        <v>52</v>
      </c>
      <c r="C54" s="63" t="s">
        <v>86</v>
      </c>
      <c r="D54" s="63" t="s">
        <v>197</v>
      </c>
      <c r="E54" s="66">
        <v>17756.726470588233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4" t="s">
        <v>201</v>
      </c>
    </row>
    <row r="55" spans="1:13" ht="45" x14ac:dyDescent="0.25">
      <c r="A55" s="63" t="s">
        <v>155</v>
      </c>
      <c r="B55" s="63" t="s">
        <v>52</v>
      </c>
      <c r="C55" s="63" t="s">
        <v>86</v>
      </c>
      <c r="D55" s="63" t="s">
        <v>196</v>
      </c>
      <c r="E55" s="66">
        <v>20124.29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4" t="s">
        <v>201</v>
      </c>
    </row>
    <row r="56" spans="1:13" x14ac:dyDescent="0.25">
      <c r="A56" s="63" t="s">
        <v>155</v>
      </c>
      <c r="B56" s="63" t="s">
        <v>52</v>
      </c>
      <c r="C56" s="63" t="s">
        <v>96</v>
      </c>
      <c r="D56" s="63" t="s">
        <v>78</v>
      </c>
      <c r="E56" s="66">
        <v>55990.299677419353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4" t="s">
        <v>201</v>
      </c>
    </row>
    <row r="57" spans="1:13" ht="45" x14ac:dyDescent="0.25">
      <c r="A57" s="63" t="s">
        <v>155</v>
      </c>
      <c r="B57" s="63" t="s">
        <v>52</v>
      </c>
      <c r="C57" s="63" t="s">
        <v>96</v>
      </c>
      <c r="D57" s="63" t="s">
        <v>197</v>
      </c>
      <c r="E57" s="66">
        <v>7178.2435483870959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4" t="s">
        <v>201</v>
      </c>
    </row>
    <row r="58" spans="1:13" ht="45" x14ac:dyDescent="0.25">
      <c r="A58" s="63" t="s">
        <v>155</v>
      </c>
      <c r="B58" s="63" t="s">
        <v>52</v>
      </c>
      <c r="C58" s="63" t="s">
        <v>96</v>
      </c>
      <c r="D58" s="63" t="s">
        <v>196</v>
      </c>
      <c r="E58" s="66">
        <v>10049.540967741934</v>
      </c>
      <c r="F58" s="66">
        <v>2871.297419354838</v>
      </c>
      <c r="G58" s="67">
        <v>0.2857142857142857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4" t="s">
        <v>201</v>
      </c>
    </row>
    <row r="59" spans="1:13" x14ac:dyDescent="0.25">
      <c r="A59" s="63" t="s">
        <v>155</v>
      </c>
      <c r="B59" s="63" t="s">
        <v>52</v>
      </c>
      <c r="C59" s="63" t="s">
        <v>96</v>
      </c>
      <c r="D59" s="63" t="s">
        <v>89</v>
      </c>
      <c r="E59" s="66">
        <v>4306.9461290322579</v>
      </c>
      <c r="F59" s="66">
        <v>0</v>
      </c>
      <c r="G59" s="67">
        <v>0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4" t="s">
        <v>201</v>
      </c>
    </row>
    <row r="60" spans="1:13" x14ac:dyDescent="0.25">
      <c r="A60" s="63" t="s">
        <v>155</v>
      </c>
      <c r="B60" s="63" t="s">
        <v>52</v>
      </c>
      <c r="C60" s="63" t="s">
        <v>96</v>
      </c>
      <c r="D60" s="63" t="s">
        <v>43</v>
      </c>
      <c r="E60" s="66">
        <v>11485.189677419354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4" t="s">
        <v>201</v>
      </c>
    </row>
    <row r="61" spans="1:13" x14ac:dyDescent="0.25">
      <c r="A61" s="63" t="s">
        <v>155</v>
      </c>
      <c r="B61" s="63" t="s">
        <v>52</v>
      </c>
      <c r="C61" s="63" t="s">
        <v>104</v>
      </c>
      <c r="D61" s="63" t="s">
        <v>78</v>
      </c>
      <c r="E61" s="66">
        <v>57547.239130434791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4" t="s">
        <v>201</v>
      </c>
    </row>
    <row r="62" spans="1:13" ht="45" x14ac:dyDescent="0.25">
      <c r="A62" s="63" t="s">
        <v>155</v>
      </c>
      <c r="B62" s="63" t="s">
        <v>52</v>
      </c>
      <c r="C62" s="63" t="s">
        <v>104</v>
      </c>
      <c r="D62" s="63" t="s">
        <v>197</v>
      </c>
      <c r="E62" s="66">
        <v>16624.757971014496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4" t="s">
        <v>201</v>
      </c>
    </row>
    <row r="63" spans="1:13" ht="45" x14ac:dyDescent="0.25">
      <c r="A63" s="63" t="s">
        <v>155</v>
      </c>
      <c r="B63" s="63" t="s">
        <v>52</v>
      </c>
      <c r="C63" s="63" t="s">
        <v>104</v>
      </c>
      <c r="D63" s="63" t="s">
        <v>196</v>
      </c>
      <c r="E63" s="66">
        <v>14067.102898550727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4" t="s">
        <v>201</v>
      </c>
    </row>
    <row r="64" spans="1:13" x14ac:dyDescent="0.25">
      <c r="A64" s="63" t="s">
        <v>155</v>
      </c>
      <c r="B64" s="63" t="s">
        <v>52</v>
      </c>
      <c r="C64" s="63" t="s">
        <v>123</v>
      </c>
      <c r="D64" s="63" t="s">
        <v>78</v>
      </c>
      <c r="E64" s="66">
        <v>50017.495009090911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4" t="s">
        <v>201</v>
      </c>
    </row>
    <row r="65" spans="1:13" x14ac:dyDescent="0.25">
      <c r="A65" s="63" t="s">
        <v>155</v>
      </c>
      <c r="B65" s="63" t="s">
        <v>52</v>
      </c>
      <c r="C65" s="63" t="s">
        <v>123</v>
      </c>
      <c r="D65" s="63" t="s">
        <v>89</v>
      </c>
      <c r="E65" s="66">
        <v>2778.7497227272729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4" t="s">
        <v>201</v>
      </c>
    </row>
    <row r="66" spans="1:13" x14ac:dyDescent="0.25">
      <c r="A66" s="63" t="s">
        <v>155</v>
      </c>
      <c r="B66" s="63" t="s">
        <v>52</v>
      </c>
      <c r="C66" s="63" t="s">
        <v>123</v>
      </c>
      <c r="D66" s="63" t="s">
        <v>43</v>
      </c>
      <c r="E66" s="66">
        <v>8336.2491681818192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4" t="s">
        <v>201</v>
      </c>
    </row>
    <row r="67" spans="1:13" x14ac:dyDescent="0.25">
      <c r="A67" s="63" t="s">
        <v>155</v>
      </c>
      <c r="B67" s="63" t="s">
        <v>52</v>
      </c>
      <c r="C67" s="63" t="s">
        <v>126</v>
      </c>
      <c r="D67" s="63" t="s">
        <v>78</v>
      </c>
      <c r="E67" s="66">
        <v>7858.6046125000021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4" t="s">
        <v>201</v>
      </c>
    </row>
    <row r="68" spans="1:13" x14ac:dyDescent="0.25">
      <c r="A68" s="63" t="s">
        <v>155</v>
      </c>
      <c r="B68" s="63" t="s">
        <v>52</v>
      </c>
      <c r="C68" s="63" t="s">
        <v>126</v>
      </c>
      <c r="D68" s="63" t="s">
        <v>79</v>
      </c>
      <c r="E68" s="66">
        <v>55010.232287500017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4" t="s">
        <v>201</v>
      </c>
    </row>
    <row r="69" spans="1:13" x14ac:dyDescent="0.25">
      <c r="A69" s="63" t="s">
        <v>155</v>
      </c>
      <c r="B69" s="63" t="s">
        <v>52</v>
      </c>
      <c r="C69" s="63" t="s">
        <v>131</v>
      </c>
      <c r="D69" s="63" t="s">
        <v>77</v>
      </c>
      <c r="E69" s="66">
        <v>2134.1211111111111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4" t="s">
        <v>201</v>
      </c>
    </row>
    <row r="70" spans="1:13" x14ac:dyDescent="0.25">
      <c r="A70" s="63" t="s">
        <v>155</v>
      </c>
      <c r="B70" s="63" t="s">
        <v>52</v>
      </c>
      <c r="C70" s="63" t="s">
        <v>131</v>
      </c>
      <c r="D70" s="63" t="s">
        <v>78</v>
      </c>
      <c r="E70" s="66">
        <v>14938.847777777777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4" t="s">
        <v>201</v>
      </c>
    </row>
    <row r="71" spans="1:13" x14ac:dyDescent="0.25">
      <c r="A71" s="63" t="s">
        <v>155</v>
      </c>
      <c r="B71" s="63" t="s">
        <v>52</v>
      </c>
      <c r="C71" s="63" t="s">
        <v>131</v>
      </c>
      <c r="D71" s="63" t="s">
        <v>79</v>
      </c>
      <c r="E71" s="66">
        <v>59755.391111111108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4" t="s">
        <v>201</v>
      </c>
    </row>
    <row r="72" spans="1:13" ht="30" x14ac:dyDescent="0.25">
      <c r="A72" s="63" t="s">
        <v>155</v>
      </c>
      <c r="B72" s="63" t="s">
        <v>52</v>
      </c>
      <c r="C72" s="63" t="s">
        <v>191</v>
      </c>
      <c r="D72" s="63" t="s">
        <v>84</v>
      </c>
      <c r="E72" s="66">
        <v>162000</v>
      </c>
      <c r="F72" s="65"/>
      <c r="G72" s="65"/>
      <c r="H72" s="65"/>
      <c r="I72" s="65"/>
      <c r="J72" s="65"/>
      <c r="K72" s="65"/>
      <c r="L72" s="66">
        <v>0</v>
      </c>
      <c r="M72" s="64" t="s">
        <v>201</v>
      </c>
    </row>
    <row r="73" spans="1:13" ht="30" x14ac:dyDescent="0.25">
      <c r="A73" s="63" t="s">
        <v>155</v>
      </c>
      <c r="B73" s="63" t="s">
        <v>52</v>
      </c>
      <c r="C73" s="63" t="s">
        <v>188</v>
      </c>
      <c r="D73" s="63" t="s">
        <v>84</v>
      </c>
      <c r="E73" s="66">
        <v>3138.4894594594598</v>
      </c>
      <c r="F73" s="65"/>
      <c r="G73" s="65"/>
      <c r="H73" s="65"/>
      <c r="I73" s="65"/>
      <c r="J73" s="65"/>
      <c r="K73" s="65"/>
      <c r="L73" s="66">
        <v>0</v>
      </c>
      <c r="M73" s="64" t="s">
        <v>201</v>
      </c>
    </row>
    <row r="74" spans="1:13" ht="30" x14ac:dyDescent="0.25">
      <c r="A74" s="63" t="s">
        <v>155</v>
      </c>
      <c r="B74" s="63" t="s">
        <v>52</v>
      </c>
      <c r="C74" s="63" t="s">
        <v>188</v>
      </c>
      <c r="D74" s="63" t="s">
        <v>150</v>
      </c>
      <c r="E74" s="66">
        <v>553.85108108108113</v>
      </c>
      <c r="F74" s="65"/>
      <c r="G74" s="65"/>
      <c r="H74" s="65"/>
      <c r="I74" s="65"/>
      <c r="J74" s="65"/>
      <c r="K74" s="65"/>
      <c r="L74" s="66">
        <v>0</v>
      </c>
      <c r="M74" s="64" t="s">
        <v>201</v>
      </c>
    </row>
    <row r="75" spans="1:13" ht="30" x14ac:dyDescent="0.25">
      <c r="A75" s="63" t="s">
        <v>155</v>
      </c>
      <c r="B75" s="63" t="s">
        <v>52</v>
      </c>
      <c r="C75" s="63" t="s">
        <v>188</v>
      </c>
      <c r="D75" s="63" t="s">
        <v>151</v>
      </c>
      <c r="E75" s="66">
        <v>3138.4894594594598</v>
      </c>
      <c r="F75" s="65"/>
      <c r="G75" s="65"/>
      <c r="H75" s="65"/>
      <c r="I75" s="65"/>
      <c r="J75" s="65"/>
      <c r="K75" s="65"/>
      <c r="L75" s="66">
        <v>0</v>
      </c>
      <c r="M75" s="64" t="s">
        <v>201</v>
      </c>
    </row>
    <row r="76" spans="1:13" ht="30" x14ac:dyDescent="0.25">
      <c r="A76" s="64" t="s">
        <v>170</v>
      </c>
      <c r="B76" s="64" t="s">
        <v>170</v>
      </c>
      <c r="C76" s="64" t="s">
        <v>170</v>
      </c>
      <c r="D76" s="64" t="s">
        <v>170</v>
      </c>
      <c r="E76" s="64" t="s">
        <v>203</v>
      </c>
      <c r="F76" s="64" t="s">
        <v>204</v>
      </c>
      <c r="G76" s="64" t="s">
        <v>170</v>
      </c>
      <c r="H76" s="64" t="s">
        <v>205</v>
      </c>
      <c r="I76" s="64" t="s">
        <v>170</v>
      </c>
      <c r="J76" s="64" t="s">
        <v>206</v>
      </c>
      <c r="K76" s="64" t="s">
        <v>170</v>
      </c>
      <c r="L76" s="64" t="s">
        <v>207</v>
      </c>
      <c r="M76" s="64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9" t="s">
        <v>192</v>
      </c>
      <c r="B1" s="59" t="s">
        <v>156</v>
      </c>
      <c r="C1" s="59" t="s">
        <v>193</v>
      </c>
      <c r="D1" s="59" t="s">
        <v>158</v>
      </c>
      <c r="E1" s="59" t="s">
        <v>159</v>
      </c>
      <c r="F1" s="59" t="s">
        <v>160</v>
      </c>
      <c r="G1" s="59" t="s">
        <v>185</v>
      </c>
      <c r="H1" s="59" t="s">
        <v>162</v>
      </c>
      <c r="I1" s="59" t="s">
        <v>186</v>
      </c>
      <c r="J1" s="59" t="s">
        <v>164</v>
      </c>
      <c r="K1" s="59" t="s">
        <v>187</v>
      </c>
    </row>
    <row r="2" spans="1:11" x14ac:dyDescent="0.25">
      <c r="A2" s="60" t="s">
        <v>155</v>
      </c>
      <c r="B2" s="60" t="s">
        <v>52</v>
      </c>
      <c r="C2" s="60" t="s">
        <v>141</v>
      </c>
      <c r="D2" s="60" t="s">
        <v>142</v>
      </c>
      <c r="E2" s="61">
        <v>2014.5700000000002</v>
      </c>
      <c r="F2" s="61">
        <v>2014.5700000000002</v>
      </c>
      <c r="G2" s="61">
        <v>1</v>
      </c>
      <c r="H2" s="61">
        <v>2014.5700000000002</v>
      </c>
      <c r="I2" s="61">
        <v>1</v>
      </c>
      <c r="J2" s="61">
        <v>2014.5700000000002</v>
      </c>
      <c r="K2" s="61">
        <v>1</v>
      </c>
    </row>
    <row r="3" spans="1:11" x14ac:dyDescent="0.25">
      <c r="A3" s="60" t="s">
        <v>155</v>
      </c>
      <c r="B3" s="60" t="s">
        <v>52</v>
      </c>
      <c r="C3" s="60" t="s">
        <v>100</v>
      </c>
      <c r="D3" s="60" t="s">
        <v>101</v>
      </c>
      <c r="E3" s="61">
        <v>41131.015999999996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</row>
    <row r="4" spans="1:11" x14ac:dyDescent="0.25">
      <c r="A4" s="60" t="s">
        <v>155</v>
      </c>
      <c r="B4" s="60" t="s">
        <v>52</v>
      </c>
      <c r="C4" s="60" t="s">
        <v>100</v>
      </c>
      <c r="D4" s="60" t="s">
        <v>102</v>
      </c>
      <c r="E4" s="61">
        <v>20565.507999999998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</row>
    <row r="5" spans="1:11" x14ac:dyDescent="0.25">
      <c r="A5" s="60" t="s">
        <v>155</v>
      </c>
      <c r="B5" s="60" t="s">
        <v>52</v>
      </c>
      <c r="C5" s="60" t="s">
        <v>103</v>
      </c>
      <c r="D5" s="60" t="s">
        <v>101</v>
      </c>
      <c r="E5" s="61">
        <v>41008.398266666663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</row>
    <row r="6" spans="1:11" x14ac:dyDescent="0.25">
      <c r="A6" s="60" t="s">
        <v>155</v>
      </c>
      <c r="B6" s="60" t="s">
        <v>52</v>
      </c>
      <c r="C6" s="60" t="s">
        <v>103</v>
      </c>
      <c r="D6" s="60" t="s">
        <v>102</v>
      </c>
      <c r="E6" s="61">
        <v>20504.199133333332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</row>
    <row r="7" spans="1:11" x14ac:dyDescent="0.25">
      <c r="A7" s="60" t="s">
        <v>155</v>
      </c>
      <c r="B7" s="60" t="s">
        <v>52</v>
      </c>
      <c r="C7" s="60" t="s">
        <v>135</v>
      </c>
      <c r="D7" s="60" t="s">
        <v>136</v>
      </c>
      <c r="E7" s="61">
        <v>116529.73999999999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</row>
    <row r="8" spans="1:11" x14ac:dyDescent="0.25">
      <c r="A8" s="60" t="s">
        <v>155</v>
      </c>
      <c r="B8" s="60" t="s">
        <v>52</v>
      </c>
      <c r="C8" s="60" t="s">
        <v>94</v>
      </c>
      <c r="D8" s="60" t="s">
        <v>51</v>
      </c>
      <c r="E8" s="61">
        <v>66526.931673225001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</row>
    <row r="9" spans="1:11" ht="30" x14ac:dyDescent="0.25">
      <c r="A9" s="60" t="s">
        <v>155</v>
      </c>
      <c r="B9" s="60" t="s">
        <v>52</v>
      </c>
      <c r="C9" s="60" t="s">
        <v>95</v>
      </c>
      <c r="D9" s="60" t="s">
        <v>168</v>
      </c>
      <c r="E9" s="61">
        <v>27322.570000000007</v>
      </c>
      <c r="F9" s="61">
        <v>27322.570000000007</v>
      </c>
      <c r="G9" s="61">
        <v>1</v>
      </c>
      <c r="H9" s="61">
        <v>27322.570000000007</v>
      </c>
      <c r="I9" s="61">
        <v>1</v>
      </c>
      <c r="J9" s="61">
        <v>18579.347600000005</v>
      </c>
      <c r="K9" s="61">
        <v>0.68</v>
      </c>
    </row>
    <row r="10" spans="1:11" x14ac:dyDescent="0.25">
      <c r="A10" s="60" t="s">
        <v>155</v>
      </c>
      <c r="B10" s="60" t="s">
        <v>52</v>
      </c>
      <c r="C10" s="60" t="s">
        <v>127</v>
      </c>
      <c r="D10" s="60" t="s">
        <v>168</v>
      </c>
      <c r="E10" s="61">
        <v>4167.0999999999995</v>
      </c>
      <c r="F10" s="61">
        <v>1190.5999999999997</v>
      </c>
      <c r="G10" s="61">
        <v>0.2857142857142857</v>
      </c>
      <c r="H10" s="61">
        <v>0</v>
      </c>
      <c r="I10" s="61">
        <v>0</v>
      </c>
      <c r="J10" s="61">
        <v>0</v>
      </c>
      <c r="K10" s="61">
        <v>0</v>
      </c>
    </row>
    <row r="11" spans="1:11" x14ac:dyDescent="0.25">
      <c r="A11" s="60" t="s">
        <v>155</v>
      </c>
      <c r="B11" s="60" t="s">
        <v>52</v>
      </c>
      <c r="C11" s="60" t="s">
        <v>127</v>
      </c>
      <c r="D11" s="60" t="s">
        <v>46</v>
      </c>
      <c r="E11" s="61">
        <v>3571.7999999999997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</row>
    <row r="12" spans="1:11" x14ac:dyDescent="0.25">
      <c r="A12" s="60" t="s">
        <v>155</v>
      </c>
      <c r="B12" s="60" t="s">
        <v>52</v>
      </c>
      <c r="C12" s="60" t="s">
        <v>129</v>
      </c>
      <c r="D12" s="60" t="s">
        <v>168</v>
      </c>
      <c r="E12" s="61">
        <v>12606.699999999997</v>
      </c>
      <c r="F12" s="61">
        <v>12606.699999999997</v>
      </c>
      <c r="G12" s="61">
        <v>1</v>
      </c>
      <c r="H12" s="61">
        <v>12606.699999999997</v>
      </c>
      <c r="I12" s="61">
        <v>1</v>
      </c>
      <c r="J12" s="61">
        <v>5286.6806451612902</v>
      </c>
      <c r="K12" s="61">
        <v>0.41935483870967749</v>
      </c>
    </row>
    <row r="13" spans="1:11" x14ac:dyDescent="0.25">
      <c r="A13" s="60" t="s">
        <v>155</v>
      </c>
      <c r="B13" s="60" t="s">
        <v>52</v>
      </c>
      <c r="C13" s="60" t="s">
        <v>124</v>
      </c>
      <c r="D13" s="60" t="s">
        <v>74</v>
      </c>
      <c r="E13" s="61">
        <v>11821.4</v>
      </c>
      <c r="F13" s="61">
        <v>11821.4</v>
      </c>
      <c r="G13" s="61">
        <v>1</v>
      </c>
      <c r="H13" s="61">
        <v>11821.4</v>
      </c>
      <c r="I13" s="61">
        <v>1</v>
      </c>
      <c r="J13" s="61">
        <v>4433.0249999999996</v>
      </c>
      <c r="K13" s="61">
        <v>0.375</v>
      </c>
    </row>
    <row r="14" spans="1:11" x14ac:dyDescent="0.25">
      <c r="A14" s="60" t="s">
        <v>155</v>
      </c>
      <c r="B14" s="60" t="s">
        <v>52</v>
      </c>
      <c r="C14" s="60" t="s">
        <v>167</v>
      </c>
      <c r="D14" s="60" t="s">
        <v>74</v>
      </c>
      <c r="E14" s="61">
        <v>13649.199999999997</v>
      </c>
      <c r="F14" s="61">
        <v>13649.199999999997</v>
      </c>
      <c r="G14" s="61">
        <v>1</v>
      </c>
      <c r="H14" s="61">
        <v>13649.199999999997</v>
      </c>
      <c r="I14" s="61">
        <v>1</v>
      </c>
      <c r="J14" s="61">
        <v>6255.8833333333314</v>
      </c>
      <c r="K14" s="61">
        <v>0.45833333333333331</v>
      </c>
    </row>
    <row r="15" spans="1:11" ht="30" x14ac:dyDescent="0.25">
      <c r="A15" s="60" t="s">
        <v>155</v>
      </c>
      <c r="B15" s="60" t="s">
        <v>52</v>
      </c>
      <c r="C15" s="60" t="s">
        <v>73</v>
      </c>
      <c r="D15" s="60" t="s">
        <v>74</v>
      </c>
      <c r="E15" s="61">
        <v>18015.695291250002</v>
      </c>
      <c r="F15" s="61">
        <v>12610.986703875</v>
      </c>
      <c r="G15" s="61">
        <v>0.7</v>
      </c>
      <c r="H15" s="61">
        <v>0</v>
      </c>
      <c r="I15" s="61">
        <v>0</v>
      </c>
      <c r="J15" s="61">
        <v>0</v>
      </c>
      <c r="K15" s="61">
        <v>0</v>
      </c>
    </row>
    <row r="16" spans="1:11" ht="30" x14ac:dyDescent="0.25">
      <c r="A16" s="60" t="s">
        <v>155</v>
      </c>
      <c r="B16" s="60" t="s">
        <v>52</v>
      </c>
      <c r="C16" s="60" t="s">
        <v>90</v>
      </c>
      <c r="D16" s="60" t="s">
        <v>74</v>
      </c>
      <c r="E16" s="61">
        <v>14499.954724850006</v>
      </c>
      <c r="F16" s="61">
        <v>14499.954724850006</v>
      </c>
      <c r="G16" s="61">
        <v>1</v>
      </c>
      <c r="H16" s="61">
        <v>14499.954724850006</v>
      </c>
      <c r="I16" s="61">
        <v>1</v>
      </c>
      <c r="J16" s="61">
        <v>4531.2358515156266</v>
      </c>
      <c r="K16" s="61">
        <v>0.3125</v>
      </c>
    </row>
    <row r="17" spans="1:11" hidden="1" x14ac:dyDescent="0.25">
      <c r="A17" s="60" t="s">
        <v>155</v>
      </c>
      <c r="B17" s="60" t="s">
        <v>105</v>
      </c>
      <c r="C17" s="60" t="s">
        <v>173</v>
      </c>
      <c r="D17" s="60" t="s">
        <v>107</v>
      </c>
      <c r="E17" s="61">
        <v>12316.800000000003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hidden="1" x14ac:dyDescent="0.25">
      <c r="A18" s="60" t="s">
        <v>155</v>
      </c>
      <c r="B18" s="60" t="s">
        <v>105</v>
      </c>
      <c r="C18" s="60" t="s">
        <v>174</v>
      </c>
      <c r="D18" s="60" t="s">
        <v>107</v>
      </c>
      <c r="E18" s="61">
        <v>12316.800000000003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</row>
    <row r="19" spans="1:11" hidden="1" x14ac:dyDescent="0.25">
      <c r="A19" s="60" t="s">
        <v>155</v>
      </c>
      <c r="B19" s="60" t="s">
        <v>105</v>
      </c>
      <c r="C19" s="60" t="s">
        <v>41</v>
      </c>
      <c r="D19" s="60" t="s">
        <v>107</v>
      </c>
      <c r="E19" s="61">
        <v>12316.800000000003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</row>
    <row r="20" spans="1:11" hidden="1" x14ac:dyDescent="0.25">
      <c r="A20" s="60" t="s">
        <v>155</v>
      </c>
      <c r="B20" s="60" t="s">
        <v>105</v>
      </c>
      <c r="C20" s="60" t="s">
        <v>175</v>
      </c>
      <c r="D20" s="60" t="s">
        <v>107</v>
      </c>
      <c r="E20" s="61">
        <v>12316.800000000003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idden="1" x14ac:dyDescent="0.25">
      <c r="A21" s="60" t="s">
        <v>155</v>
      </c>
      <c r="B21" s="60" t="s">
        <v>105</v>
      </c>
      <c r="C21" s="60" t="s">
        <v>176</v>
      </c>
      <c r="D21" s="60" t="s">
        <v>107</v>
      </c>
      <c r="E21" s="61">
        <v>12316.800000000003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hidden="1" x14ac:dyDescent="0.25">
      <c r="A22" s="60" t="s">
        <v>155</v>
      </c>
      <c r="B22" s="60" t="s">
        <v>105</v>
      </c>
      <c r="C22" s="60" t="s">
        <v>177</v>
      </c>
      <c r="D22" s="60" t="s">
        <v>107</v>
      </c>
      <c r="E22" s="61">
        <v>12316.800000000003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hidden="1" x14ac:dyDescent="0.25">
      <c r="A23" s="60" t="s">
        <v>155</v>
      </c>
      <c r="B23" s="60" t="s">
        <v>105</v>
      </c>
      <c r="C23" s="60" t="s">
        <v>178</v>
      </c>
      <c r="D23" s="60" t="s">
        <v>107</v>
      </c>
      <c r="E23" s="61">
        <v>12316.800000000003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</row>
    <row r="24" spans="1:11" hidden="1" x14ac:dyDescent="0.25">
      <c r="A24" s="60" t="s">
        <v>155</v>
      </c>
      <c r="B24" s="60" t="s">
        <v>105</v>
      </c>
      <c r="C24" s="60" t="s">
        <v>146</v>
      </c>
      <c r="D24" s="60" t="s">
        <v>107</v>
      </c>
      <c r="E24" s="61">
        <v>12316.800000000003</v>
      </c>
      <c r="F24" s="61">
        <v>7779.0315789473698</v>
      </c>
      <c r="G24" s="61">
        <v>0.63157894736842102</v>
      </c>
      <c r="H24" s="61">
        <v>0</v>
      </c>
      <c r="I24" s="61">
        <v>0</v>
      </c>
      <c r="J24" s="61">
        <v>0</v>
      </c>
      <c r="K24" s="61">
        <v>0</v>
      </c>
    </row>
    <row r="25" spans="1:11" hidden="1" x14ac:dyDescent="0.25">
      <c r="A25" s="60" t="s">
        <v>155</v>
      </c>
      <c r="B25" s="60" t="s">
        <v>105</v>
      </c>
      <c r="C25" s="60" t="s">
        <v>172</v>
      </c>
      <c r="D25" s="60" t="s">
        <v>107</v>
      </c>
      <c r="E25" s="61">
        <v>12316.8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</row>
    <row r="26" spans="1:11" hidden="1" x14ac:dyDescent="0.25">
      <c r="A26" s="60" t="s">
        <v>155</v>
      </c>
      <c r="B26" s="60" t="s">
        <v>105</v>
      </c>
      <c r="C26" s="60" t="s">
        <v>147</v>
      </c>
      <c r="D26" s="60" t="s">
        <v>107</v>
      </c>
      <c r="E26" s="61">
        <v>12316.8</v>
      </c>
      <c r="F26" s="61">
        <v>4699.8315789473681</v>
      </c>
      <c r="G26" s="61">
        <v>0.38157894736842107</v>
      </c>
      <c r="H26" s="61">
        <v>0</v>
      </c>
      <c r="I26" s="61">
        <v>0</v>
      </c>
      <c r="J26" s="61">
        <v>0</v>
      </c>
      <c r="K26" s="61">
        <v>0</v>
      </c>
    </row>
    <row r="27" spans="1:11" hidden="1" x14ac:dyDescent="0.25">
      <c r="A27" s="60" t="s">
        <v>155</v>
      </c>
      <c r="B27" s="60" t="s">
        <v>105</v>
      </c>
      <c r="C27" s="60" t="s">
        <v>47</v>
      </c>
      <c r="D27" s="60" t="s">
        <v>107</v>
      </c>
      <c r="E27" s="61">
        <v>12316.800000000003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</row>
    <row r="28" spans="1:11" x14ac:dyDescent="0.25">
      <c r="A28" s="60" t="s">
        <v>155</v>
      </c>
      <c r="B28" s="60" t="s">
        <v>47</v>
      </c>
      <c r="C28" s="60" t="s">
        <v>48</v>
      </c>
      <c r="D28" s="60" t="s">
        <v>168</v>
      </c>
      <c r="E28" s="61">
        <v>14030.357418181828</v>
      </c>
      <c r="F28" s="61">
        <v>14030.357418181828</v>
      </c>
      <c r="G28" s="61">
        <v>1</v>
      </c>
      <c r="H28" s="61">
        <v>0</v>
      </c>
      <c r="I28" s="61">
        <v>0</v>
      </c>
      <c r="J28" s="61">
        <v>0</v>
      </c>
      <c r="K28" s="61">
        <v>0</v>
      </c>
    </row>
    <row r="29" spans="1:11" x14ac:dyDescent="0.25">
      <c r="A29" s="60" t="s">
        <v>155</v>
      </c>
      <c r="B29" s="60" t="s">
        <v>47</v>
      </c>
      <c r="C29" s="60" t="s">
        <v>48</v>
      </c>
      <c r="D29" s="60" t="s">
        <v>49</v>
      </c>
      <c r="E29" s="61">
        <v>24553.125481818199</v>
      </c>
      <c r="F29" s="61">
        <v>23676.228143181834</v>
      </c>
      <c r="G29" s="61">
        <v>0.9642857142857143</v>
      </c>
      <c r="H29" s="61">
        <v>14907.254756818191</v>
      </c>
      <c r="I29" s="61">
        <v>0.6071428571428571</v>
      </c>
      <c r="J29" s="61">
        <v>0</v>
      </c>
      <c r="K29" s="61">
        <v>0</v>
      </c>
    </row>
    <row r="30" spans="1:11" hidden="1" x14ac:dyDescent="0.25">
      <c r="A30" s="60" t="s">
        <v>155</v>
      </c>
      <c r="B30" s="60" t="s">
        <v>105</v>
      </c>
      <c r="C30" s="60" t="s">
        <v>179</v>
      </c>
      <c r="D30" s="60" t="s">
        <v>107</v>
      </c>
      <c r="E30" s="61">
        <v>6639.5999999999995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</row>
    <row r="31" spans="1:11" x14ac:dyDescent="0.25">
      <c r="A31" s="60" t="s">
        <v>155</v>
      </c>
      <c r="B31" s="60" t="s">
        <v>179</v>
      </c>
      <c r="C31" s="60" t="s">
        <v>194</v>
      </c>
      <c r="D31" s="60" t="s">
        <v>195</v>
      </c>
      <c r="E31" s="61">
        <v>84965.450000000026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</row>
    <row r="32" spans="1:11" hidden="1" x14ac:dyDescent="0.25">
      <c r="A32" s="60" t="s">
        <v>155</v>
      </c>
      <c r="B32" s="60" t="s">
        <v>105</v>
      </c>
      <c r="C32" s="60" t="s">
        <v>180</v>
      </c>
      <c r="D32" s="60" t="s">
        <v>107</v>
      </c>
      <c r="E32" s="61">
        <v>13331.999999999998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</row>
    <row r="33" spans="1:11" hidden="1" x14ac:dyDescent="0.25">
      <c r="A33" s="60" t="s">
        <v>155</v>
      </c>
      <c r="B33" s="60" t="s">
        <v>105</v>
      </c>
      <c r="C33" s="60" t="s">
        <v>181</v>
      </c>
      <c r="D33" s="60" t="s">
        <v>107</v>
      </c>
      <c r="E33" s="61">
        <v>12316.800000000003</v>
      </c>
      <c r="F33" s="61">
        <v>8751.4105263157908</v>
      </c>
      <c r="G33" s="61">
        <v>0.71052631578947367</v>
      </c>
      <c r="H33" s="61">
        <v>3889.5157894736849</v>
      </c>
      <c r="I33" s="61">
        <v>0.31578947368421051</v>
      </c>
      <c r="J33" s="61">
        <v>3403.3263157894748</v>
      </c>
      <c r="K33" s="61">
        <v>0.27631578947368424</v>
      </c>
    </row>
    <row r="34" spans="1:11" hidden="1" x14ac:dyDescent="0.25">
      <c r="A34" s="60" t="s">
        <v>155</v>
      </c>
      <c r="B34" s="60" t="s">
        <v>105</v>
      </c>
      <c r="C34" s="60" t="s">
        <v>182</v>
      </c>
      <c r="D34" s="60" t="s">
        <v>107</v>
      </c>
      <c r="E34" s="61">
        <v>12316.800000000003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</row>
    <row r="35" spans="1:11" hidden="1" x14ac:dyDescent="0.25">
      <c r="A35" s="60" t="s">
        <v>155</v>
      </c>
      <c r="B35" s="60" t="s">
        <v>105</v>
      </c>
      <c r="C35" s="60" t="s">
        <v>183</v>
      </c>
      <c r="D35" s="60" t="s">
        <v>107</v>
      </c>
      <c r="E35" s="61">
        <v>12316.800000000003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</row>
    <row r="36" spans="1:11" x14ac:dyDescent="0.25">
      <c r="A36" s="60" t="s">
        <v>155</v>
      </c>
      <c r="B36" s="60" t="s">
        <v>44</v>
      </c>
      <c r="C36" s="60" t="s">
        <v>169</v>
      </c>
      <c r="D36" s="60" t="s">
        <v>46</v>
      </c>
      <c r="E36" s="61">
        <v>111189.83999999997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</row>
    <row r="37" spans="1:11" x14ac:dyDescent="0.25">
      <c r="A37" s="60" t="s">
        <v>155</v>
      </c>
      <c r="B37" s="60" t="s">
        <v>44</v>
      </c>
      <c r="C37" s="60" t="s">
        <v>85</v>
      </c>
      <c r="D37" s="60" t="s">
        <v>46</v>
      </c>
      <c r="E37" s="61">
        <v>112594.33999999989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</row>
    <row r="38" spans="1:11" x14ac:dyDescent="0.25">
      <c r="A38" s="60" t="s">
        <v>155</v>
      </c>
      <c r="B38" s="60" t="s">
        <v>44</v>
      </c>
      <c r="C38" s="60" t="s">
        <v>82</v>
      </c>
      <c r="D38" s="60" t="s">
        <v>46</v>
      </c>
      <c r="E38" s="61">
        <v>103605.23999999985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</row>
    <row r="39" spans="1:11" x14ac:dyDescent="0.25">
      <c r="A39" s="60" t="s">
        <v>155</v>
      </c>
      <c r="B39" s="60" t="s">
        <v>44</v>
      </c>
      <c r="C39" s="60" t="s">
        <v>81</v>
      </c>
      <c r="D39" s="60" t="s">
        <v>46</v>
      </c>
      <c r="E39" s="61">
        <v>95925.06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</row>
    <row r="40" spans="1:11" x14ac:dyDescent="0.25">
      <c r="A40" s="60" t="s">
        <v>155</v>
      </c>
      <c r="B40" s="60" t="s">
        <v>44</v>
      </c>
      <c r="C40" s="60" t="s">
        <v>75</v>
      </c>
      <c r="D40" s="60" t="s">
        <v>46</v>
      </c>
      <c r="E40" s="61">
        <v>95809.139999999985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x14ac:dyDescent="0.25">
      <c r="A41" s="60" t="s">
        <v>155</v>
      </c>
      <c r="B41" s="60" t="s">
        <v>44</v>
      </c>
      <c r="C41" s="60" t="s">
        <v>72</v>
      </c>
      <c r="D41" s="60" t="s">
        <v>46</v>
      </c>
      <c r="E41" s="61">
        <v>95330.383678400016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x14ac:dyDescent="0.25">
      <c r="A42" s="60" t="s">
        <v>155</v>
      </c>
      <c r="B42" s="60" t="s">
        <v>44</v>
      </c>
      <c r="C42" s="60" t="s">
        <v>71</v>
      </c>
      <c r="D42" s="60" t="s">
        <v>46</v>
      </c>
      <c r="E42" s="61">
        <v>134751.15000000011</v>
      </c>
      <c r="F42" s="61">
        <v>48125.410714285754</v>
      </c>
      <c r="G42" s="61">
        <v>0.35714285714285715</v>
      </c>
      <c r="H42" s="61">
        <v>0</v>
      </c>
      <c r="I42" s="61">
        <v>0</v>
      </c>
      <c r="J42" s="61">
        <v>0</v>
      </c>
      <c r="K42" s="61">
        <v>0</v>
      </c>
    </row>
    <row r="43" spans="1:11" x14ac:dyDescent="0.25">
      <c r="A43" s="60" t="s">
        <v>155</v>
      </c>
      <c r="B43" s="60" t="s">
        <v>44</v>
      </c>
      <c r="C43" s="60" t="s">
        <v>45</v>
      </c>
      <c r="D43" s="60" t="s">
        <v>46</v>
      </c>
      <c r="E43" s="61">
        <v>68960.59000000004</v>
      </c>
      <c r="F43" s="61">
        <v>68960.59000000004</v>
      </c>
      <c r="G43" s="61">
        <v>1</v>
      </c>
      <c r="H43" s="61">
        <v>68960.59000000004</v>
      </c>
      <c r="I43" s="61">
        <v>1</v>
      </c>
      <c r="J43" s="61">
        <v>0</v>
      </c>
      <c r="K43" s="61">
        <v>0</v>
      </c>
    </row>
    <row r="44" spans="1:11" x14ac:dyDescent="0.25">
      <c r="A44" s="60" t="s">
        <v>155</v>
      </c>
      <c r="B44" s="60" t="s">
        <v>52</v>
      </c>
      <c r="C44" s="60" t="s">
        <v>76</v>
      </c>
      <c r="D44" s="60" t="s">
        <v>77</v>
      </c>
      <c r="E44" s="61">
        <v>7944.0538461538436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</row>
    <row r="45" spans="1:11" x14ac:dyDescent="0.25">
      <c r="A45" s="60" t="s">
        <v>155</v>
      </c>
      <c r="B45" s="60" t="s">
        <v>52</v>
      </c>
      <c r="C45" s="60" t="s">
        <v>76</v>
      </c>
      <c r="D45" s="60" t="s">
        <v>78</v>
      </c>
      <c r="E45" s="61">
        <v>81029.349230769207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</row>
    <row r="46" spans="1:11" x14ac:dyDescent="0.25">
      <c r="A46" s="60" t="s">
        <v>155</v>
      </c>
      <c r="B46" s="60" t="s">
        <v>52</v>
      </c>
      <c r="C46" s="60" t="s">
        <v>76</v>
      </c>
      <c r="D46" s="60" t="s">
        <v>43</v>
      </c>
      <c r="E46" s="61">
        <v>14299.296923076919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</row>
    <row r="47" spans="1:11" x14ac:dyDescent="0.25">
      <c r="A47" s="60" t="s">
        <v>155</v>
      </c>
      <c r="B47" s="60" t="s">
        <v>52</v>
      </c>
      <c r="C47" s="60" t="s">
        <v>80</v>
      </c>
      <c r="D47" s="60" t="s">
        <v>77</v>
      </c>
      <c r="E47" s="61">
        <v>1426.7337704918032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</row>
    <row r="48" spans="1:11" x14ac:dyDescent="0.25">
      <c r="A48" s="60" t="s">
        <v>155</v>
      </c>
      <c r="B48" s="60" t="s">
        <v>52</v>
      </c>
      <c r="C48" s="60" t="s">
        <v>80</v>
      </c>
      <c r="D48" s="60" t="s">
        <v>78</v>
      </c>
      <c r="E48" s="61">
        <v>51362.415737704912</v>
      </c>
      <c r="F48" s="61">
        <v>31388.142950819667</v>
      </c>
      <c r="G48" s="61">
        <v>0.61111111111111105</v>
      </c>
      <c r="H48" s="61">
        <v>22827.740327868851</v>
      </c>
      <c r="I48" s="61">
        <v>0.44444444444444448</v>
      </c>
      <c r="J48" s="61">
        <v>8560.4026229508199</v>
      </c>
      <c r="K48" s="61">
        <v>0.16666666666666669</v>
      </c>
    </row>
    <row r="49" spans="1:11" x14ac:dyDescent="0.25">
      <c r="A49" s="60" t="s">
        <v>155</v>
      </c>
      <c r="B49" s="60" t="s">
        <v>52</v>
      </c>
      <c r="C49" s="60" t="s">
        <v>80</v>
      </c>
      <c r="D49" s="60" t="s">
        <v>79</v>
      </c>
      <c r="E49" s="61">
        <v>34241.61049180328</v>
      </c>
      <c r="F49" s="61">
        <v>12840.603934426228</v>
      </c>
      <c r="G49" s="61">
        <v>0.37499999999999994</v>
      </c>
      <c r="H49" s="61">
        <v>4280.2013114754091</v>
      </c>
      <c r="I49" s="61">
        <v>0.12499999999999997</v>
      </c>
      <c r="J49" s="61">
        <v>4280.2013114754091</v>
      </c>
      <c r="K49" s="61">
        <v>0.12499999999999997</v>
      </c>
    </row>
    <row r="50" spans="1:11" x14ac:dyDescent="0.25">
      <c r="A50" s="60" t="s">
        <v>155</v>
      </c>
      <c r="B50" s="60" t="s">
        <v>52</v>
      </c>
      <c r="C50" s="60" t="s">
        <v>83</v>
      </c>
      <c r="D50" s="60" t="s">
        <v>78</v>
      </c>
      <c r="E50" s="61">
        <v>55105.791044776124</v>
      </c>
      <c r="F50" s="61">
        <v>7347.4388059701496</v>
      </c>
      <c r="G50" s="61">
        <v>0.13333333333333333</v>
      </c>
      <c r="H50" s="61">
        <v>0</v>
      </c>
      <c r="I50" s="61">
        <v>0</v>
      </c>
      <c r="J50" s="61">
        <v>0</v>
      </c>
      <c r="K50" s="61">
        <v>0</v>
      </c>
    </row>
    <row r="51" spans="1:11" ht="45" x14ac:dyDescent="0.25">
      <c r="A51" s="60" t="s">
        <v>155</v>
      </c>
      <c r="B51" s="60" t="s">
        <v>52</v>
      </c>
      <c r="C51" s="60" t="s">
        <v>83</v>
      </c>
      <c r="D51" s="60" t="s">
        <v>196</v>
      </c>
      <c r="E51" s="61">
        <v>22042.31641791045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</row>
    <row r="52" spans="1:11" x14ac:dyDescent="0.25">
      <c r="A52" s="60" t="s">
        <v>155</v>
      </c>
      <c r="B52" s="60" t="s">
        <v>52</v>
      </c>
      <c r="C52" s="60" t="s">
        <v>83</v>
      </c>
      <c r="D52" s="60" t="s">
        <v>89</v>
      </c>
      <c r="E52" s="61">
        <v>4898.2925373134331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</row>
    <row r="53" spans="1:11" x14ac:dyDescent="0.25">
      <c r="A53" s="60" t="s">
        <v>155</v>
      </c>
      <c r="B53" s="60" t="s">
        <v>52</v>
      </c>
      <c r="C53" s="60" t="s">
        <v>86</v>
      </c>
      <c r="D53" s="60" t="s">
        <v>78</v>
      </c>
      <c r="E53" s="61">
        <v>42616.143529411762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</row>
    <row r="54" spans="1:11" ht="45" x14ac:dyDescent="0.25">
      <c r="A54" s="60" t="s">
        <v>155</v>
      </c>
      <c r="B54" s="60" t="s">
        <v>52</v>
      </c>
      <c r="C54" s="60" t="s">
        <v>86</v>
      </c>
      <c r="D54" s="60" t="s">
        <v>197</v>
      </c>
      <c r="E54" s="61">
        <v>17756.726470588233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</row>
    <row r="55" spans="1:11" ht="45" x14ac:dyDescent="0.25">
      <c r="A55" s="60" t="s">
        <v>155</v>
      </c>
      <c r="B55" s="60" t="s">
        <v>52</v>
      </c>
      <c r="C55" s="60" t="s">
        <v>86</v>
      </c>
      <c r="D55" s="60" t="s">
        <v>196</v>
      </c>
      <c r="E55" s="61">
        <v>20124.29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</row>
    <row r="56" spans="1:11" x14ac:dyDescent="0.25">
      <c r="A56" s="60" t="s">
        <v>155</v>
      </c>
      <c r="B56" s="60" t="s">
        <v>52</v>
      </c>
      <c r="C56" s="60" t="s">
        <v>96</v>
      </c>
      <c r="D56" s="60" t="s">
        <v>78</v>
      </c>
      <c r="E56" s="61">
        <v>55990.299677419353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</row>
    <row r="57" spans="1:11" ht="45" x14ac:dyDescent="0.25">
      <c r="A57" s="60" t="s">
        <v>155</v>
      </c>
      <c r="B57" s="60" t="s">
        <v>52</v>
      </c>
      <c r="C57" s="60" t="s">
        <v>96</v>
      </c>
      <c r="D57" s="60" t="s">
        <v>197</v>
      </c>
      <c r="E57" s="61">
        <v>7178.2435483870959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</row>
    <row r="58" spans="1:11" ht="45" x14ac:dyDescent="0.25">
      <c r="A58" s="60" t="s">
        <v>155</v>
      </c>
      <c r="B58" s="60" t="s">
        <v>52</v>
      </c>
      <c r="C58" s="60" t="s">
        <v>96</v>
      </c>
      <c r="D58" s="60" t="s">
        <v>196</v>
      </c>
      <c r="E58" s="61">
        <v>10049.540967741934</v>
      </c>
      <c r="F58" s="61">
        <v>2871.297419354838</v>
      </c>
      <c r="G58" s="61">
        <v>0.2857142857142857</v>
      </c>
      <c r="H58" s="61">
        <v>0</v>
      </c>
      <c r="I58" s="61">
        <v>0</v>
      </c>
      <c r="J58" s="61">
        <v>0</v>
      </c>
      <c r="K58" s="61">
        <v>0</v>
      </c>
    </row>
    <row r="59" spans="1:11" x14ac:dyDescent="0.25">
      <c r="A59" s="60" t="s">
        <v>155</v>
      </c>
      <c r="B59" s="60" t="s">
        <v>52</v>
      </c>
      <c r="C59" s="60" t="s">
        <v>96</v>
      </c>
      <c r="D59" s="60" t="s">
        <v>89</v>
      </c>
      <c r="E59" s="61">
        <v>4306.9461290322579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</row>
    <row r="60" spans="1:11" x14ac:dyDescent="0.25">
      <c r="A60" s="60" t="s">
        <v>155</v>
      </c>
      <c r="B60" s="60" t="s">
        <v>52</v>
      </c>
      <c r="C60" s="60" t="s">
        <v>96</v>
      </c>
      <c r="D60" s="60" t="s">
        <v>43</v>
      </c>
      <c r="E60" s="61">
        <v>11485.189677419354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</row>
    <row r="61" spans="1:11" x14ac:dyDescent="0.25">
      <c r="A61" s="60" t="s">
        <v>155</v>
      </c>
      <c r="B61" s="60" t="s">
        <v>52</v>
      </c>
      <c r="C61" s="60" t="s">
        <v>104</v>
      </c>
      <c r="D61" s="60" t="s">
        <v>78</v>
      </c>
      <c r="E61" s="61">
        <v>57547.239130434791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</row>
    <row r="62" spans="1:11" ht="45" x14ac:dyDescent="0.25">
      <c r="A62" s="60" t="s">
        <v>155</v>
      </c>
      <c r="B62" s="60" t="s">
        <v>52</v>
      </c>
      <c r="C62" s="60" t="s">
        <v>104</v>
      </c>
      <c r="D62" s="60" t="s">
        <v>197</v>
      </c>
      <c r="E62" s="61">
        <v>16624.757971014496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</row>
    <row r="63" spans="1:11" ht="45" x14ac:dyDescent="0.25">
      <c r="A63" s="60" t="s">
        <v>155</v>
      </c>
      <c r="B63" s="60" t="s">
        <v>52</v>
      </c>
      <c r="C63" s="60" t="s">
        <v>104</v>
      </c>
      <c r="D63" s="60" t="s">
        <v>196</v>
      </c>
      <c r="E63" s="61">
        <v>14067.102898550727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</row>
    <row r="64" spans="1:11" x14ac:dyDescent="0.25">
      <c r="A64" s="60" t="s">
        <v>155</v>
      </c>
      <c r="B64" s="60" t="s">
        <v>52</v>
      </c>
      <c r="C64" s="60" t="s">
        <v>123</v>
      </c>
      <c r="D64" s="60" t="s">
        <v>78</v>
      </c>
      <c r="E64" s="61">
        <v>50017.495009090911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</row>
    <row r="65" spans="1:11" x14ac:dyDescent="0.25">
      <c r="A65" s="60" t="s">
        <v>155</v>
      </c>
      <c r="B65" s="60" t="s">
        <v>52</v>
      </c>
      <c r="C65" s="60" t="s">
        <v>123</v>
      </c>
      <c r="D65" s="60" t="s">
        <v>89</v>
      </c>
      <c r="E65" s="61">
        <v>2778.7497227272729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</row>
    <row r="66" spans="1:11" x14ac:dyDescent="0.25">
      <c r="A66" s="60" t="s">
        <v>155</v>
      </c>
      <c r="B66" s="60" t="s">
        <v>52</v>
      </c>
      <c r="C66" s="60" t="s">
        <v>123</v>
      </c>
      <c r="D66" s="60" t="s">
        <v>43</v>
      </c>
      <c r="E66" s="61">
        <v>8336.2491681818192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1:11" x14ac:dyDescent="0.25">
      <c r="A67" s="60" t="s">
        <v>155</v>
      </c>
      <c r="B67" s="60" t="s">
        <v>52</v>
      </c>
      <c r="C67" s="60" t="s">
        <v>126</v>
      </c>
      <c r="D67" s="60" t="s">
        <v>78</v>
      </c>
      <c r="E67" s="61">
        <v>7858.6046125000021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</row>
    <row r="68" spans="1:11" x14ac:dyDescent="0.25">
      <c r="A68" s="60" t="s">
        <v>155</v>
      </c>
      <c r="B68" s="60" t="s">
        <v>52</v>
      </c>
      <c r="C68" s="60" t="s">
        <v>126</v>
      </c>
      <c r="D68" s="60" t="s">
        <v>79</v>
      </c>
      <c r="E68" s="61">
        <v>55010.232287500017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</row>
    <row r="69" spans="1:11" x14ac:dyDescent="0.25">
      <c r="A69" s="60" t="s">
        <v>155</v>
      </c>
      <c r="B69" s="60" t="s">
        <v>52</v>
      </c>
      <c r="C69" s="60" t="s">
        <v>131</v>
      </c>
      <c r="D69" s="60" t="s">
        <v>77</v>
      </c>
      <c r="E69" s="61">
        <v>2134.1211111111111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</row>
    <row r="70" spans="1:11" x14ac:dyDescent="0.25">
      <c r="A70" s="60" t="s">
        <v>155</v>
      </c>
      <c r="B70" s="60" t="s">
        <v>52</v>
      </c>
      <c r="C70" s="60" t="s">
        <v>131</v>
      </c>
      <c r="D70" s="60" t="s">
        <v>78</v>
      </c>
      <c r="E70" s="61">
        <v>14938.847777777777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</row>
    <row r="71" spans="1:11" x14ac:dyDescent="0.25">
      <c r="A71" s="60" t="s">
        <v>155</v>
      </c>
      <c r="B71" s="60" t="s">
        <v>52</v>
      </c>
      <c r="C71" s="60" t="s">
        <v>131</v>
      </c>
      <c r="D71" s="60" t="s">
        <v>79</v>
      </c>
      <c r="E71" s="61">
        <v>59755.391111111108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8" t="s">
        <v>156</v>
      </c>
      <c r="B1" s="48" t="s">
        <v>157</v>
      </c>
      <c r="C1" s="48" t="s">
        <v>158</v>
      </c>
      <c r="D1" s="48" t="s">
        <v>159</v>
      </c>
      <c r="E1" s="48" t="s">
        <v>160</v>
      </c>
      <c r="F1" s="48" t="s">
        <v>185</v>
      </c>
      <c r="G1" s="48" t="s">
        <v>162</v>
      </c>
      <c r="H1" s="48" t="s">
        <v>186</v>
      </c>
      <c r="I1" s="48" t="s">
        <v>164</v>
      </c>
      <c r="J1" s="48" t="s">
        <v>187</v>
      </c>
    </row>
    <row r="2" spans="1:10" x14ac:dyDescent="0.25">
      <c r="A2" s="49" t="s">
        <v>52</v>
      </c>
      <c r="B2" s="49" t="s">
        <v>141</v>
      </c>
      <c r="C2" s="49" t="s">
        <v>142</v>
      </c>
      <c r="D2" s="50">
        <v>2014.57</v>
      </c>
      <c r="E2" s="50">
        <v>0</v>
      </c>
      <c r="F2" s="51">
        <v>0</v>
      </c>
      <c r="G2" s="50">
        <v>0</v>
      </c>
      <c r="H2" s="51">
        <v>0</v>
      </c>
      <c r="I2" s="50">
        <v>0</v>
      </c>
      <c r="J2" s="51">
        <v>0</v>
      </c>
    </row>
    <row r="3" spans="1:10" x14ac:dyDescent="0.25">
      <c r="A3" s="49" t="s">
        <v>52</v>
      </c>
      <c r="B3" s="49" t="s">
        <v>100</v>
      </c>
      <c r="C3" s="49" t="s">
        <v>101</v>
      </c>
      <c r="D3" s="50">
        <v>41131.019999999997</v>
      </c>
      <c r="E3" s="50">
        <v>0</v>
      </c>
      <c r="F3" s="51">
        <v>0</v>
      </c>
      <c r="G3" s="50">
        <v>0</v>
      </c>
      <c r="H3" s="51">
        <v>0</v>
      </c>
      <c r="I3" s="50">
        <v>0</v>
      </c>
      <c r="J3" s="51">
        <v>0</v>
      </c>
    </row>
    <row r="4" spans="1:10" x14ac:dyDescent="0.25">
      <c r="A4" s="49" t="s">
        <v>52</v>
      </c>
      <c r="B4" s="49" t="s">
        <v>100</v>
      </c>
      <c r="C4" s="49" t="s">
        <v>102</v>
      </c>
      <c r="D4" s="50">
        <v>20565.509999999998</v>
      </c>
      <c r="E4" s="50">
        <v>0</v>
      </c>
      <c r="F4" s="51">
        <v>0</v>
      </c>
      <c r="G4" s="50">
        <v>0</v>
      </c>
      <c r="H4" s="51">
        <v>0</v>
      </c>
      <c r="I4" s="50">
        <v>0</v>
      </c>
      <c r="J4" s="51">
        <v>0</v>
      </c>
    </row>
    <row r="5" spans="1:10" x14ac:dyDescent="0.25">
      <c r="A5" s="49" t="s">
        <v>52</v>
      </c>
      <c r="B5" s="49" t="s">
        <v>103</v>
      </c>
      <c r="C5" s="49" t="s">
        <v>101</v>
      </c>
      <c r="D5" s="50">
        <v>41008.400000000001</v>
      </c>
      <c r="E5" s="50">
        <v>0</v>
      </c>
      <c r="F5" s="51">
        <v>0</v>
      </c>
      <c r="G5" s="50">
        <v>0</v>
      </c>
      <c r="H5" s="51">
        <v>0</v>
      </c>
      <c r="I5" s="50">
        <v>0</v>
      </c>
      <c r="J5" s="51">
        <v>0</v>
      </c>
    </row>
    <row r="6" spans="1:10" x14ac:dyDescent="0.25">
      <c r="A6" s="49" t="s">
        <v>52</v>
      </c>
      <c r="B6" s="49" t="s">
        <v>103</v>
      </c>
      <c r="C6" s="49" t="s">
        <v>102</v>
      </c>
      <c r="D6" s="50">
        <v>20504.2</v>
      </c>
      <c r="E6" s="50">
        <v>0</v>
      </c>
      <c r="F6" s="51">
        <v>0</v>
      </c>
      <c r="G6" s="50">
        <v>0</v>
      </c>
      <c r="H6" s="51">
        <v>0</v>
      </c>
      <c r="I6" s="50">
        <v>0</v>
      </c>
      <c r="J6" s="51">
        <v>0</v>
      </c>
    </row>
    <row r="7" spans="1:10" x14ac:dyDescent="0.25">
      <c r="A7" s="49" t="s">
        <v>52</v>
      </c>
      <c r="B7" s="49" t="s">
        <v>135</v>
      </c>
      <c r="C7" s="49" t="s">
        <v>136</v>
      </c>
      <c r="D7" s="50">
        <v>116529.74</v>
      </c>
      <c r="E7" s="50">
        <v>0</v>
      </c>
      <c r="F7" s="51">
        <v>0</v>
      </c>
      <c r="G7" s="50">
        <v>0</v>
      </c>
      <c r="H7" s="51">
        <v>0</v>
      </c>
      <c r="I7" s="50">
        <v>0</v>
      </c>
      <c r="J7" s="51">
        <v>0</v>
      </c>
    </row>
    <row r="8" spans="1:10" x14ac:dyDescent="0.25">
      <c r="A8" s="49" t="s">
        <v>52</v>
      </c>
      <c r="B8" s="49" t="s">
        <v>94</v>
      </c>
      <c r="C8" s="49" t="s">
        <v>74</v>
      </c>
      <c r="D8" s="50">
        <v>66526.929999999993</v>
      </c>
      <c r="E8" s="50">
        <v>0</v>
      </c>
      <c r="F8" s="51">
        <v>0</v>
      </c>
      <c r="G8" s="50">
        <v>0</v>
      </c>
      <c r="H8" s="51">
        <v>0</v>
      </c>
      <c r="I8" s="50">
        <v>0</v>
      </c>
      <c r="J8" s="51">
        <v>0</v>
      </c>
    </row>
    <row r="9" spans="1:10" x14ac:dyDescent="0.25">
      <c r="A9" s="49" t="s">
        <v>52</v>
      </c>
      <c r="B9" s="49" t="s">
        <v>95</v>
      </c>
      <c r="C9" s="49" t="s">
        <v>74</v>
      </c>
      <c r="D9" s="50">
        <v>27322.570000000007</v>
      </c>
      <c r="E9" s="50">
        <v>27322.570000000007</v>
      </c>
      <c r="F9" s="51">
        <v>1</v>
      </c>
      <c r="G9" s="50">
        <v>27322.570000000007</v>
      </c>
      <c r="H9" s="51">
        <v>1</v>
      </c>
      <c r="I9" s="50">
        <v>27322.570000000007</v>
      </c>
      <c r="J9" s="51">
        <v>1</v>
      </c>
    </row>
    <row r="10" spans="1:10" x14ac:dyDescent="0.25">
      <c r="A10" s="49" t="s">
        <v>52</v>
      </c>
      <c r="B10" s="49" t="s">
        <v>127</v>
      </c>
      <c r="C10" s="49" t="s">
        <v>74</v>
      </c>
      <c r="D10" s="50">
        <v>4167.1000000000004</v>
      </c>
      <c r="E10" s="50">
        <v>1190.5999999999999</v>
      </c>
      <c r="F10" s="51">
        <v>0.28570000000000001</v>
      </c>
      <c r="G10" s="50">
        <v>0</v>
      </c>
      <c r="H10" s="51">
        <v>0</v>
      </c>
      <c r="I10" s="50">
        <v>0</v>
      </c>
      <c r="J10" s="51">
        <v>0</v>
      </c>
    </row>
    <row r="11" spans="1:10" x14ac:dyDescent="0.25">
      <c r="A11" s="49" t="s">
        <v>52</v>
      </c>
      <c r="B11" s="49" t="s">
        <v>127</v>
      </c>
      <c r="C11" s="49" t="s">
        <v>46</v>
      </c>
      <c r="D11" s="50">
        <v>3571.8</v>
      </c>
      <c r="E11" s="50">
        <v>0</v>
      </c>
      <c r="F11" s="51">
        <v>0</v>
      </c>
      <c r="G11" s="50">
        <v>0</v>
      </c>
      <c r="H11" s="51">
        <v>0</v>
      </c>
      <c r="I11" s="50">
        <v>0</v>
      </c>
      <c r="J11" s="51">
        <v>0</v>
      </c>
    </row>
    <row r="12" spans="1:10" x14ac:dyDescent="0.25">
      <c r="A12" s="49" t="s">
        <v>52</v>
      </c>
      <c r="B12" s="49" t="s">
        <v>129</v>
      </c>
      <c r="C12" s="49" t="s">
        <v>74</v>
      </c>
      <c r="D12" s="50">
        <v>12606.699999999999</v>
      </c>
      <c r="E12" s="50">
        <v>12606.699999999999</v>
      </c>
      <c r="F12" s="51">
        <v>1</v>
      </c>
      <c r="G12" s="50">
        <v>12606.699999999999</v>
      </c>
      <c r="H12" s="51">
        <v>1</v>
      </c>
      <c r="I12" s="50">
        <v>12606.699999999999</v>
      </c>
      <c r="J12" s="51">
        <v>1</v>
      </c>
    </row>
    <row r="13" spans="1:10" x14ac:dyDescent="0.25">
      <c r="A13" s="49" t="s">
        <v>52</v>
      </c>
      <c r="B13" s="49" t="s">
        <v>124</v>
      </c>
      <c r="C13" s="49" t="s">
        <v>74</v>
      </c>
      <c r="D13" s="50">
        <v>11821.4</v>
      </c>
      <c r="E13" s="50">
        <v>11821.4</v>
      </c>
      <c r="F13" s="51">
        <v>1</v>
      </c>
      <c r="G13" s="50">
        <v>11821.4</v>
      </c>
      <c r="H13" s="51">
        <v>1</v>
      </c>
      <c r="I13" s="50">
        <v>11821.4</v>
      </c>
      <c r="J13" s="51">
        <v>1</v>
      </c>
    </row>
    <row r="14" spans="1:10" x14ac:dyDescent="0.25">
      <c r="A14" s="49" t="s">
        <v>52</v>
      </c>
      <c r="B14" s="49" t="s">
        <v>167</v>
      </c>
      <c r="C14" s="49" t="s">
        <v>74</v>
      </c>
      <c r="D14" s="50">
        <v>13649.199999999999</v>
      </c>
      <c r="E14" s="50">
        <v>13649.199999999999</v>
      </c>
      <c r="F14" s="51">
        <v>1</v>
      </c>
      <c r="G14" s="50">
        <v>13649.199999999999</v>
      </c>
      <c r="H14" s="51">
        <v>1</v>
      </c>
      <c r="I14" s="50">
        <v>13649.199999999999</v>
      </c>
      <c r="J14" s="51">
        <v>1</v>
      </c>
    </row>
    <row r="15" spans="1:10" x14ac:dyDescent="0.25">
      <c r="A15" s="49" t="s">
        <v>52</v>
      </c>
      <c r="B15" s="49" t="s">
        <v>73</v>
      </c>
      <c r="C15" s="49" t="s">
        <v>74</v>
      </c>
      <c r="D15" s="50">
        <v>18015.7</v>
      </c>
      <c r="E15" s="50">
        <v>12610.99</v>
      </c>
      <c r="F15" s="51">
        <v>0.7</v>
      </c>
      <c r="G15" s="50">
        <v>0</v>
      </c>
      <c r="H15" s="51">
        <v>0</v>
      </c>
      <c r="I15" s="50">
        <v>0</v>
      </c>
      <c r="J15" s="51">
        <v>0</v>
      </c>
    </row>
    <row r="16" spans="1:10" x14ac:dyDescent="0.25">
      <c r="A16" s="49" t="s">
        <v>52</v>
      </c>
      <c r="B16" s="49" t="s">
        <v>90</v>
      </c>
      <c r="C16" s="49" t="s">
        <v>74</v>
      </c>
      <c r="D16" s="50">
        <v>14499.954724850008</v>
      </c>
      <c r="E16" s="50">
        <v>14499.954724850008</v>
      </c>
      <c r="F16" s="51">
        <v>1</v>
      </c>
      <c r="G16" s="50">
        <v>14499.954724850008</v>
      </c>
      <c r="H16" s="51">
        <v>1</v>
      </c>
      <c r="I16" s="50">
        <v>14499.954724850008</v>
      </c>
      <c r="J16" s="51">
        <v>1</v>
      </c>
    </row>
    <row r="17" spans="1:10" x14ac:dyDescent="0.25">
      <c r="A17" s="49" t="s">
        <v>47</v>
      </c>
      <c r="B17" s="49" t="s">
        <v>48</v>
      </c>
      <c r="C17" s="49" t="s">
        <v>74</v>
      </c>
      <c r="D17" s="50">
        <v>14030.36</v>
      </c>
      <c r="E17" s="50">
        <v>14030.36</v>
      </c>
      <c r="F17" s="51">
        <v>1</v>
      </c>
      <c r="G17" s="50">
        <v>0</v>
      </c>
      <c r="H17" s="51">
        <v>0</v>
      </c>
      <c r="I17" s="50">
        <v>0</v>
      </c>
      <c r="J17" s="51">
        <v>0</v>
      </c>
    </row>
    <row r="18" spans="1:10" x14ac:dyDescent="0.25">
      <c r="A18" s="49" t="s">
        <v>47</v>
      </c>
      <c r="B18" s="49" t="s">
        <v>48</v>
      </c>
      <c r="C18" s="49" t="s">
        <v>49</v>
      </c>
      <c r="D18" s="50">
        <v>24553.13</v>
      </c>
      <c r="E18" s="50">
        <v>23676.23</v>
      </c>
      <c r="F18" s="51">
        <v>0.96430000000000005</v>
      </c>
      <c r="G18" s="50">
        <v>0</v>
      </c>
      <c r="H18" s="51">
        <v>0</v>
      </c>
      <c r="I18" s="50">
        <v>0</v>
      </c>
      <c r="J18" s="51">
        <v>0</v>
      </c>
    </row>
    <row r="19" spans="1:10" x14ac:dyDescent="0.25">
      <c r="A19" s="49" t="s">
        <v>44</v>
      </c>
      <c r="B19" s="49" t="s">
        <v>169</v>
      </c>
      <c r="C19" s="49" t="s">
        <v>46</v>
      </c>
      <c r="D19" s="50">
        <v>111189.84</v>
      </c>
      <c r="E19" s="50">
        <v>0</v>
      </c>
      <c r="F19" s="51">
        <v>0</v>
      </c>
      <c r="G19" s="50">
        <v>0</v>
      </c>
      <c r="H19" s="51">
        <v>0</v>
      </c>
      <c r="I19" s="50">
        <v>0</v>
      </c>
      <c r="J19" s="51">
        <v>0</v>
      </c>
    </row>
    <row r="20" spans="1:10" x14ac:dyDescent="0.25">
      <c r="A20" s="49" t="s">
        <v>44</v>
      </c>
      <c r="B20" s="49" t="s">
        <v>85</v>
      </c>
      <c r="C20" s="49" t="s">
        <v>46</v>
      </c>
      <c r="D20" s="50">
        <v>112594.34</v>
      </c>
      <c r="E20" s="50">
        <v>0</v>
      </c>
      <c r="F20" s="51">
        <v>0</v>
      </c>
      <c r="G20" s="50">
        <v>0</v>
      </c>
      <c r="H20" s="51">
        <v>0</v>
      </c>
      <c r="I20" s="50">
        <v>0</v>
      </c>
      <c r="J20" s="51">
        <v>0</v>
      </c>
    </row>
    <row r="21" spans="1:10" x14ac:dyDescent="0.25">
      <c r="A21" s="49" t="s">
        <v>44</v>
      </c>
      <c r="B21" s="49" t="s">
        <v>82</v>
      </c>
      <c r="C21" s="49" t="s">
        <v>46</v>
      </c>
      <c r="D21" s="50">
        <v>103605.24</v>
      </c>
      <c r="E21" s="50">
        <v>0</v>
      </c>
      <c r="F21" s="51">
        <v>0</v>
      </c>
      <c r="G21" s="50">
        <v>0</v>
      </c>
      <c r="H21" s="51">
        <v>0</v>
      </c>
      <c r="I21" s="50">
        <v>0</v>
      </c>
      <c r="J21" s="51">
        <v>0</v>
      </c>
    </row>
    <row r="22" spans="1:10" x14ac:dyDescent="0.25">
      <c r="A22" s="49" t="s">
        <v>44</v>
      </c>
      <c r="B22" s="49" t="s">
        <v>81</v>
      </c>
      <c r="C22" s="49" t="s">
        <v>46</v>
      </c>
      <c r="D22" s="50">
        <v>95925.06</v>
      </c>
      <c r="E22" s="50">
        <v>0</v>
      </c>
      <c r="F22" s="51">
        <v>0</v>
      </c>
      <c r="G22" s="50">
        <v>0</v>
      </c>
      <c r="H22" s="51">
        <v>0</v>
      </c>
      <c r="I22" s="50">
        <v>0</v>
      </c>
      <c r="J22" s="51">
        <v>0</v>
      </c>
    </row>
    <row r="23" spans="1:10" x14ac:dyDescent="0.25">
      <c r="A23" s="49" t="s">
        <v>44</v>
      </c>
      <c r="B23" s="49" t="s">
        <v>75</v>
      </c>
      <c r="C23" s="49" t="s">
        <v>46</v>
      </c>
      <c r="D23" s="50">
        <v>95809.14</v>
      </c>
      <c r="E23" s="50">
        <v>0</v>
      </c>
      <c r="F23" s="51">
        <v>0</v>
      </c>
      <c r="G23" s="50">
        <v>0</v>
      </c>
      <c r="H23" s="51">
        <v>0</v>
      </c>
      <c r="I23" s="50">
        <v>0</v>
      </c>
      <c r="J23" s="51">
        <v>0</v>
      </c>
    </row>
    <row r="24" spans="1:10" x14ac:dyDescent="0.25">
      <c r="A24" s="49" t="s">
        <v>44</v>
      </c>
      <c r="B24" s="49" t="s">
        <v>72</v>
      </c>
      <c r="C24" s="49" t="s">
        <v>46</v>
      </c>
      <c r="D24" s="50">
        <v>95330.38</v>
      </c>
      <c r="E24" s="50">
        <v>0</v>
      </c>
      <c r="F24" s="51">
        <v>0</v>
      </c>
      <c r="G24" s="50">
        <v>0</v>
      </c>
      <c r="H24" s="51">
        <v>0</v>
      </c>
      <c r="I24" s="50">
        <v>0</v>
      </c>
      <c r="J24" s="51">
        <v>0</v>
      </c>
    </row>
    <row r="25" spans="1:10" x14ac:dyDescent="0.25">
      <c r="A25" s="49" t="s">
        <v>44</v>
      </c>
      <c r="B25" s="49" t="s">
        <v>71</v>
      </c>
      <c r="C25" s="49" t="s">
        <v>46</v>
      </c>
      <c r="D25" s="50">
        <v>134751.15</v>
      </c>
      <c r="E25" s="50">
        <v>0</v>
      </c>
      <c r="F25" s="51">
        <v>0</v>
      </c>
      <c r="G25" s="50">
        <v>0</v>
      </c>
      <c r="H25" s="51">
        <v>0</v>
      </c>
      <c r="I25" s="50">
        <v>0</v>
      </c>
      <c r="J25" s="51">
        <v>0</v>
      </c>
    </row>
    <row r="26" spans="1:10" x14ac:dyDescent="0.25">
      <c r="A26" s="49" t="s">
        <v>44</v>
      </c>
      <c r="B26" s="49" t="s">
        <v>45</v>
      </c>
      <c r="C26" s="49" t="s">
        <v>46</v>
      </c>
      <c r="D26" s="50">
        <v>68960.59</v>
      </c>
      <c r="E26" s="50">
        <v>68960.59</v>
      </c>
      <c r="F26" s="51">
        <v>1</v>
      </c>
      <c r="G26" s="50">
        <v>0</v>
      </c>
      <c r="H26" s="51">
        <v>0</v>
      </c>
      <c r="I26" s="50">
        <v>0</v>
      </c>
      <c r="J26" s="51">
        <v>0</v>
      </c>
    </row>
    <row r="27" spans="1:10" x14ac:dyDescent="0.25">
      <c r="A27" s="49" t="s">
        <v>52</v>
      </c>
      <c r="B27" s="49" t="s">
        <v>76</v>
      </c>
      <c r="C27" s="49" t="s">
        <v>77</v>
      </c>
      <c r="D27" s="50">
        <v>7944.05</v>
      </c>
      <c r="E27" s="50">
        <v>0</v>
      </c>
      <c r="F27" s="51">
        <v>0</v>
      </c>
      <c r="G27" s="50">
        <v>0</v>
      </c>
      <c r="H27" s="51">
        <v>0</v>
      </c>
      <c r="I27" s="50">
        <v>0</v>
      </c>
      <c r="J27" s="51">
        <v>0</v>
      </c>
    </row>
    <row r="28" spans="1:10" x14ac:dyDescent="0.25">
      <c r="A28" s="49" t="s">
        <v>52</v>
      </c>
      <c r="B28" s="49" t="s">
        <v>76</v>
      </c>
      <c r="C28" s="49" t="s">
        <v>78</v>
      </c>
      <c r="D28" s="50">
        <v>81029.350000000006</v>
      </c>
      <c r="E28" s="50">
        <v>0</v>
      </c>
      <c r="F28" s="51">
        <v>0</v>
      </c>
      <c r="G28" s="50">
        <v>0</v>
      </c>
      <c r="H28" s="51">
        <v>0</v>
      </c>
      <c r="I28" s="50">
        <v>0</v>
      </c>
      <c r="J28" s="51">
        <v>0</v>
      </c>
    </row>
    <row r="29" spans="1:10" x14ac:dyDescent="0.25">
      <c r="A29" s="49" t="s">
        <v>52</v>
      </c>
      <c r="B29" s="49" t="s">
        <v>76</v>
      </c>
      <c r="C29" s="49" t="s">
        <v>43</v>
      </c>
      <c r="D29" s="50">
        <v>14299.3</v>
      </c>
      <c r="E29" s="50">
        <v>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</row>
    <row r="30" spans="1:10" x14ac:dyDescent="0.25">
      <c r="A30" s="49" t="s">
        <v>52</v>
      </c>
      <c r="B30" s="49" t="s">
        <v>80</v>
      </c>
      <c r="C30" s="49" t="s">
        <v>77</v>
      </c>
      <c r="D30" s="50">
        <v>1426.73</v>
      </c>
      <c r="E30" s="50">
        <v>0</v>
      </c>
      <c r="F30" s="51">
        <v>0</v>
      </c>
      <c r="G30" s="50">
        <v>0</v>
      </c>
      <c r="H30" s="51">
        <v>0</v>
      </c>
      <c r="I30" s="50">
        <v>0</v>
      </c>
      <c r="J30" s="51">
        <v>0</v>
      </c>
    </row>
    <row r="31" spans="1:10" x14ac:dyDescent="0.25">
      <c r="A31" s="49" t="s">
        <v>52</v>
      </c>
      <c r="B31" s="49" t="s">
        <v>80</v>
      </c>
      <c r="C31" s="49" t="s">
        <v>78</v>
      </c>
      <c r="D31" s="50">
        <v>51362.42</v>
      </c>
      <c r="E31" s="50">
        <v>22827.74</v>
      </c>
      <c r="F31" s="51">
        <v>0.44440000000000002</v>
      </c>
      <c r="G31" s="50">
        <v>22827.74</v>
      </c>
      <c r="H31" s="51">
        <v>0.44440000000000002</v>
      </c>
      <c r="I31" s="50">
        <v>8560.4</v>
      </c>
      <c r="J31" s="51">
        <v>0.16669999999999999</v>
      </c>
    </row>
    <row r="32" spans="1:10" x14ac:dyDescent="0.25">
      <c r="A32" s="49" t="s">
        <v>52</v>
      </c>
      <c r="B32" s="49" t="s">
        <v>80</v>
      </c>
      <c r="C32" s="49" t="s">
        <v>79</v>
      </c>
      <c r="D32" s="50">
        <v>34241.61</v>
      </c>
      <c r="E32" s="50">
        <v>4280.2</v>
      </c>
      <c r="F32" s="51">
        <v>0.125</v>
      </c>
      <c r="G32" s="50">
        <v>4280.2</v>
      </c>
      <c r="H32" s="51">
        <v>0.125</v>
      </c>
      <c r="I32" s="50">
        <v>4280.2</v>
      </c>
      <c r="J32" s="51">
        <v>0.125</v>
      </c>
    </row>
    <row r="33" spans="1:10" x14ac:dyDescent="0.25">
      <c r="A33" s="49" t="s">
        <v>52</v>
      </c>
      <c r="B33" s="49" t="s">
        <v>83</v>
      </c>
      <c r="C33" s="49" t="s">
        <v>78</v>
      </c>
      <c r="D33" s="50">
        <v>75348.73</v>
      </c>
      <c r="E33" s="50">
        <v>0</v>
      </c>
      <c r="F33" s="51">
        <v>0</v>
      </c>
      <c r="G33" s="50">
        <v>0</v>
      </c>
      <c r="H33" s="51">
        <v>0</v>
      </c>
      <c r="I33" s="50">
        <v>0</v>
      </c>
      <c r="J33" s="51">
        <v>0</v>
      </c>
    </row>
    <row r="34" spans="1:10" x14ac:dyDescent="0.25">
      <c r="A34" s="49" t="s">
        <v>52</v>
      </c>
      <c r="B34" s="49" t="s">
        <v>83</v>
      </c>
      <c r="C34" s="49" t="s">
        <v>89</v>
      </c>
      <c r="D34" s="50">
        <v>6697.67</v>
      </c>
      <c r="E34" s="50">
        <v>0</v>
      </c>
      <c r="F34" s="51">
        <v>0</v>
      </c>
      <c r="G34" s="50">
        <v>0</v>
      </c>
      <c r="H34" s="51">
        <v>0</v>
      </c>
      <c r="I34" s="50">
        <v>0</v>
      </c>
      <c r="J34" s="51">
        <v>0</v>
      </c>
    </row>
    <row r="35" spans="1:10" x14ac:dyDescent="0.25">
      <c r="A35" s="49" t="s">
        <v>52</v>
      </c>
      <c r="B35" s="49" t="s">
        <v>86</v>
      </c>
      <c r="C35" s="49" t="s">
        <v>78</v>
      </c>
      <c r="D35" s="50">
        <v>80497.16</v>
      </c>
      <c r="E35" s="50">
        <v>0</v>
      </c>
      <c r="F35" s="51">
        <v>0</v>
      </c>
      <c r="G35" s="50">
        <v>0</v>
      </c>
      <c r="H35" s="51">
        <v>0</v>
      </c>
      <c r="I35" s="50">
        <v>0</v>
      </c>
      <c r="J35" s="51">
        <v>0</v>
      </c>
    </row>
    <row r="36" spans="1:10" x14ac:dyDescent="0.25">
      <c r="A36" s="49" t="s">
        <v>52</v>
      </c>
      <c r="B36" s="49" t="s">
        <v>96</v>
      </c>
      <c r="C36" s="49" t="s">
        <v>78</v>
      </c>
      <c r="D36" s="50">
        <v>69427.97</v>
      </c>
      <c r="E36" s="50">
        <v>0</v>
      </c>
      <c r="F36" s="51">
        <v>0</v>
      </c>
      <c r="G36" s="50">
        <v>0</v>
      </c>
      <c r="H36" s="51">
        <v>0</v>
      </c>
      <c r="I36" s="50">
        <v>0</v>
      </c>
      <c r="J36" s="51">
        <v>0</v>
      </c>
    </row>
    <row r="37" spans="1:10" x14ac:dyDescent="0.25">
      <c r="A37" s="49" t="s">
        <v>52</v>
      </c>
      <c r="B37" s="49" t="s">
        <v>96</v>
      </c>
      <c r="C37" s="49" t="s">
        <v>89</v>
      </c>
      <c r="D37" s="50">
        <v>5340.61</v>
      </c>
      <c r="E37" s="50">
        <v>0</v>
      </c>
      <c r="F37" s="51">
        <v>0</v>
      </c>
      <c r="G37" s="50">
        <v>0</v>
      </c>
      <c r="H37" s="51">
        <v>0</v>
      </c>
      <c r="I37" s="50">
        <v>0</v>
      </c>
      <c r="J37" s="51">
        <v>0</v>
      </c>
    </row>
    <row r="38" spans="1:10" x14ac:dyDescent="0.25">
      <c r="A38" s="49" t="s">
        <v>52</v>
      </c>
      <c r="B38" s="49" t="s">
        <v>96</v>
      </c>
      <c r="C38" s="49" t="s">
        <v>43</v>
      </c>
      <c r="D38" s="50">
        <v>14241.64</v>
      </c>
      <c r="E38" s="50">
        <v>0</v>
      </c>
      <c r="F38" s="51">
        <v>0</v>
      </c>
      <c r="G38" s="50">
        <v>0</v>
      </c>
      <c r="H38" s="51">
        <v>0</v>
      </c>
      <c r="I38" s="50">
        <v>0</v>
      </c>
      <c r="J38" s="51">
        <v>0</v>
      </c>
    </row>
    <row r="39" spans="1:10" x14ac:dyDescent="0.25">
      <c r="A39" s="49" t="s">
        <v>52</v>
      </c>
      <c r="B39" s="49" t="s">
        <v>104</v>
      </c>
      <c r="C39" s="49" t="s">
        <v>78</v>
      </c>
      <c r="D39" s="50">
        <v>88239.1</v>
      </c>
      <c r="E39" s="50">
        <v>0</v>
      </c>
      <c r="F39" s="51">
        <v>0</v>
      </c>
      <c r="G39" s="50">
        <v>0</v>
      </c>
      <c r="H39" s="51">
        <v>0</v>
      </c>
      <c r="I39" s="50">
        <v>0</v>
      </c>
      <c r="J39" s="51">
        <v>0</v>
      </c>
    </row>
    <row r="40" spans="1:10" x14ac:dyDescent="0.25">
      <c r="A40" s="49" t="s">
        <v>52</v>
      </c>
      <c r="B40" s="49" t="s">
        <v>123</v>
      </c>
      <c r="C40" s="49" t="s">
        <v>78</v>
      </c>
      <c r="D40" s="50">
        <v>50017.5</v>
      </c>
      <c r="E40" s="50">
        <v>0</v>
      </c>
      <c r="F40" s="51">
        <v>0</v>
      </c>
      <c r="G40" s="50">
        <v>0</v>
      </c>
      <c r="H40" s="51">
        <v>0</v>
      </c>
      <c r="I40" s="50">
        <v>0</v>
      </c>
      <c r="J40" s="51">
        <v>0</v>
      </c>
    </row>
    <row r="41" spans="1:10" x14ac:dyDescent="0.25">
      <c r="A41" s="49" t="s">
        <v>52</v>
      </c>
      <c r="B41" s="49" t="s">
        <v>123</v>
      </c>
      <c r="C41" s="49" t="s">
        <v>89</v>
      </c>
      <c r="D41" s="50">
        <v>2778.75</v>
      </c>
      <c r="E41" s="50">
        <v>0</v>
      </c>
      <c r="F41" s="51">
        <v>0</v>
      </c>
      <c r="G41" s="50">
        <v>0</v>
      </c>
      <c r="H41" s="51">
        <v>0</v>
      </c>
      <c r="I41" s="50">
        <v>0</v>
      </c>
      <c r="J41" s="51">
        <v>0</v>
      </c>
    </row>
    <row r="42" spans="1:10" x14ac:dyDescent="0.25">
      <c r="A42" s="49" t="s">
        <v>52</v>
      </c>
      <c r="B42" s="49" t="s">
        <v>123</v>
      </c>
      <c r="C42" s="49" t="s">
        <v>43</v>
      </c>
      <c r="D42" s="50">
        <v>8336.25</v>
      </c>
      <c r="E42" s="50">
        <v>0</v>
      </c>
      <c r="F42" s="51">
        <v>0</v>
      </c>
      <c r="G42" s="50">
        <v>0</v>
      </c>
      <c r="H42" s="51">
        <v>0</v>
      </c>
      <c r="I42" s="50">
        <v>0</v>
      </c>
      <c r="J42" s="51">
        <v>0</v>
      </c>
    </row>
    <row r="43" spans="1:10" x14ac:dyDescent="0.25">
      <c r="A43" s="49" t="s">
        <v>52</v>
      </c>
      <c r="B43" s="49" t="s">
        <v>126</v>
      </c>
      <c r="C43" s="49" t="s">
        <v>78</v>
      </c>
      <c r="D43" s="50">
        <v>7858.6</v>
      </c>
      <c r="E43" s="50">
        <v>0</v>
      </c>
      <c r="F43" s="51">
        <v>0</v>
      </c>
      <c r="G43" s="50">
        <v>0</v>
      </c>
      <c r="H43" s="51">
        <v>0</v>
      </c>
      <c r="I43" s="50">
        <v>0</v>
      </c>
      <c r="J43" s="51">
        <v>0</v>
      </c>
    </row>
    <row r="44" spans="1:10" x14ac:dyDescent="0.25">
      <c r="A44" s="49" t="s">
        <v>52</v>
      </c>
      <c r="B44" s="49" t="s">
        <v>126</v>
      </c>
      <c r="C44" s="49" t="s">
        <v>79</v>
      </c>
      <c r="D44" s="50">
        <v>55010.23</v>
      </c>
      <c r="E44" s="50">
        <v>0</v>
      </c>
      <c r="F44" s="51">
        <v>0</v>
      </c>
      <c r="G44" s="50">
        <v>0</v>
      </c>
      <c r="H44" s="51">
        <v>0</v>
      </c>
      <c r="I44" s="50">
        <v>0</v>
      </c>
      <c r="J44" s="51">
        <v>0</v>
      </c>
    </row>
    <row r="45" spans="1:10" x14ac:dyDescent="0.25">
      <c r="A45" s="49" t="s">
        <v>52</v>
      </c>
      <c r="B45" s="49" t="s">
        <v>131</v>
      </c>
      <c r="C45" s="49" t="s">
        <v>77</v>
      </c>
      <c r="D45" s="50">
        <v>2134.12</v>
      </c>
      <c r="E45" s="50">
        <v>0</v>
      </c>
      <c r="F45" s="51">
        <v>0</v>
      </c>
      <c r="G45" s="50">
        <v>0</v>
      </c>
      <c r="H45" s="51">
        <v>0</v>
      </c>
      <c r="I45" s="50">
        <v>0</v>
      </c>
      <c r="J45" s="51">
        <v>0</v>
      </c>
    </row>
    <row r="46" spans="1:10" x14ac:dyDescent="0.25">
      <c r="A46" s="49" t="s">
        <v>52</v>
      </c>
      <c r="B46" s="49" t="s">
        <v>131</v>
      </c>
      <c r="C46" s="49" t="s">
        <v>78</v>
      </c>
      <c r="D46" s="50">
        <v>14938.85</v>
      </c>
      <c r="E46" s="50">
        <v>0</v>
      </c>
      <c r="F46" s="51">
        <v>0</v>
      </c>
      <c r="G46" s="50">
        <v>0</v>
      </c>
      <c r="H46" s="51">
        <v>0</v>
      </c>
      <c r="I46" s="50">
        <v>0</v>
      </c>
      <c r="J46" s="51">
        <v>0</v>
      </c>
    </row>
    <row r="47" spans="1:10" x14ac:dyDescent="0.25">
      <c r="A47" s="49" t="s">
        <v>52</v>
      </c>
      <c r="B47" s="49" t="s">
        <v>131</v>
      </c>
      <c r="C47" s="49" t="s">
        <v>79</v>
      </c>
      <c r="D47" s="50">
        <v>59755.39</v>
      </c>
      <c r="E47" s="50">
        <v>4268.24</v>
      </c>
      <c r="F47" s="51">
        <v>7.1400000000000005E-2</v>
      </c>
      <c r="G47" s="50">
        <v>0</v>
      </c>
      <c r="H47" s="51">
        <v>0</v>
      </c>
      <c r="I47" s="50">
        <v>0</v>
      </c>
      <c r="J47" s="51">
        <v>0</v>
      </c>
    </row>
    <row r="48" spans="1:10" x14ac:dyDescent="0.25">
      <c r="A48" s="49" t="s">
        <v>105</v>
      </c>
      <c r="B48" s="49" t="s">
        <v>173</v>
      </c>
      <c r="C48" s="49" t="s">
        <v>107</v>
      </c>
      <c r="D48" s="50">
        <v>0</v>
      </c>
      <c r="E48" s="50">
        <v>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</row>
    <row r="49" spans="1:10" x14ac:dyDescent="0.25">
      <c r="A49" s="49" t="s">
        <v>105</v>
      </c>
      <c r="B49" s="49" t="s">
        <v>174</v>
      </c>
      <c r="C49" s="49" t="s">
        <v>107</v>
      </c>
      <c r="D49" s="50">
        <v>352478.99232000008</v>
      </c>
      <c r="E49" s="50">
        <v>0</v>
      </c>
      <c r="F49" s="51">
        <v>0</v>
      </c>
      <c r="G49" s="50">
        <v>0</v>
      </c>
      <c r="H49" s="51">
        <v>0</v>
      </c>
      <c r="I49" s="50">
        <v>0</v>
      </c>
      <c r="J49" s="51">
        <v>0</v>
      </c>
    </row>
    <row r="50" spans="1:10" x14ac:dyDescent="0.25">
      <c r="A50" s="49" t="s">
        <v>105</v>
      </c>
      <c r="B50" s="49" t="s">
        <v>41</v>
      </c>
      <c r="C50" s="49" t="s">
        <v>107</v>
      </c>
      <c r="D50" s="50">
        <v>250809.98000000007</v>
      </c>
      <c r="E50" s="50">
        <v>0</v>
      </c>
      <c r="F50" s="51">
        <v>0</v>
      </c>
      <c r="G50" s="50">
        <v>0</v>
      </c>
      <c r="H50" s="51">
        <v>0</v>
      </c>
      <c r="I50" s="50">
        <v>0</v>
      </c>
      <c r="J50" s="51">
        <v>0</v>
      </c>
    </row>
    <row r="51" spans="1:10" x14ac:dyDescent="0.25">
      <c r="A51" s="49" t="s">
        <v>105</v>
      </c>
      <c r="B51" s="49" t="s">
        <v>175</v>
      </c>
      <c r="C51" s="49" t="s">
        <v>107</v>
      </c>
      <c r="D51" s="50">
        <v>0</v>
      </c>
      <c r="E51" s="50">
        <v>0</v>
      </c>
      <c r="F51" s="51">
        <v>0</v>
      </c>
      <c r="G51" s="50">
        <v>0</v>
      </c>
      <c r="H51" s="51">
        <v>0</v>
      </c>
      <c r="I51" s="50">
        <v>0</v>
      </c>
      <c r="J51" s="51">
        <v>0</v>
      </c>
    </row>
    <row r="52" spans="1:10" x14ac:dyDescent="0.25">
      <c r="A52" s="49" t="s">
        <v>105</v>
      </c>
      <c r="B52" s="49" t="s">
        <v>176</v>
      </c>
      <c r="C52" s="49" t="s">
        <v>107</v>
      </c>
      <c r="D52" s="50">
        <v>0</v>
      </c>
      <c r="E52" s="50">
        <v>0</v>
      </c>
      <c r="F52" s="51">
        <v>0</v>
      </c>
      <c r="G52" s="50">
        <v>0</v>
      </c>
      <c r="H52" s="51">
        <v>0</v>
      </c>
      <c r="I52" s="50">
        <v>0</v>
      </c>
      <c r="J52" s="51">
        <v>0</v>
      </c>
    </row>
    <row r="53" spans="1:10" x14ac:dyDescent="0.25">
      <c r="A53" s="49" t="s">
        <v>105</v>
      </c>
      <c r="B53" s="49" t="s">
        <v>177</v>
      </c>
      <c r="C53" s="52" t="s">
        <v>107</v>
      </c>
      <c r="D53" s="50">
        <v>0</v>
      </c>
      <c r="E53" s="50">
        <v>0</v>
      </c>
      <c r="F53" s="51">
        <v>0</v>
      </c>
      <c r="G53" s="50">
        <v>0</v>
      </c>
      <c r="H53" s="51">
        <v>0</v>
      </c>
      <c r="I53" s="50">
        <v>0</v>
      </c>
      <c r="J53" s="51">
        <v>0</v>
      </c>
    </row>
    <row r="54" spans="1:10" x14ac:dyDescent="0.25">
      <c r="A54" s="49" t="s">
        <v>105</v>
      </c>
      <c r="B54" s="49" t="s">
        <v>178</v>
      </c>
      <c r="C54" s="49" t="s">
        <v>107</v>
      </c>
      <c r="D54" s="50">
        <v>0</v>
      </c>
      <c r="E54" s="50">
        <v>0</v>
      </c>
      <c r="F54" s="51">
        <v>0</v>
      </c>
      <c r="G54" s="50">
        <v>0</v>
      </c>
      <c r="H54" s="51">
        <v>0</v>
      </c>
      <c r="I54" s="50">
        <v>0</v>
      </c>
      <c r="J54" s="51">
        <v>0</v>
      </c>
    </row>
    <row r="55" spans="1:10" ht="15.75" thickBot="1" x14ac:dyDescent="0.3">
      <c r="A55" s="49" t="s">
        <v>105</v>
      </c>
      <c r="B55" s="49" t="s">
        <v>146</v>
      </c>
      <c r="C55" s="49" t="s">
        <v>107</v>
      </c>
      <c r="D55" s="50">
        <v>0</v>
      </c>
      <c r="E55" s="50">
        <v>0</v>
      </c>
      <c r="F55" s="51">
        <v>0.15789473684210525</v>
      </c>
      <c r="G55" s="50">
        <v>0</v>
      </c>
      <c r="H55" s="51">
        <v>0</v>
      </c>
      <c r="I55" s="50">
        <v>0</v>
      </c>
      <c r="J55" s="51">
        <v>0</v>
      </c>
    </row>
    <row r="56" spans="1:10" x14ac:dyDescent="0.25">
      <c r="A56" s="49" t="s">
        <v>105</v>
      </c>
      <c r="B56" s="49" t="s">
        <v>172</v>
      </c>
      <c r="C56" s="53" t="s">
        <v>107</v>
      </c>
      <c r="D56" s="50">
        <v>0</v>
      </c>
      <c r="E56" s="50">
        <v>0</v>
      </c>
      <c r="F56" s="51">
        <v>0</v>
      </c>
      <c r="G56" s="50">
        <v>0</v>
      </c>
      <c r="H56" s="51">
        <v>0</v>
      </c>
      <c r="I56" s="50">
        <v>0</v>
      </c>
      <c r="J56" s="51">
        <v>0</v>
      </c>
    </row>
    <row r="57" spans="1:10" x14ac:dyDescent="0.25">
      <c r="A57" s="49" t="s">
        <v>105</v>
      </c>
      <c r="B57" s="49" t="s">
        <v>172</v>
      </c>
      <c r="C57" s="54" t="s">
        <v>184</v>
      </c>
      <c r="D57" s="50">
        <v>0</v>
      </c>
      <c r="E57" s="50">
        <v>0</v>
      </c>
      <c r="F57" s="51">
        <v>0</v>
      </c>
      <c r="G57" s="50">
        <v>0</v>
      </c>
      <c r="H57" s="51">
        <v>0</v>
      </c>
      <c r="I57" s="50">
        <v>0</v>
      </c>
      <c r="J57" s="51">
        <v>0</v>
      </c>
    </row>
    <row r="58" spans="1:10" x14ac:dyDescent="0.25">
      <c r="A58" s="49" t="s">
        <v>105</v>
      </c>
      <c r="B58" s="49" t="s">
        <v>147</v>
      </c>
      <c r="C58" s="49" t="s">
        <v>107</v>
      </c>
      <c r="D58" s="50">
        <v>0</v>
      </c>
      <c r="E58" s="50">
        <v>0</v>
      </c>
      <c r="F58" s="51">
        <v>0</v>
      </c>
      <c r="G58" s="50">
        <v>0</v>
      </c>
      <c r="H58" s="51">
        <v>0</v>
      </c>
      <c r="I58" s="50">
        <v>0</v>
      </c>
      <c r="J58" s="51">
        <v>0</v>
      </c>
    </row>
    <row r="59" spans="1:10" x14ac:dyDescent="0.25">
      <c r="A59" s="49" t="s">
        <v>105</v>
      </c>
      <c r="B59" s="49" t="s">
        <v>47</v>
      </c>
      <c r="C59" s="49" t="s">
        <v>107</v>
      </c>
      <c r="D59" s="50">
        <v>398423.89138000004</v>
      </c>
      <c r="E59" s="50">
        <v>0</v>
      </c>
      <c r="F59" s="51">
        <v>0</v>
      </c>
      <c r="G59" s="50">
        <v>0</v>
      </c>
      <c r="H59" s="51">
        <v>0</v>
      </c>
      <c r="I59" s="50">
        <v>0</v>
      </c>
      <c r="J59" s="51">
        <v>0</v>
      </c>
    </row>
    <row r="60" spans="1:10" x14ac:dyDescent="0.25">
      <c r="A60" s="49" t="s">
        <v>105</v>
      </c>
      <c r="B60" s="49" t="s">
        <v>179</v>
      </c>
      <c r="C60" s="49" t="s">
        <v>107</v>
      </c>
      <c r="D60" s="50">
        <v>270673.31148919999</v>
      </c>
      <c r="E60" s="50">
        <v>0</v>
      </c>
      <c r="F60" s="51">
        <v>0</v>
      </c>
      <c r="G60" s="50">
        <v>0</v>
      </c>
      <c r="H60" s="51">
        <v>0</v>
      </c>
      <c r="I60" s="50">
        <v>0</v>
      </c>
      <c r="J60" s="51">
        <v>0</v>
      </c>
    </row>
    <row r="61" spans="1:10" x14ac:dyDescent="0.25">
      <c r="A61" s="49" t="s">
        <v>105</v>
      </c>
      <c r="B61" s="49" t="s">
        <v>180</v>
      </c>
      <c r="C61" s="49" t="s">
        <v>107</v>
      </c>
      <c r="D61" s="50">
        <v>0</v>
      </c>
      <c r="E61" s="50">
        <v>0</v>
      </c>
      <c r="F61" s="51">
        <v>0</v>
      </c>
      <c r="G61" s="50">
        <v>0</v>
      </c>
      <c r="H61" s="51">
        <v>0</v>
      </c>
      <c r="I61" s="50">
        <v>0</v>
      </c>
      <c r="J61" s="51">
        <v>0</v>
      </c>
    </row>
    <row r="62" spans="1:10" x14ac:dyDescent="0.25">
      <c r="A62" s="49" t="s">
        <v>105</v>
      </c>
      <c r="B62" s="49" t="s">
        <v>181</v>
      </c>
      <c r="C62" s="49" t="s">
        <v>107</v>
      </c>
      <c r="D62" s="50">
        <v>231366.7587200001</v>
      </c>
      <c r="E62" s="50">
        <v>146126.37392842112</v>
      </c>
      <c r="F62" s="51">
        <v>0.63157894736842102</v>
      </c>
      <c r="G62" s="50">
        <v>73063.186964210559</v>
      </c>
      <c r="H62" s="51">
        <v>0.31578947368421051</v>
      </c>
      <c r="I62" s="50">
        <v>63930.288593684243</v>
      </c>
      <c r="J62" s="51">
        <v>0.27631578947368424</v>
      </c>
    </row>
    <row r="63" spans="1:10" x14ac:dyDescent="0.25">
      <c r="A63" s="49" t="s">
        <v>105</v>
      </c>
      <c r="B63" s="49" t="s">
        <v>182</v>
      </c>
      <c r="C63" s="49" t="s">
        <v>107</v>
      </c>
      <c r="D63" s="50">
        <v>0</v>
      </c>
      <c r="E63" s="50">
        <v>0</v>
      </c>
      <c r="F63" s="51">
        <v>0</v>
      </c>
      <c r="G63" s="50">
        <v>0</v>
      </c>
      <c r="H63" s="51">
        <v>0</v>
      </c>
      <c r="I63" s="50">
        <v>0</v>
      </c>
      <c r="J63" s="51">
        <v>0</v>
      </c>
    </row>
    <row r="64" spans="1:10" x14ac:dyDescent="0.25">
      <c r="A64" s="49" t="s">
        <v>105</v>
      </c>
      <c r="B64" s="49" t="s">
        <v>183</v>
      </c>
      <c r="C64" s="49" t="s">
        <v>107</v>
      </c>
      <c r="D64" s="50">
        <v>0</v>
      </c>
      <c r="E64" s="50">
        <v>0</v>
      </c>
      <c r="F64" s="51">
        <v>0</v>
      </c>
      <c r="G64" s="50">
        <v>0</v>
      </c>
      <c r="H64" s="51">
        <v>0</v>
      </c>
      <c r="I64" s="50">
        <v>0</v>
      </c>
      <c r="J64" s="51">
        <v>0</v>
      </c>
    </row>
    <row r="65" spans="1:10" x14ac:dyDescent="0.25">
      <c r="A65" s="49" t="s">
        <v>52</v>
      </c>
      <c r="B65" s="49" t="s">
        <v>149</v>
      </c>
      <c r="C65" s="50" t="s">
        <v>150</v>
      </c>
      <c r="D65" s="50">
        <v>553.85108108108113</v>
      </c>
      <c r="E65" s="51">
        <v>0</v>
      </c>
      <c r="F65" s="50">
        <v>0</v>
      </c>
      <c r="G65" s="51">
        <v>0</v>
      </c>
      <c r="H65" s="50">
        <v>0</v>
      </c>
      <c r="I65" s="51">
        <v>0</v>
      </c>
      <c r="J65" s="51">
        <v>0</v>
      </c>
    </row>
    <row r="66" spans="1:10" x14ac:dyDescent="0.25">
      <c r="A66" s="49" t="s">
        <v>52</v>
      </c>
      <c r="B66" s="49" t="s">
        <v>149</v>
      </c>
      <c r="C66" s="50" t="s">
        <v>151</v>
      </c>
      <c r="D66" s="50">
        <v>3138.4894594594598</v>
      </c>
      <c r="E66" s="51">
        <v>0</v>
      </c>
      <c r="F66" s="50">
        <v>0</v>
      </c>
      <c r="G66" s="51">
        <v>0</v>
      </c>
      <c r="H66" s="50">
        <v>0</v>
      </c>
      <c r="I66" s="51">
        <v>0</v>
      </c>
      <c r="J66" s="51">
        <v>0</v>
      </c>
    </row>
    <row r="67" spans="1:10" x14ac:dyDescent="0.25">
      <c r="A67" s="49" t="s">
        <v>52</v>
      </c>
      <c r="B67" s="49" t="s">
        <v>149</v>
      </c>
      <c r="C67" s="50" t="s">
        <v>84</v>
      </c>
      <c r="D67" s="50">
        <v>3138.4894594594598</v>
      </c>
      <c r="E67" s="51">
        <v>0</v>
      </c>
      <c r="F67" s="50">
        <v>0</v>
      </c>
      <c r="G67" s="51">
        <v>0</v>
      </c>
      <c r="H67" s="50">
        <v>0</v>
      </c>
      <c r="I67" s="51">
        <v>0</v>
      </c>
      <c r="J67" s="51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5" t="s">
        <v>156</v>
      </c>
      <c r="B1" s="55" t="s">
        <v>157</v>
      </c>
      <c r="C1" s="55" t="s">
        <v>158</v>
      </c>
      <c r="D1" s="55" t="s">
        <v>159</v>
      </c>
      <c r="E1" s="55" t="s">
        <v>160</v>
      </c>
      <c r="F1" s="55" t="s">
        <v>185</v>
      </c>
      <c r="G1" s="55" t="s">
        <v>162</v>
      </c>
      <c r="H1" s="55" t="s">
        <v>186</v>
      </c>
      <c r="I1" s="55" t="s">
        <v>164</v>
      </c>
      <c r="J1" s="55" t="s">
        <v>187</v>
      </c>
    </row>
    <row r="2" spans="1:10" x14ac:dyDescent="0.25">
      <c r="A2" s="56" t="s">
        <v>52</v>
      </c>
      <c r="B2" s="56" t="s">
        <v>83</v>
      </c>
      <c r="C2" s="56" t="s">
        <v>78</v>
      </c>
      <c r="D2" s="57">
        <v>65930.14285714287</v>
      </c>
      <c r="E2" s="57">
        <v>0</v>
      </c>
      <c r="F2" s="58">
        <v>0</v>
      </c>
      <c r="G2" s="57">
        <v>0</v>
      </c>
      <c r="H2" s="58">
        <v>0</v>
      </c>
      <c r="I2" s="57">
        <v>0</v>
      </c>
      <c r="J2" s="58">
        <v>0</v>
      </c>
    </row>
    <row r="3" spans="1:10" x14ac:dyDescent="0.25">
      <c r="A3" s="56" t="s">
        <v>52</v>
      </c>
      <c r="B3" s="56" t="s">
        <v>83</v>
      </c>
      <c r="C3" s="56" t="s">
        <v>89</v>
      </c>
      <c r="D3" s="57">
        <v>5860.4571428571435</v>
      </c>
      <c r="E3" s="57">
        <v>0</v>
      </c>
      <c r="F3" s="58">
        <v>0</v>
      </c>
      <c r="G3" s="57">
        <v>0</v>
      </c>
      <c r="H3" s="58">
        <v>0</v>
      </c>
      <c r="I3" s="57">
        <v>0</v>
      </c>
      <c r="J3" s="58">
        <v>0</v>
      </c>
    </row>
    <row r="4" spans="1:10" x14ac:dyDescent="0.25">
      <c r="A4" s="56" t="s">
        <v>52</v>
      </c>
      <c r="B4" s="56" t="s">
        <v>83</v>
      </c>
      <c r="C4" s="56" t="s">
        <v>43</v>
      </c>
      <c r="D4" s="57">
        <v>10255.800000000001</v>
      </c>
      <c r="E4" s="57">
        <v>0</v>
      </c>
      <c r="F4" s="58">
        <v>0</v>
      </c>
      <c r="G4" s="57">
        <v>0</v>
      </c>
      <c r="H4" s="58">
        <v>0</v>
      </c>
      <c r="I4" s="57">
        <v>0</v>
      </c>
      <c r="J4" s="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161</v>
      </c>
      <c r="G1" s="44" t="s">
        <v>162</v>
      </c>
      <c r="H1" s="44" t="s">
        <v>163</v>
      </c>
      <c r="I1" s="44" t="s">
        <v>164</v>
      </c>
      <c r="J1" s="44" t="s">
        <v>165</v>
      </c>
    </row>
    <row r="2" spans="1:10" x14ac:dyDescent="0.25">
      <c r="A2" s="45" t="s">
        <v>52</v>
      </c>
      <c r="B2" s="45" t="s">
        <v>100</v>
      </c>
      <c r="C2" s="45" t="s">
        <v>101</v>
      </c>
      <c r="D2" s="46">
        <v>41131.015999999996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102</v>
      </c>
      <c r="D3" s="46">
        <v>20565.507999999998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103</v>
      </c>
      <c r="C4" s="45" t="s">
        <v>101</v>
      </c>
      <c r="D4" s="46">
        <v>41008.398266666663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102</v>
      </c>
      <c r="D5" s="46">
        <v>20504.199133333332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135</v>
      </c>
      <c r="C6" s="45" t="s">
        <v>136</v>
      </c>
      <c r="D6" s="46">
        <v>116529.73999999999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ht="30" x14ac:dyDescent="0.25">
      <c r="A7" s="45" t="s">
        <v>52</v>
      </c>
      <c r="B7" s="45" t="s">
        <v>94</v>
      </c>
      <c r="C7" s="45" t="s">
        <v>51</v>
      </c>
      <c r="D7" s="46">
        <v>66526.931673225001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ht="30" x14ac:dyDescent="0.25">
      <c r="A8" s="45" t="s">
        <v>52</v>
      </c>
      <c r="B8" s="45" t="s">
        <v>95</v>
      </c>
      <c r="C8" s="45" t="s">
        <v>166</v>
      </c>
      <c r="D8" s="46">
        <v>19672.250400000004</v>
      </c>
      <c r="E8" s="46">
        <v>19672.250400000004</v>
      </c>
      <c r="F8" s="47">
        <v>1</v>
      </c>
      <c r="G8" s="46">
        <v>19672.250400000004</v>
      </c>
      <c r="H8" s="47">
        <v>1</v>
      </c>
      <c r="I8" s="46">
        <v>0</v>
      </c>
      <c r="J8" s="47">
        <v>0</v>
      </c>
    </row>
    <row r="9" spans="1:10" ht="30" x14ac:dyDescent="0.25">
      <c r="A9" s="45" t="s">
        <v>52</v>
      </c>
      <c r="B9" s="45" t="s">
        <v>95</v>
      </c>
      <c r="C9" s="45" t="s">
        <v>51</v>
      </c>
      <c r="D9" s="46">
        <v>7650.3196000000025</v>
      </c>
      <c r="E9" s="46">
        <v>7650.3196000000025</v>
      </c>
      <c r="F9" s="47">
        <v>1</v>
      </c>
      <c r="G9" s="46">
        <v>7650.3196000000025</v>
      </c>
      <c r="H9" s="47">
        <v>1</v>
      </c>
      <c r="I9" s="46">
        <v>7650.3196000000025</v>
      </c>
      <c r="J9" s="47">
        <v>1</v>
      </c>
    </row>
    <row r="10" spans="1:10" ht="30" x14ac:dyDescent="0.25">
      <c r="A10" s="45" t="s">
        <v>52</v>
      </c>
      <c r="B10" s="45" t="s">
        <v>127</v>
      </c>
      <c r="C10" s="45" t="s">
        <v>74</v>
      </c>
      <c r="D10" s="46">
        <v>4167.0999999999995</v>
      </c>
      <c r="E10" s="46">
        <v>0</v>
      </c>
      <c r="F10" s="47">
        <v>0</v>
      </c>
      <c r="G10" s="46">
        <v>0</v>
      </c>
      <c r="H10" s="47">
        <v>0</v>
      </c>
      <c r="I10" s="46">
        <v>0</v>
      </c>
      <c r="J10" s="47">
        <v>0</v>
      </c>
    </row>
    <row r="11" spans="1:10" ht="30" x14ac:dyDescent="0.25">
      <c r="A11" s="45" t="s">
        <v>52</v>
      </c>
      <c r="B11" s="45" t="s">
        <v>127</v>
      </c>
      <c r="C11" s="45" t="s">
        <v>128</v>
      </c>
      <c r="D11" s="46">
        <v>2381.1999999999998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ht="30" x14ac:dyDescent="0.25">
      <c r="A12" s="45" t="s">
        <v>52</v>
      </c>
      <c r="B12" s="45" t="s">
        <v>127</v>
      </c>
      <c r="C12" s="45" t="s">
        <v>51</v>
      </c>
      <c r="D12" s="46">
        <v>1190.5999999999999</v>
      </c>
      <c r="E12" s="46">
        <v>1190.5999999999999</v>
      </c>
      <c r="F12" s="47">
        <v>1</v>
      </c>
      <c r="G12" s="46">
        <v>0</v>
      </c>
      <c r="H12" s="47">
        <v>0</v>
      </c>
      <c r="I12" s="46">
        <v>0</v>
      </c>
      <c r="J12" s="47">
        <v>0</v>
      </c>
    </row>
    <row r="13" spans="1:10" ht="30" x14ac:dyDescent="0.25">
      <c r="A13" s="45" t="s">
        <v>52</v>
      </c>
      <c r="B13" s="45" t="s">
        <v>129</v>
      </c>
      <c r="C13" s="45" t="s">
        <v>74</v>
      </c>
      <c r="D13" s="46">
        <v>1626.6709677419353</v>
      </c>
      <c r="E13" s="46">
        <v>1626.6709677419353</v>
      </c>
      <c r="F13" s="47">
        <v>1</v>
      </c>
      <c r="G13" s="46">
        <v>1626.6709677419353</v>
      </c>
      <c r="H13" s="47">
        <v>1</v>
      </c>
      <c r="I13" s="46">
        <v>813.33548387096766</v>
      </c>
      <c r="J13" s="47">
        <v>0.5</v>
      </c>
    </row>
    <row r="14" spans="1:10" ht="30" x14ac:dyDescent="0.25">
      <c r="A14" s="45" t="s">
        <v>52</v>
      </c>
      <c r="B14" s="45" t="s">
        <v>129</v>
      </c>
      <c r="C14" s="45" t="s">
        <v>74</v>
      </c>
      <c r="D14" s="46">
        <v>7320.0193548387088</v>
      </c>
      <c r="E14" s="46">
        <v>7320.0193548387088</v>
      </c>
      <c r="F14" s="47">
        <v>1</v>
      </c>
      <c r="G14" s="46">
        <v>7320.0193548387088</v>
      </c>
      <c r="H14" s="47">
        <v>1</v>
      </c>
      <c r="I14" s="46">
        <v>1220.0032258064514</v>
      </c>
      <c r="J14" s="47">
        <v>0.16666666666666666</v>
      </c>
    </row>
    <row r="15" spans="1:10" ht="30" x14ac:dyDescent="0.25">
      <c r="A15" s="45" t="s">
        <v>52</v>
      </c>
      <c r="B15" s="45" t="s">
        <v>129</v>
      </c>
      <c r="C15" s="45" t="s">
        <v>130</v>
      </c>
      <c r="D15" s="46">
        <v>406.66774193548383</v>
      </c>
      <c r="E15" s="46">
        <v>406.66774193548383</v>
      </c>
      <c r="F15" s="47">
        <v>1</v>
      </c>
      <c r="G15" s="46">
        <v>406.66774193548383</v>
      </c>
      <c r="H15" s="47">
        <v>1</v>
      </c>
      <c r="I15" s="46">
        <v>406.66774193548383</v>
      </c>
      <c r="J15" s="47">
        <v>1</v>
      </c>
    </row>
    <row r="16" spans="1:10" ht="30" x14ac:dyDescent="0.25">
      <c r="A16" s="45" t="s">
        <v>52</v>
      </c>
      <c r="B16" s="45" t="s">
        <v>129</v>
      </c>
      <c r="C16" s="45" t="s">
        <v>51</v>
      </c>
      <c r="D16" s="46">
        <v>3253.3419354838707</v>
      </c>
      <c r="E16" s="46">
        <v>3253.3419354838707</v>
      </c>
      <c r="F16" s="47">
        <v>1</v>
      </c>
      <c r="G16" s="46">
        <v>3253.3419354838707</v>
      </c>
      <c r="H16" s="47">
        <v>1</v>
      </c>
      <c r="I16" s="46">
        <v>3253.3419354838707</v>
      </c>
      <c r="J16" s="47">
        <v>1</v>
      </c>
    </row>
    <row r="17" spans="1:10" ht="30" x14ac:dyDescent="0.25">
      <c r="A17" s="45" t="s">
        <v>52</v>
      </c>
      <c r="B17" s="45" t="s">
        <v>124</v>
      </c>
      <c r="C17" s="45" t="s">
        <v>125</v>
      </c>
      <c r="D17" s="46">
        <v>8866.0499999999993</v>
      </c>
      <c r="E17" s="46">
        <v>8866.0499999999993</v>
      </c>
      <c r="F17" s="47">
        <v>1</v>
      </c>
      <c r="G17" s="46">
        <v>8866.0499999999993</v>
      </c>
      <c r="H17" s="47">
        <v>1</v>
      </c>
      <c r="I17" s="46">
        <v>1477.6749999999997</v>
      </c>
      <c r="J17" s="47">
        <v>0.16666666666666666</v>
      </c>
    </row>
    <row r="18" spans="1:10" ht="30" x14ac:dyDescent="0.25">
      <c r="A18" s="45" t="s">
        <v>52</v>
      </c>
      <c r="B18" s="45" t="s">
        <v>124</v>
      </c>
      <c r="C18" s="45" t="s">
        <v>51</v>
      </c>
      <c r="D18" s="46">
        <v>2955.35</v>
      </c>
      <c r="E18" s="46">
        <v>2955.35</v>
      </c>
      <c r="F18" s="47">
        <v>1</v>
      </c>
      <c r="G18" s="46">
        <v>2955.35</v>
      </c>
      <c r="H18" s="47">
        <v>1</v>
      </c>
      <c r="I18" s="46">
        <v>2955.35</v>
      </c>
      <c r="J18" s="47">
        <v>1</v>
      </c>
    </row>
    <row r="19" spans="1:10" ht="30" x14ac:dyDescent="0.25">
      <c r="A19" s="45" t="s">
        <v>52</v>
      </c>
      <c r="B19" s="45" t="s">
        <v>167</v>
      </c>
      <c r="C19" s="45" t="s">
        <v>133</v>
      </c>
      <c r="D19" s="46">
        <v>2274.8666666666663</v>
      </c>
      <c r="E19" s="46">
        <v>2274.8666666666663</v>
      </c>
      <c r="F19" s="47">
        <v>1</v>
      </c>
      <c r="G19" s="46">
        <v>2274.8666666666663</v>
      </c>
      <c r="H19" s="47">
        <v>1</v>
      </c>
      <c r="I19" s="46">
        <v>1137.4333333333332</v>
      </c>
      <c r="J19" s="47">
        <v>0.5</v>
      </c>
    </row>
    <row r="20" spans="1:10" ht="30" x14ac:dyDescent="0.25">
      <c r="A20" s="45" t="s">
        <v>52</v>
      </c>
      <c r="B20" s="45" t="s">
        <v>167</v>
      </c>
      <c r="C20" s="45" t="s">
        <v>133</v>
      </c>
      <c r="D20" s="46">
        <v>6824.5999999999985</v>
      </c>
      <c r="E20" s="46">
        <v>6824.5999999999985</v>
      </c>
      <c r="F20" s="47">
        <v>1</v>
      </c>
      <c r="G20" s="46">
        <v>6824.5999999999985</v>
      </c>
      <c r="H20" s="47">
        <v>1</v>
      </c>
      <c r="I20" s="46">
        <v>1706.1499999999996</v>
      </c>
      <c r="J20" s="47">
        <v>0.25</v>
      </c>
    </row>
    <row r="21" spans="1:10" ht="30" x14ac:dyDescent="0.25">
      <c r="A21" s="45" t="s">
        <v>52</v>
      </c>
      <c r="B21" s="45" t="s">
        <v>167</v>
      </c>
      <c r="C21" s="45" t="s">
        <v>134</v>
      </c>
      <c r="D21" s="46">
        <v>1137.4333333333332</v>
      </c>
      <c r="E21" s="46">
        <v>1137.4333333333332</v>
      </c>
      <c r="F21" s="47">
        <v>1</v>
      </c>
      <c r="G21" s="46">
        <v>1137.4333333333332</v>
      </c>
      <c r="H21" s="47">
        <v>1</v>
      </c>
      <c r="I21" s="46">
        <v>1137.4333333333332</v>
      </c>
      <c r="J21" s="47">
        <v>1</v>
      </c>
    </row>
    <row r="22" spans="1:10" ht="30" x14ac:dyDescent="0.25">
      <c r="A22" s="45" t="s">
        <v>52</v>
      </c>
      <c r="B22" s="45" t="s">
        <v>167</v>
      </c>
      <c r="C22" s="45" t="s">
        <v>51</v>
      </c>
      <c r="D22" s="46">
        <v>3412.2999999999993</v>
      </c>
      <c r="E22" s="46">
        <v>3412.2999999999993</v>
      </c>
      <c r="F22" s="47">
        <v>1</v>
      </c>
      <c r="G22" s="46">
        <v>3412.2999999999993</v>
      </c>
      <c r="H22" s="47">
        <v>1</v>
      </c>
      <c r="I22" s="46">
        <v>3412.2999999999993</v>
      </c>
      <c r="J22" s="47">
        <v>1</v>
      </c>
    </row>
    <row r="23" spans="1:10" ht="30" x14ac:dyDescent="0.25">
      <c r="A23" s="45" t="s">
        <v>52</v>
      </c>
      <c r="B23" s="45" t="s">
        <v>73</v>
      </c>
      <c r="C23" s="45" t="s">
        <v>74</v>
      </c>
      <c r="D23" s="46">
        <v>18015.695291250002</v>
      </c>
      <c r="E23" s="46">
        <v>12610.986703875</v>
      </c>
      <c r="F23" s="47">
        <v>0.7</v>
      </c>
      <c r="G23" s="46">
        <v>0</v>
      </c>
      <c r="H23" s="47">
        <v>0</v>
      </c>
      <c r="I23" s="46">
        <v>0</v>
      </c>
      <c r="J23" s="47">
        <v>0</v>
      </c>
    </row>
    <row r="24" spans="1:10" ht="30" x14ac:dyDescent="0.25">
      <c r="A24" s="45" t="s">
        <v>52</v>
      </c>
      <c r="B24" s="45" t="s">
        <v>90</v>
      </c>
      <c r="C24" s="45" t="s">
        <v>91</v>
      </c>
      <c r="D24" s="46">
        <v>10874.966043637503</v>
      </c>
      <c r="E24" s="46">
        <v>10874.966043637503</v>
      </c>
      <c r="F24" s="47">
        <v>1</v>
      </c>
      <c r="G24" s="46">
        <v>10874.966043637503</v>
      </c>
      <c r="H24" s="47">
        <v>1</v>
      </c>
      <c r="I24" s="46">
        <v>906.24717030312524</v>
      </c>
      <c r="J24" s="47">
        <v>8.3333333333333329E-2</v>
      </c>
    </row>
    <row r="25" spans="1:10" ht="30" x14ac:dyDescent="0.25">
      <c r="A25" s="45" t="s">
        <v>52</v>
      </c>
      <c r="B25" s="45" t="s">
        <v>90</v>
      </c>
      <c r="C25" s="45" t="s">
        <v>51</v>
      </c>
      <c r="D25" s="46">
        <v>3624.9886812125014</v>
      </c>
      <c r="E25" s="46">
        <v>3624.9886812125014</v>
      </c>
      <c r="F25" s="47">
        <v>1</v>
      </c>
      <c r="G25" s="46">
        <v>3624.9886812125014</v>
      </c>
      <c r="H25" s="47">
        <v>1</v>
      </c>
      <c r="I25" s="46">
        <v>3624.9886812125014</v>
      </c>
      <c r="J25" s="47">
        <v>1</v>
      </c>
    </row>
    <row r="26" spans="1:10" x14ac:dyDescent="0.25">
      <c r="A26" s="45" t="s">
        <v>52</v>
      </c>
      <c r="B26" s="45" t="s">
        <v>76</v>
      </c>
      <c r="C26" s="45" t="s">
        <v>77</v>
      </c>
      <c r="D26" s="46">
        <v>7944.0538461538436</v>
      </c>
      <c r="E26" s="46">
        <v>0</v>
      </c>
      <c r="F26" s="47">
        <v>0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78</v>
      </c>
      <c r="D27" s="46">
        <v>33365.026153846142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79</v>
      </c>
      <c r="D28" s="46">
        <v>47664.323076923065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14299.296923076919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78</v>
      </c>
      <c r="D30" s="46">
        <v>14505.126666666665</v>
      </c>
      <c r="E30" s="46">
        <v>1450.5126666666665</v>
      </c>
      <c r="F30" s="47">
        <v>0.1</v>
      </c>
      <c r="G30" s="46">
        <v>1450.5126666666665</v>
      </c>
      <c r="H30" s="47">
        <v>0.1</v>
      </c>
      <c r="I30" s="46">
        <v>1450.5126666666665</v>
      </c>
      <c r="J30" s="47">
        <v>0.1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20307.177333333333</v>
      </c>
      <c r="E31" s="46">
        <v>10153.588666666667</v>
      </c>
      <c r="F31" s="47">
        <v>0.5</v>
      </c>
      <c r="G31" s="46">
        <v>10153.588666666667</v>
      </c>
      <c r="H31" s="47">
        <v>0.5</v>
      </c>
      <c r="I31" s="46">
        <v>4351.5379999999996</v>
      </c>
      <c r="J31" s="47">
        <v>0.21428571428571427</v>
      </c>
    </row>
    <row r="32" spans="1:10" x14ac:dyDescent="0.25">
      <c r="A32" s="45" t="s">
        <v>52</v>
      </c>
      <c r="B32" s="45" t="s">
        <v>80</v>
      </c>
      <c r="C32" s="45" t="s">
        <v>78</v>
      </c>
      <c r="D32" s="46">
        <v>30460.765999999996</v>
      </c>
      <c r="E32" s="46">
        <v>4351.5379999999996</v>
      </c>
      <c r="F32" s="47">
        <v>0.14285714285714285</v>
      </c>
      <c r="G32" s="46">
        <v>4351.5379999999996</v>
      </c>
      <c r="H32" s="47">
        <v>0.14285714285714285</v>
      </c>
      <c r="I32" s="46">
        <v>0</v>
      </c>
      <c r="J32" s="47">
        <v>0</v>
      </c>
    </row>
    <row r="33" spans="1:10" x14ac:dyDescent="0.25">
      <c r="A33" s="45" t="s">
        <v>52</v>
      </c>
      <c r="B33" s="45" t="s">
        <v>80</v>
      </c>
      <c r="C33" s="45" t="s">
        <v>43</v>
      </c>
      <c r="D33" s="46">
        <v>2901.025333333333</v>
      </c>
      <c r="E33" s="46">
        <v>2901.025333333333</v>
      </c>
      <c r="F33" s="47">
        <v>1</v>
      </c>
      <c r="G33" s="46">
        <v>2901.025333333333</v>
      </c>
      <c r="H33" s="47">
        <v>1</v>
      </c>
      <c r="I33" s="46">
        <v>2901.025333333333</v>
      </c>
      <c r="J33" s="47">
        <v>1</v>
      </c>
    </row>
    <row r="34" spans="1:10" x14ac:dyDescent="0.25">
      <c r="A34" s="45" t="s">
        <v>52</v>
      </c>
      <c r="B34" s="45" t="s">
        <v>80</v>
      </c>
      <c r="C34" s="45" t="s">
        <v>43</v>
      </c>
      <c r="D34" s="46">
        <v>18856.664666666664</v>
      </c>
      <c r="E34" s="46">
        <v>8703.0759999999991</v>
      </c>
      <c r="F34" s="47">
        <v>0.46153846153846156</v>
      </c>
      <c r="G34" s="46">
        <v>8703.0759999999991</v>
      </c>
      <c r="H34" s="47">
        <v>0.46153846153846156</v>
      </c>
      <c r="I34" s="46">
        <v>4351.5379999999996</v>
      </c>
      <c r="J34" s="47">
        <v>0.23076923076923078</v>
      </c>
    </row>
    <row r="35" spans="1:10" x14ac:dyDescent="0.25">
      <c r="A35" s="45" t="s">
        <v>52</v>
      </c>
      <c r="B35" s="45" t="s">
        <v>83</v>
      </c>
      <c r="C35" s="45" t="s">
        <v>78</v>
      </c>
      <c r="D35" s="46">
        <v>76918.500000000015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83</v>
      </c>
      <c r="C36" s="45" t="s">
        <v>84</v>
      </c>
      <c r="D36" s="46">
        <v>5127.9000000000005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86</v>
      </c>
      <c r="C37" s="45" t="s">
        <v>87</v>
      </c>
      <c r="D37" s="46">
        <v>3499.8765217391306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86</v>
      </c>
      <c r="C38" s="45" t="s">
        <v>78</v>
      </c>
      <c r="D38" s="46">
        <v>41998.518260869569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86</v>
      </c>
      <c r="C39" s="45" t="s">
        <v>88</v>
      </c>
      <c r="D39" s="46">
        <v>5833.1275362318847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86</v>
      </c>
      <c r="C40" s="45" t="s">
        <v>89</v>
      </c>
      <c r="D40" s="46">
        <v>12832.880579710145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86</v>
      </c>
      <c r="C41" s="45" t="s">
        <v>43</v>
      </c>
      <c r="D41" s="46">
        <v>16332.757101449275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96</v>
      </c>
      <c r="C42" s="45" t="s">
        <v>78</v>
      </c>
      <c r="D42" s="46">
        <v>89010.219999999987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104</v>
      </c>
      <c r="C43" s="45" t="s">
        <v>78</v>
      </c>
      <c r="D43" s="46">
        <v>57547.239130434791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104</v>
      </c>
      <c r="C44" s="45" t="s">
        <v>89</v>
      </c>
      <c r="D44" s="46">
        <v>16624.757971014496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104</v>
      </c>
      <c r="C45" s="45" t="s">
        <v>43</v>
      </c>
      <c r="D45" s="46">
        <v>14067.102898550727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123</v>
      </c>
      <c r="C46" s="45" t="s">
        <v>78</v>
      </c>
      <c r="D46" s="46">
        <v>50017.495009090911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123</v>
      </c>
      <c r="C47" s="45" t="s">
        <v>89</v>
      </c>
      <c r="D47" s="46">
        <v>2778.7497227272729</v>
      </c>
      <c r="E47" s="46">
        <v>0</v>
      </c>
      <c r="F47" s="47">
        <v>0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52</v>
      </c>
      <c r="B48" s="45" t="s">
        <v>123</v>
      </c>
      <c r="C48" s="45" t="s">
        <v>43</v>
      </c>
      <c r="D48" s="46">
        <v>8336.2491681818192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52</v>
      </c>
      <c r="B49" s="45" t="s">
        <v>126</v>
      </c>
      <c r="C49" s="45" t="s">
        <v>78</v>
      </c>
      <c r="D49" s="46">
        <v>33852.450638461545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52</v>
      </c>
      <c r="B50" s="45" t="s">
        <v>126</v>
      </c>
      <c r="C50" s="45" t="s">
        <v>89</v>
      </c>
      <c r="D50" s="46">
        <v>15717.209225000004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52</v>
      </c>
      <c r="B51" s="45" t="s">
        <v>126</v>
      </c>
      <c r="C51" s="45" t="s">
        <v>43</v>
      </c>
      <c r="D51" s="46">
        <v>13299.177036538465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52</v>
      </c>
      <c r="B52" s="45" t="s">
        <v>131</v>
      </c>
      <c r="C52" s="45" t="s">
        <v>77</v>
      </c>
      <c r="D52" s="46">
        <v>2195.096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52</v>
      </c>
      <c r="B53" s="45" t="s">
        <v>131</v>
      </c>
      <c r="C53" s="45" t="s">
        <v>78</v>
      </c>
      <c r="D53" s="46">
        <v>68047.975999999995</v>
      </c>
      <c r="E53" s="46">
        <v>4390.192</v>
      </c>
      <c r="F53" s="47">
        <v>6.4516129032258063E-2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52</v>
      </c>
      <c r="B54" s="45" t="s">
        <v>131</v>
      </c>
      <c r="C54" s="45" t="s">
        <v>79</v>
      </c>
      <c r="D54" s="46">
        <v>6585.2880000000005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x14ac:dyDescent="0.25">
      <c r="A55" s="45" t="s">
        <v>41</v>
      </c>
      <c r="B55" s="45" t="s">
        <v>42</v>
      </c>
      <c r="C55" s="45" t="s">
        <v>43</v>
      </c>
      <c r="D55" s="46">
        <v>202798.25</v>
      </c>
      <c r="E55" s="46">
        <v>0</v>
      </c>
      <c r="F55" s="47">
        <v>0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47</v>
      </c>
      <c r="B56" s="45" t="s">
        <v>48</v>
      </c>
      <c r="C56" s="45" t="s">
        <v>168</v>
      </c>
      <c r="D56" s="46">
        <v>14030.357418181828</v>
      </c>
      <c r="E56" s="46">
        <v>14030.357418181828</v>
      </c>
      <c r="F56" s="47">
        <v>1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47</v>
      </c>
      <c r="B57" s="45" t="s">
        <v>48</v>
      </c>
      <c r="C57" s="45" t="s">
        <v>49</v>
      </c>
      <c r="D57" s="46">
        <v>21045.536127272742</v>
      </c>
      <c r="E57" s="46">
        <v>20168.638788636377</v>
      </c>
      <c r="F57" s="47">
        <v>0.95833333333333326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47</v>
      </c>
      <c r="B58" s="45" t="s">
        <v>48</v>
      </c>
      <c r="C58" s="45" t="s">
        <v>50</v>
      </c>
      <c r="D58" s="46">
        <v>3507.5893545454569</v>
      </c>
      <c r="E58" s="46">
        <v>3507.5893545454569</v>
      </c>
      <c r="F58" s="47">
        <v>1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44</v>
      </c>
      <c r="B59" s="45" t="s">
        <v>169</v>
      </c>
      <c r="C59" s="45" t="s">
        <v>46</v>
      </c>
      <c r="D59" s="46">
        <v>111189.83999999997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44</v>
      </c>
      <c r="B60" s="45" t="s">
        <v>85</v>
      </c>
      <c r="C60" s="45" t="s">
        <v>46</v>
      </c>
      <c r="D60" s="46">
        <v>112594.33999999989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44</v>
      </c>
      <c r="B61" s="45" t="s">
        <v>82</v>
      </c>
      <c r="C61" s="45" t="s">
        <v>46</v>
      </c>
      <c r="D61" s="46">
        <v>103605.23999999985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44</v>
      </c>
      <c r="B62" s="45" t="s">
        <v>81</v>
      </c>
      <c r="C62" s="45" t="s">
        <v>46</v>
      </c>
      <c r="D62" s="46">
        <v>95925.06</v>
      </c>
      <c r="E62" s="46">
        <v>0</v>
      </c>
      <c r="F62" s="47">
        <v>0</v>
      </c>
      <c r="G62" s="46">
        <v>0</v>
      </c>
      <c r="H62" s="47">
        <v>0</v>
      </c>
      <c r="I62" s="46">
        <v>0</v>
      </c>
      <c r="J62" s="47">
        <v>0</v>
      </c>
    </row>
    <row r="63" spans="1:10" x14ac:dyDescent="0.25">
      <c r="A63" s="45" t="s">
        <v>44</v>
      </c>
      <c r="B63" s="45" t="s">
        <v>75</v>
      </c>
      <c r="C63" s="45" t="s">
        <v>46</v>
      </c>
      <c r="D63" s="46">
        <v>95809.139999999985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44</v>
      </c>
      <c r="B64" s="45" t="s">
        <v>72</v>
      </c>
      <c r="C64" s="45" t="s">
        <v>46</v>
      </c>
      <c r="D64" s="46">
        <v>95330.383678400016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44</v>
      </c>
      <c r="B65" s="45" t="s">
        <v>71</v>
      </c>
      <c r="C65" s="45" t="s">
        <v>46</v>
      </c>
      <c r="D65" s="46">
        <v>134751.15000000011</v>
      </c>
      <c r="E65" s="46">
        <v>0</v>
      </c>
      <c r="F65" s="47">
        <v>0</v>
      </c>
      <c r="G65" s="46">
        <v>0</v>
      </c>
      <c r="H65" s="47">
        <v>0</v>
      </c>
      <c r="I65" s="46">
        <v>0</v>
      </c>
      <c r="J65" s="47">
        <v>0</v>
      </c>
    </row>
    <row r="66" spans="1:10" x14ac:dyDescent="0.25">
      <c r="A66" s="45" t="s">
        <v>44</v>
      </c>
      <c r="B66" s="45" t="s">
        <v>45</v>
      </c>
      <c r="C66" s="45" t="s">
        <v>46</v>
      </c>
      <c r="D66" s="46">
        <v>68960.59000000004</v>
      </c>
      <c r="E66" s="46">
        <v>68960.59000000004</v>
      </c>
      <c r="F66" s="47">
        <v>1</v>
      </c>
      <c r="G66" s="46">
        <v>0</v>
      </c>
      <c r="H66" s="47">
        <v>0</v>
      </c>
      <c r="I66" s="46">
        <v>0</v>
      </c>
      <c r="J66" s="47">
        <v>0</v>
      </c>
    </row>
    <row r="67" spans="1:10" ht="30" x14ac:dyDescent="0.25">
      <c r="A67" s="47" t="s">
        <v>170</v>
      </c>
      <c r="B67" s="47" t="s">
        <v>170</v>
      </c>
      <c r="C67" s="47" t="s">
        <v>170</v>
      </c>
      <c r="D67" s="47" t="s">
        <v>171</v>
      </c>
      <c r="E67" s="47" t="s">
        <v>170</v>
      </c>
      <c r="F67" s="47" t="s">
        <v>170</v>
      </c>
      <c r="G67" s="47" t="s">
        <v>170</v>
      </c>
      <c r="H67" s="47" t="s">
        <v>170</v>
      </c>
      <c r="I67" s="47" t="s">
        <v>170</v>
      </c>
      <c r="J67" s="4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34" t="s">
        <v>270</v>
      </c>
      <c r="B1" s="234" t="s">
        <v>271</v>
      </c>
      <c r="C1" s="234" t="s">
        <v>272</v>
      </c>
      <c r="D1" s="234" t="s">
        <v>273</v>
      </c>
      <c r="E1" s="234" t="s">
        <v>160</v>
      </c>
      <c r="F1" s="234" t="s">
        <v>274</v>
      </c>
      <c r="G1" s="234" t="s">
        <v>275</v>
      </c>
      <c r="H1" s="234" t="s">
        <v>276</v>
      </c>
      <c r="I1" s="234" t="s">
        <v>164</v>
      </c>
      <c r="J1" s="234" t="s">
        <v>277</v>
      </c>
      <c r="K1" s="234" t="s">
        <v>199</v>
      </c>
      <c r="L1" s="234" t="s">
        <v>278</v>
      </c>
    </row>
    <row r="2" spans="1:12" x14ac:dyDescent="0.25">
      <c r="A2" s="235" t="s">
        <v>155</v>
      </c>
      <c r="B2" s="235" t="s">
        <v>52</v>
      </c>
      <c r="C2" s="235" t="s">
        <v>100</v>
      </c>
      <c r="D2" s="236">
        <v>61548.394400000005</v>
      </c>
      <c r="E2" s="236">
        <v>61548.394400000005</v>
      </c>
      <c r="F2" s="237">
        <v>1</v>
      </c>
      <c r="G2" s="236">
        <v>61548.394400000005</v>
      </c>
      <c r="H2" s="237">
        <v>1</v>
      </c>
      <c r="I2" s="236">
        <v>61548.394400000005</v>
      </c>
      <c r="J2" s="237">
        <v>1</v>
      </c>
      <c r="K2" s="236">
        <v>61548.394400000005</v>
      </c>
      <c r="L2" s="237" t="s">
        <v>202</v>
      </c>
    </row>
    <row r="3" spans="1:12" x14ac:dyDescent="0.25">
      <c r="A3" s="235" t="s">
        <v>155</v>
      </c>
      <c r="B3" s="235" t="s">
        <v>52</v>
      </c>
      <c r="C3" s="235" t="s">
        <v>103</v>
      </c>
      <c r="D3" s="236">
        <v>57927.862964705862</v>
      </c>
      <c r="E3" s="236">
        <v>57927.862964705862</v>
      </c>
      <c r="F3" s="237">
        <v>1</v>
      </c>
      <c r="G3" s="236">
        <v>57927.862964705862</v>
      </c>
      <c r="H3" s="237">
        <v>1</v>
      </c>
      <c r="I3" s="236">
        <v>57927.862964705862</v>
      </c>
      <c r="J3" s="237">
        <v>1</v>
      </c>
      <c r="K3" s="236">
        <v>57927.862964705862</v>
      </c>
      <c r="L3" s="237" t="s">
        <v>202</v>
      </c>
    </row>
    <row r="4" spans="1:12" x14ac:dyDescent="0.25">
      <c r="A4" s="235" t="s">
        <v>155</v>
      </c>
      <c r="B4" s="235" t="s">
        <v>52</v>
      </c>
      <c r="C4" s="235" t="s">
        <v>135</v>
      </c>
      <c r="D4" s="236">
        <v>149745.84000000003</v>
      </c>
      <c r="E4" s="236">
        <v>149745.84000000003</v>
      </c>
      <c r="F4" s="237">
        <v>1</v>
      </c>
      <c r="G4" s="236">
        <v>149745.84000000003</v>
      </c>
      <c r="H4" s="237">
        <v>1</v>
      </c>
      <c r="I4" s="236">
        <v>0</v>
      </c>
      <c r="J4" s="237">
        <v>0</v>
      </c>
      <c r="K4" s="236">
        <v>0</v>
      </c>
      <c r="L4" s="237" t="s">
        <v>279</v>
      </c>
    </row>
    <row r="5" spans="1:12" x14ac:dyDescent="0.25">
      <c r="A5" s="235" t="s">
        <v>155</v>
      </c>
      <c r="B5" s="235" t="s">
        <v>52</v>
      </c>
      <c r="C5" s="235" t="s">
        <v>92</v>
      </c>
      <c r="D5" s="236">
        <v>3632.6453241000008</v>
      </c>
      <c r="E5" s="236">
        <v>3632.6453241000008</v>
      </c>
      <c r="F5" s="237">
        <v>1</v>
      </c>
      <c r="G5" s="236">
        <v>3632.6453241000008</v>
      </c>
      <c r="H5" s="237">
        <v>1</v>
      </c>
      <c r="I5" s="236">
        <v>3632.6453241000008</v>
      </c>
      <c r="J5" s="237">
        <v>1</v>
      </c>
      <c r="K5" s="236">
        <v>3632.6453241000008</v>
      </c>
      <c r="L5" s="237" t="s">
        <v>202</v>
      </c>
    </row>
    <row r="6" spans="1:12" x14ac:dyDescent="0.25">
      <c r="A6" s="235" t="s">
        <v>155</v>
      </c>
      <c r="B6" s="235" t="s">
        <v>52</v>
      </c>
      <c r="C6" s="235" t="s">
        <v>94</v>
      </c>
      <c r="D6" s="236">
        <v>66526.931673225001</v>
      </c>
      <c r="E6" s="236">
        <v>66526.931673225001</v>
      </c>
      <c r="F6" s="237">
        <v>1</v>
      </c>
      <c r="G6" s="236">
        <v>66526.931673225001</v>
      </c>
      <c r="H6" s="237">
        <v>1</v>
      </c>
      <c r="I6" s="236">
        <v>66526.931673225001</v>
      </c>
      <c r="J6" s="237">
        <v>1</v>
      </c>
      <c r="K6" s="236">
        <v>66526.931673225001</v>
      </c>
      <c r="L6" s="237" t="s">
        <v>202</v>
      </c>
    </row>
    <row r="7" spans="1:12" x14ac:dyDescent="0.25">
      <c r="A7" s="235" t="s">
        <v>155</v>
      </c>
      <c r="B7" s="235" t="s">
        <v>52</v>
      </c>
      <c r="C7" s="235" t="s">
        <v>95</v>
      </c>
      <c r="D7" s="236">
        <v>27322.570000000007</v>
      </c>
      <c r="E7" s="236">
        <v>27322.570000000007</v>
      </c>
      <c r="F7" s="237">
        <v>1</v>
      </c>
      <c r="G7" s="236">
        <v>27322.570000000007</v>
      </c>
      <c r="H7" s="237">
        <v>1</v>
      </c>
      <c r="I7" s="236">
        <v>27322.570000000007</v>
      </c>
      <c r="J7" s="237">
        <v>1</v>
      </c>
      <c r="K7" s="236">
        <v>27322.570000000007</v>
      </c>
      <c r="L7" s="237" t="s">
        <v>202</v>
      </c>
    </row>
    <row r="8" spans="1:12" x14ac:dyDescent="0.25">
      <c r="A8" s="235" t="s">
        <v>155</v>
      </c>
      <c r="B8" s="235" t="s">
        <v>52</v>
      </c>
      <c r="C8" s="235" t="s">
        <v>127</v>
      </c>
      <c r="D8" s="236">
        <v>7738.8999999999987</v>
      </c>
      <c r="E8" s="236">
        <v>7738.8999999999987</v>
      </c>
      <c r="F8" s="237">
        <v>1</v>
      </c>
      <c r="G8" s="236">
        <v>7738.8999999999987</v>
      </c>
      <c r="H8" s="237">
        <v>1</v>
      </c>
      <c r="I8" s="236">
        <v>7738.8999999999987</v>
      </c>
      <c r="J8" s="237">
        <v>1</v>
      </c>
      <c r="K8" s="236">
        <v>7738.8999999999987</v>
      </c>
      <c r="L8" s="237" t="s">
        <v>202</v>
      </c>
    </row>
    <row r="9" spans="1:12" x14ac:dyDescent="0.25">
      <c r="A9" s="235" t="s">
        <v>155</v>
      </c>
      <c r="B9" s="235" t="s">
        <v>52</v>
      </c>
      <c r="C9" s="235" t="s">
        <v>129</v>
      </c>
      <c r="D9" s="236">
        <v>12606.699999999999</v>
      </c>
      <c r="E9" s="236">
        <v>12606.699999999999</v>
      </c>
      <c r="F9" s="237">
        <v>1</v>
      </c>
      <c r="G9" s="236">
        <v>12606.699999999999</v>
      </c>
      <c r="H9" s="237">
        <v>1</v>
      </c>
      <c r="I9" s="236">
        <v>12606.699999999999</v>
      </c>
      <c r="J9" s="237">
        <v>1</v>
      </c>
      <c r="K9" s="236">
        <v>12606.699999999999</v>
      </c>
      <c r="L9" s="237" t="s">
        <v>202</v>
      </c>
    </row>
    <row r="10" spans="1:12" x14ac:dyDescent="0.25">
      <c r="A10" s="235" t="s">
        <v>155</v>
      </c>
      <c r="B10" s="235" t="s">
        <v>52</v>
      </c>
      <c r="C10" s="235" t="s">
        <v>212</v>
      </c>
      <c r="D10" s="236">
        <v>437.82982499999997</v>
      </c>
      <c r="E10" s="236">
        <v>437.82982499999997</v>
      </c>
      <c r="F10" s="237">
        <v>1</v>
      </c>
      <c r="G10" s="236">
        <v>437.82982499999997</v>
      </c>
      <c r="H10" s="237">
        <v>1</v>
      </c>
      <c r="I10" s="236">
        <v>437.82982499999997</v>
      </c>
      <c r="J10" s="237">
        <v>1</v>
      </c>
      <c r="K10" s="236">
        <v>437.82982499999997</v>
      </c>
      <c r="L10" s="237" t="s">
        <v>202</v>
      </c>
    </row>
    <row r="11" spans="1:12" x14ac:dyDescent="0.25">
      <c r="A11" s="235" t="s">
        <v>155</v>
      </c>
      <c r="B11" s="235" t="s">
        <v>52</v>
      </c>
      <c r="C11" s="235" t="s">
        <v>124</v>
      </c>
      <c r="D11" s="236">
        <v>11811.4</v>
      </c>
      <c r="E11" s="236">
        <v>11811.4</v>
      </c>
      <c r="F11" s="237">
        <v>1</v>
      </c>
      <c r="G11" s="236">
        <v>11811.4</v>
      </c>
      <c r="H11" s="237">
        <v>1</v>
      </c>
      <c r="I11" s="236">
        <v>11811.4</v>
      </c>
      <c r="J11" s="237">
        <v>1</v>
      </c>
      <c r="K11" s="236">
        <v>11811.4</v>
      </c>
      <c r="L11" s="237" t="s">
        <v>202</v>
      </c>
    </row>
    <row r="12" spans="1:12" x14ac:dyDescent="0.25">
      <c r="A12" s="235" t="s">
        <v>155</v>
      </c>
      <c r="B12" s="235" t="s">
        <v>52</v>
      </c>
      <c r="C12" s="235" t="s">
        <v>167</v>
      </c>
      <c r="D12" s="236">
        <v>13649.199999999997</v>
      </c>
      <c r="E12" s="236">
        <v>13649.199999999997</v>
      </c>
      <c r="F12" s="237">
        <v>1</v>
      </c>
      <c r="G12" s="236">
        <v>13649.199999999997</v>
      </c>
      <c r="H12" s="237">
        <v>1</v>
      </c>
      <c r="I12" s="236">
        <v>13649.199999999997</v>
      </c>
      <c r="J12" s="237">
        <v>1</v>
      </c>
      <c r="K12" s="236">
        <v>13649.199999999997</v>
      </c>
      <c r="L12" s="237" t="s">
        <v>202</v>
      </c>
    </row>
    <row r="13" spans="1:12" x14ac:dyDescent="0.25">
      <c r="A13" s="235" t="s">
        <v>155</v>
      </c>
      <c r="B13" s="235" t="s">
        <v>52</v>
      </c>
      <c r="C13" s="235" t="s">
        <v>73</v>
      </c>
      <c r="D13" s="236">
        <v>18010.695291250006</v>
      </c>
      <c r="E13" s="236">
        <v>18010.695291250006</v>
      </c>
      <c r="F13" s="237">
        <v>1</v>
      </c>
      <c r="G13" s="236">
        <v>18010.695291250006</v>
      </c>
      <c r="H13" s="237">
        <v>1</v>
      </c>
      <c r="I13" s="236">
        <v>15437.738821071433</v>
      </c>
      <c r="J13" s="237">
        <v>0.8571428571428571</v>
      </c>
      <c r="K13" s="236">
        <v>0</v>
      </c>
      <c r="L13" s="237" t="s">
        <v>279</v>
      </c>
    </row>
    <row r="14" spans="1:12" x14ac:dyDescent="0.25">
      <c r="A14" s="235" t="s">
        <v>155</v>
      </c>
      <c r="B14" s="235" t="s">
        <v>52</v>
      </c>
      <c r="C14" s="235" t="s">
        <v>90</v>
      </c>
      <c r="D14" s="236">
        <v>14499.954724850006</v>
      </c>
      <c r="E14" s="236">
        <v>14499.954724850006</v>
      </c>
      <c r="F14" s="237">
        <v>1</v>
      </c>
      <c r="G14" s="236">
        <v>14499.954724850006</v>
      </c>
      <c r="H14" s="237">
        <v>1</v>
      </c>
      <c r="I14" s="236">
        <v>14499.954724850006</v>
      </c>
      <c r="J14" s="237">
        <v>1</v>
      </c>
      <c r="K14" s="236">
        <v>14499.954724850006</v>
      </c>
      <c r="L14" s="237" t="s">
        <v>202</v>
      </c>
    </row>
    <row r="15" spans="1:12" x14ac:dyDescent="0.25">
      <c r="A15" s="235" t="s">
        <v>155</v>
      </c>
      <c r="B15" s="235" t="s">
        <v>52</v>
      </c>
      <c r="C15" s="235" t="s">
        <v>76</v>
      </c>
      <c r="D15" s="236">
        <v>107390.49999999997</v>
      </c>
      <c r="E15" s="236">
        <v>107390.49999999997</v>
      </c>
      <c r="F15" s="237">
        <v>1</v>
      </c>
      <c r="G15" s="236">
        <v>107390.49999999997</v>
      </c>
      <c r="H15" s="237">
        <v>1</v>
      </c>
      <c r="I15" s="236">
        <v>107390.49999999997</v>
      </c>
      <c r="J15" s="237">
        <v>1</v>
      </c>
      <c r="K15" s="236">
        <v>107390.49999999997</v>
      </c>
      <c r="L15" s="237" t="s">
        <v>202</v>
      </c>
    </row>
    <row r="16" spans="1:12" x14ac:dyDescent="0.25">
      <c r="A16" s="235" t="s">
        <v>155</v>
      </c>
      <c r="B16" s="235" t="s">
        <v>52</v>
      </c>
      <c r="C16" s="235" t="s">
        <v>80</v>
      </c>
      <c r="D16" s="236">
        <v>87030.76</v>
      </c>
      <c r="E16" s="236">
        <v>87030.76</v>
      </c>
      <c r="F16" s="237">
        <v>1</v>
      </c>
      <c r="G16" s="236">
        <v>87030.76</v>
      </c>
      <c r="H16" s="237">
        <v>1</v>
      </c>
      <c r="I16" s="236">
        <v>87030.76</v>
      </c>
      <c r="J16" s="237">
        <v>1</v>
      </c>
      <c r="K16" s="236">
        <v>87030.76</v>
      </c>
      <c r="L16" s="237" t="s">
        <v>202</v>
      </c>
    </row>
    <row r="17" spans="1:12" x14ac:dyDescent="0.25">
      <c r="A17" s="235" t="s">
        <v>155</v>
      </c>
      <c r="B17" s="235" t="s">
        <v>52</v>
      </c>
      <c r="C17" s="235" t="s">
        <v>83</v>
      </c>
      <c r="D17" s="236">
        <v>82046.400000000009</v>
      </c>
      <c r="E17" s="236">
        <v>82046.400000000009</v>
      </c>
      <c r="F17" s="237">
        <v>1</v>
      </c>
      <c r="G17" s="236">
        <v>82046.400000000009</v>
      </c>
      <c r="H17" s="237">
        <v>1</v>
      </c>
      <c r="I17" s="236">
        <v>82046.400000000009</v>
      </c>
      <c r="J17" s="237">
        <v>1</v>
      </c>
      <c r="K17" s="236">
        <v>82046.400000000009</v>
      </c>
      <c r="L17" s="237" t="s">
        <v>202</v>
      </c>
    </row>
    <row r="18" spans="1:12" x14ac:dyDescent="0.25">
      <c r="A18" s="235" t="s">
        <v>155</v>
      </c>
      <c r="B18" s="235" t="s">
        <v>52</v>
      </c>
      <c r="C18" s="235" t="s">
        <v>86</v>
      </c>
      <c r="D18" s="236">
        <v>80497.16</v>
      </c>
      <c r="E18" s="236">
        <v>80497.16</v>
      </c>
      <c r="F18" s="237">
        <v>1</v>
      </c>
      <c r="G18" s="236">
        <v>80497.16</v>
      </c>
      <c r="H18" s="237">
        <v>1</v>
      </c>
      <c r="I18" s="236">
        <v>80497.16</v>
      </c>
      <c r="J18" s="237">
        <v>1</v>
      </c>
      <c r="K18" s="236">
        <v>80497.16</v>
      </c>
      <c r="L18" s="237" t="s">
        <v>202</v>
      </c>
    </row>
    <row r="19" spans="1:12" x14ac:dyDescent="0.25">
      <c r="A19" s="235" t="s">
        <v>155</v>
      </c>
      <c r="B19" s="235" t="s">
        <v>52</v>
      </c>
      <c r="C19" s="235" t="s">
        <v>96</v>
      </c>
      <c r="D19" s="236">
        <v>89010.219999999987</v>
      </c>
      <c r="E19" s="236">
        <v>89010.219999999987</v>
      </c>
      <c r="F19" s="237">
        <v>1</v>
      </c>
      <c r="G19" s="236">
        <v>89010.219999999987</v>
      </c>
      <c r="H19" s="237">
        <v>1</v>
      </c>
      <c r="I19" s="236">
        <v>89010.219999999987</v>
      </c>
      <c r="J19" s="237">
        <v>1</v>
      </c>
      <c r="K19" s="236">
        <v>89010.219999999987</v>
      </c>
      <c r="L19" s="237" t="s">
        <v>202</v>
      </c>
    </row>
    <row r="20" spans="1:12" x14ac:dyDescent="0.25">
      <c r="A20" s="235" t="s">
        <v>155</v>
      </c>
      <c r="B20" s="235" t="s">
        <v>52</v>
      </c>
      <c r="C20" s="235" t="s">
        <v>104</v>
      </c>
      <c r="D20" s="236">
        <v>88239.10000000002</v>
      </c>
      <c r="E20" s="236">
        <v>88239.10000000002</v>
      </c>
      <c r="F20" s="237">
        <v>1</v>
      </c>
      <c r="G20" s="236">
        <v>88239.10000000002</v>
      </c>
      <c r="H20" s="237">
        <v>1</v>
      </c>
      <c r="I20" s="236">
        <v>88239.10000000002</v>
      </c>
      <c r="J20" s="237">
        <v>1</v>
      </c>
      <c r="K20" s="236">
        <v>88239.10000000002</v>
      </c>
      <c r="L20" s="237" t="s">
        <v>202</v>
      </c>
    </row>
    <row r="21" spans="1:12" x14ac:dyDescent="0.25">
      <c r="A21" s="235" t="s">
        <v>155</v>
      </c>
      <c r="B21" s="235" t="s">
        <v>52</v>
      </c>
      <c r="C21" s="235" t="s">
        <v>123</v>
      </c>
      <c r="D21" s="236">
        <v>61132.493900000001</v>
      </c>
      <c r="E21" s="236">
        <v>61132.493900000001</v>
      </c>
      <c r="F21" s="237">
        <v>1</v>
      </c>
      <c r="G21" s="236">
        <v>61132.493900000001</v>
      </c>
      <c r="H21" s="237">
        <v>1</v>
      </c>
      <c r="I21" s="236">
        <v>61132.493900000001</v>
      </c>
      <c r="J21" s="237">
        <v>1</v>
      </c>
      <c r="K21" s="236">
        <v>61132.493900000001</v>
      </c>
      <c r="L21" s="237" t="s">
        <v>202</v>
      </c>
    </row>
    <row r="22" spans="1:12" x14ac:dyDescent="0.25">
      <c r="A22" s="235" t="s">
        <v>155</v>
      </c>
      <c r="B22" s="235" t="s">
        <v>52</v>
      </c>
      <c r="C22" s="235" t="s">
        <v>126</v>
      </c>
      <c r="D22" s="236">
        <v>62868.836900000009</v>
      </c>
      <c r="E22" s="236">
        <v>62868.836900000009</v>
      </c>
      <c r="F22" s="237">
        <v>1</v>
      </c>
      <c r="G22" s="236">
        <v>62868.836900000009</v>
      </c>
      <c r="H22" s="237">
        <v>1</v>
      </c>
      <c r="I22" s="236">
        <v>62868.836900000009</v>
      </c>
      <c r="J22" s="237">
        <v>1</v>
      </c>
      <c r="K22" s="236">
        <v>62868.836900000009</v>
      </c>
      <c r="L22" s="237" t="s">
        <v>202</v>
      </c>
    </row>
    <row r="23" spans="1:12" x14ac:dyDescent="0.25">
      <c r="A23" s="235" t="s">
        <v>155</v>
      </c>
      <c r="B23" s="235" t="s">
        <v>52</v>
      </c>
      <c r="C23" s="235" t="s">
        <v>131</v>
      </c>
      <c r="D23" s="236">
        <v>113928.35333333333</v>
      </c>
      <c r="E23" s="236">
        <v>113928.35333333333</v>
      </c>
      <c r="F23" s="237">
        <v>1</v>
      </c>
      <c r="G23" s="236">
        <v>113928.35333333333</v>
      </c>
      <c r="H23" s="237">
        <v>1</v>
      </c>
      <c r="I23" s="236">
        <v>113928.35333333333</v>
      </c>
      <c r="J23" s="237">
        <v>1</v>
      </c>
      <c r="K23" s="236">
        <v>113928.35333333333</v>
      </c>
      <c r="L23" s="237" t="s">
        <v>202</v>
      </c>
    </row>
    <row r="24" spans="1:12" x14ac:dyDescent="0.25">
      <c r="A24" s="235" t="s">
        <v>155</v>
      </c>
      <c r="B24" s="235" t="s">
        <v>52</v>
      </c>
      <c r="C24" s="235" t="s">
        <v>191</v>
      </c>
      <c r="D24" s="236">
        <v>168830.83</v>
      </c>
      <c r="E24" s="236">
        <v>80185.029738041005</v>
      </c>
      <c r="F24" s="237">
        <v>0.47494305239179957</v>
      </c>
      <c r="G24" s="236">
        <v>45668.931805239175</v>
      </c>
      <c r="H24" s="237">
        <v>0.27050113895216399</v>
      </c>
      <c r="I24" s="236">
        <v>45668.931805239175</v>
      </c>
      <c r="J24" s="237">
        <v>0.27050113895216399</v>
      </c>
      <c r="K24" s="236">
        <v>0</v>
      </c>
      <c r="L24" s="237" t="s">
        <v>279</v>
      </c>
    </row>
    <row r="25" spans="1:12" x14ac:dyDescent="0.25">
      <c r="A25" s="235" t="s">
        <v>155</v>
      </c>
      <c r="B25" s="235" t="s">
        <v>172</v>
      </c>
      <c r="C25" s="235" t="s">
        <v>190</v>
      </c>
      <c r="D25" s="236">
        <v>1105480</v>
      </c>
      <c r="E25" s="236">
        <v>1105480</v>
      </c>
      <c r="F25" s="237">
        <v>1</v>
      </c>
      <c r="G25" s="236">
        <v>1105480</v>
      </c>
      <c r="H25" s="237">
        <v>1</v>
      </c>
      <c r="I25" s="236">
        <v>1105480</v>
      </c>
      <c r="J25" s="237">
        <v>1</v>
      </c>
      <c r="K25" s="236">
        <v>1105480</v>
      </c>
      <c r="L25" s="237" t="s">
        <v>202</v>
      </c>
    </row>
    <row r="26" spans="1:12" x14ac:dyDescent="0.25">
      <c r="A26" s="235" t="s">
        <v>155</v>
      </c>
      <c r="B26" s="235" t="s">
        <v>47</v>
      </c>
      <c r="C26" s="235" t="s">
        <v>48</v>
      </c>
      <c r="D26" s="236">
        <v>38583.482900000025</v>
      </c>
      <c r="E26" s="236">
        <v>38583.482900000025</v>
      </c>
      <c r="F26" s="237">
        <v>1</v>
      </c>
      <c r="G26" s="236">
        <v>38583.482900000025</v>
      </c>
      <c r="H26" s="237">
        <v>1</v>
      </c>
      <c r="I26" s="236">
        <v>38583.482900000025</v>
      </c>
      <c r="J26" s="237">
        <v>1</v>
      </c>
      <c r="K26" s="236">
        <v>38583.482900000025</v>
      </c>
      <c r="L26" s="237" t="s">
        <v>202</v>
      </c>
    </row>
    <row r="27" spans="1:12" x14ac:dyDescent="0.25">
      <c r="A27" s="235" t="s">
        <v>155</v>
      </c>
      <c r="B27" s="235" t="s">
        <v>180</v>
      </c>
      <c r="C27" s="235" t="s">
        <v>180</v>
      </c>
      <c r="D27" s="236">
        <v>1571.3225315749999</v>
      </c>
      <c r="E27" s="236">
        <v>1571.3225315749999</v>
      </c>
      <c r="F27" s="237">
        <v>1</v>
      </c>
      <c r="G27" s="236">
        <v>1571.3225315749999</v>
      </c>
      <c r="H27" s="237">
        <v>1</v>
      </c>
      <c r="I27" s="236">
        <v>1571.3225315749999</v>
      </c>
      <c r="J27" s="237">
        <v>1</v>
      </c>
      <c r="K27" s="236">
        <v>1571.3225315749999</v>
      </c>
      <c r="L27" s="237" t="s">
        <v>202</v>
      </c>
    </row>
    <row r="28" spans="1:12" x14ac:dyDescent="0.25">
      <c r="A28" s="235" t="s">
        <v>155</v>
      </c>
      <c r="B28" s="235" t="s">
        <v>181</v>
      </c>
      <c r="C28" s="235" t="s">
        <v>181</v>
      </c>
      <c r="D28" s="236">
        <v>231366.76</v>
      </c>
      <c r="E28" s="236">
        <v>231366.76</v>
      </c>
      <c r="F28" s="237">
        <v>1</v>
      </c>
      <c r="G28" s="236">
        <v>231366.76</v>
      </c>
      <c r="H28" s="237">
        <v>1</v>
      </c>
      <c r="I28" s="236">
        <v>231366.76</v>
      </c>
      <c r="J28" s="237">
        <v>1</v>
      </c>
      <c r="K28" s="236">
        <v>231366.76</v>
      </c>
      <c r="L28" s="237" t="s">
        <v>202</v>
      </c>
    </row>
    <row r="29" spans="1:12" x14ac:dyDescent="0.25">
      <c r="A29" s="235" t="s">
        <v>155</v>
      </c>
      <c r="B29" s="235" t="s">
        <v>44</v>
      </c>
      <c r="C29" s="235" t="s">
        <v>169</v>
      </c>
      <c r="D29" s="236">
        <v>111189.83999999997</v>
      </c>
      <c r="E29" s="236">
        <v>111189.83999999997</v>
      </c>
      <c r="F29" s="237">
        <v>1</v>
      </c>
      <c r="G29" s="236">
        <v>111189.83999999997</v>
      </c>
      <c r="H29" s="237">
        <v>1</v>
      </c>
      <c r="I29" s="236">
        <v>111189.83999999997</v>
      </c>
      <c r="J29" s="237">
        <v>1</v>
      </c>
      <c r="K29" s="236">
        <v>111189.83999999997</v>
      </c>
      <c r="L29" s="237" t="s">
        <v>202</v>
      </c>
    </row>
    <row r="30" spans="1:12" x14ac:dyDescent="0.25">
      <c r="A30" s="235" t="s">
        <v>155</v>
      </c>
      <c r="B30" s="235" t="s">
        <v>44</v>
      </c>
      <c r="C30" s="235" t="s">
        <v>85</v>
      </c>
      <c r="D30" s="236">
        <v>112594.33999999989</v>
      </c>
      <c r="E30" s="236">
        <v>112594.33999999989</v>
      </c>
      <c r="F30" s="237">
        <v>1</v>
      </c>
      <c r="G30" s="236">
        <v>112594.33999999989</v>
      </c>
      <c r="H30" s="237">
        <v>1</v>
      </c>
      <c r="I30" s="236">
        <v>112594.33999999989</v>
      </c>
      <c r="J30" s="237">
        <v>1</v>
      </c>
      <c r="K30" s="236">
        <v>112594.33999999989</v>
      </c>
      <c r="L30" s="237" t="s">
        <v>202</v>
      </c>
    </row>
    <row r="31" spans="1:12" x14ac:dyDescent="0.25">
      <c r="A31" s="235" t="s">
        <v>155</v>
      </c>
      <c r="B31" s="235" t="s">
        <v>44</v>
      </c>
      <c r="C31" s="235" t="s">
        <v>82</v>
      </c>
      <c r="D31" s="236">
        <v>103605.23999999985</v>
      </c>
      <c r="E31" s="236">
        <v>103605.23999999985</v>
      </c>
      <c r="F31" s="237">
        <v>1</v>
      </c>
      <c r="G31" s="236">
        <v>103605.23999999985</v>
      </c>
      <c r="H31" s="237">
        <v>1</v>
      </c>
      <c r="I31" s="236">
        <v>103605.23999999985</v>
      </c>
      <c r="J31" s="237">
        <v>1</v>
      </c>
      <c r="K31" s="236">
        <v>103605.23999999985</v>
      </c>
      <c r="L31" s="237" t="s">
        <v>202</v>
      </c>
    </row>
    <row r="32" spans="1:12" x14ac:dyDescent="0.25">
      <c r="A32" s="235" t="s">
        <v>155</v>
      </c>
      <c r="B32" s="235" t="s">
        <v>44</v>
      </c>
      <c r="C32" s="235" t="s">
        <v>81</v>
      </c>
      <c r="D32" s="236">
        <v>95925.059999999983</v>
      </c>
      <c r="E32" s="236">
        <v>95925.059999999983</v>
      </c>
      <c r="F32" s="237">
        <v>1</v>
      </c>
      <c r="G32" s="236">
        <v>95925.059999999983</v>
      </c>
      <c r="H32" s="237">
        <v>1</v>
      </c>
      <c r="I32" s="236">
        <v>95925.059999999983</v>
      </c>
      <c r="J32" s="237">
        <v>1</v>
      </c>
      <c r="K32" s="236">
        <v>95925.059999999983</v>
      </c>
      <c r="L32" s="237" t="s">
        <v>202</v>
      </c>
    </row>
    <row r="33" spans="1:12" x14ac:dyDescent="0.25">
      <c r="A33" s="235" t="s">
        <v>155</v>
      </c>
      <c r="B33" s="235" t="s">
        <v>44</v>
      </c>
      <c r="C33" s="235" t="s">
        <v>75</v>
      </c>
      <c r="D33" s="236">
        <v>95809.140000000101</v>
      </c>
      <c r="E33" s="236">
        <v>95809.140000000101</v>
      </c>
      <c r="F33" s="237">
        <v>1</v>
      </c>
      <c r="G33" s="236">
        <v>95809.140000000101</v>
      </c>
      <c r="H33" s="237">
        <v>1</v>
      </c>
      <c r="I33" s="236">
        <v>95809.140000000101</v>
      </c>
      <c r="J33" s="237">
        <v>1</v>
      </c>
      <c r="K33" s="236">
        <v>95809.140000000101</v>
      </c>
      <c r="L33" s="237" t="s">
        <v>202</v>
      </c>
    </row>
    <row r="34" spans="1:12" x14ac:dyDescent="0.25">
      <c r="A34" s="235" t="s">
        <v>155</v>
      </c>
      <c r="B34" s="235" t="s">
        <v>44</v>
      </c>
      <c r="C34" s="235" t="s">
        <v>72</v>
      </c>
      <c r="D34" s="236">
        <v>95330.38367840006</v>
      </c>
      <c r="E34" s="236">
        <v>95330.38367840006</v>
      </c>
      <c r="F34" s="237">
        <v>1</v>
      </c>
      <c r="G34" s="236">
        <v>95330.38367840006</v>
      </c>
      <c r="H34" s="237">
        <v>1</v>
      </c>
      <c r="I34" s="236">
        <v>95330.38367840006</v>
      </c>
      <c r="J34" s="237">
        <v>1</v>
      </c>
      <c r="K34" s="236">
        <v>95330.38367840006</v>
      </c>
      <c r="L34" s="237" t="s">
        <v>202</v>
      </c>
    </row>
    <row r="35" spans="1:12" x14ac:dyDescent="0.25">
      <c r="A35" s="235" t="s">
        <v>155</v>
      </c>
      <c r="B35" s="235" t="s">
        <v>44</v>
      </c>
      <c r="C35" s="235" t="s">
        <v>71</v>
      </c>
      <c r="D35" s="236">
        <v>134751.15000000011</v>
      </c>
      <c r="E35" s="236">
        <v>134751.15000000011</v>
      </c>
      <c r="F35" s="237">
        <v>1</v>
      </c>
      <c r="G35" s="236">
        <v>134751.15000000011</v>
      </c>
      <c r="H35" s="237">
        <v>1</v>
      </c>
      <c r="I35" s="236">
        <v>134751.15000000011</v>
      </c>
      <c r="J35" s="237">
        <v>1</v>
      </c>
      <c r="K35" s="236">
        <v>134751.15000000011</v>
      </c>
      <c r="L35" s="237" t="s">
        <v>202</v>
      </c>
    </row>
    <row r="36" spans="1:12" x14ac:dyDescent="0.25">
      <c r="A36" s="235" t="s">
        <v>155</v>
      </c>
      <c r="B36" s="235" t="s">
        <v>44</v>
      </c>
      <c r="C36" s="235" t="s">
        <v>45</v>
      </c>
      <c r="D36" s="236">
        <v>68960.59000000004</v>
      </c>
      <c r="E36" s="236">
        <v>68960.59000000004</v>
      </c>
      <c r="F36" s="237">
        <v>1</v>
      </c>
      <c r="G36" s="236">
        <v>68960.59000000004</v>
      </c>
      <c r="H36" s="237">
        <v>1</v>
      </c>
      <c r="I36" s="236">
        <v>68960.59000000004</v>
      </c>
      <c r="J36" s="237">
        <v>1</v>
      </c>
      <c r="K36" s="236">
        <v>68960.59000000004</v>
      </c>
      <c r="L36" s="237" t="s">
        <v>202</v>
      </c>
    </row>
    <row r="37" spans="1:12" x14ac:dyDescent="0.25">
      <c r="A37" s="235" t="s">
        <v>155</v>
      </c>
      <c r="B37" s="235" t="s">
        <v>105</v>
      </c>
      <c r="C37" s="235" t="s">
        <v>173</v>
      </c>
      <c r="D37" s="236">
        <v>1420480</v>
      </c>
      <c r="E37" s="236">
        <v>1420480</v>
      </c>
      <c r="F37" s="237">
        <v>1</v>
      </c>
      <c r="G37" s="236">
        <v>1420480</v>
      </c>
      <c r="H37" s="237">
        <v>1</v>
      </c>
      <c r="I37" s="236">
        <v>1420480</v>
      </c>
      <c r="J37" s="237">
        <v>1</v>
      </c>
      <c r="K37" s="236">
        <v>1420480</v>
      </c>
      <c r="L37" s="237" t="s">
        <v>202</v>
      </c>
    </row>
    <row r="38" spans="1:12" x14ac:dyDescent="0.25">
      <c r="A38" s="235" t="s">
        <v>155</v>
      </c>
      <c r="B38" s="235" t="s">
        <v>105</v>
      </c>
      <c r="C38" s="235" t="s">
        <v>174</v>
      </c>
      <c r="D38" s="236">
        <v>352478.99232000008</v>
      </c>
      <c r="E38" s="236">
        <v>352478.99232000008</v>
      </c>
      <c r="F38" s="237">
        <v>1</v>
      </c>
      <c r="G38" s="236">
        <v>352478.99232000008</v>
      </c>
      <c r="H38" s="237">
        <v>1</v>
      </c>
      <c r="I38" s="236">
        <v>352478.99232000008</v>
      </c>
      <c r="J38" s="237">
        <v>1</v>
      </c>
      <c r="K38" s="236">
        <v>352478.99232000008</v>
      </c>
      <c r="L38" s="237" t="s">
        <v>202</v>
      </c>
    </row>
    <row r="39" spans="1:12" x14ac:dyDescent="0.25">
      <c r="A39" s="235" t="s">
        <v>155</v>
      </c>
      <c r="B39" s="235" t="s">
        <v>105</v>
      </c>
      <c r="C39" s="235" t="s">
        <v>41</v>
      </c>
      <c r="D39" s="236">
        <v>250809.98000000007</v>
      </c>
      <c r="E39" s="236">
        <v>250809.98000000007</v>
      </c>
      <c r="F39" s="237">
        <v>1</v>
      </c>
      <c r="G39" s="236">
        <v>250809.98000000007</v>
      </c>
      <c r="H39" s="237">
        <v>1</v>
      </c>
      <c r="I39" s="236">
        <v>250809.98000000007</v>
      </c>
      <c r="J39" s="237">
        <v>1</v>
      </c>
      <c r="K39" s="236">
        <v>250809.98000000007</v>
      </c>
      <c r="L39" s="237" t="s">
        <v>202</v>
      </c>
    </row>
    <row r="40" spans="1:12" x14ac:dyDescent="0.25">
      <c r="A40" s="235" t="s">
        <v>155</v>
      </c>
      <c r="B40" s="235" t="s">
        <v>105</v>
      </c>
      <c r="C40" s="235" t="s">
        <v>175</v>
      </c>
      <c r="D40" s="236">
        <v>1244360</v>
      </c>
      <c r="E40" s="236">
        <v>1244360</v>
      </c>
      <c r="F40" s="237">
        <v>1</v>
      </c>
      <c r="G40" s="236">
        <v>1244360</v>
      </c>
      <c r="H40" s="237">
        <v>1</v>
      </c>
      <c r="I40" s="236">
        <v>1244360</v>
      </c>
      <c r="J40" s="237">
        <v>1</v>
      </c>
      <c r="K40" s="236">
        <v>1244360</v>
      </c>
      <c r="L40" s="237" t="s">
        <v>202</v>
      </c>
    </row>
    <row r="41" spans="1:12" x14ac:dyDescent="0.25">
      <c r="A41" s="235" t="s">
        <v>155</v>
      </c>
      <c r="B41" s="235" t="s">
        <v>105</v>
      </c>
      <c r="C41" s="235" t="s">
        <v>176</v>
      </c>
      <c r="D41" s="236">
        <v>1216020</v>
      </c>
      <c r="E41" s="236">
        <v>1216020</v>
      </c>
      <c r="F41" s="237">
        <v>1</v>
      </c>
      <c r="G41" s="236">
        <v>1216020</v>
      </c>
      <c r="H41" s="237">
        <v>1</v>
      </c>
      <c r="I41" s="236">
        <v>1216020</v>
      </c>
      <c r="J41" s="237">
        <v>1</v>
      </c>
      <c r="K41" s="236">
        <v>1216020</v>
      </c>
      <c r="L41" s="237" t="s">
        <v>202</v>
      </c>
    </row>
    <row r="42" spans="1:12" x14ac:dyDescent="0.25">
      <c r="A42" s="235" t="s">
        <v>155</v>
      </c>
      <c r="B42" s="235" t="s">
        <v>105</v>
      </c>
      <c r="C42" s="235" t="s">
        <v>177</v>
      </c>
      <c r="D42" s="236">
        <v>1165700</v>
      </c>
      <c r="E42" s="236">
        <v>1165700</v>
      </c>
      <c r="F42" s="237">
        <v>1</v>
      </c>
      <c r="G42" s="236">
        <v>1165700</v>
      </c>
      <c r="H42" s="237">
        <v>1</v>
      </c>
      <c r="I42" s="236">
        <v>1165700</v>
      </c>
      <c r="J42" s="237">
        <v>1</v>
      </c>
      <c r="K42" s="236">
        <v>1165700</v>
      </c>
      <c r="L42" s="237" t="s">
        <v>202</v>
      </c>
    </row>
    <row r="43" spans="1:12" x14ac:dyDescent="0.25">
      <c r="A43" s="235" t="s">
        <v>155</v>
      </c>
      <c r="B43" s="235" t="s">
        <v>105</v>
      </c>
      <c r="C43" s="235" t="s">
        <v>178</v>
      </c>
      <c r="D43" s="236">
        <v>1049600</v>
      </c>
      <c r="E43" s="236">
        <v>1049600</v>
      </c>
      <c r="F43" s="237">
        <v>1</v>
      </c>
      <c r="G43" s="236">
        <v>1049600</v>
      </c>
      <c r="H43" s="237">
        <v>1</v>
      </c>
      <c r="I43" s="236">
        <v>1049600</v>
      </c>
      <c r="J43" s="237">
        <v>1</v>
      </c>
      <c r="K43" s="236">
        <v>1049600</v>
      </c>
      <c r="L43" s="237" t="s">
        <v>202</v>
      </c>
    </row>
    <row r="44" spans="1:12" x14ac:dyDescent="0.25">
      <c r="A44" s="235" t="s">
        <v>155</v>
      </c>
      <c r="B44" s="235" t="s">
        <v>105</v>
      </c>
      <c r="C44" s="235" t="s">
        <v>146</v>
      </c>
      <c r="D44" s="236">
        <v>909930</v>
      </c>
      <c r="E44" s="236">
        <v>909930</v>
      </c>
      <c r="F44" s="237">
        <v>1</v>
      </c>
      <c r="G44" s="236">
        <v>909930</v>
      </c>
      <c r="H44" s="237">
        <v>1</v>
      </c>
      <c r="I44" s="236">
        <v>909930</v>
      </c>
      <c r="J44" s="237">
        <v>1</v>
      </c>
      <c r="K44" s="236">
        <v>909930</v>
      </c>
      <c r="L44" s="237" t="s">
        <v>202</v>
      </c>
    </row>
    <row r="45" spans="1:12" x14ac:dyDescent="0.25">
      <c r="A45" s="235" t="s">
        <v>155</v>
      </c>
      <c r="B45" s="235" t="s">
        <v>105</v>
      </c>
      <c r="C45" s="235" t="s">
        <v>172</v>
      </c>
      <c r="D45" s="236">
        <v>1424750</v>
      </c>
      <c r="E45" s="236">
        <v>1424750</v>
      </c>
      <c r="F45" s="237">
        <v>1</v>
      </c>
      <c r="G45" s="236">
        <v>1424750</v>
      </c>
      <c r="H45" s="237">
        <v>1</v>
      </c>
      <c r="I45" s="236">
        <v>1424750</v>
      </c>
      <c r="J45" s="237">
        <v>1</v>
      </c>
      <c r="K45" s="236">
        <v>1424750</v>
      </c>
      <c r="L45" s="237" t="s">
        <v>202</v>
      </c>
    </row>
    <row r="46" spans="1:12" x14ac:dyDescent="0.25">
      <c r="A46" s="235" t="s">
        <v>155</v>
      </c>
      <c r="B46" s="235" t="s">
        <v>105</v>
      </c>
      <c r="C46" s="235" t="s">
        <v>147</v>
      </c>
      <c r="D46" s="236">
        <v>949100</v>
      </c>
      <c r="E46" s="236">
        <v>949100</v>
      </c>
      <c r="F46" s="237">
        <v>1</v>
      </c>
      <c r="G46" s="236">
        <v>949100</v>
      </c>
      <c r="H46" s="237">
        <v>1</v>
      </c>
      <c r="I46" s="236">
        <v>949100</v>
      </c>
      <c r="J46" s="237">
        <v>1</v>
      </c>
      <c r="K46" s="236">
        <v>949100</v>
      </c>
      <c r="L46" s="237" t="s">
        <v>202</v>
      </c>
    </row>
    <row r="47" spans="1:12" x14ac:dyDescent="0.25">
      <c r="A47" s="235" t="s">
        <v>155</v>
      </c>
      <c r="B47" s="235" t="s">
        <v>105</v>
      </c>
      <c r="C47" s="235" t="s">
        <v>47</v>
      </c>
      <c r="D47" s="236">
        <v>398423.89138000004</v>
      </c>
      <c r="E47" s="236">
        <v>398423.89138000004</v>
      </c>
      <c r="F47" s="237">
        <v>1</v>
      </c>
      <c r="G47" s="236">
        <v>398423.89138000004</v>
      </c>
      <c r="H47" s="237">
        <v>1</v>
      </c>
      <c r="I47" s="236">
        <v>398423.89138000004</v>
      </c>
      <c r="J47" s="237">
        <v>1</v>
      </c>
      <c r="K47" s="236">
        <v>398423.89138000004</v>
      </c>
      <c r="L47" s="237" t="s">
        <v>202</v>
      </c>
    </row>
    <row r="48" spans="1:12" x14ac:dyDescent="0.25">
      <c r="A48" s="235" t="s">
        <v>155</v>
      </c>
      <c r="B48" s="235" t="s">
        <v>105</v>
      </c>
      <c r="C48" s="235" t="s">
        <v>179</v>
      </c>
      <c r="D48" s="236">
        <v>270673.31</v>
      </c>
      <c r="E48" s="236">
        <v>270673.31</v>
      </c>
      <c r="F48" s="237">
        <v>1</v>
      </c>
      <c r="G48" s="236">
        <v>270673.31</v>
      </c>
      <c r="H48" s="237">
        <v>1</v>
      </c>
      <c r="I48" s="236">
        <v>270673.31</v>
      </c>
      <c r="J48" s="237">
        <v>1</v>
      </c>
      <c r="K48" s="236">
        <v>270673.31</v>
      </c>
      <c r="L48" s="237" t="s">
        <v>202</v>
      </c>
    </row>
    <row r="49" spans="1:12" x14ac:dyDescent="0.25">
      <c r="A49" s="235" t="s">
        <v>155</v>
      </c>
      <c r="B49" s="235" t="s">
        <v>105</v>
      </c>
      <c r="C49" s="235" t="s">
        <v>180</v>
      </c>
      <c r="D49" s="236">
        <v>1586230</v>
      </c>
      <c r="E49" s="236">
        <v>1586230</v>
      </c>
      <c r="F49" s="237">
        <v>1</v>
      </c>
      <c r="G49" s="236">
        <v>1586230</v>
      </c>
      <c r="H49" s="237">
        <v>1</v>
      </c>
      <c r="I49" s="236">
        <v>1586230</v>
      </c>
      <c r="J49" s="237">
        <v>1</v>
      </c>
      <c r="K49" s="236">
        <v>1586230</v>
      </c>
      <c r="L49" s="237" t="s">
        <v>202</v>
      </c>
    </row>
    <row r="50" spans="1:12" x14ac:dyDescent="0.25">
      <c r="A50" s="235" t="s">
        <v>155</v>
      </c>
      <c r="B50" s="235" t="s">
        <v>105</v>
      </c>
      <c r="C50" s="235" t="s">
        <v>181</v>
      </c>
      <c r="D50" s="236">
        <v>231366.76</v>
      </c>
      <c r="E50" s="236">
        <v>231366.76</v>
      </c>
      <c r="F50" s="237">
        <v>1</v>
      </c>
      <c r="G50" s="236">
        <v>231366.76</v>
      </c>
      <c r="H50" s="237">
        <v>1</v>
      </c>
      <c r="I50" s="236">
        <v>231366.76</v>
      </c>
      <c r="J50" s="237">
        <v>1</v>
      </c>
      <c r="K50" s="236">
        <v>231366.76</v>
      </c>
      <c r="L50" s="237" t="s">
        <v>202</v>
      </c>
    </row>
    <row r="51" spans="1:12" x14ac:dyDescent="0.25">
      <c r="A51" s="235" t="s">
        <v>155</v>
      </c>
      <c r="B51" s="235" t="s">
        <v>105</v>
      </c>
      <c r="C51" s="235" t="s">
        <v>182</v>
      </c>
      <c r="D51" s="236">
        <v>1407060</v>
      </c>
      <c r="E51" s="236">
        <v>1407060</v>
      </c>
      <c r="F51" s="237">
        <v>1</v>
      </c>
      <c r="G51" s="236">
        <v>1407060</v>
      </c>
      <c r="H51" s="237">
        <v>1</v>
      </c>
      <c r="I51" s="236">
        <v>1407060</v>
      </c>
      <c r="J51" s="237">
        <v>1</v>
      </c>
      <c r="K51" s="236">
        <v>1407060</v>
      </c>
      <c r="L51" s="237" t="s">
        <v>202</v>
      </c>
    </row>
    <row r="52" spans="1:12" x14ac:dyDescent="0.25">
      <c r="A52" s="235" t="s">
        <v>155</v>
      </c>
      <c r="B52" s="235" t="s">
        <v>105</v>
      </c>
      <c r="C52" s="235" t="s">
        <v>183</v>
      </c>
      <c r="D52" s="236">
        <v>1425220</v>
      </c>
      <c r="E52" s="236">
        <v>1425220</v>
      </c>
      <c r="F52" s="237">
        <v>1</v>
      </c>
      <c r="G52" s="236">
        <v>1425220</v>
      </c>
      <c r="H52" s="237">
        <v>1</v>
      </c>
      <c r="I52" s="236">
        <v>1425220</v>
      </c>
      <c r="J52" s="237">
        <v>1</v>
      </c>
      <c r="K52" s="236">
        <v>1425220</v>
      </c>
      <c r="L52" s="237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topLeftCell="A4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56"/>
      <c r="C2" s="277"/>
      <c r="D2" s="2"/>
      <c r="E2" s="242" t="s">
        <v>31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4"/>
      <c r="Q2" s="242"/>
      <c r="R2" s="243"/>
      <c r="S2" s="244"/>
    </row>
    <row r="3" spans="2:19" ht="56.25" customHeight="1" thickBot="1" x14ac:dyDescent="0.3">
      <c r="B3" s="258"/>
      <c r="C3" s="278"/>
      <c r="D3" s="3"/>
      <c r="E3" s="245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7"/>
      <c r="Q3" s="245"/>
      <c r="R3" s="246"/>
      <c r="S3" s="247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>Report!G4</f>
        <v>44655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71" t="s">
        <v>1</v>
      </c>
      <c r="D5" s="271"/>
      <c r="E5" s="271"/>
      <c r="F5" s="272"/>
      <c r="G5" s="21" t="s">
        <v>23</v>
      </c>
      <c r="H5" s="271" t="s">
        <v>2</v>
      </c>
      <c r="I5" s="271"/>
      <c r="J5" s="272"/>
      <c r="K5" s="21" t="s">
        <v>24</v>
      </c>
      <c r="L5" s="260" t="s">
        <v>3</v>
      </c>
      <c r="M5" s="260"/>
      <c r="N5" s="261"/>
      <c r="O5" s="269" t="s">
        <v>25</v>
      </c>
      <c r="P5" s="270"/>
      <c r="Q5" s="248" t="s">
        <v>4</v>
      </c>
      <c r="R5" s="248"/>
      <c r="S5" s="249"/>
    </row>
    <row r="6" spans="2:19" ht="28.5" customHeight="1" thickBot="1" x14ac:dyDescent="0.3">
      <c r="B6" s="273" t="s">
        <v>16</v>
      </c>
      <c r="C6" s="274"/>
      <c r="D6" s="274"/>
      <c r="E6" s="274"/>
      <c r="F6" s="274"/>
      <c r="G6" s="275" t="s">
        <v>34</v>
      </c>
      <c r="H6" s="274"/>
      <c r="I6" s="274"/>
      <c r="J6" s="274"/>
      <c r="K6" s="275" t="s">
        <v>33</v>
      </c>
      <c r="L6" s="274"/>
      <c r="M6" s="274"/>
      <c r="N6" s="276"/>
      <c r="O6" s="279" t="s">
        <v>28</v>
      </c>
      <c r="P6" s="274"/>
      <c r="Q6" s="266" t="s">
        <v>36</v>
      </c>
      <c r="R6" s="267"/>
      <c r="S6" s="268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H5:J5"/>
    <mergeCell ref="C5:F5"/>
    <mergeCell ref="E2:P3"/>
    <mergeCell ref="B6:F6"/>
    <mergeCell ref="G6:J6"/>
    <mergeCell ref="K6:N6"/>
    <mergeCell ref="B2:C3"/>
    <mergeCell ref="O6:P6"/>
    <mergeCell ref="Q6:S6"/>
    <mergeCell ref="Q2:S3"/>
    <mergeCell ref="O5:P5"/>
    <mergeCell ref="Q5:S5"/>
    <mergeCell ref="L5:N5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27" t="s">
        <v>270</v>
      </c>
      <c r="B1" s="227" t="s">
        <v>271</v>
      </c>
      <c r="C1" s="227" t="s">
        <v>272</v>
      </c>
      <c r="D1" s="227" t="s">
        <v>273</v>
      </c>
      <c r="E1" s="227" t="s">
        <v>160</v>
      </c>
      <c r="F1" s="227" t="s">
        <v>274</v>
      </c>
      <c r="G1" s="227" t="s">
        <v>275</v>
      </c>
      <c r="H1" s="227" t="s">
        <v>276</v>
      </c>
      <c r="I1" s="227" t="s">
        <v>164</v>
      </c>
      <c r="J1" s="227" t="s">
        <v>277</v>
      </c>
      <c r="K1" s="227" t="s">
        <v>199</v>
      </c>
      <c r="L1" s="227" t="s">
        <v>278</v>
      </c>
    </row>
    <row r="2" spans="1:12" x14ac:dyDescent="0.25">
      <c r="A2" s="228" t="s">
        <v>155</v>
      </c>
      <c r="B2" s="228" t="s">
        <v>52</v>
      </c>
      <c r="C2" s="228" t="s">
        <v>100</v>
      </c>
      <c r="D2" s="229">
        <v>61548.394400000005</v>
      </c>
      <c r="E2" s="229">
        <v>61548.394400000005</v>
      </c>
      <c r="F2" s="230">
        <v>1</v>
      </c>
      <c r="G2" s="229">
        <v>61548.394400000005</v>
      </c>
      <c r="H2" s="230">
        <v>1</v>
      </c>
      <c r="I2" s="229">
        <v>61548.394400000005</v>
      </c>
      <c r="J2" s="230">
        <v>1</v>
      </c>
      <c r="K2" s="229">
        <v>61548.394400000005</v>
      </c>
      <c r="L2" s="230" t="s">
        <v>202</v>
      </c>
    </row>
    <row r="3" spans="1:12" x14ac:dyDescent="0.25">
      <c r="A3" s="228" t="s">
        <v>155</v>
      </c>
      <c r="B3" s="228" t="s">
        <v>52</v>
      </c>
      <c r="C3" s="228" t="s">
        <v>103</v>
      </c>
      <c r="D3" s="229">
        <v>57927.862964705862</v>
      </c>
      <c r="E3" s="229">
        <v>57927.862964705862</v>
      </c>
      <c r="F3" s="230">
        <v>1</v>
      </c>
      <c r="G3" s="229">
        <v>57927.862964705862</v>
      </c>
      <c r="H3" s="230">
        <v>1</v>
      </c>
      <c r="I3" s="229">
        <v>57927.862964705862</v>
      </c>
      <c r="J3" s="230">
        <v>1</v>
      </c>
      <c r="K3" s="229">
        <v>57927.862964705862</v>
      </c>
      <c r="L3" s="230" t="s">
        <v>202</v>
      </c>
    </row>
    <row r="4" spans="1:12" x14ac:dyDescent="0.25">
      <c r="A4" s="228" t="s">
        <v>155</v>
      </c>
      <c r="B4" s="228" t="s">
        <v>52</v>
      </c>
      <c r="C4" s="228" t="s">
        <v>135</v>
      </c>
      <c r="D4" s="229">
        <v>149745.84000000003</v>
      </c>
      <c r="E4" s="229">
        <v>149745.84000000003</v>
      </c>
      <c r="F4" s="230">
        <v>1</v>
      </c>
      <c r="G4" s="229">
        <v>149745.84000000003</v>
      </c>
      <c r="H4" s="230">
        <v>1</v>
      </c>
      <c r="I4" s="229">
        <v>0</v>
      </c>
      <c r="J4" s="230">
        <v>0</v>
      </c>
      <c r="K4" s="229">
        <v>0</v>
      </c>
      <c r="L4" s="230" t="s">
        <v>279</v>
      </c>
    </row>
    <row r="5" spans="1:12" x14ac:dyDescent="0.25">
      <c r="A5" s="228" t="s">
        <v>155</v>
      </c>
      <c r="B5" s="228" t="s">
        <v>52</v>
      </c>
      <c r="C5" s="228" t="s">
        <v>92</v>
      </c>
      <c r="D5" s="229">
        <v>3632.6453241000008</v>
      </c>
      <c r="E5" s="229">
        <v>3632.6453241000008</v>
      </c>
      <c r="F5" s="230">
        <v>1</v>
      </c>
      <c r="G5" s="229">
        <v>3632.6453241000008</v>
      </c>
      <c r="H5" s="230">
        <v>1</v>
      </c>
      <c r="I5" s="229">
        <v>3632.6453241000008</v>
      </c>
      <c r="J5" s="230">
        <v>1</v>
      </c>
      <c r="K5" s="229">
        <v>3632.6453241000008</v>
      </c>
      <c r="L5" s="230" t="s">
        <v>202</v>
      </c>
    </row>
    <row r="6" spans="1:12" ht="30" x14ac:dyDescent="0.25">
      <c r="A6" s="228" t="s">
        <v>155</v>
      </c>
      <c r="B6" s="228" t="s">
        <v>52</v>
      </c>
      <c r="C6" s="228" t="s">
        <v>94</v>
      </c>
      <c r="D6" s="229">
        <v>66526.931673225001</v>
      </c>
      <c r="E6" s="229">
        <v>66526.931673225001</v>
      </c>
      <c r="F6" s="230">
        <v>1</v>
      </c>
      <c r="G6" s="229">
        <v>66526.931673225001</v>
      </c>
      <c r="H6" s="230">
        <v>1</v>
      </c>
      <c r="I6" s="229">
        <v>66526.931673225001</v>
      </c>
      <c r="J6" s="230">
        <v>1</v>
      </c>
      <c r="K6" s="229">
        <v>66526.931673225001</v>
      </c>
      <c r="L6" s="230" t="s">
        <v>202</v>
      </c>
    </row>
    <row r="7" spans="1:12" ht="30" x14ac:dyDescent="0.25">
      <c r="A7" s="228" t="s">
        <v>155</v>
      </c>
      <c r="B7" s="228" t="s">
        <v>52</v>
      </c>
      <c r="C7" s="228" t="s">
        <v>95</v>
      </c>
      <c r="D7" s="229">
        <v>27322.570000000007</v>
      </c>
      <c r="E7" s="229">
        <v>27322.570000000007</v>
      </c>
      <c r="F7" s="230">
        <v>1</v>
      </c>
      <c r="G7" s="229">
        <v>27322.570000000007</v>
      </c>
      <c r="H7" s="230">
        <v>1</v>
      </c>
      <c r="I7" s="229">
        <v>27322.570000000007</v>
      </c>
      <c r="J7" s="230">
        <v>1</v>
      </c>
      <c r="K7" s="229">
        <v>27322.570000000007</v>
      </c>
      <c r="L7" s="230" t="s">
        <v>202</v>
      </c>
    </row>
    <row r="8" spans="1:12" ht="30" x14ac:dyDescent="0.25">
      <c r="A8" s="228" t="s">
        <v>155</v>
      </c>
      <c r="B8" s="228" t="s">
        <v>52</v>
      </c>
      <c r="C8" s="228" t="s">
        <v>127</v>
      </c>
      <c r="D8" s="229">
        <v>7738.8999999999987</v>
      </c>
      <c r="E8" s="229">
        <v>7738.8999999999987</v>
      </c>
      <c r="F8" s="230">
        <v>1</v>
      </c>
      <c r="G8" s="229">
        <v>7738.8999999999987</v>
      </c>
      <c r="H8" s="230">
        <v>1</v>
      </c>
      <c r="I8" s="229">
        <v>7738.8999999999987</v>
      </c>
      <c r="J8" s="230">
        <v>1</v>
      </c>
      <c r="K8" s="229">
        <v>7738.8999999999987</v>
      </c>
      <c r="L8" s="230" t="s">
        <v>202</v>
      </c>
    </row>
    <row r="9" spans="1:12" ht="30" x14ac:dyDescent="0.25">
      <c r="A9" s="228" t="s">
        <v>155</v>
      </c>
      <c r="B9" s="228" t="s">
        <v>52</v>
      </c>
      <c r="C9" s="228" t="s">
        <v>129</v>
      </c>
      <c r="D9" s="229">
        <v>12606.699999999999</v>
      </c>
      <c r="E9" s="229">
        <v>12606.699999999999</v>
      </c>
      <c r="F9" s="230">
        <v>1</v>
      </c>
      <c r="G9" s="229">
        <v>12606.699999999999</v>
      </c>
      <c r="H9" s="230">
        <v>1</v>
      </c>
      <c r="I9" s="229">
        <v>12606.699999999999</v>
      </c>
      <c r="J9" s="230">
        <v>1</v>
      </c>
      <c r="K9" s="229">
        <v>12606.699999999999</v>
      </c>
      <c r="L9" s="230" t="s">
        <v>202</v>
      </c>
    </row>
    <row r="10" spans="1:12" ht="30" x14ac:dyDescent="0.25">
      <c r="A10" s="228" t="s">
        <v>155</v>
      </c>
      <c r="B10" s="228" t="s">
        <v>52</v>
      </c>
      <c r="C10" s="228" t="s">
        <v>212</v>
      </c>
      <c r="D10" s="229">
        <v>437.82982499999997</v>
      </c>
      <c r="E10" s="229">
        <v>437.82982499999997</v>
      </c>
      <c r="F10" s="230">
        <v>1</v>
      </c>
      <c r="G10" s="229">
        <v>437.82982499999997</v>
      </c>
      <c r="H10" s="230">
        <v>1</v>
      </c>
      <c r="I10" s="229">
        <v>437.82982499999997</v>
      </c>
      <c r="J10" s="230">
        <v>1</v>
      </c>
      <c r="K10" s="229">
        <v>437.82982499999997</v>
      </c>
      <c r="L10" s="230" t="s">
        <v>202</v>
      </c>
    </row>
    <row r="11" spans="1:12" ht="30" x14ac:dyDescent="0.25">
      <c r="A11" s="228" t="s">
        <v>155</v>
      </c>
      <c r="B11" s="228" t="s">
        <v>52</v>
      </c>
      <c r="C11" s="228" t="s">
        <v>124</v>
      </c>
      <c r="D11" s="229">
        <v>11811.4</v>
      </c>
      <c r="E11" s="229">
        <v>11811.4</v>
      </c>
      <c r="F11" s="230">
        <v>1</v>
      </c>
      <c r="G11" s="229">
        <v>11811.4</v>
      </c>
      <c r="H11" s="230">
        <v>1</v>
      </c>
      <c r="I11" s="229">
        <v>11811.4</v>
      </c>
      <c r="J11" s="230">
        <v>1</v>
      </c>
      <c r="K11" s="229">
        <v>11811.4</v>
      </c>
      <c r="L11" s="230" t="s">
        <v>202</v>
      </c>
    </row>
    <row r="12" spans="1:12" ht="30" x14ac:dyDescent="0.25">
      <c r="A12" s="228" t="s">
        <v>155</v>
      </c>
      <c r="B12" s="228" t="s">
        <v>52</v>
      </c>
      <c r="C12" s="228" t="s">
        <v>167</v>
      </c>
      <c r="D12" s="229">
        <v>13649.199999999997</v>
      </c>
      <c r="E12" s="229">
        <v>13649.199999999997</v>
      </c>
      <c r="F12" s="230">
        <v>1</v>
      </c>
      <c r="G12" s="229">
        <v>13649.199999999997</v>
      </c>
      <c r="H12" s="230">
        <v>1</v>
      </c>
      <c r="I12" s="229">
        <v>13649.199999999997</v>
      </c>
      <c r="J12" s="230">
        <v>1</v>
      </c>
      <c r="K12" s="229">
        <v>13649.199999999997</v>
      </c>
      <c r="L12" s="230" t="s">
        <v>202</v>
      </c>
    </row>
    <row r="13" spans="1:12" ht="30" x14ac:dyDescent="0.25">
      <c r="A13" s="228" t="s">
        <v>155</v>
      </c>
      <c r="B13" s="228" t="s">
        <v>52</v>
      </c>
      <c r="C13" s="228" t="s">
        <v>73</v>
      </c>
      <c r="D13" s="229">
        <v>18010.695291250006</v>
      </c>
      <c r="E13" s="229">
        <v>18010.695291250006</v>
      </c>
      <c r="F13" s="230">
        <v>1</v>
      </c>
      <c r="G13" s="229">
        <v>18010.695291250006</v>
      </c>
      <c r="H13" s="230">
        <v>1</v>
      </c>
      <c r="I13" s="229">
        <v>15437.738821071433</v>
      </c>
      <c r="J13" s="230">
        <v>0.8571428571428571</v>
      </c>
      <c r="K13" s="229">
        <v>0</v>
      </c>
      <c r="L13" s="230" t="s">
        <v>279</v>
      </c>
    </row>
    <row r="14" spans="1:12" ht="30" x14ac:dyDescent="0.25">
      <c r="A14" s="228" t="s">
        <v>155</v>
      </c>
      <c r="B14" s="228" t="s">
        <v>52</v>
      </c>
      <c r="C14" s="228" t="s">
        <v>90</v>
      </c>
      <c r="D14" s="229">
        <v>14499.954724850006</v>
      </c>
      <c r="E14" s="229">
        <v>14499.954724850006</v>
      </c>
      <c r="F14" s="230">
        <v>1</v>
      </c>
      <c r="G14" s="229">
        <v>14499.954724850006</v>
      </c>
      <c r="H14" s="230">
        <v>1</v>
      </c>
      <c r="I14" s="229">
        <v>14499.954724850006</v>
      </c>
      <c r="J14" s="230">
        <v>1</v>
      </c>
      <c r="K14" s="229">
        <v>14499.954724850006</v>
      </c>
      <c r="L14" s="230" t="s">
        <v>202</v>
      </c>
    </row>
    <row r="15" spans="1:12" x14ac:dyDescent="0.25">
      <c r="A15" s="228" t="s">
        <v>155</v>
      </c>
      <c r="B15" s="228" t="s">
        <v>52</v>
      </c>
      <c r="C15" s="228" t="s">
        <v>76</v>
      </c>
      <c r="D15" s="229">
        <v>107390.49999999997</v>
      </c>
      <c r="E15" s="229">
        <v>107390.49999999997</v>
      </c>
      <c r="F15" s="230">
        <v>1</v>
      </c>
      <c r="G15" s="229">
        <v>107390.49999999997</v>
      </c>
      <c r="H15" s="230">
        <v>1</v>
      </c>
      <c r="I15" s="229">
        <v>107390.49999999997</v>
      </c>
      <c r="J15" s="230">
        <v>1</v>
      </c>
      <c r="K15" s="229">
        <v>107390.49999999997</v>
      </c>
      <c r="L15" s="230" t="s">
        <v>202</v>
      </c>
    </row>
    <row r="16" spans="1:12" x14ac:dyDescent="0.25">
      <c r="A16" s="228" t="s">
        <v>155</v>
      </c>
      <c r="B16" s="228" t="s">
        <v>52</v>
      </c>
      <c r="C16" s="228" t="s">
        <v>80</v>
      </c>
      <c r="D16" s="229">
        <v>87030.76</v>
      </c>
      <c r="E16" s="229">
        <v>87030.76</v>
      </c>
      <c r="F16" s="230">
        <v>1</v>
      </c>
      <c r="G16" s="229">
        <v>87030.76</v>
      </c>
      <c r="H16" s="230">
        <v>1</v>
      </c>
      <c r="I16" s="229">
        <v>87030.76</v>
      </c>
      <c r="J16" s="230">
        <v>1</v>
      </c>
      <c r="K16" s="229">
        <v>87030.76</v>
      </c>
      <c r="L16" s="230" t="s">
        <v>202</v>
      </c>
    </row>
    <row r="17" spans="1:12" x14ac:dyDescent="0.25">
      <c r="A17" s="228" t="s">
        <v>155</v>
      </c>
      <c r="B17" s="228" t="s">
        <v>52</v>
      </c>
      <c r="C17" s="228" t="s">
        <v>83</v>
      </c>
      <c r="D17" s="229">
        <v>82046.400000000009</v>
      </c>
      <c r="E17" s="229">
        <v>82046.400000000009</v>
      </c>
      <c r="F17" s="230">
        <v>1</v>
      </c>
      <c r="G17" s="229">
        <v>82046.400000000009</v>
      </c>
      <c r="H17" s="230">
        <v>1</v>
      </c>
      <c r="I17" s="229">
        <v>82046.400000000009</v>
      </c>
      <c r="J17" s="230">
        <v>1</v>
      </c>
      <c r="K17" s="229">
        <v>82046.400000000009</v>
      </c>
      <c r="L17" s="230" t="s">
        <v>202</v>
      </c>
    </row>
    <row r="18" spans="1:12" x14ac:dyDescent="0.25">
      <c r="A18" s="228" t="s">
        <v>155</v>
      </c>
      <c r="B18" s="228" t="s">
        <v>52</v>
      </c>
      <c r="C18" s="228" t="s">
        <v>86</v>
      </c>
      <c r="D18" s="229">
        <v>80497.16</v>
      </c>
      <c r="E18" s="229">
        <v>80497.16</v>
      </c>
      <c r="F18" s="230">
        <v>1</v>
      </c>
      <c r="G18" s="229">
        <v>80497.16</v>
      </c>
      <c r="H18" s="230">
        <v>1</v>
      </c>
      <c r="I18" s="229">
        <v>80497.16</v>
      </c>
      <c r="J18" s="230">
        <v>1</v>
      </c>
      <c r="K18" s="229">
        <v>80497.16</v>
      </c>
      <c r="L18" s="230" t="s">
        <v>202</v>
      </c>
    </row>
    <row r="19" spans="1:12" x14ac:dyDescent="0.25">
      <c r="A19" s="228" t="s">
        <v>155</v>
      </c>
      <c r="B19" s="228" t="s">
        <v>52</v>
      </c>
      <c r="C19" s="228" t="s">
        <v>96</v>
      </c>
      <c r="D19" s="229">
        <v>89010.219999999987</v>
      </c>
      <c r="E19" s="229">
        <v>89010.219999999987</v>
      </c>
      <c r="F19" s="230">
        <v>1</v>
      </c>
      <c r="G19" s="229">
        <v>89010.219999999987</v>
      </c>
      <c r="H19" s="230">
        <v>1</v>
      </c>
      <c r="I19" s="229">
        <v>89010.219999999987</v>
      </c>
      <c r="J19" s="230">
        <v>1</v>
      </c>
      <c r="K19" s="229">
        <v>89010.219999999987</v>
      </c>
      <c r="L19" s="230" t="s">
        <v>202</v>
      </c>
    </row>
    <row r="20" spans="1:12" x14ac:dyDescent="0.25">
      <c r="A20" s="228" t="s">
        <v>155</v>
      </c>
      <c r="B20" s="228" t="s">
        <v>52</v>
      </c>
      <c r="C20" s="228" t="s">
        <v>104</v>
      </c>
      <c r="D20" s="229">
        <v>88239.10000000002</v>
      </c>
      <c r="E20" s="229">
        <v>88239.10000000002</v>
      </c>
      <c r="F20" s="230">
        <v>1</v>
      </c>
      <c r="G20" s="229">
        <v>88239.10000000002</v>
      </c>
      <c r="H20" s="230">
        <v>1</v>
      </c>
      <c r="I20" s="229">
        <v>88239.10000000002</v>
      </c>
      <c r="J20" s="230">
        <v>1</v>
      </c>
      <c r="K20" s="229">
        <v>88239.10000000002</v>
      </c>
      <c r="L20" s="230" t="s">
        <v>202</v>
      </c>
    </row>
    <row r="21" spans="1:12" x14ac:dyDescent="0.25">
      <c r="A21" s="228" t="s">
        <v>155</v>
      </c>
      <c r="B21" s="228" t="s">
        <v>52</v>
      </c>
      <c r="C21" s="228" t="s">
        <v>123</v>
      </c>
      <c r="D21" s="229">
        <v>61132.493900000001</v>
      </c>
      <c r="E21" s="229">
        <v>61132.493900000001</v>
      </c>
      <c r="F21" s="230">
        <v>1</v>
      </c>
      <c r="G21" s="229">
        <v>61132.493900000001</v>
      </c>
      <c r="H21" s="230">
        <v>1</v>
      </c>
      <c r="I21" s="229">
        <v>61132.493900000001</v>
      </c>
      <c r="J21" s="230">
        <v>1</v>
      </c>
      <c r="K21" s="229">
        <v>61132.493900000001</v>
      </c>
      <c r="L21" s="230" t="s">
        <v>202</v>
      </c>
    </row>
    <row r="22" spans="1:12" x14ac:dyDescent="0.25">
      <c r="A22" s="228" t="s">
        <v>155</v>
      </c>
      <c r="B22" s="228" t="s">
        <v>52</v>
      </c>
      <c r="C22" s="228" t="s">
        <v>126</v>
      </c>
      <c r="D22" s="229">
        <v>62868.836900000009</v>
      </c>
      <c r="E22" s="229">
        <v>62868.836900000009</v>
      </c>
      <c r="F22" s="230">
        <v>1</v>
      </c>
      <c r="G22" s="229">
        <v>62868.836900000009</v>
      </c>
      <c r="H22" s="230">
        <v>1</v>
      </c>
      <c r="I22" s="229">
        <v>62868.836900000009</v>
      </c>
      <c r="J22" s="230">
        <v>1</v>
      </c>
      <c r="K22" s="229">
        <v>62868.836900000009</v>
      </c>
      <c r="L22" s="230" t="s">
        <v>202</v>
      </c>
    </row>
    <row r="23" spans="1:12" x14ac:dyDescent="0.25">
      <c r="A23" s="228" t="s">
        <v>155</v>
      </c>
      <c r="B23" s="228" t="s">
        <v>52</v>
      </c>
      <c r="C23" s="228" t="s">
        <v>131</v>
      </c>
      <c r="D23" s="229">
        <v>113928.35333333333</v>
      </c>
      <c r="E23" s="229">
        <v>113928.35333333333</v>
      </c>
      <c r="F23" s="230">
        <v>1</v>
      </c>
      <c r="G23" s="229">
        <v>113928.35333333333</v>
      </c>
      <c r="H23" s="230">
        <v>1</v>
      </c>
      <c r="I23" s="229">
        <v>113928.35333333333</v>
      </c>
      <c r="J23" s="230">
        <v>1</v>
      </c>
      <c r="K23" s="229">
        <v>113928.35333333333</v>
      </c>
      <c r="L23" s="230" t="s">
        <v>202</v>
      </c>
    </row>
    <row r="24" spans="1:12" ht="30" x14ac:dyDescent="0.25">
      <c r="A24" s="228" t="s">
        <v>155</v>
      </c>
      <c r="B24" s="228" t="s">
        <v>52</v>
      </c>
      <c r="C24" s="228" t="s">
        <v>191</v>
      </c>
      <c r="D24" s="229">
        <v>168830.83</v>
      </c>
      <c r="E24" s="229">
        <v>80185.029738041005</v>
      </c>
      <c r="F24" s="230">
        <v>0.47494305239179957</v>
      </c>
      <c r="G24" s="229">
        <v>51918.364578587702</v>
      </c>
      <c r="H24" s="230">
        <v>0.30751708428246016</v>
      </c>
      <c r="I24" s="229">
        <v>45668.931805239175</v>
      </c>
      <c r="J24" s="230">
        <v>0.27050113895216399</v>
      </c>
      <c r="K24" s="229">
        <v>0</v>
      </c>
      <c r="L24" s="230" t="s">
        <v>279</v>
      </c>
    </row>
    <row r="25" spans="1:12" x14ac:dyDescent="0.25">
      <c r="A25" s="228" t="s">
        <v>155</v>
      </c>
      <c r="B25" s="228" t="s">
        <v>172</v>
      </c>
      <c r="C25" s="228" t="s">
        <v>190</v>
      </c>
      <c r="D25" s="229">
        <v>1105480</v>
      </c>
      <c r="E25" s="229">
        <v>1105480</v>
      </c>
      <c r="F25" s="230">
        <v>1</v>
      </c>
      <c r="G25" s="229">
        <v>1105480</v>
      </c>
      <c r="H25" s="230">
        <v>1</v>
      </c>
      <c r="I25" s="229">
        <v>1105480</v>
      </c>
      <c r="J25" s="230">
        <v>1</v>
      </c>
      <c r="K25" s="229">
        <v>1105480</v>
      </c>
      <c r="L25" s="230" t="s">
        <v>202</v>
      </c>
    </row>
    <row r="26" spans="1:12" x14ac:dyDescent="0.25">
      <c r="A26" s="228" t="s">
        <v>155</v>
      </c>
      <c r="B26" s="228" t="s">
        <v>47</v>
      </c>
      <c r="C26" s="228" t="s">
        <v>48</v>
      </c>
      <c r="D26" s="229">
        <v>38583.482900000025</v>
      </c>
      <c r="E26" s="229">
        <v>38583.482900000025</v>
      </c>
      <c r="F26" s="230">
        <v>1</v>
      </c>
      <c r="G26" s="229">
        <v>38583.482900000025</v>
      </c>
      <c r="H26" s="230">
        <v>1</v>
      </c>
      <c r="I26" s="229">
        <v>38583.482900000025</v>
      </c>
      <c r="J26" s="230">
        <v>1</v>
      </c>
      <c r="K26" s="229">
        <v>38583.482900000025</v>
      </c>
      <c r="L26" s="230" t="s">
        <v>202</v>
      </c>
    </row>
    <row r="27" spans="1:12" x14ac:dyDescent="0.25">
      <c r="A27" s="228" t="s">
        <v>155</v>
      </c>
      <c r="B27" s="228" t="s">
        <v>180</v>
      </c>
      <c r="C27" s="228" t="s">
        <v>180</v>
      </c>
      <c r="D27" s="229">
        <v>1571.3225315749999</v>
      </c>
      <c r="E27" s="229">
        <v>1571.3225315749999</v>
      </c>
      <c r="F27" s="230">
        <v>1</v>
      </c>
      <c r="G27" s="229">
        <v>1571.3225315749999</v>
      </c>
      <c r="H27" s="230">
        <v>1</v>
      </c>
      <c r="I27" s="229">
        <v>1571.3225315749999</v>
      </c>
      <c r="J27" s="230">
        <v>1</v>
      </c>
      <c r="K27" s="229">
        <v>1571.3225315749999</v>
      </c>
      <c r="L27" s="230" t="s">
        <v>202</v>
      </c>
    </row>
    <row r="28" spans="1:12" x14ac:dyDescent="0.25">
      <c r="A28" s="228" t="s">
        <v>155</v>
      </c>
      <c r="B28" s="228" t="s">
        <v>181</v>
      </c>
      <c r="C28" s="228" t="s">
        <v>181</v>
      </c>
      <c r="D28" s="229">
        <v>231366.76</v>
      </c>
      <c r="E28" s="229">
        <v>231366.76</v>
      </c>
      <c r="F28" s="230">
        <v>1</v>
      </c>
      <c r="G28" s="229">
        <v>231366.76</v>
      </c>
      <c r="H28" s="230">
        <v>1</v>
      </c>
      <c r="I28" s="229">
        <v>231366.76</v>
      </c>
      <c r="J28" s="230">
        <v>1</v>
      </c>
      <c r="K28" s="229">
        <v>231366.76</v>
      </c>
      <c r="L28" s="230" t="s">
        <v>202</v>
      </c>
    </row>
    <row r="29" spans="1:12" x14ac:dyDescent="0.25">
      <c r="A29" s="228" t="s">
        <v>155</v>
      </c>
      <c r="B29" s="228" t="s">
        <v>44</v>
      </c>
      <c r="C29" s="228" t="s">
        <v>169</v>
      </c>
      <c r="D29" s="229">
        <v>111189.83999999997</v>
      </c>
      <c r="E29" s="229">
        <v>111189.83999999997</v>
      </c>
      <c r="F29" s="230">
        <v>1</v>
      </c>
      <c r="G29" s="229">
        <v>111189.83999999997</v>
      </c>
      <c r="H29" s="230">
        <v>1</v>
      </c>
      <c r="I29" s="229">
        <v>111189.83999999997</v>
      </c>
      <c r="J29" s="230">
        <v>1</v>
      </c>
      <c r="K29" s="229">
        <v>111189.83999999997</v>
      </c>
      <c r="L29" s="230" t="s">
        <v>202</v>
      </c>
    </row>
    <row r="30" spans="1:12" x14ac:dyDescent="0.25">
      <c r="A30" s="228" t="s">
        <v>155</v>
      </c>
      <c r="B30" s="228" t="s">
        <v>44</v>
      </c>
      <c r="C30" s="228" t="s">
        <v>85</v>
      </c>
      <c r="D30" s="229">
        <v>112594.33999999989</v>
      </c>
      <c r="E30" s="229">
        <v>112594.33999999989</v>
      </c>
      <c r="F30" s="230">
        <v>1</v>
      </c>
      <c r="G30" s="229">
        <v>112594.33999999989</v>
      </c>
      <c r="H30" s="230">
        <v>1</v>
      </c>
      <c r="I30" s="229">
        <v>112594.33999999989</v>
      </c>
      <c r="J30" s="230">
        <v>1</v>
      </c>
      <c r="K30" s="229">
        <v>112594.33999999989</v>
      </c>
      <c r="L30" s="230" t="s">
        <v>202</v>
      </c>
    </row>
    <row r="31" spans="1:12" x14ac:dyDescent="0.25">
      <c r="A31" s="228" t="s">
        <v>155</v>
      </c>
      <c r="B31" s="228" t="s">
        <v>44</v>
      </c>
      <c r="C31" s="228" t="s">
        <v>82</v>
      </c>
      <c r="D31" s="229">
        <v>103605.23999999985</v>
      </c>
      <c r="E31" s="229">
        <v>103605.23999999985</v>
      </c>
      <c r="F31" s="230">
        <v>1</v>
      </c>
      <c r="G31" s="229">
        <v>103605.23999999985</v>
      </c>
      <c r="H31" s="230">
        <v>1</v>
      </c>
      <c r="I31" s="229">
        <v>103605.23999999985</v>
      </c>
      <c r="J31" s="230">
        <v>1</v>
      </c>
      <c r="K31" s="229">
        <v>103605.23999999985</v>
      </c>
      <c r="L31" s="230" t="s">
        <v>202</v>
      </c>
    </row>
    <row r="32" spans="1:12" x14ac:dyDescent="0.25">
      <c r="A32" s="228" t="s">
        <v>155</v>
      </c>
      <c r="B32" s="228" t="s">
        <v>44</v>
      </c>
      <c r="C32" s="228" t="s">
        <v>81</v>
      </c>
      <c r="D32" s="229">
        <v>95925.059999999983</v>
      </c>
      <c r="E32" s="229">
        <v>95925.059999999983</v>
      </c>
      <c r="F32" s="230">
        <v>1</v>
      </c>
      <c r="G32" s="229">
        <v>95925.059999999983</v>
      </c>
      <c r="H32" s="230">
        <v>1</v>
      </c>
      <c r="I32" s="229">
        <v>95925.059999999983</v>
      </c>
      <c r="J32" s="230">
        <v>1</v>
      </c>
      <c r="K32" s="229">
        <v>95925.059999999983</v>
      </c>
      <c r="L32" s="230" t="s">
        <v>202</v>
      </c>
    </row>
    <row r="33" spans="1:12" x14ac:dyDescent="0.25">
      <c r="A33" s="228" t="s">
        <v>155</v>
      </c>
      <c r="B33" s="228" t="s">
        <v>44</v>
      </c>
      <c r="C33" s="228" t="s">
        <v>75</v>
      </c>
      <c r="D33" s="229">
        <v>95809.140000000101</v>
      </c>
      <c r="E33" s="229">
        <v>95809.140000000101</v>
      </c>
      <c r="F33" s="230">
        <v>1</v>
      </c>
      <c r="G33" s="229">
        <v>95809.140000000101</v>
      </c>
      <c r="H33" s="230">
        <v>1</v>
      </c>
      <c r="I33" s="229">
        <v>95809.140000000101</v>
      </c>
      <c r="J33" s="230">
        <v>1</v>
      </c>
      <c r="K33" s="229">
        <v>95809.140000000101</v>
      </c>
      <c r="L33" s="230" t="s">
        <v>202</v>
      </c>
    </row>
    <row r="34" spans="1:12" x14ac:dyDescent="0.25">
      <c r="A34" s="228" t="s">
        <v>155</v>
      </c>
      <c r="B34" s="228" t="s">
        <v>44</v>
      </c>
      <c r="C34" s="228" t="s">
        <v>72</v>
      </c>
      <c r="D34" s="229">
        <v>95330.38367840006</v>
      </c>
      <c r="E34" s="229">
        <v>95330.38367840006</v>
      </c>
      <c r="F34" s="230">
        <v>1</v>
      </c>
      <c r="G34" s="229">
        <v>95330.38367840006</v>
      </c>
      <c r="H34" s="230">
        <v>1</v>
      </c>
      <c r="I34" s="229">
        <v>95330.38367840006</v>
      </c>
      <c r="J34" s="230">
        <v>1</v>
      </c>
      <c r="K34" s="229">
        <v>95330.38367840006</v>
      </c>
      <c r="L34" s="230" t="s">
        <v>202</v>
      </c>
    </row>
    <row r="35" spans="1:12" x14ac:dyDescent="0.25">
      <c r="A35" s="228" t="s">
        <v>155</v>
      </c>
      <c r="B35" s="228" t="s">
        <v>44</v>
      </c>
      <c r="C35" s="228" t="s">
        <v>71</v>
      </c>
      <c r="D35" s="229">
        <v>134751.15000000011</v>
      </c>
      <c r="E35" s="229">
        <v>134751.15000000011</v>
      </c>
      <c r="F35" s="230">
        <v>1</v>
      </c>
      <c r="G35" s="229">
        <v>134751.15000000011</v>
      </c>
      <c r="H35" s="230">
        <v>1</v>
      </c>
      <c r="I35" s="229">
        <v>134751.15000000011</v>
      </c>
      <c r="J35" s="230">
        <v>1</v>
      </c>
      <c r="K35" s="229">
        <v>134751.15000000011</v>
      </c>
      <c r="L35" s="230" t="s">
        <v>202</v>
      </c>
    </row>
    <row r="36" spans="1:12" x14ac:dyDescent="0.25">
      <c r="A36" s="228" t="s">
        <v>155</v>
      </c>
      <c r="B36" s="228" t="s">
        <v>44</v>
      </c>
      <c r="C36" s="228" t="s">
        <v>45</v>
      </c>
      <c r="D36" s="229">
        <v>68960.59000000004</v>
      </c>
      <c r="E36" s="229">
        <v>68960.59000000004</v>
      </c>
      <c r="F36" s="230">
        <v>1</v>
      </c>
      <c r="G36" s="229">
        <v>68960.59000000004</v>
      </c>
      <c r="H36" s="230">
        <v>1</v>
      </c>
      <c r="I36" s="229">
        <v>68960.59000000004</v>
      </c>
      <c r="J36" s="230">
        <v>1</v>
      </c>
      <c r="K36" s="229">
        <v>68960.59000000004</v>
      </c>
      <c r="L36" s="230" t="s">
        <v>202</v>
      </c>
    </row>
    <row r="37" spans="1:12" x14ac:dyDescent="0.25">
      <c r="A37" s="228" t="s">
        <v>155</v>
      </c>
      <c r="B37" s="228" t="s">
        <v>105</v>
      </c>
      <c r="C37" s="228" t="s">
        <v>173</v>
      </c>
      <c r="D37" s="229">
        <v>1420480</v>
      </c>
      <c r="E37" s="229">
        <v>1420480</v>
      </c>
      <c r="F37" s="230">
        <v>1</v>
      </c>
      <c r="G37" s="229">
        <v>1420480</v>
      </c>
      <c r="H37" s="230">
        <v>1</v>
      </c>
      <c r="I37" s="229">
        <v>1420480</v>
      </c>
      <c r="J37" s="230">
        <v>1</v>
      </c>
      <c r="K37" s="229">
        <v>1420480</v>
      </c>
      <c r="L37" s="230" t="s">
        <v>202</v>
      </c>
    </row>
    <row r="38" spans="1:12" x14ac:dyDescent="0.25">
      <c r="A38" s="228" t="s">
        <v>155</v>
      </c>
      <c r="B38" s="228" t="s">
        <v>105</v>
      </c>
      <c r="C38" s="228" t="s">
        <v>174</v>
      </c>
      <c r="D38" s="229">
        <v>352478.99232000008</v>
      </c>
      <c r="E38" s="229">
        <v>352478.99232000008</v>
      </c>
      <c r="F38" s="230">
        <v>1</v>
      </c>
      <c r="G38" s="229">
        <v>352478.99232000008</v>
      </c>
      <c r="H38" s="230">
        <v>1</v>
      </c>
      <c r="I38" s="229">
        <v>352478.99232000008</v>
      </c>
      <c r="J38" s="230">
        <v>1</v>
      </c>
      <c r="K38" s="229">
        <v>352478.99232000008</v>
      </c>
      <c r="L38" s="230" t="s">
        <v>202</v>
      </c>
    </row>
    <row r="39" spans="1:12" x14ac:dyDescent="0.25">
      <c r="A39" s="228" t="s">
        <v>155</v>
      </c>
      <c r="B39" s="228" t="s">
        <v>105</v>
      </c>
      <c r="C39" s="228" t="s">
        <v>41</v>
      </c>
      <c r="D39" s="229">
        <v>250809.98000000007</v>
      </c>
      <c r="E39" s="229">
        <v>250809.98000000007</v>
      </c>
      <c r="F39" s="230">
        <v>1</v>
      </c>
      <c r="G39" s="229">
        <v>250809.98000000007</v>
      </c>
      <c r="H39" s="230">
        <v>1</v>
      </c>
      <c r="I39" s="229">
        <v>250809.98000000007</v>
      </c>
      <c r="J39" s="230">
        <v>1</v>
      </c>
      <c r="K39" s="229">
        <v>250809.98000000007</v>
      </c>
      <c r="L39" s="230" t="s">
        <v>202</v>
      </c>
    </row>
    <row r="40" spans="1:12" x14ac:dyDescent="0.25">
      <c r="A40" s="228" t="s">
        <v>155</v>
      </c>
      <c r="B40" s="228" t="s">
        <v>105</v>
      </c>
      <c r="C40" s="228" t="s">
        <v>175</v>
      </c>
      <c r="D40" s="229">
        <v>1244360</v>
      </c>
      <c r="E40" s="229">
        <v>1244360</v>
      </c>
      <c r="F40" s="230">
        <v>1</v>
      </c>
      <c r="G40" s="229">
        <v>1244360</v>
      </c>
      <c r="H40" s="230">
        <v>1</v>
      </c>
      <c r="I40" s="229">
        <v>1244360</v>
      </c>
      <c r="J40" s="230">
        <v>1</v>
      </c>
      <c r="K40" s="229">
        <v>1244360</v>
      </c>
      <c r="L40" s="230" t="s">
        <v>202</v>
      </c>
    </row>
    <row r="41" spans="1:12" x14ac:dyDescent="0.25">
      <c r="A41" s="228" t="s">
        <v>155</v>
      </c>
      <c r="B41" s="228" t="s">
        <v>105</v>
      </c>
      <c r="C41" s="228" t="s">
        <v>176</v>
      </c>
      <c r="D41" s="229">
        <v>1216020</v>
      </c>
      <c r="E41" s="229">
        <v>1216020</v>
      </c>
      <c r="F41" s="230">
        <v>1</v>
      </c>
      <c r="G41" s="229">
        <v>1216020</v>
      </c>
      <c r="H41" s="230">
        <v>1</v>
      </c>
      <c r="I41" s="229">
        <v>1216020</v>
      </c>
      <c r="J41" s="230">
        <v>1</v>
      </c>
      <c r="K41" s="229">
        <v>1216020</v>
      </c>
      <c r="L41" s="230" t="s">
        <v>202</v>
      </c>
    </row>
    <row r="42" spans="1:12" x14ac:dyDescent="0.25">
      <c r="A42" s="228" t="s">
        <v>155</v>
      </c>
      <c r="B42" s="228" t="s">
        <v>105</v>
      </c>
      <c r="C42" s="228" t="s">
        <v>177</v>
      </c>
      <c r="D42" s="229">
        <v>1165700</v>
      </c>
      <c r="E42" s="229">
        <v>1165700</v>
      </c>
      <c r="F42" s="230">
        <v>1</v>
      </c>
      <c r="G42" s="229">
        <v>1165700</v>
      </c>
      <c r="H42" s="230">
        <v>1</v>
      </c>
      <c r="I42" s="229">
        <v>1165700</v>
      </c>
      <c r="J42" s="230">
        <v>1</v>
      </c>
      <c r="K42" s="229">
        <v>1165700</v>
      </c>
      <c r="L42" s="230" t="s">
        <v>202</v>
      </c>
    </row>
    <row r="43" spans="1:12" x14ac:dyDescent="0.25">
      <c r="A43" s="228" t="s">
        <v>155</v>
      </c>
      <c r="B43" s="228" t="s">
        <v>105</v>
      </c>
      <c r="C43" s="228" t="s">
        <v>178</v>
      </c>
      <c r="D43" s="229">
        <v>1049600</v>
      </c>
      <c r="E43" s="229">
        <v>1049600</v>
      </c>
      <c r="F43" s="230">
        <v>1</v>
      </c>
      <c r="G43" s="229">
        <v>1049600</v>
      </c>
      <c r="H43" s="230">
        <v>1</v>
      </c>
      <c r="I43" s="229">
        <v>1049600</v>
      </c>
      <c r="J43" s="230">
        <v>1</v>
      </c>
      <c r="K43" s="229">
        <v>1049600</v>
      </c>
      <c r="L43" s="230" t="s">
        <v>202</v>
      </c>
    </row>
    <row r="44" spans="1:12" x14ac:dyDescent="0.25">
      <c r="A44" s="228" t="s">
        <v>155</v>
      </c>
      <c r="B44" s="228" t="s">
        <v>105</v>
      </c>
      <c r="C44" s="228" t="s">
        <v>146</v>
      </c>
      <c r="D44" s="229">
        <v>909930</v>
      </c>
      <c r="E44" s="229">
        <v>909930</v>
      </c>
      <c r="F44" s="230">
        <v>1</v>
      </c>
      <c r="G44" s="229">
        <v>909930</v>
      </c>
      <c r="H44" s="230">
        <v>1</v>
      </c>
      <c r="I44" s="229">
        <v>909930</v>
      </c>
      <c r="J44" s="230">
        <v>1</v>
      </c>
      <c r="K44" s="229">
        <v>909930</v>
      </c>
      <c r="L44" s="230" t="s">
        <v>202</v>
      </c>
    </row>
    <row r="45" spans="1:12" x14ac:dyDescent="0.25">
      <c r="A45" s="228" t="s">
        <v>155</v>
      </c>
      <c r="B45" s="228" t="s">
        <v>105</v>
      </c>
      <c r="C45" s="228" t="s">
        <v>172</v>
      </c>
      <c r="D45" s="229">
        <v>1424750</v>
      </c>
      <c r="E45" s="229">
        <v>1424750</v>
      </c>
      <c r="F45" s="230">
        <v>1</v>
      </c>
      <c r="G45" s="229">
        <v>1424750</v>
      </c>
      <c r="H45" s="230">
        <v>1</v>
      </c>
      <c r="I45" s="229">
        <v>1424750</v>
      </c>
      <c r="J45" s="230">
        <v>1</v>
      </c>
      <c r="K45" s="229">
        <v>1424750</v>
      </c>
      <c r="L45" s="230" t="s">
        <v>202</v>
      </c>
    </row>
    <row r="46" spans="1:12" x14ac:dyDescent="0.25">
      <c r="A46" s="228" t="s">
        <v>155</v>
      </c>
      <c r="B46" s="228" t="s">
        <v>105</v>
      </c>
      <c r="C46" s="228" t="s">
        <v>147</v>
      </c>
      <c r="D46" s="229">
        <v>949100</v>
      </c>
      <c r="E46" s="229">
        <v>949100</v>
      </c>
      <c r="F46" s="230">
        <v>1</v>
      </c>
      <c r="G46" s="229">
        <v>949100</v>
      </c>
      <c r="H46" s="230">
        <v>1</v>
      </c>
      <c r="I46" s="229">
        <v>949100</v>
      </c>
      <c r="J46" s="230">
        <v>1</v>
      </c>
      <c r="K46" s="229">
        <v>949100</v>
      </c>
      <c r="L46" s="230" t="s">
        <v>202</v>
      </c>
    </row>
    <row r="47" spans="1:12" x14ac:dyDescent="0.25">
      <c r="A47" s="228" t="s">
        <v>155</v>
      </c>
      <c r="B47" s="228" t="s">
        <v>105</v>
      </c>
      <c r="C47" s="228" t="s">
        <v>47</v>
      </c>
      <c r="D47" s="229">
        <v>398423.89138000004</v>
      </c>
      <c r="E47" s="229">
        <v>398423.89138000004</v>
      </c>
      <c r="F47" s="230">
        <v>1</v>
      </c>
      <c r="G47" s="229">
        <v>398423.89138000004</v>
      </c>
      <c r="H47" s="230">
        <v>1</v>
      </c>
      <c r="I47" s="229">
        <v>398423.89138000004</v>
      </c>
      <c r="J47" s="230">
        <v>1</v>
      </c>
      <c r="K47" s="229">
        <v>398423.89138000004</v>
      </c>
      <c r="L47" s="230" t="s">
        <v>202</v>
      </c>
    </row>
    <row r="48" spans="1:12" x14ac:dyDescent="0.25">
      <c r="A48" s="228" t="s">
        <v>155</v>
      </c>
      <c r="B48" s="228" t="s">
        <v>105</v>
      </c>
      <c r="C48" s="228" t="s">
        <v>179</v>
      </c>
      <c r="D48" s="229">
        <v>270673.31</v>
      </c>
      <c r="E48" s="229">
        <v>270673.31</v>
      </c>
      <c r="F48" s="230">
        <v>1</v>
      </c>
      <c r="G48" s="229">
        <v>270673.31</v>
      </c>
      <c r="H48" s="230">
        <v>1</v>
      </c>
      <c r="I48" s="229">
        <v>270673.31</v>
      </c>
      <c r="J48" s="230">
        <v>1</v>
      </c>
      <c r="K48" s="229">
        <v>270673.31</v>
      </c>
      <c r="L48" s="230" t="s">
        <v>202</v>
      </c>
    </row>
    <row r="49" spans="1:12" x14ac:dyDescent="0.25">
      <c r="A49" s="228" t="s">
        <v>155</v>
      </c>
      <c r="B49" s="228" t="s">
        <v>105</v>
      </c>
      <c r="C49" s="228" t="s">
        <v>180</v>
      </c>
      <c r="D49" s="229">
        <v>1586230</v>
      </c>
      <c r="E49" s="229">
        <v>1586230</v>
      </c>
      <c r="F49" s="230">
        <v>1</v>
      </c>
      <c r="G49" s="229">
        <v>1586230</v>
      </c>
      <c r="H49" s="230">
        <v>1</v>
      </c>
      <c r="I49" s="229">
        <v>1586230</v>
      </c>
      <c r="J49" s="230">
        <v>1</v>
      </c>
      <c r="K49" s="229">
        <v>1586230</v>
      </c>
      <c r="L49" s="230" t="s">
        <v>202</v>
      </c>
    </row>
    <row r="50" spans="1:12" x14ac:dyDescent="0.25">
      <c r="A50" s="228" t="s">
        <v>155</v>
      </c>
      <c r="B50" s="228" t="s">
        <v>105</v>
      </c>
      <c r="C50" s="228" t="s">
        <v>181</v>
      </c>
      <c r="D50" s="229">
        <v>231366.76</v>
      </c>
      <c r="E50" s="229">
        <v>231366.76</v>
      </c>
      <c r="F50" s="230">
        <v>1</v>
      </c>
      <c r="G50" s="229">
        <v>231366.76</v>
      </c>
      <c r="H50" s="230">
        <v>1</v>
      </c>
      <c r="I50" s="229">
        <v>231366.76</v>
      </c>
      <c r="J50" s="230">
        <v>1</v>
      </c>
      <c r="K50" s="229">
        <v>231366.76</v>
      </c>
      <c r="L50" s="230" t="s">
        <v>202</v>
      </c>
    </row>
    <row r="51" spans="1:12" x14ac:dyDescent="0.25">
      <c r="A51" s="228" t="s">
        <v>155</v>
      </c>
      <c r="B51" s="228" t="s">
        <v>105</v>
      </c>
      <c r="C51" s="228" t="s">
        <v>182</v>
      </c>
      <c r="D51" s="229">
        <v>1407060</v>
      </c>
      <c r="E51" s="229">
        <v>1407060</v>
      </c>
      <c r="F51" s="230">
        <v>1</v>
      </c>
      <c r="G51" s="229">
        <v>1407060</v>
      </c>
      <c r="H51" s="230">
        <v>1</v>
      </c>
      <c r="I51" s="229">
        <v>1407060</v>
      </c>
      <c r="J51" s="230">
        <v>1</v>
      </c>
      <c r="K51" s="229">
        <v>1407060</v>
      </c>
      <c r="L51" s="230" t="s">
        <v>202</v>
      </c>
    </row>
    <row r="52" spans="1:12" x14ac:dyDescent="0.25">
      <c r="A52" s="228" t="s">
        <v>155</v>
      </c>
      <c r="B52" s="228" t="s">
        <v>105</v>
      </c>
      <c r="C52" s="228" t="s">
        <v>183</v>
      </c>
      <c r="D52" s="229">
        <v>1425220</v>
      </c>
      <c r="E52" s="229">
        <v>1425220</v>
      </c>
      <c r="F52" s="230">
        <v>1</v>
      </c>
      <c r="G52" s="229">
        <v>1425220</v>
      </c>
      <c r="H52" s="230">
        <v>1</v>
      </c>
      <c r="I52" s="229">
        <v>1425220</v>
      </c>
      <c r="J52" s="230">
        <v>1</v>
      </c>
      <c r="K52" s="229">
        <v>1425220</v>
      </c>
      <c r="L52" s="230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23" t="s">
        <v>192</v>
      </c>
      <c r="B1" s="223" t="s">
        <v>156</v>
      </c>
      <c r="C1" s="223" t="s">
        <v>193</v>
      </c>
      <c r="D1" s="223" t="s">
        <v>158</v>
      </c>
      <c r="E1" s="223" t="s">
        <v>198</v>
      </c>
      <c r="F1" s="223" t="s">
        <v>160</v>
      </c>
      <c r="G1" s="223" t="s">
        <v>161</v>
      </c>
      <c r="H1" s="223" t="s">
        <v>162</v>
      </c>
      <c r="I1" s="223" t="s">
        <v>186</v>
      </c>
      <c r="J1" s="223" t="s">
        <v>164</v>
      </c>
      <c r="K1" s="223" t="s">
        <v>187</v>
      </c>
      <c r="L1" s="223" t="s">
        <v>199</v>
      </c>
      <c r="M1" s="223" t="s">
        <v>200</v>
      </c>
    </row>
    <row r="2" spans="1:13" x14ac:dyDescent="0.25">
      <c r="A2" s="224" t="s">
        <v>155</v>
      </c>
      <c r="B2" s="224" t="s">
        <v>52</v>
      </c>
      <c r="C2" s="224" t="s">
        <v>100</v>
      </c>
      <c r="D2" s="224" t="s">
        <v>101</v>
      </c>
      <c r="E2" s="225">
        <v>9468.9837538461543</v>
      </c>
      <c r="F2" s="225">
        <v>4734.4918769230771</v>
      </c>
      <c r="G2" s="225">
        <v>0.5</v>
      </c>
      <c r="H2" s="225">
        <v>4734.4918769230771</v>
      </c>
      <c r="I2" s="225">
        <v>0.5</v>
      </c>
      <c r="J2" s="225">
        <v>4734.4918769230771</v>
      </c>
      <c r="K2" s="225">
        <v>0.5</v>
      </c>
      <c r="L2" s="225">
        <v>0</v>
      </c>
      <c r="M2" s="224" t="s">
        <v>201</v>
      </c>
    </row>
    <row r="3" spans="1:13" x14ac:dyDescent="0.25">
      <c r="A3" s="224" t="s">
        <v>155</v>
      </c>
      <c r="B3" s="224" t="s">
        <v>52</v>
      </c>
      <c r="C3" s="224" t="s">
        <v>100</v>
      </c>
      <c r="D3" s="224" t="s">
        <v>89</v>
      </c>
      <c r="E3" s="225">
        <v>4734.4918769230771</v>
      </c>
      <c r="F3" s="225">
        <v>4734.4918769230771</v>
      </c>
      <c r="G3" s="225">
        <v>1</v>
      </c>
      <c r="H3" s="225">
        <v>4734.4918769230771</v>
      </c>
      <c r="I3" s="225">
        <v>1</v>
      </c>
      <c r="J3" s="225">
        <v>4734.4918769230771</v>
      </c>
      <c r="K3" s="225">
        <v>1</v>
      </c>
      <c r="L3" s="225">
        <v>4734.4918769230771</v>
      </c>
      <c r="M3" s="224" t="s">
        <v>202</v>
      </c>
    </row>
    <row r="4" spans="1:13" x14ac:dyDescent="0.25">
      <c r="A4" s="224" t="s">
        <v>155</v>
      </c>
      <c r="B4" s="224" t="s">
        <v>52</v>
      </c>
      <c r="C4" s="224" t="s">
        <v>100</v>
      </c>
      <c r="D4" s="224" t="s">
        <v>244</v>
      </c>
      <c r="E4" s="225">
        <v>4734.4918769230771</v>
      </c>
      <c r="F4" s="225">
        <v>0</v>
      </c>
      <c r="G4" s="225">
        <v>0</v>
      </c>
      <c r="H4" s="225">
        <v>0</v>
      </c>
      <c r="I4" s="225">
        <v>0</v>
      </c>
      <c r="J4" s="225">
        <v>0</v>
      </c>
      <c r="K4" s="225">
        <v>0</v>
      </c>
      <c r="L4" s="225">
        <v>0</v>
      </c>
      <c r="M4" s="224" t="s">
        <v>201</v>
      </c>
    </row>
    <row r="5" spans="1:13" x14ac:dyDescent="0.25">
      <c r="A5" s="224" t="s">
        <v>155</v>
      </c>
      <c r="B5" s="224" t="s">
        <v>52</v>
      </c>
      <c r="C5" s="224" t="s">
        <v>100</v>
      </c>
      <c r="D5" s="224" t="s">
        <v>245</v>
      </c>
      <c r="E5" s="225">
        <v>37875.935015384617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4" t="s">
        <v>201</v>
      </c>
    </row>
    <row r="6" spans="1:13" x14ac:dyDescent="0.25">
      <c r="A6" s="224" t="s">
        <v>155</v>
      </c>
      <c r="B6" s="224" t="s">
        <v>52</v>
      </c>
      <c r="C6" s="224" t="s">
        <v>100</v>
      </c>
      <c r="D6" s="224" t="s">
        <v>102</v>
      </c>
      <c r="E6" s="225">
        <v>4734.4918769230771</v>
      </c>
      <c r="F6" s="225">
        <v>0</v>
      </c>
      <c r="G6" s="225">
        <v>0</v>
      </c>
      <c r="H6" s="225">
        <v>0</v>
      </c>
      <c r="I6" s="225">
        <v>0</v>
      </c>
      <c r="J6" s="225">
        <v>0</v>
      </c>
      <c r="K6" s="225">
        <v>0</v>
      </c>
      <c r="L6" s="225">
        <v>0</v>
      </c>
      <c r="M6" s="224" t="s">
        <v>201</v>
      </c>
    </row>
    <row r="7" spans="1:13" x14ac:dyDescent="0.25">
      <c r="A7" s="224" t="s">
        <v>155</v>
      </c>
      <c r="B7" s="224" t="s">
        <v>52</v>
      </c>
      <c r="C7" s="224" t="s">
        <v>103</v>
      </c>
      <c r="D7" s="224" t="s">
        <v>245</v>
      </c>
      <c r="E7" s="225">
        <v>28963.931482352935</v>
      </c>
      <c r="F7" s="225">
        <v>0</v>
      </c>
      <c r="G7" s="225">
        <v>0</v>
      </c>
      <c r="H7" s="225">
        <v>0</v>
      </c>
      <c r="I7" s="225">
        <v>0</v>
      </c>
      <c r="J7" s="225">
        <v>0</v>
      </c>
      <c r="K7" s="225">
        <v>0</v>
      </c>
      <c r="L7" s="225">
        <v>0</v>
      </c>
      <c r="M7" s="224" t="s">
        <v>201</v>
      </c>
    </row>
    <row r="8" spans="1:13" x14ac:dyDescent="0.25">
      <c r="A8" s="224" t="s">
        <v>155</v>
      </c>
      <c r="B8" s="224" t="s">
        <v>52</v>
      </c>
      <c r="C8" s="224" t="s">
        <v>103</v>
      </c>
      <c r="D8" s="224" t="s">
        <v>102</v>
      </c>
      <c r="E8" s="225">
        <v>3620.4914352941169</v>
      </c>
      <c r="F8" s="225">
        <v>0</v>
      </c>
      <c r="G8" s="225">
        <v>0</v>
      </c>
      <c r="H8" s="225">
        <v>0</v>
      </c>
      <c r="I8" s="225">
        <v>0</v>
      </c>
      <c r="J8" s="225">
        <v>0</v>
      </c>
      <c r="K8" s="225">
        <v>0</v>
      </c>
      <c r="L8" s="225">
        <v>0</v>
      </c>
      <c r="M8" s="224" t="s">
        <v>201</v>
      </c>
    </row>
    <row r="9" spans="1:13" x14ac:dyDescent="0.25">
      <c r="A9" s="224" t="s">
        <v>155</v>
      </c>
      <c r="B9" s="224" t="s">
        <v>52</v>
      </c>
      <c r="C9" s="224" t="s">
        <v>103</v>
      </c>
      <c r="D9" s="224" t="s">
        <v>244</v>
      </c>
      <c r="E9" s="225">
        <v>18102.457176470583</v>
      </c>
      <c r="F9" s="225">
        <v>0</v>
      </c>
      <c r="G9" s="225">
        <v>0</v>
      </c>
      <c r="H9" s="225">
        <v>0</v>
      </c>
      <c r="I9" s="225">
        <v>0</v>
      </c>
      <c r="J9" s="225">
        <v>0</v>
      </c>
      <c r="K9" s="225">
        <v>0</v>
      </c>
      <c r="L9" s="225">
        <v>0</v>
      </c>
      <c r="M9" s="224" t="s">
        <v>201</v>
      </c>
    </row>
    <row r="10" spans="1:13" x14ac:dyDescent="0.25">
      <c r="A10" s="224" t="s">
        <v>155</v>
      </c>
      <c r="B10" s="224" t="s">
        <v>52</v>
      </c>
      <c r="C10" s="224" t="s">
        <v>103</v>
      </c>
      <c r="D10" s="224" t="s">
        <v>101</v>
      </c>
      <c r="E10" s="225">
        <v>7240.9828705882337</v>
      </c>
      <c r="F10" s="225">
        <v>3620.4914352941169</v>
      </c>
      <c r="G10" s="225">
        <v>0.5</v>
      </c>
      <c r="H10" s="225">
        <v>3620.4914352941169</v>
      </c>
      <c r="I10" s="225">
        <v>0.5</v>
      </c>
      <c r="J10" s="225">
        <v>3620.4914352941169</v>
      </c>
      <c r="K10" s="225">
        <v>0.5</v>
      </c>
      <c r="L10" s="225">
        <v>0</v>
      </c>
      <c r="M10" s="224" t="s">
        <v>201</v>
      </c>
    </row>
    <row r="11" spans="1:13" x14ac:dyDescent="0.25">
      <c r="A11" s="224" t="s">
        <v>155</v>
      </c>
      <c r="B11" s="224" t="s">
        <v>52</v>
      </c>
      <c r="C11" s="224" t="s">
        <v>135</v>
      </c>
      <c r="D11" s="224" t="s">
        <v>136</v>
      </c>
      <c r="E11" s="225">
        <v>149745.84000000003</v>
      </c>
      <c r="F11" s="225">
        <v>0</v>
      </c>
      <c r="G11" s="225">
        <v>0</v>
      </c>
      <c r="H11" s="225">
        <v>0</v>
      </c>
      <c r="I11" s="225">
        <v>0</v>
      </c>
      <c r="J11" s="225">
        <v>0</v>
      </c>
      <c r="K11" s="225">
        <v>0</v>
      </c>
      <c r="L11" s="225">
        <v>0</v>
      </c>
      <c r="M11" s="224" t="s">
        <v>201</v>
      </c>
    </row>
    <row r="12" spans="1:13" x14ac:dyDescent="0.25">
      <c r="A12" s="224" t="s">
        <v>155</v>
      </c>
      <c r="B12" s="224" t="s">
        <v>52</v>
      </c>
      <c r="C12" s="224" t="s">
        <v>92</v>
      </c>
      <c r="D12" s="224" t="s">
        <v>93</v>
      </c>
      <c r="E12" s="225">
        <v>3632.6453241000008</v>
      </c>
      <c r="F12" s="225">
        <v>3632.6453241000008</v>
      </c>
      <c r="G12" s="225">
        <v>1</v>
      </c>
      <c r="H12" s="225">
        <v>3632.6453241000008</v>
      </c>
      <c r="I12" s="225">
        <v>1</v>
      </c>
      <c r="J12" s="225">
        <v>3632.6453241000008</v>
      </c>
      <c r="K12" s="225">
        <v>1</v>
      </c>
      <c r="L12" s="225">
        <v>3632.6453241000008</v>
      </c>
      <c r="M12" s="224" t="s">
        <v>202</v>
      </c>
    </row>
    <row r="13" spans="1:13" ht="30" x14ac:dyDescent="0.25">
      <c r="A13" s="224" t="s">
        <v>155</v>
      </c>
      <c r="B13" s="224" t="s">
        <v>52</v>
      </c>
      <c r="C13" s="224" t="s">
        <v>94</v>
      </c>
      <c r="D13" s="224" t="s">
        <v>51</v>
      </c>
      <c r="E13" s="225">
        <v>66526.931673225001</v>
      </c>
      <c r="F13" s="225">
        <v>66526.931673225001</v>
      </c>
      <c r="G13" s="225">
        <v>1</v>
      </c>
      <c r="H13" s="225">
        <v>66526.931673225001</v>
      </c>
      <c r="I13" s="225">
        <v>1</v>
      </c>
      <c r="J13" s="225">
        <v>66526.931673225001</v>
      </c>
      <c r="K13" s="225">
        <v>1</v>
      </c>
      <c r="L13" s="225">
        <v>66526.931673225001</v>
      </c>
      <c r="M13" s="224" t="s">
        <v>202</v>
      </c>
    </row>
    <row r="14" spans="1:13" ht="30" x14ac:dyDescent="0.25">
      <c r="A14" s="224" t="s">
        <v>155</v>
      </c>
      <c r="B14" s="224" t="s">
        <v>52</v>
      </c>
      <c r="C14" s="224" t="s">
        <v>95</v>
      </c>
      <c r="D14" s="224" t="s">
        <v>168</v>
      </c>
      <c r="E14" s="225">
        <v>27322.570000000007</v>
      </c>
      <c r="F14" s="225">
        <v>27322.570000000007</v>
      </c>
      <c r="G14" s="225">
        <v>1</v>
      </c>
      <c r="H14" s="225">
        <v>27322.570000000007</v>
      </c>
      <c r="I14" s="225">
        <v>1</v>
      </c>
      <c r="J14" s="225">
        <v>27322.570000000007</v>
      </c>
      <c r="K14" s="225">
        <v>1</v>
      </c>
      <c r="L14" s="225">
        <v>27322.570000000007</v>
      </c>
      <c r="M14" s="224" t="s">
        <v>202</v>
      </c>
    </row>
    <row r="15" spans="1:13" ht="30" x14ac:dyDescent="0.25">
      <c r="A15" s="224" t="s">
        <v>155</v>
      </c>
      <c r="B15" s="224" t="s">
        <v>52</v>
      </c>
      <c r="C15" s="224" t="s">
        <v>127</v>
      </c>
      <c r="D15" s="224" t="s">
        <v>74</v>
      </c>
      <c r="E15" s="225">
        <v>4422.2285714285708</v>
      </c>
      <c r="F15" s="225">
        <v>4422.2285714285708</v>
      </c>
      <c r="G15" s="225">
        <v>1</v>
      </c>
      <c r="H15" s="225">
        <v>4422.2285714285708</v>
      </c>
      <c r="I15" s="225">
        <v>1</v>
      </c>
      <c r="J15" s="225">
        <v>4422.2285714285708</v>
      </c>
      <c r="K15" s="225">
        <v>1</v>
      </c>
      <c r="L15" s="225">
        <v>4422.2285714285708</v>
      </c>
      <c r="M15" s="224" t="s">
        <v>202</v>
      </c>
    </row>
    <row r="16" spans="1:13" ht="30" x14ac:dyDescent="0.25">
      <c r="A16" s="224" t="s">
        <v>155</v>
      </c>
      <c r="B16" s="224" t="s">
        <v>52</v>
      </c>
      <c r="C16" s="224" t="s">
        <v>127</v>
      </c>
      <c r="D16" s="224" t="s">
        <v>46</v>
      </c>
      <c r="E16" s="225">
        <v>3316.6714285714279</v>
      </c>
      <c r="F16" s="225">
        <v>3316.6714285714279</v>
      </c>
      <c r="G16" s="225">
        <v>1</v>
      </c>
      <c r="H16" s="225">
        <v>3316.6714285714279</v>
      </c>
      <c r="I16" s="225">
        <v>1</v>
      </c>
      <c r="J16" s="225">
        <v>3316.6714285714279</v>
      </c>
      <c r="K16" s="225">
        <v>1</v>
      </c>
      <c r="L16" s="225">
        <v>3316.6714285714279</v>
      </c>
      <c r="M16" s="224" t="s">
        <v>202</v>
      </c>
    </row>
    <row r="17" spans="1:13" ht="30" x14ac:dyDescent="0.25">
      <c r="A17" s="224" t="s">
        <v>155</v>
      </c>
      <c r="B17" s="224" t="s">
        <v>52</v>
      </c>
      <c r="C17" s="224" t="s">
        <v>129</v>
      </c>
      <c r="D17" s="224" t="s">
        <v>74</v>
      </c>
      <c r="E17" s="225">
        <v>12606.699999999999</v>
      </c>
      <c r="F17" s="225">
        <v>12606.699999999999</v>
      </c>
      <c r="G17" s="225">
        <v>1</v>
      </c>
      <c r="H17" s="225">
        <v>12606.699999999999</v>
      </c>
      <c r="I17" s="225">
        <v>1</v>
      </c>
      <c r="J17" s="225">
        <v>12606.699999999999</v>
      </c>
      <c r="K17" s="225">
        <v>1</v>
      </c>
      <c r="L17" s="225">
        <v>12606.699999999999</v>
      </c>
      <c r="M17" s="224" t="s">
        <v>202</v>
      </c>
    </row>
    <row r="18" spans="1:13" ht="30" x14ac:dyDescent="0.25">
      <c r="A18" s="224" t="s">
        <v>155</v>
      </c>
      <c r="B18" s="224" t="s">
        <v>52</v>
      </c>
      <c r="C18" s="224" t="s">
        <v>212</v>
      </c>
      <c r="D18" s="224" t="s">
        <v>213</v>
      </c>
      <c r="E18" s="225">
        <v>437.82982499999997</v>
      </c>
      <c r="F18" s="225">
        <v>437.82982499999997</v>
      </c>
      <c r="G18" s="225">
        <v>1</v>
      </c>
      <c r="H18" s="225">
        <v>437.82982499999997</v>
      </c>
      <c r="I18" s="225">
        <v>1</v>
      </c>
      <c r="J18" s="225">
        <v>437.82982499999997</v>
      </c>
      <c r="K18" s="225">
        <v>1</v>
      </c>
      <c r="L18" s="225">
        <v>437.82982499999997</v>
      </c>
      <c r="M18" s="224" t="s">
        <v>202</v>
      </c>
    </row>
    <row r="19" spans="1:13" ht="30" x14ac:dyDescent="0.25">
      <c r="A19" s="224" t="s">
        <v>155</v>
      </c>
      <c r="B19" s="224" t="s">
        <v>52</v>
      </c>
      <c r="C19" s="224" t="s">
        <v>124</v>
      </c>
      <c r="D19" s="224" t="s">
        <v>74</v>
      </c>
      <c r="E19" s="225">
        <v>11811.4</v>
      </c>
      <c r="F19" s="225">
        <v>11811.4</v>
      </c>
      <c r="G19" s="225">
        <v>1</v>
      </c>
      <c r="H19" s="225">
        <v>11811.4</v>
      </c>
      <c r="I19" s="225">
        <v>1</v>
      </c>
      <c r="J19" s="225">
        <v>11811.4</v>
      </c>
      <c r="K19" s="225">
        <v>1</v>
      </c>
      <c r="L19" s="225">
        <v>11811.4</v>
      </c>
      <c r="M19" s="224" t="s">
        <v>202</v>
      </c>
    </row>
    <row r="20" spans="1:13" ht="30" x14ac:dyDescent="0.25">
      <c r="A20" s="224" t="s">
        <v>155</v>
      </c>
      <c r="B20" s="224" t="s">
        <v>52</v>
      </c>
      <c r="C20" s="224" t="s">
        <v>167</v>
      </c>
      <c r="D20" s="224" t="s">
        <v>74</v>
      </c>
      <c r="E20" s="225">
        <v>13649.199999999997</v>
      </c>
      <c r="F20" s="225">
        <v>13649.199999999997</v>
      </c>
      <c r="G20" s="225">
        <v>1</v>
      </c>
      <c r="H20" s="225">
        <v>13649.199999999997</v>
      </c>
      <c r="I20" s="225">
        <v>1</v>
      </c>
      <c r="J20" s="225">
        <v>13649.199999999997</v>
      </c>
      <c r="K20" s="225">
        <v>1</v>
      </c>
      <c r="L20" s="225">
        <v>13649.199999999997</v>
      </c>
      <c r="M20" s="224" t="s">
        <v>202</v>
      </c>
    </row>
    <row r="21" spans="1:13" ht="30" x14ac:dyDescent="0.25">
      <c r="A21" s="224" t="s">
        <v>155</v>
      </c>
      <c r="B21" s="224" t="s">
        <v>52</v>
      </c>
      <c r="C21" s="224" t="s">
        <v>73</v>
      </c>
      <c r="D21" s="224" t="s">
        <v>74</v>
      </c>
      <c r="E21" s="225">
        <v>18010.695291250006</v>
      </c>
      <c r="F21" s="225">
        <v>12607.486703875004</v>
      </c>
      <c r="G21" s="225">
        <v>0.7</v>
      </c>
      <c r="H21" s="225">
        <v>12607.486703875004</v>
      </c>
      <c r="I21" s="225">
        <v>0.7</v>
      </c>
      <c r="J21" s="225">
        <v>10806.417174750002</v>
      </c>
      <c r="K21" s="225">
        <v>0.6</v>
      </c>
      <c r="L21" s="225">
        <v>0</v>
      </c>
      <c r="M21" s="224" t="s">
        <v>201</v>
      </c>
    </row>
    <row r="22" spans="1:13" ht="30" x14ac:dyDescent="0.25">
      <c r="A22" s="224" t="s">
        <v>155</v>
      </c>
      <c r="B22" s="224" t="s">
        <v>52</v>
      </c>
      <c r="C22" s="224" t="s">
        <v>90</v>
      </c>
      <c r="D22" s="224" t="s">
        <v>74</v>
      </c>
      <c r="E22" s="225">
        <v>14499.954724850006</v>
      </c>
      <c r="F22" s="225">
        <v>14499.954724850006</v>
      </c>
      <c r="G22" s="225">
        <v>1</v>
      </c>
      <c r="H22" s="225">
        <v>14499.954724850006</v>
      </c>
      <c r="I22" s="225">
        <v>1</v>
      </c>
      <c r="J22" s="225">
        <v>14499.954724850006</v>
      </c>
      <c r="K22" s="225">
        <v>1</v>
      </c>
      <c r="L22" s="225">
        <v>14499.954724850006</v>
      </c>
      <c r="M22" s="224" t="s">
        <v>202</v>
      </c>
    </row>
    <row r="23" spans="1:13" x14ac:dyDescent="0.25">
      <c r="A23" s="224" t="s">
        <v>155</v>
      </c>
      <c r="B23" s="224" t="s">
        <v>105</v>
      </c>
      <c r="C23" s="224" t="s">
        <v>173</v>
      </c>
      <c r="D23" s="224" t="s">
        <v>107</v>
      </c>
      <c r="E23" s="225">
        <v>1420480</v>
      </c>
      <c r="F23" s="226"/>
      <c r="G23" s="226"/>
      <c r="H23" s="226"/>
      <c r="I23" s="226"/>
      <c r="J23" s="226"/>
      <c r="K23" s="226"/>
      <c r="L23" s="225">
        <v>0</v>
      </c>
      <c r="M23" s="224" t="s">
        <v>201</v>
      </c>
    </row>
    <row r="24" spans="1:13" x14ac:dyDescent="0.25">
      <c r="A24" s="224" t="s">
        <v>155</v>
      </c>
      <c r="B24" s="224" t="s">
        <v>105</v>
      </c>
      <c r="C24" s="224" t="s">
        <v>174</v>
      </c>
      <c r="D24" s="224" t="s">
        <v>107</v>
      </c>
      <c r="E24" s="225">
        <v>352478.99232000008</v>
      </c>
      <c r="F24" s="226"/>
      <c r="G24" s="226"/>
      <c r="H24" s="226"/>
      <c r="I24" s="226"/>
      <c r="J24" s="226"/>
      <c r="K24" s="226"/>
      <c r="L24" s="225">
        <v>0</v>
      </c>
      <c r="M24" s="224" t="s">
        <v>201</v>
      </c>
    </row>
    <row r="25" spans="1:13" x14ac:dyDescent="0.25">
      <c r="A25" s="224" t="s">
        <v>155</v>
      </c>
      <c r="B25" s="224" t="s">
        <v>105</v>
      </c>
      <c r="C25" s="224" t="s">
        <v>41</v>
      </c>
      <c r="D25" s="224" t="s">
        <v>107</v>
      </c>
      <c r="E25" s="225">
        <v>250809.98000000007</v>
      </c>
      <c r="F25" s="226"/>
      <c r="G25" s="226"/>
      <c r="H25" s="226"/>
      <c r="I25" s="226"/>
      <c r="J25" s="226"/>
      <c r="K25" s="226"/>
      <c r="L25" s="225">
        <v>0</v>
      </c>
      <c r="M25" s="224" t="s">
        <v>201</v>
      </c>
    </row>
    <row r="26" spans="1:13" x14ac:dyDescent="0.25">
      <c r="A26" s="224" t="s">
        <v>155</v>
      </c>
      <c r="B26" s="224" t="s">
        <v>105</v>
      </c>
      <c r="C26" s="224" t="s">
        <v>175</v>
      </c>
      <c r="D26" s="224" t="s">
        <v>107</v>
      </c>
      <c r="E26" s="225">
        <v>1244360</v>
      </c>
      <c r="F26" s="226"/>
      <c r="G26" s="226"/>
      <c r="H26" s="226"/>
      <c r="I26" s="226"/>
      <c r="J26" s="226"/>
      <c r="K26" s="226"/>
      <c r="L26" s="225">
        <v>0</v>
      </c>
      <c r="M26" s="224" t="s">
        <v>201</v>
      </c>
    </row>
    <row r="27" spans="1:13" x14ac:dyDescent="0.25">
      <c r="A27" s="224" t="s">
        <v>155</v>
      </c>
      <c r="B27" s="224" t="s">
        <v>105</v>
      </c>
      <c r="C27" s="224" t="s">
        <v>176</v>
      </c>
      <c r="D27" s="224" t="s">
        <v>107</v>
      </c>
      <c r="E27" s="225">
        <v>1216020</v>
      </c>
      <c r="F27" s="226"/>
      <c r="G27" s="226"/>
      <c r="H27" s="226"/>
      <c r="I27" s="226"/>
      <c r="J27" s="226"/>
      <c r="K27" s="226"/>
      <c r="L27" s="225">
        <v>0</v>
      </c>
      <c r="M27" s="224" t="s">
        <v>201</v>
      </c>
    </row>
    <row r="28" spans="1:13" x14ac:dyDescent="0.25">
      <c r="A28" s="224" t="s">
        <v>155</v>
      </c>
      <c r="B28" s="224" t="s">
        <v>105</v>
      </c>
      <c r="C28" s="224" t="s">
        <v>177</v>
      </c>
      <c r="D28" s="224" t="s">
        <v>107</v>
      </c>
      <c r="E28" s="225">
        <v>1165700</v>
      </c>
      <c r="F28" s="226"/>
      <c r="G28" s="226"/>
      <c r="H28" s="226"/>
      <c r="I28" s="226"/>
      <c r="J28" s="226"/>
      <c r="K28" s="226"/>
      <c r="L28" s="225">
        <v>0</v>
      </c>
      <c r="M28" s="224" t="s">
        <v>201</v>
      </c>
    </row>
    <row r="29" spans="1:13" x14ac:dyDescent="0.25">
      <c r="A29" s="224" t="s">
        <v>155</v>
      </c>
      <c r="B29" s="224" t="s">
        <v>105</v>
      </c>
      <c r="C29" s="224" t="s">
        <v>178</v>
      </c>
      <c r="D29" s="224" t="s">
        <v>107</v>
      </c>
      <c r="E29" s="225">
        <v>1049600</v>
      </c>
      <c r="F29" s="226"/>
      <c r="G29" s="226"/>
      <c r="H29" s="226"/>
      <c r="I29" s="226"/>
      <c r="J29" s="226"/>
      <c r="K29" s="226"/>
      <c r="L29" s="225">
        <v>0</v>
      </c>
      <c r="M29" s="224" t="s">
        <v>201</v>
      </c>
    </row>
    <row r="30" spans="1:13" x14ac:dyDescent="0.25">
      <c r="A30" s="224" t="s">
        <v>155</v>
      </c>
      <c r="B30" s="224" t="s">
        <v>105</v>
      </c>
      <c r="C30" s="224" t="s">
        <v>146</v>
      </c>
      <c r="D30" s="224" t="s">
        <v>107</v>
      </c>
      <c r="E30" s="225">
        <v>909930</v>
      </c>
      <c r="F30" s="225">
        <v>909930</v>
      </c>
      <c r="G30" s="225">
        <v>1</v>
      </c>
      <c r="H30" s="225">
        <v>909930</v>
      </c>
      <c r="I30" s="225">
        <v>1</v>
      </c>
      <c r="J30" s="225">
        <v>909930</v>
      </c>
      <c r="K30" s="225">
        <v>1</v>
      </c>
      <c r="L30" s="225">
        <v>909930</v>
      </c>
      <c r="M30" s="224" t="s">
        <v>202</v>
      </c>
    </row>
    <row r="31" spans="1:13" x14ac:dyDescent="0.25">
      <c r="A31" s="224" t="s">
        <v>155</v>
      </c>
      <c r="B31" s="224" t="s">
        <v>190</v>
      </c>
      <c r="C31" s="224" t="s">
        <v>172</v>
      </c>
      <c r="D31" s="224" t="s">
        <v>184</v>
      </c>
      <c r="E31" s="225">
        <v>1105480</v>
      </c>
      <c r="F31" s="226"/>
      <c r="G31" s="226"/>
      <c r="H31" s="226"/>
      <c r="I31" s="226"/>
      <c r="J31" s="226"/>
      <c r="K31" s="226"/>
      <c r="L31" s="225">
        <v>0</v>
      </c>
      <c r="M31" s="224" t="s">
        <v>201</v>
      </c>
    </row>
    <row r="32" spans="1:13" x14ac:dyDescent="0.25">
      <c r="A32" s="224" t="s">
        <v>155</v>
      </c>
      <c r="B32" s="224" t="s">
        <v>105</v>
      </c>
      <c r="C32" s="224" t="s">
        <v>172</v>
      </c>
      <c r="D32" s="224" t="s">
        <v>107</v>
      </c>
      <c r="E32" s="225">
        <v>1424750</v>
      </c>
      <c r="F32" s="226"/>
      <c r="G32" s="226"/>
      <c r="H32" s="226"/>
      <c r="I32" s="226"/>
      <c r="J32" s="226"/>
      <c r="K32" s="226"/>
      <c r="L32" s="225">
        <v>0</v>
      </c>
      <c r="M32" s="224" t="s">
        <v>201</v>
      </c>
    </row>
    <row r="33" spans="1:13" x14ac:dyDescent="0.25">
      <c r="A33" s="224" t="s">
        <v>155</v>
      </c>
      <c r="B33" s="224" t="s">
        <v>172</v>
      </c>
      <c r="C33" s="224" t="s">
        <v>190</v>
      </c>
      <c r="D33" s="224" t="s">
        <v>258</v>
      </c>
      <c r="E33" s="225">
        <v>0</v>
      </c>
      <c r="F33" s="225">
        <v>0</v>
      </c>
      <c r="G33" s="226"/>
      <c r="H33" s="225">
        <v>0</v>
      </c>
      <c r="I33" s="226"/>
      <c r="J33" s="225">
        <v>0</v>
      </c>
      <c r="K33" s="226"/>
      <c r="L33" s="225">
        <v>0</v>
      </c>
      <c r="M33" s="224" t="s">
        <v>201</v>
      </c>
    </row>
    <row r="34" spans="1:13" x14ac:dyDescent="0.25">
      <c r="A34" s="224" t="s">
        <v>155</v>
      </c>
      <c r="B34" s="224" t="s">
        <v>105</v>
      </c>
      <c r="C34" s="224" t="s">
        <v>147</v>
      </c>
      <c r="D34" s="224" t="s">
        <v>107</v>
      </c>
      <c r="E34" s="225">
        <v>949100</v>
      </c>
      <c r="F34" s="225">
        <v>949100</v>
      </c>
      <c r="G34" s="225">
        <v>1</v>
      </c>
      <c r="H34" s="225">
        <v>949100</v>
      </c>
      <c r="I34" s="225">
        <v>1</v>
      </c>
      <c r="J34" s="225">
        <v>776536.36363636365</v>
      </c>
      <c r="K34" s="225">
        <v>0.81818181818181823</v>
      </c>
      <c r="L34" s="225">
        <v>0</v>
      </c>
      <c r="M34" s="224" t="s">
        <v>201</v>
      </c>
    </row>
    <row r="35" spans="1:13" x14ac:dyDescent="0.25">
      <c r="A35" s="224" t="s">
        <v>155</v>
      </c>
      <c r="B35" s="224" t="s">
        <v>105</v>
      </c>
      <c r="C35" s="224" t="s">
        <v>47</v>
      </c>
      <c r="D35" s="224" t="s">
        <v>107</v>
      </c>
      <c r="E35" s="225">
        <v>398423.89138000004</v>
      </c>
      <c r="F35" s="226"/>
      <c r="G35" s="226"/>
      <c r="H35" s="226"/>
      <c r="I35" s="226"/>
      <c r="J35" s="226"/>
      <c r="K35" s="226"/>
      <c r="L35" s="225">
        <v>0</v>
      </c>
      <c r="M35" s="224" t="s">
        <v>201</v>
      </c>
    </row>
    <row r="36" spans="1:13" x14ac:dyDescent="0.25">
      <c r="A36" s="224" t="s">
        <v>155</v>
      </c>
      <c r="B36" s="224" t="s">
        <v>47</v>
      </c>
      <c r="C36" s="224" t="s">
        <v>48</v>
      </c>
      <c r="D36" s="224" t="s">
        <v>49</v>
      </c>
      <c r="E36" s="225">
        <v>24226.838100000015</v>
      </c>
      <c r="F36" s="225">
        <v>24226.838100000015</v>
      </c>
      <c r="G36" s="225">
        <v>1</v>
      </c>
      <c r="H36" s="225">
        <v>24226.838100000015</v>
      </c>
      <c r="I36" s="225">
        <v>1</v>
      </c>
      <c r="J36" s="225">
        <v>24226.838100000015</v>
      </c>
      <c r="K36" s="225">
        <v>1</v>
      </c>
      <c r="L36" s="225">
        <v>24226.838100000015</v>
      </c>
      <c r="M36" s="224" t="s">
        <v>202</v>
      </c>
    </row>
    <row r="37" spans="1:13" x14ac:dyDescent="0.25">
      <c r="A37" s="224" t="s">
        <v>155</v>
      </c>
      <c r="B37" s="224" t="s">
        <v>47</v>
      </c>
      <c r="C37" s="224" t="s">
        <v>48</v>
      </c>
      <c r="D37" s="224" t="s">
        <v>168</v>
      </c>
      <c r="E37" s="225">
        <v>14356.644800000009</v>
      </c>
      <c r="F37" s="225">
        <v>14356.644800000009</v>
      </c>
      <c r="G37" s="225">
        <v>1</v>
      </c>
      <c r="H37" s="225">
        <v>14356.644800000009</v>
      </c>
      <c r="I37" s="225">
        <v>1</v>
      </c>
      <c r="J37" s="225">
        <v>14356.644800000009</v>
      </c>
      <c r="K37" s="225">
        <v>1</v>
      </c>
      <c r="L37" s="225">
        <v>14356.644800000009</v>
      </c>
      <c r="M37" s="224" t="s">
        <v>202</v>
      </c>
    </row>
    <row r="38" spans="1:13" x14ac:dyDescent="0.25">
      <c r="A38" s="224" t="s">
        <v>155</v>
      </c>
      <c r="B38" s="224" t="s">
        <v>105</v>
      </c>
      <c r="C38" s="224" t="s">
        <v>179</v>
      </c>
      <c r="D38" s="224" t="s">
        <v>107</v>
      </c>
      <c r="E38" s="225">
        <v>270673.31</v>
      </c>
      <c r="F38" s="225">
        <v>270673.31</v>
      </c>
      <c r="G38" s="225">
        <v>1</v>
      </c>
      <c r="H38" s="225">
        <v>270673.31</v>
      </c>
      <c r="I38" s="225">
        <v>1</v>
      </c>
      <c r="J38" s="225">
        <v>270673.31</v>
      </c>
      <c r="K38" s="225">
        <v>1</v>
      </c>
      <c r="L38" s="225">
        <v>270673.31</v>
      </c>
      <c r="M38" s="224" t="s">
        <v>202</v>
      </c>
    </row>
    <row r="39" spans="1:13" x14ac:dyDescent="0.25">
      <c r="A39" s="224" t="s">
        <v>155</v>
      </c>
      <c r="B39" s="224" t="s">
        <v>105</v>
      </c>
      <c r="C39" s="224" t="s">
        <v>180</v>
      </c>
      <c r="D39" s="224" t="s">
        <v>107</v>
      </c>
      <c r="E39" s="225">
        <v>1586230</v>
      </c>
      <c r="F39" s="225">
        <v>1586230</v>
      </c>
      <c r="G39" s="225">
        <v>1</v>
      </c>
      <c r="H39" s="225">
        <v>1586230</v>
      </c>
      <c r="I39" s="225">
        <v>1</v>
      </c>
      <c r="J39" s="225">
        <v>1586230</v>
      </c>
      <c r="K39" s="225">
        <v>1</v>
      </c>
      <c r="L39" s="225">
        <v>1586230</v>
      </c>
      <c r="M39" s="224" t="s">
        <v>202</v>
      </c>
    </row>
    <row r="40" spans="1:13" x14ac:dyDescent="0.25">
      <c r="A40" s="224" t="s">
        <v>155</v>
      </c>
      <c r="B40" s="224" t="s">
        <v>180</v>
      </c>
      <c r="C40" s="224" t="s">
        <v>180</v>
      </c>
      <c r="D40" s="224" t="s">
        <v>252</v>
      </c>
      <c r="E40" s="225">
        <v>1571.3225315749999</v>
      </c>
      <c r="F40" s="225">
        <v>1571.3225315749999</v>
      </c>
      <c r="G40" s="225">
        <v>1</v>
      </c>
      <c r="H40" s="225">
        <v>1571.3225315749999</v>
      </c>
      <c r="I40" s="225">
        <v>1</v>
      </c>
      <c r="J40" s="225">
        <v>1571.3225315749999</v>
      </c>
      <c r="K40" s="225">
        <v>1</v>
      </c>
      <c r="L40" s="225">
        <v>1571.3225315749999</v>
      </c>
      <c r="M40" s="224" t="s">
        <v>202</v>
      </c>
    </row>
    <row r="41" spans="1:13" x14ac:dyDescent="0.25">
      <c r="A41" s="224" t="s">
        <v>155</v>
      </c>
      <c r="B41" s="224" t="s">
        <v>181</v>
      </c>
      <c r="C41" s="224" t="s">
        <v>181</v>
      </c>
      <c r="D41" s="224" t="s">
        <v>84</v>
      </c>
      <c r="E41" s="225">
        <v>231366.76</v>
      </c>
      <c r="F41" s="225">
        <v>231366.75872000004</v>
      </c>
      <c r="G41" s="225">
        <v>0.9999999944676583</v>
      </c>
      <c r="H41" s="225">
        <v>231366.75872000004</v>
      </c>
      <c r="I41" s="225">
        <v>0.9999999944676583</v>
      </c>
      <c r="J41" s="225">
        <v>231366.75872000004</v>
      </c>
      <c r="K41" s="225">
        <v>0.9999999944676583</v>
      </c>
      <c r="L41" s="225">
        <v>0</v>
      </c>
      <c r="M41" s="224" t="s">
        <v>201</v>
      </c>
    </row>
    <row r="42" spans="1:13" x14ac:dyDescent="0.25">
      <c r="A42" s="224" t="s">
        <v>155</v>
      </c>
      <c r="B42" s="224" t="s">
        <v>105</v>
      </c>
      <c r="C42" s="224" t="s">
        <v>181</v>
      </c>
      <c r="D42" s="224" t="s">
        <v>107</v>
      </c>
      <c r="E42" s="225">
        <v>231366.76</v>
      </c>
      <c r="F42" s="225">
        <v>231366.76</v>
      </c>
      <c r="G42" s="225">
        <v>1</v>
      </c>
      <c r="H42" s="225">
        <v>231366.76</v>
      </c>
      <c r="I42" s="225">
        <v>1</v>
      </c>
      <c r="J42" s="225">
        <v>231366.76</v>
      </c>
      <c r="K42" s="225">
        <v>1</v>
      </c>
      <c r="L42" s="225">
        <v>231366.76</v>
      </c>
      <c r="M42" s="224" t="s">
        <v>202</v>
      </c>
    </row>
    <row r="43" spans="1:13" x14ac:dyDescent="0.25">
      <c r="A43" s="224" t="s">
        <v>155</v>
      </c>
      <c r="B43" s="224" t="s">
        <v>105</v>
      </c>
      <c r="C43" s="224" t="s">
        <v>182</v>
      </c>
      <c r="D43" s="224" t="s">
        <v>107</v>
      </c>
      <c r="E43" s="225">
        <v>1407060</v>
      </c>
      <c r="F43" s="226"/>
      <c r="G43" s="226"/>
      <c r="H43" s="226"/>
      <c r="I43" s="226"/>
      <c r="J43" s="226"/>
      <c r="K43" s="226"/>
      <c r="L43" s="225">
        <v>0</v>
      </c>
      <c r="M43" s="224" t="s">
        <v>201</v>
      </c>
    </row>
    <row r="44" spans="1:13" x14ac:dyDescent="0.25">
      <c r="A44" s="224" t="s">
        <v>155</v>
      </c>
      <c r="B44" s="224" t="s">
        <v>52</v>
      </c>
      <c r="C44" s="224" t="s">
        <v>182</v>
      </c>
      <c r="D44" s="224" t="s">
        <v>84</v>
      </c>
      <c r="E44" s="225">
        <v>0</v>
      </c>
      <c r="F44" s="225">
        <v>0</v>
      </c>
      <c r="G44" s="226"/>
      <c r="H44" s="225">
        <v>0</v>
      </c>
      <c r="I44" s="226"/>
      <c r="J44" s="225">
        <v>0</v>
      </c>
      <c r="K44" s="226"/>
      <c r="L44" s="225">
        <v>0</v>
      </c>
      <c r="M44" s="224" t="s">
        <v>201</v>
      </c>
    </row>
    <row r="45" spans="1:13" x14ac:dyDescent="0.25">
      <c r="A45" s="224" t="s">
        <v>155</v>
      </c>
      <c r="B45" s="224" t="s">
        <v>105</v>
      </c>
      <c r="C45" s="224" t="s">
        <v>183</v>
      </c>
      <c r="D45" s="224" t="s">
        <v>107</v>
      </c>
      <c r="E45" s="225">
        <v>1425220</v>
      </c>
      <c r="F45" s="226"/>
      <c r="G45" s="226"/>
      <c r="H45" s="226"/>
      <c r="I45" s="226"/>
      <c r="J45" s="226"/>
      <c r="K45" s="226"/>
      <c r="L45" s="225">
        <v>0</v>
      </c>
      <c r="M45" s="224" t="s">
        <v>201</v>
      </c>
    </row>
    <row r="46" spans="1:13" x14ac:dyDescent="0.25">
      <c r="A46" s="224" t="s">
        <v>155</v>
      </c>
      <c r="B46" s="224" t="s">
        <v>52</v>
      </c>
      <c r="C46" s="224" t="s">
        <v>183</v>
      </c>
      <c r="D46" s="224" t="s">
        <v>84</v>
      </c>
      <c r="E46" s="225">
        <v>0</v>
      </c>
      <c r="F46" s="225">
        <v>0</v>
      </c>
      <c r="G46" s="226"/>
      <c r="H46" s="225">
        <v>0</v>
      </c>
      <c r="I46" s="226"/>
      <c r="J46" s="225">
        <v>0</v>
      </c>
      <c r="K46" s="226"/>
      <c r="L46" s="225">
        <v>0</v>
      </c>
      <c r="M46" s="224" t="s">
        <v>201</v>
      </c>
    </row>
    <row r="47" spans="1:13" x14ac:dyDescent="0.25">
      <c r="A47" s="224" t="s">
        <v>155</v>
      </c>
      <c r="B47" s="224" t="s">
        <v>44</v>
      </c>
      <c r="C47" s="224" t="s">
        <v>169</v>
      </c>
      <c r="D47" s="224" t="s">
        <v>46</v>
      </c>
      <c r="E47" s="225">
        <v>111189.83999999997</v>
      </c>
      <c r="F47" s="225">
        <v>111189.83999999997</v>
      </c>
      <c r="G47" s="225">
        <v>1</v>
      </c>
      <c r="H47" s="225">
        <v>111189.83999999997</v>
      </c>
      <c r="I47" s="225">
        <v>1</v>
      </c>
      <c r="J47" s="225">
        <v>111189.83999999997</v>
      </c>
      <c r="K47" s="225">
        <v>1</v>
      </c>
      <c r="L47" s="225">
        <v>111189.83999999997</v>
      </c>
      <c r="M47" s="224" t="s">
        <v>202</v>
      </c>
    </row>
    <row r="48" spans="1:13" x14ac:dyDescent="0.25">
      <c r="A48" s="224" t="s">
        <v>155</v>
      </c>
      <c r="B48" s="224" t="s">
        <v>44</v>
      </c>
      <c r="C48" s="224" t="s">
        <v>85</v>
      </c>
      <c r="D48" s="224" t="s">
        <v>46</v>
      </c>
      <c r="E48" s="225">
        <v>112594.33999999989</v>
      </c>
      <c r="F48" s="225">
        <v>112594.33999999989</v>
      </c>
      <c r="G48" s="225">
        <v>1</v>
      </c>
      <c r="H48" s="225">
        <v>112594.33999999989</v>
      </c>
      <c r="I48" s="225">
        <v>1</v>
      </c>
      <c r="J48" s="225">
        <v>112594.33999999989</v>
      </c>
      <c r="K48" s="225">
        <v>1</v>
      </c>
      <c r="L48" s="225">
        <v>112594.33999999989</v>
      </c>
      <c r="M48" s="224" t="s">
        <v>202</v>
      </c>
    </row>
    <row r="49" spans="1:13" x14ac:dyDescent="0.25">
      <c r="A49" s="224" t="s">
        <v>155</v>
      </c>
      <c r="B49" s="224" t="s">
        <v>44</v>
      </c>
      <c r="C49" s="224" t="s">
        <v>82</v>
      </c>
      <c r="D49" s="224" t="s">
        <v>46</v>
      </c>
      <c r="E49" s="225">
        <v>103605.23999999985</v>
      </c>
      <c r="F49" s="225">
        <v>103605.23999999985</v>
      </c>
      <c r="G49" s="225">
        <v>1</v>
      </c>
      <c r="H49" s="225">
        <v>103605.23999999985</v>
      </c>
      <c r="I49" s="225">
        <v>1</v>
      </c>
      <c r="J49" s="225">
        <v>103605.23999999985</v>
      </c>
      <c r="K49" s="225">
        <v>1</v>
      </c>
      <c r="L49" s="225">
        <v>103605.23999999985</v>
      </c>
      <c r="M49" s="224" t="s">
        <v>202</v>
      </c>
    </row>
    <row r="50" spans="1:13" x14ac:dyDescent="0.25">
      <c r="A50" s="224" t="s">
        <v>155</v>
      </c>
      <c r="B50" s="224" t="s">
        <v>44</v>
      </c>
      <c r="C50" s="224" t="s">
        <v>81</v>
      </c>
      <c r="D50" s="224" t="s">
        <v>46</v>
      </c>
      <c r="E50" s="225">
        <v>95925.059999999983</v>
      </c>
      <c r="F50" s="225">
        <v>95925.059999999983</v>
      </c>
      <c r="G50" s="225">
        <v>1</v>
      </c>
      <c r="H50" s="225">
        <v>95925.059999999983</v>
      </c>
      <c r="I50" s="225">
        <v>1</v>
      </c>
      <c r="J50" s="225">
        <v>95925.059999999983</v>
      </c>
      <c r="K50" s="225">
        <v>1</v>
      </c>
      <c r="L50" s="225">
        <v>95925.059999999983</v>
      </c>
      <c r="M50" s="224" t="s">
        <v>202</v>
      </c>
    </row>
    <row r="51" spans="1:13" x14ac:dyDescent="0.25">
      <c r="A51" s="224" t="s">
        <v>155</v>
      </c>
      <c r="B51" s="224" t="s">
        <v>44</v>
      </c>
      <c r="C51" s="224" t="s">
        <v>75</v>
      </c>
      <c r="D51" s="224" t="s">
        <v>46</v>
      </c>
      <c r="E51" s="225">
        <v>95809.140000000101</v>
      </c>
      <c r="F51" s="225">
        <v>95809.140000000101</v>
      </c>
      <c r="G51" s="225">
        <v>1</v>
      </c>
      <c r="H51" s="225">
        <v>95809.140000000101</v>
      </c>
      <c r="I51" s="225">
        <v>1</v>
      </c>
      <c r="J51" s="225">
        <v>95809.140000000101</v>
      </c>
      <c r="K51" s="225">
        <v>1</v>
      </c>
      <c r="L51" s="225">
        <v>95809.140000000101</v>
      </c>
      <c r="M51" s="224" t="s">
        <v>202</v>
      </c>
    </row>
    <row r="52" spans="1:13" x14ac:dyDescent="0.25">
      <c r="A52" s="224" t="s">
        <v>155</v>
      </c>
      <c r="B52" s="224" t="s">
        <v>44</v>
      </c>
      <c r="C52" s="224" t="s">
        <v>72</v>
      </c>
      <c r="D52" s="224" t="s">
        <v>46</v>
      </c>
      <c r="E52" s="225">
        <v>95330.38367840006</v>
      </c>
      <c r="F52" s="225">
        <v>95330.38367840006</v>
      </c>
      <c r="G52" s="225">
        <v>1</v>
      </c>
      <c r="H52" s="225">
        <v>95330.38367840006</v>
      </c>
      <c r="I52" s="225">
        <v>1</v>
      </c>
      <c r="J52" s="225">
        <v>95330.38367840006</v>
      </c>
      <c r="K52" s="225">
        <v>1</v>
      </c>
      <c r="L52" s="225">
        <v>95330.38367840006</v>
      </c>
      <c r="M52" s="224" t="s">
        <v>202</v>
      </c>
    </row>
    <row r="53" spans="1:13" x14ac:dyDescent="0.25">
      <c r="A53" s="224" t="s">
        <v>155</v>
      </c>
      <c r="B53" s="224" t="s">
        <v>44</v>
      </c>
      <c r="C53" s="224" t="s">
        <v>71</v>
      </c>
      <c r="D53" s="224" t="s">
        <v>46</v>
      </c>
      <c r="E53" s="225">
        <v>134751.15000000011</v>
      </c>
      <c r="F53" s="225">
        <v>134751.15000000011</v>
      </c>
      <c r="G53" s="225">
        <v>1</v>
      </c>
      <c r="H53" s="225">
        <v>134751.15000000011</v>
      </c>
      <c r="I53" s="225">
        <v>1</v>
      </c>
      <c r="J53" s="225">
        <v>134751.15000000011</v>
      </c>
      <c r="K53" s="225">
        <v>1</v>
      </c>
      <c r="L53" s="225">
        <v>134751.15000000011</v>
      </c>
      <c r="M53" s="224" t="s">
        <v>202</v>
      </c>
    </row>
    <row r="54" spans="1:13" x14ac:dyDescent="0.25">
      <c r="A54" s="224" t="s">
        <v>155</v>
      </c>
      <c r="B54" s="224" t="s">
        <v>44</v>
      </c>
      <c r="C54" s="224" t="s">
        <v>45</v>
      </c>
      <c r="D54" s="224" t="s">
        <v>46</v>
      </c>
      <c r="E54" s="225">
        <v>68960.59000000004</v>
      </c>
      <c r="F54" s="225">
        <v>68960.59000000004</v>
      </c>
      <c r="G54" s="225">
        <v>1</v>
      </c>
      <c r="H54" s="225">
        <v>68960.59000000004</v>
      </c>
      <c r="I54" s="225">
        <v>1</v>
      </c>
      <c r="J54" s="225">
        <v>68960.59000000004</v>
      </c>
      <c r="K54" s="225">
        <v>1</v>
      </c>
      <c r="L54" s="225">
        <v>68960.59000000004</v>
      </c>
      <c r="M54" s="224" t="s">
        <v>202</v>
      </c>
    </row>
    <row r="55" spans="1:13" x14ac:dyDescent="0.25">
      <c r="A55" s="224" t="s">
        <v>155</v>
      </c>
      <c r="B55" s="224" t="s">
        <v>52</v>
      </c>
      <c r="C55" s="224" t="s">
        <v>76</v>
      </c>
      <c r="D55" s="224" t="s">
        <v>78</v>
      </c>
      <c r="E55" s="225">
        <v>81390.694736842081</v>
      </c>
      <c r="F55" s="225">
        <v>20347.67368421052</v>
      </c>
      <c r="G55" s="225">
        <v>0.25</v>
      </c>
      <c r="H55" s="225">
        <v>3391.2789473684197</v>
      </c>
      <c r="I55" s="225">
        <v>4.1666666666666664E-2</v>
      </c>
      <c r="J55" s="225">
        <v>3391.2789473684197</v>
      </c>
      <c r="K55" s="225">
        <v>4.1666666666666664E-2</v>
      </c>
      <c r="L55" s="225">
        <v>0</v>
      </c>
      <c r="M55" s="224" t="s">
        <v>201</v>
      </c>
    </row>
    <row r="56" spans="1:13" ht="45" x14ac:dyDescent="0.25">
      <c r="A56" s="224" t="s">
        <v>155</v>
      </c>
      <c r="B56" s="224" t="s">
        <v>52</v>
      </c>
      <c r="C56" s="224" t="s">
        <v>76</v>
      </c>
      <c r="D56" s="224" t="s">
        <v>197</v>
      </c>
      <c r="E56" s="225">
        <v>4521.7052631578936</v>
      </c>
      <c r="F56" s="225">
        <v>0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225">
        <v>0</v>
      </c>
      <c r="M56" s="224" t="s">
        <v>201</v>
      </c>
    </row>
    <row r="57" spans="1:13" ht="45" x14ac:dyDescent="0.25">
      <c r="A57" s="224" t="s">
        <v>155</v>
      </c>
      <c r="B57" s="224" t="s">
        <v>52</v>
      </c>
      <c r="C57" s="224" t="s">
        <v>76</v>
      </c>
      <c r="D57" s="224" t="s">
        <v>196</v>
      </c>
      <c r="E57" s="225">
        <v>4521.7052631578936</v>
      </c>
      <c r="F57" s="225">
        <v>0</v>
      </c>
      <c r="G57" s="225">
        <v>0</v>
      </c>
      <c r="H57" s="225">
        <v>0</v>
      </c>
      <c r="I57" s="225">
        <v>0</v>
      </c>
      <c r="J57" s="225">
        <v>0</v>
      </c>
      <c r="K57" s="225">
        <v>0</v>
      </c>
      <c r="L57" s="225">
        <v>0</v>
      </c>
      <c r="M57" s="224" t="s">
        <v>201</v>
      </c>
    </row>
    <row r="58" spans="1:13" x14ac:dyDescent="0.25">
      <c r="A58" s="224" t="s">
        <v>155</v>
      </c>
      <c r="B58" s="224" t="s">
        <v>52</v>
      </c>
      <c r="C58" s="224" t="s">
        <v>76</v>
      </c>
      <c r="D58" s="224" t="s">
        <v>43</v>
      </c>
      <c r="E58" s="225">
        <v>11304.263157894733</v>
      </c>
      <c r="F58" s="225">
        <v>0</v>
      </c>
      <c r="G58" s="225">
        <v>0</v>
      </c>
      <c r="H58" s="225">
        <v>0</v>
      </c>
      <c r="I58" s="225">
        <v>0</v>
      </c>
      <c r="J58" s="225">
        <v>0</v>
      </c>
      <c r="K58" s="225">
        <v>0</v>
      </c>
      <c r="L58" s="225">
        <v>0</v>
      </c>
      <c r="M58" s="224" t="s">
        <v>201</v>
      </c>
    </row>
    <row r="59" spans="1:13" x14ac:dyDescent="0.25">
      <c r="A59" s="224" t="s">
        <v>155</v>
      </c>
      <c r="B59" s="224" t="s">
        <v>52</v>
      </c>
      <c r="C59" s="224" t="s">
        <v>76</v>
      </c>
      <c r="D59" s="224" t="s">
        <v>77</v>
      </c>
      <c r="E59" s="225">
        <v>5652.1315789473665</v>
      </c>
      <c r="F59" s="225">
        <v>5652.1315789473665</v>
      </c>
      <c r="G59" s="225">
        <v>1</v>
      </c>
      <c r="H59" s="225">
        <v>1130.4263157894734</v>
      </c>
      <c r="I59" s="225">
        <v>0.2</v>
      </c>
      <c r="J59" s="225">
        <v>0</v>
      </c>
      <c r="K59" s="225">
        <v>0</v>
      </c>
      <c r="L59" s="225">
        <v>0</v>
      </c>
      <c r="M59" s="224" t="s">
        <v>201</v>
      </c>
    </row>
    <row r="60" spans="1:13" x14ac:dyDescent="0.25">
      <c r="A60" s="224" t="s">
        <v>155</v>
      </c>
      <c r="B60" s="224" t="s">
        <v>52</v>
      </c>
      <c r="C60" s="224" t="s">
        <v>80</v>
      </c>
      <c r="D60" s="224" t="s">
        <v>78</v>
      </c>
      <c r="E60" s="225">
        <v>45407.353043478259</v>
      </c>
      <c r="F60" s="225">
        <v>45407.353043478259</v>
      </c>
      <c r="G60" s="225">
        <v>1</v>
      </c>
      <c r="H60" s="225">
        <v>45407.353043478259</v>
      </c>
      <c r="I60" s="225">
        <v>1</v>
      </c>
      <c r="J60" s="225">
        <v>42884.722318840577</v>
      </c>
      <c r="K60" s="225">
        <v>0.94444444444444442</v>
      </c>
      <c r="L60" s="225">
        <v>0</v>
      </c>
      <c r="M60" s="224" t="s">
        <v>201</v>
      </c>
    </row>
    <row r="61" spans="1:13" x14ac:dyDescent="0.25">
      <c r="A61" s="224" t="s">
        <v>155</v>
      </c>
      <c r="B61" s="224" t="s">
        <v>52</v>
      </c>
      <c r="C61" s="224" t="s">
        <v>80</v>
      </c>
      <c r="D61" s="224" t="s">
        <v>77</v>
      </c>
      <c r="E61" s="225">
        <v>1261.3153623188405</v>
      </c>
      <c r="F61" s="225">
        <v>1261.3153623188405</v>
      </c>
      <c r="G61" s="225">
        <v>1</v>
      </c>
      <c r="H61" s="225">
        <v>1261.3153623188405</v>
      </c>
      <c r="I61" s="225">
        <v>1</v>
      </c>
      <c r="J61" s="225">
        <v>0</v>
      </c>
      <c r="K61" s="225">
        <v>0</v>
      </c>
      <c r="L61" s="225">
        <v>0</v>
      </c>
      <c r="M61" s="224" t="s">
        <v>201</v>
      </c>
    </row>
    <row r="62" spans="1:13" ht="45" x14ac:dyDescent="0.25">
      <c r="A62" s="224" t="s">
        <v>155</v>
      </c>
      <c r="B62" s="224" t="s">
        <v>52</v>
      </c>
      <c r="C62" s="224" t="s">
        <v>80</v>
      </c>
      <c r="D62" s="224" t="s">
        <v>196</v>
      </c>
      <c r="E62" s="225">
        <v>1261.3153623188405</v>
      </c>
      <c r="F62" s="225">
        <v>1261.3153623188405</v>
      </c>
      <c r="G62" s="225">
        <v>1</v>
      </c>
      <c r="H62" s="225">
        <v>1261.3153623188405</v>
      </c>
      <c r="I62" s="225">
        <v>1</v>
      </c>
      <c r="J62" s="225">
        <v>1261.3153623188405</v>
      </c>
      <c r="K62" s="225">
        <v>1</v>
      </c>
      <c r="L62" s="225">
        <v>1261.3153623188405</v>
      </c>
      <c r="M62" s="224" t="s">
        <v>202</v>
      </c>
    </row>
    <row r="63" spans="1:13" x14ac:dyDescent="0.25">
      <c r="A63" s="224" t="s">
        <v>155</v>
      </c>
      <c r="B63" s="224" t="s">
        <v>52</v>
      </c>
      <c r="C63" s="224" t="s">
        <v>80</v>
      </c>
      <c r="D63" s="224" t="s">
        <v>79</v>
      </c>
      <c r="E63" s="225">
        <v>30271.568695652171</v>
      </c>
      <c r="F63" s="225">
        <v>25226.307246376811</v>
      </c>
      <c r="G63" s="225">
        <v>0.83333333333333337</v>
      </c>
      <c r="H63" s="225">
        <v>25226.307246376811</v>
      </c>
      <c r="I63" s="225">
        <v>0.83333333333333337</v>
      </c>
      <c r="J63" s="225">
        <v>21442.361159420288</v>
      </c>
      <c r="K63" s="225">
        <v>0.70833333333333337</v>
      </c>
      <c r="L63" s="225">
        <v>0</v>
      </c>
      <c r="M63" s="224" t="s">
        <v>201</v>
      </c>
    </row>
    <row r="64" spans="1:13" ht="45" x14ac:dyDescent="0.25">
      <c r="A64" s="224" t="s">
        <v>155</v>
      </c>
      <c r="B64" s="224" t="s">
        <v>52</v>
      </c>
      <c r="C64" s="224" t="s">
        <v>80</v>
      </c>
      <c r="D64" s="224" t="s">
        <v>197</v>
      </c>
      <c r="E64" s="225">
        <v>8829.2075362318828</v>
      </c>
      <c r="F64" s="225">
        <v>6306.5768115942019</v>
      </c>
      <c r="G64" s="225">
        <v>0.7142857142857143</v>
      </c>
      <c r="H64" s="225">
        <v>6306.5768115942019</v>
      </c>
      <c r="I64" s="225">
        <v>0.7142857142857143</v>
      </c>
      <c r="J64" s="225">
        <v>6306.5768115942019</v>
      </c>
      <c r="K64" s="225">
        <v>0.7142857142857143</v>
      </c>
      <c r="L64" s="225">
        <v>0</v>
      </c>
      <c r="M64" s="224" t="s">
        <v>201</v>
      </c>
    </row>
    <row r="65" spans="1:13" x14ac:dyDescent="0.25">
      <c r="A65" s="224" t="s">
        <v>155</v>
      </c>
      <c r="B65" s="224" t="s">
        <v>52</v>
      </c>
      <c r="C65" s="224" t="s">
        <v>83</v>
      </c>
      <c r="D65" s="224" t="s">
        <v>89</v>
      </c>
      <c r="E65" s="225">
        <v>4898.2925373134331</v>
      </c>
      <c r="F65" s="225">
        <v>4898.2925373134331</v>
      </c>
      <c r="G65" s="225">
        <v>1</v>
      </c>
      <c r="H65" s="225">
        <v>0</v>
      </c>
      <c r="I65" s="225">
        <v>0</v>
      </c>
      <c r="J65" s="225">
        <v>0</v>
      </c>
      <c r="K65" s="225">
        <v>0</v>
      </c>
      <c r="L65" s="225">
        <v>0</v>
      </c>
      <c r="M65" s="224" t="s">
        <v>201</v>
      </c>
    </row>
    <row r="66" spans="1:13" x14ac:dyDescent="0.25">
      <c r="A66" s="224" t="s">
        <v>155</v>
      </c>
      <c r="B66" s="224" t="s">
        <v>52</v>
      </c>
      <c r="C66" s="224" t="s">
        <v>83</v>
      </c>
      <c r="D66" s="224" t="s">
        <v>78</v>
      </c>
      <c r="E66" s="225">
        <v>55105.791044776124</v>
      </c>
      <c r="F66" s="225">
        <v>55105.791044776124</v>
      </c>
      <c r="G66" s="225">
        <v>1</v>
      </c>
      <c r="H66" s="225">
        <v>20817.743283582091</v>
      </c>
      <c r="I66" s="225">
        <v>0.37777777777777777</v>
      </c>
      <c r="J66" s="225">
        <v>17144.023880597018</v>
      </c>
      <c r="K66" s="225">
        <v>0.31111111111111117</v>
      </c>
      <c r="L66" s="225">
        <v>0</v>
      </c>
      <c r="M66" s="224" t="s">
        <v>201</v>
      </c>
    </row>
    <row r="67" spans="1:13" ht="45" x14ac:dyDescent="0.25">
      <c r="A67" s="224" t="s">
        <v>155</v>
      </c>
      <c r="B67" s="224" t="s">
        <v>52</v>
      </c>
      <c r="C67" s="224" t="s">
        <v>83</v>
      </c>
      <c r="D67" s="224" t="s">
        <v>196</v>
      </c>
      <c r="E67" s="225">
        <v>22042.31641791045</v>
      </c>
      <c r="F67" s="225">
        <v>20817.743283582091</v>
      </c>
      <c r="G67" s="225">
        <v>0.94444444444444442</v>
      </c>
      <c r="H67" s="225">
        <v>0</v>
      </c>
      <c r="I67" s="225">
        <v>0</v>
      </c>
      <c r="J67" s="225">
        <v>0</v>
      </c>
      <c r="K67" s="225">
        <v>0</v>
      </c>
      <c r="L67" s="225">
        <v>0</v>
      </c>
      <c r="M67" s="224" t="s">
        <v>201</v>
      </c>
    </row>
    <row r="68" spans="1:13" x14ac:dyDescent="0.25">
      <c r="A68" s="224" t="s">
        <v>155</v>
      </c>
      <c r="B68" s="224" t="s">
        <v>52</v>
      </c>
      <c r="C68" s="224" t="s">
        <v>86</v>
      </c>
      <c r="D68" s="224" t="s">
        <v>78</v>
      </c>
      <c r="E68" s="225">
        <v>80497.16</v>
      </c>
      <c r="F68" s="225">
        <v>80497.16</v>
      </c>
      <c r="G68" s="225">
        <v>1</v>
      </c>
      <c r="H68" s="225">
        <v>26832.386666666665</v>
      </c>
      <c r="I68" s="225">
        <v>0.33333333333333331</v>
      </c>
      <c r="J68" s="225">
        <v>26832.386666666665</v>
      </c>
      <c r="K68" s="225">
        <v>0.33333333333333331</v>
      </c>
      <c r="L68" s="225">
        <v>0</v>
      </c>
      <c r="M68" s="224" t="s">
        <v>201</v>
      </c>
    </row>
    <row r="69" spans="1:13" x14ac:dyDescent="0.25">
      <c r="A69" s="224" t="s">
        <v>155</v>
      </c>
      <c r="B69" s="224" t="s">
        <v>52</v>
      </c>
      <c r="C69" s="224" t="s">
        <v>96</v>
      </c>
      <c r="D69" s="224" t="s">
        <v>78</v>
      </c>
      <c r="E69" s="225">
        <v>55990.299677419353</v>
      </c>
      <c r="F69" s="225">
        <v>17227.784516129032</v>
      </c>
      <c r="G69" s="225">
        <v>0.30769230769230771</v>
      </c>
      <c r="H69" s="225">
        <v>17227.784516129032</v>
      </c>
      <c r="I69" s="225">
        <v>0.30769230769230771</v>
      </c>
      <c r="J69" s="225">
        <v>17227.784516129032</v>
      </c>
      <c r="K69" s="225">
        <v>0.30769230769230771</v>
      </c>
      <c r="L69" s="225">
        <v>0</v>
      </c>
      <c r="M69" s="224" t="s">
        <v>201</v>
      </c>
    </row>
    <row r="70" spans="1:13" ht="45" x14ac:dyDescent="0.25">
      <c r="A70" s="224" t="s">
        <v>155</v>
      </c>
      <c r="B70" s="224" t="s">
        <v>52</v>
      </c>
      <c r="C70" s="224" t="s">
        <v>96</v>
      </c>
      <c r="D70" s="224" t="s">
        <v>197</v>
      </c>
      <c r="E70" s="225">
        <v>7178.2435483870959</v>
      </c>
      <c r="F70" s="225">
        <v>0</v>
      </c>
      <c r="G70" s="225">
        <v>0</v>
      </c>
      <c r="H70" s="225">
        <v>0</v>
      </c>
      <c r="I70" s="225">
        <v>0</v>
      </c>
      <c r="J70" s="225">
        <v>0</v>
      </c>
      <c r="K70" s="225">
        <v>0</v>
      </c>
      <c r="L70" s="225">
        <v>0</v>
      </c>
      <c r="M70" s="224" t="s">
        <v>201</v>
      </c>
    </row>
    <row r="71" spans="1:13" ht="45" x14ac:dyDescent="0.25">
      <c r="A71" s="224" t="s">
        <v>155</v>
      </c>
      <c r="B71" s="224" t="s">
        <v>52</v>
      </c>
      <c r="C71" s="224" t="s">
        <v>96</v>
      </c>
      <c r="D71" s="224" t="s">
        <v>196</v>
      </c>
      <c r="E71" s="225">
        <v>10049.540967741934</v>
      </c>
      <c r="F71" s="225">
        <v>2871.297419354838</v>
      </c>
      <c r="G71" s="225">
        <v>0.2857142857142857</v>
      </c>
      <c r="H71" s="225">
        <v>0</v>
      </c>
      <c r="I71" s="225">
        <v>0</v>
      </c>
      <c r="J71" s="225">
        <v>0</v>
      </c>
      <c r="K71" s="225">
        <v>0</v>
      </c>
      <c r="L71" s="225">
        <v>0</v>
      </c>
      <c r="M71" s="224" t="s">
        <v>201</v>
      </c>
    </row>
    <row r="72" spans="1:13" x14ac:dyDescent="0.25">
      <c r="A72" s="224" t="s">
        <v>155</v>
      </c>
      <c r="B72" s="224" t="s">
        <v>52</v>
      </c>
      <c r="C72" s="224" t="s">
        <v>96</v>
      </c>
      <c r="D72" s="224" t="s">
        <v>89</v>
      </c>
      <c r="E72" s="225">
        <v>4306.9461290322579</v>
      </c>
      <c r="F72" s="225">
        <v>0</v>
      </c>
      <c r="G72" s="225">
        <v>0</v>
      </c>
      <c r="H72" s="225">
        <v>0</v>
      </c>
      <c r="I72" s="225">
        <v>0</v>
      </c>
      <c r="J72" s="225">
        <v>0</v>
      </c>
      <c r="K72" s="225">
        <v>0</v>
      </c>
      <c r="L72" s="225">
        <v>0</v>
      </c>
      <c r="M72" s="224" t="s">
        <v>201</v>
      </c>
    </row>
    <row r="73" spans="1:13" x14ac:dyDescent="0.25">
      <c r="A73" s="224" t="s">
        <v>155</v>
      </c>
      <c r="B73" s="224" t="s">
        <v>52</v>
      </c>
      <c r="C73" s="224" t="s">
        <v>96</v>
      </c>
      <c r="D73" s="224" t="s">
        <v>43</v>
      </c>
      <c r="E73" s="225">
        <v>11485.189677419354</v>
      </c>
      <c r="F73" s="225">
        <v>0</v>
      </c>
      <c r="G73" s="225">
        <v>0</v>
      </c>
      <c r="H73" s="225">
        <v>0</v>
      </c>
      <c r="I73" s="225">
        <v>0</v>
      </c>
      <c r="J73" s="225">
        <v>0</v>
      </c>
      <c r="K73" s="225">
        <v>0</v>
      </c>
      <c r="L73" s="225">
        <v>0</v>
      </c>
      <c r="M73" s="224" t="s">
        <v>201</v>
      </c>
    </row>
    <row r="74" spans="1:13" x14ac:dyDescent="0.25">
      <c r="A74" s="224" t="s">
        <v>155</v>
      </c>
      <c r="B74" s="224" t="s">
        <v>52</v>
      </c>
      <c r="C74" s="224" t="s">
        <v>104</v>
      </c>
      <c r="D74" s="224" t="s">
        <v>78</v>
      </c>
      <c r="E74" s="225">
        <v>57547.239130434791</v>
      </c>
      <c r="F74" s="225">
        <v>19182.413043478264</v>
      </c>
      <c r="G74" s="225">
        <v>0.33333333333333331</v>
      </c>
      <c r="H74" s="225">
        <v>19182.413043478264</v>
      </c>
      <c r="I74" s="225">
        <v>0.33333333333333331</v>
      </c>
      <c r="J74" s="225">
        <v>19182.413043478264</v>
      </c>
      <c r="K74" s="225">
        <v>0.33333333333333331</v>
      </c>
      <c r="L74" s="225">
        <v>0</v>
      </c>
      <c r="M74" s="224" t="s">
        <v>201</v>
      </c>
    </row>
    <row r="75" spans="1:13" ht="45" x14ac:dyDescent="0.25">
      <c r="A75" s="224" t="s">
        <v>155</v>
      </c>
      <c r="B75" s="224" t="s">
        <v>52</v>
      </c>
      <c r="C75" s="224" t="s">
        <v>104</v>
      </c>
      <c r="D75" s="224" t="s">
        <v>197</v>
      </c>
      <c r="E75" s="225">
        <v>16624.757971014496</v>
      </c>
      <c r="F75" s="225">
        <v>16624.757971014496</v>
      </c>
      <c r="G75" s="225">
        <v>1</v>
      </c>
      <c r="H75" s="225">
        <v>16624.757971014496</v>
      </c>
      <c r="I75" s="225">
        <v>1</v>
      </c>
      <c r="J75" s="225">
        <v>16624.757971014496</v>
      </c>
      <c r="K75" s="225">
        <v>1</v>
      </c>
      <c r="L75" s="225">
        <v>16624.757971014496</v>
      </c>
      <c r="M75" s="224" t="s">
        <v>202</v>
      </c>
    </row>
    <row r="76" spans="1:13" ht="45" x14ac:dyDescent="0.25">
      <c r="A76" s="224" t="s">
        <v>155</v>
      </c>
      <c r="B76" s="224" t="s">
        <v>52</v>
      </c>
      <c r="C76" s="224" t="s">
        <v>104</v>
      </c>
      <c r="D76" s="224" t="s">
        <v>196</v>
      </c>
      <c r="E76" s="225">
        <v>14067.102898550727</v>
      </c>
      <c r="F76" s="225">
        <v>14067.102898550727</v>
      </c>
      <c r="G76" s="225">
        <v>1</v>
      </c>
      <c r="H76" s="225">
        <v>14067.102898550727</v>
      </c>
      <c r="I76" s="225">
        <v>1</v>
      </c>
      <c r="J76" s="225">
        <v>14067.102898550727</v>
      </c>
      <c r="K76" s="225">
        <v>1</v>
      </c>
      <c r="L76" s="225">
        <v>14067.102898550727</v>
      </c>
      <c r="M76" s="224" t="s">
        <v>202</v>
      </c>
    </row>
    <row r="77" spans="1:13" ht="45" x14ac:dyDescent="0.25">
      <c r="A77" s="224" t="s">
        <v>155</v>
      </c>
      <c r="B77" s="224" t="s">
        <v>52</v>
      </c>
      <c r="C77" s="224" t="s">
        <v>123</v>
      </c>
      <c r="D77" s="224" t="s">
        <v>196</v>
      </c>
      <c r="E77" s="225">
        <v>11023.892342622952</v>
      </c>
      <c r="F77" s="225">
        <v>0</v>
      </c>
      <c r="G77" s="225">
        <v>0</v>
      </c>
      <c r="H77" s="225">
        <v>0</v>
      </c>
      <c r="I77" s="225">
        <v>0</v>
      </c>
      <c r="J77" s="225">
        <v>0</v>
      </c>
      <c r="K77" s="225">
        <v>0</v>
      </c>
      <c r="L77" s="225">
        <v>0</v>
      </c>
      <c r="M77" s="224" t="s">
        <v>201</v>
      </c>
    </row>
    <row r="78" spans="1:13" x14ac:dyDescent="0.25">
      <c r="A78" s="224" t="s">
        <v>155</v>
      </c>
      <c r="B78" s="224" t="s">
        <v>52</v>
      </c>
      <c r="C78" s="224" t="s">
        <v>123</v>
      </c>
      <c r="D78" s="224" t="s">
        <v>78</v>
      </c>
      <c r="E78" s="225">
        <v>36078.193121311473</v>
      </c>
      <c r="F78" s="225">
        <v>12026.06437377049</v>
      </c>
      <c r="G78" s="225">
        <v>0.33333333333333331</v>
      </c>
      <c r="H78" s="225">
        <v>12026.06437377049</v>
      </c>
      <c r="I78" s="225">
        <v>0.33333333333333331</v>
      </c>
      <c r="J78" s="225">
        <v>12026.06437377049</v>
      </c>
      <c r="K78" s="225">
        <v>0.33333333333333331</v>
      </c>
      <c r="L78" s="225">
        <v>0</v>
      </c>
      <c r="M78" s="224" t="s">
        <v>201</v>
      </c>
    </row>
    <row r="79" spans="1:13" x14ac:dyDescent="0.25">
      <c r="A79" s="224" t="s">
        <v>155</v>
      </c>
      <c r="B79" s="224" t="s">
        <v>52</v>
      </c>
      <c r="C79" s="224" t="s">
        <v>123</v>
      </c>
      <c r="D79" s="224" t="s">
        <v>89</v>
      </c>
      <c r="E79" s="225">
        <v>2004.344062295082</v>
      </c>
      <c r="F79" s="225">
        <v>0</v>
      </c>
      <c r="G79" s="225">
        <v>0</v>
      </c>
      <c r="H79" s="225">
        <v>0</v>
      </c>
      <c r="I79" s="225">
        <v>0</v>
      </c>
      <c r="J79" s="225">
        <v>0</v>
      </c>
      <c r="K79" s="225">
        <v>0</v>
      </c>
      <c r="L79" s="225">
        <v>0</v>
      </c>
      <c r="M79" s="224" t="s">
        <v>201</v>
      </c>
    </row>
    <row r="80" spans="1:13" x14ac:dyDescent="0.25">
      <c r="A80" s="224" t="s">
        <v>155</v>
      </c>
      <c r="B80" s="224" t="s">
        <v>52</v>
      </c>
      <c r="C80" s="224" t="s">
        <v>123</v>
      </c>
      <c r="D80" s="224" t="s">
        <v>43</v>
      </c>
      <c r="E80" s="225">
        <v>6013.0321868852461</v>
      </c>
      <c r="F80" s="225">
        <v>0</v>
      </c>
      <c r="G80" s="225">
        <v>0</v>
      </c>
      <c r="H80" s="225">
        <v>0</v>
      </c>
      <c r="I80" s="225">
        <v>0</v>
      </c>
      <c r="J80" s="225">
        <v>0</v>
      </c>
      <c r="K80" s="225">
        <v>0</v>
      </c>
      <c r="L80" s="225">
        <v>0</v>
      </c>
      <c r="M80" s="224" t="s">
        <v>201</v>
      </c>
    </row>
    <row r="81" spans="1:13" ht="45" x14ac:dyDescent="0.25">
      <c r="A81" s="224" t="s">
        <v>155</v>
      </c>
      <c r="B81" s="224" t="s">
        <v>52</v>
      </c>
      <c r="C81" s="224" t="s">
        <v>123</v>
      </c>
      <c r="D81" s="224" t="s">
        <v>197</v>
      </c>
      <c r="E81" s="225">
        <v>6013.0321868852461</v>
      </c>
      <c r="F81" s="225">
        <v>0</v>
      </c>
      <c r="G81" s="225">
        <v>0</v>
      </c>
      <c r="H81" s="225">
        <v>0</v>
      </c>
      <c r="I81" s="225">
        <v>0</v>
      </c>
      <c r="J81" s="225">
        <v>0</v>
      </c>
      <c r="K81" s="225">
        <v>0</v>
      </c>
      <c r="L81" s="225">
        <v>0</v>
      </c>
      <c r="M81" s="224" t="s">
        <v>201</v>
      </c>
    </row>
    <row r="82" spans="1:13" x14ac:dyDescent="0.25">
      <c r="A82" s="224" t="s">
        <v>155</v>
      </c>
      <c r="B82" s="224" t="s">
        <v>52</v>
      </c>
      <c r="C82" s="224" t="s">
        <v>126</v>
      </c>
      <c r="D82" s="224" t="s">
        <v>89</v>
      </c>
      <c r="E82" s="225">
        <v>5893.9534593750013</v>
      </c>
      <c r="F82" s="225">
        <v>0</v>
      </c>
      <c r="G82" s="225">
        <v>0</v>
      </c>
      <c r="H82" s="225">
        <v>0</v>
      </c>
      <c r="I82" s="225">
        <v>0</v>
      </c>
      <c r="J82" s="225">
        <v>0</v>
      </c>
      <c r="K82" s="225">
        <v>0</v>
      </c>
      <c r="L82" s="225">
        <v>0</v>
      </c>
      <c r="M82" s="224" t="s">
        <v>201</v>
      </c>
    </row>
    <row r="83" spans="1:13" x14ac:dyDescent="0.25">
      <c r="A83" s="224" t="s">
        <v>155</v>
      </c>
      <c r="B83" s="224" t="s">
        <v>52</v>
      </c>
      <c r="C83" s="224" t="s">
        <v>126</v>
      </c>
      <c r="D83" s="224" t="s">
        <v>43</v>
      </c>
      <c r="E83" s="225">
        <v>13752.558071875004</v>
      </c>
      <c r="F83" s="225">
        <v>0</v>
      </c>
      <c r="G83" s="225">
        <v>0</v>
      </c>
      <c r="H83" s="225">
        <v>0</v>
      </c>
      <c r="I83" s="225">
        <v>0</v>
      </c>
      <c r="J83" s="225">
        <v>0</v>
      </c>
      <c r="K83" s="225">
        <v>0</v>
      </c>
      <c r="L83" s="225">
        <v>0</v>
      </c>
      <c r="M83" s="224" t="s">
        <v>201</v>
      </c>
    </row>
    <row r="84" spans="1:13" x14ac:dyDescent="0.25">
      <c r="A84" s="224" t="s">
        <v>155</v>
      </c>
      <c r="B84" s="224" t="s">
        <v>52</v>
      </c>
      <c r="C84" s="224" t="s">
        <v>126</v>
      </c>
      <c r="D84" s="224" t="s">
        <v>79</v>
      </c>
      <c r="E84" s="225">
        <v>27505.116143750009</v>
      </c>
      <c r="F84" s="225">
        <v>11787.906918750003</v>
      </c>
      <c r="G84" s="225">
        <v>0.42857142857142855</v>
      </c>
      <c r="H84" s="225">
        <v>0</v>
      </c>
      <c r="I84" s="225">
        <v>0</v>
      </c>
      <c r="J84" s="225">
        <v>0</v>
      </c>
      <c r="K84" s="225">
        <v>0</v>
      </c>
      <c r="L84" s="225">
        <v>0</v>
      </c>
      <c r="M84" s="224" t="s">
        <v>201</v>
      </c>
    </row>
    <row r="85" spans="1:13" ht="45" x14ac:dyDescent="0.25">
      <c r="A85" s="224" t="s">
        <v>155</v>
      </c>
      <c r="B85" s="224" t="s">
        <v>52</v>
      </c>
      <c r="C85" s="224" t="s">
        <v>126</v>
      </c>
      <c r="D85" s="224" t="s">
        <v>197</v>
      </c>
      <c r="E85" s="225">
        <v>11787.906918750003</v>
      </c>
      <c r="F85" s="225">
        <v>0</v>
      </c>
      <c r="G85" s="225">
        <v>0</v>
      </c>
      <c r="H85" s="225">
        <v>0</v>
      </c>
      <c r="I85" s="225">
        <v>0</v>
      </c>
      <c r="J85" s="225">
        <v>0</v>
      </c>
      <c r="K85" s="225">
        <v>0</v>
      </c>
      <c r="L85" s="225">
        <v>0</v>
      </c>
      <c r="M85" s="224" t="s">
        <v>201</v>
      </c>
    </row>
    <row r="86" spans="1:13" x14ac:dyDescent="0.25">
      <c r="A86" s="224" t="s">
        <v>155</v>
      </c>
      <c r="B86" s="224" t="s">
        <v>52</v>
      </c>
      <c r="C86" s="224" t="s">
        <v>126</v>
      </c>
      <c r="D86" s="224" t="s">
        <v>78</v>
      </c>
      <c r="E86" s="225">
        <v>3929.302306250001</v>
      </c>
      <c r="F86" s="225">
        <v>0</v>
      </c>
      <c r="G86" s="225">
        <v>0</v>
      </c>
      <c r="H86" s="225">
        <v>0</v>
      </c>
      <c r="I86" s="225">
        <v>0</v>
      </c>
      <c r="J86" s="225">
        <v>0</v>
      </c>
      <c r="K86" s="225">
        <v>0</v>
      </c>
      <c r="L86" s="225">
        <v>0</v>
      </c>
      <c r="M86" s="224" t="s">
        <v>201</v>
      </c>
    </row>
    <row r="87" spans="1:13" x14ac:dyDescent="0.25">
      <c r="A87" s="224" t="s">
        <v>155</v>
      </c>
      <c r="B87" s="224" t="s">
        <v>52</v>
      </c>
      <c r="C87" s="224" t="s">
        <v>131</v>
      </c>
      <c r="D87" s="224" t="s">
        <v>78</v>
      </c>
      <c r="E87" s="225">
        <v>17336.923333333332</v>
      </c>
      <c r="F87" s="225">
        <v>2476.7033333333329</v>
      </c>
      <c r="G87" s="225">
        <v>0.14285714285714285</v>
      </c>
      <c r="H87" s="225">
        <v>0</v>
      </c>
      <c r="I87" s="225">
        <v>0</v>
      </c>
      <c r="J87" s="225">
        <v>0</v>
      </c>
      <c r="K87" s="225">
        <v>0</v>
      </c>
      <c r="L87" s="225">
        <v>0</v>
      </c>
      <c r="M87" s="224" t="s">
        <v>201</v>
      </c>
    </row>
    <row r="88" spans="1:13" ht="45" x14ac:dyDescent="0.25">
      <c r="A88" s="224" t="s">
        <v>155</v>
      </c>
      <c r="B88" s="224" t="s">
        <v>52</v>
      </c>
      <c r="C88" s="224" t="s">
        <v>131</v>
      </c>
      <c r="D88" s="224" t="s">
        <v>197</v>
      </c>
      <c r="E88" s="225">
        <v>9906.8133333333335</v>
      </c>
      <c r="F88" s="225">
        <v>0</v>
      </c>
      <c r="G88" s="225">
        <v>0</v>
      </c>
      <c r="H88" s="225">
        <v>0</v>
      </c>
      <c r="I88" s="225">
        <v>0</v>
      </c>
      <c r="J88" s="225">
        <v>0</v>
      </c>
      <c r="K88" s="225">
        <v>0</v>
      </c>
      <c r="L88" s="225">
        <v>0</v>
      </c>
      <c r="M88" s="224" t="s">
        <v>201</v>
      </c>
    </row>
    <row r="89" spans="1:13" x14ac:dyDescent="0.25">
      <c r="A89" s="224" t="s">
        <v>155</v>
      </c>
      <c r="B89" s="224" t="s">
        <v>52</v>
      </c>
      <c r="C89" s="224" t="s">
        <v>131</v>
      </c>
      <c r="D89" s="224" t="s">
        <v>79</v>
      </c>
      <c r="E89" s="225">
        <v>64394.286666666667</v>
      </c>
      <c r="F89" s="225">
        <v>17336.923333333332</v>
      </c>
      <c r="G89" s="225">
        <v>0.26923076923076922</v>
      </c>
      <c r="H89" s="225">
        <v>0</v>
      </c>
      <c r="I89" s="225">
        <v>0</v>
      </c>
      <c r="J89" s="225">
        <v>0</v>
      </c>
      <c r="K89" s="225">
        <v>0</v>
      </c>
      <c r="L89" s="225">
        <v>0</v>
      </c>
      <c r="M89" s="224" t="s">
        <v>201</v>
      </c>
    </row>
    <row r="90" spans="1:13" ht="45" x14ac:dyDescent="0.25">
      <c r="A90" s="224" t="s">
        <v>155</v>
      </c>
      <c r="B90" s="224" t="s">
        <v>52</v>
      </c>
      <c r="C90" s="224" t="s">
        <v>131</v>
      </c>
      <c r="D90" s="224" t="s">
        <v>196</v>
      </c>
      <c r="E90" s="225">
        <v>19813.626666666667</v>
      </c>
      <c r="F90" s="225">
        <v>0</v>
      </c>
      <c r="G90" s="225">
        <v>0</v>
      </c>
      <c r="H90" s="225">
        <v>0</v>
      </c>
      <c r="I90" s="225">
        <v>0</v>
      </c>
      <c r="J90" s="225">
        <v>0</v>
      </c>
      <c r="K90" s="225">
        <v>0</v>
      </c>
      <c r="L90" s="225">
        <v>0</v>
      </c>
      <c r="M90" s="224" t="s">
        <v>201</v>
      </c>
    </row>
    <row r="91" spans="1:13" x14ac:dyDescent="0.25">
      <c r="A91" s="224" t="s">
        <v>155</v>
      </c>
      <c r="B91" s="224" t="s">
        <v>52</v>
      </c>
      <c r="C91" s="224" t="s">
        <v>131</v>
      </c>
      <c r="D91" s="224" t="s">
        <v>77</v>
      </c>
      <c r="E91" s="225">
        <v>2476.7033333333334</v>
      </c>
      <c r="F91" s="225">
        <v>0</v>
      </c>
      <c r="G91" s="225">
        <v>0</v>
      </c>
      <c r="H91" s="225">
        <v>0</v>
      </c>
      <c r="I91" s="225">
        <v>0</v>
      </c>
      <c r="J91" s="225">
        <v>0</v>
      </c>
      <c r="K91" s="225">
        <v>0</v>
      </c>
      <c r="L91" s="225">
        <v>0</v>
      </c>
      <c r="M91" s="224" t="s">
        <v>201</v>
      </c>
    </row>
    <row r="92" spans="1:13" ht="30" x14ac:dyDescent="0.25">
      <c r="A92" s="224" t="s">
        <v>155</v>
      </c>
      <c r="B92" s="224" t="s">
        <v>52</v>
      </c>
      <c r="C92" s="224" t="s">
        <v>191</v>
      </c>
      <c r="D92" s="224" t="s">
        <v>84</v>
      </c>
      <c r="E92" s="225">
        <v>162000</v>
      </c>
      <c r="F92" s="226"/>
      <c r="G92" s="226"/>
      <c r="H92" s="226"/>
      <c r="I92" s="226"/>
      <c r="J92" s="226"/>
      <c r="K92" s="226"/>
      <c r="L92" s="225">
        <v>0</v>
      </c>
      <c r="M92" s="224" t="s">
        <v>201</v>
      </c>
    </row>
    <row r="93" spans="1:13" ht="30" x14ac:dyDescent="0.25">
      <c r="A93" s="224" t="s">
        <v>155</v>
      </c>
      <c r="B93" s="224" t="s">
        <v>52</v>
      </c>
      <c r="C93" s="224" t="s">
        <v>188</v>
      </c>
      <c r="D93" s="224" t="s">
        <v>151</v>
      </c>
      <c r="E93" s="225">
        <v>5855</v>
      </c>
      <c r="F93" s="226"/>
      <c r="G93" s="226"/>
      <c r="H93" s="226"/>
      <c r="I93" s="226"/>
      <c r="J93" s="226"/>
      <c r="K93" s="226"/>
      <c r="L93" s="225">
        <v>0</v>
      </c>
      <c r="M93" s="224" t="s">
        <v>201</v>
      </c>
    </row>
    <row r="94" spans="1:13" ht="30" x14ac:dyDescent="0.25">
      <c r="A94" s="224" t="s">
        <v>155</v>
      </c>
      <c r="B94" s="224" t="s">
        <v>52</v>
      </c>
      <c r="C94" s="224" t="s">
        <v>188</v>
      </c>
      <c r="D94" s="224" t="s">
        <v>150</v>
      </c>
      <c r="E94" s="225">
        <v>975.83</v>
      </c>
      <c r="F94" s="226"/>
      <c r="G94" s="226"/>
      <c r="H94" s="226"/>
      <c r="I94" s="226"/>
      <c r="J94" s="226"/>
      <c r="K94" s="226"/>
      <c r="L94" s="225">
        <v>0</v>
      </c>
      <c r="M94" s="224" t="s">
        <v>201</v>
      </c>
    </row>
    <row r="95" spans="1:13" ht="30" x14ac:dyDescent="0.25">
      <c r="A95" s="224" t="s">
        <v>170</v>
      </c>
      <c r="B95" s="224" t="s">
        <v>170</v>
      </c>
      <c r="C95" s="224" t="s">
        <v>170</v>
      </c>
      <c r="D95" s="224" t="s">
        <v>170</v>
      </c>
      <c r="E95" s="224" t="s">
        <v>265</v>
      </c>
      <c r="F95" s="224" t="s">
        <v>266</v>
      </c>
      <c r="G95" s="224" t="s">
        <v>170</v>
      </c>
      <c r="H95" s="224" t="s">
        <v>267</v>
      </c>
      <c r="I95" s="224" t="s">
        <v>170</v>
      </c>
      <c r="J95" s="224" t="s">
        <v>268</v>
      </c>
      <c r="K95" s="224" t="s">
        <v>170</v>
      </c>
      <c r="L95" s="224" t="s">
        <v>269</v>
      </c>
      <c r="M95" s="22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9" t="s">
        <v>192</v>
      </c>
      <c r="B1" s="219" t="s">
        <v>156</v>
      </c>
      <c r="C1" s="219" t="s">
        <v>193</v>
      </c>
      <c r="D1" s="219" t="s">
        <v>158</v>
      </c>
      <c r="E1" s="219" t="s">
        <v>198</v>
      </c>
      <c r="F1" s="219" t="s">
        <v>160</v>
      </c>
      <c r="G1" s="219" t="s">
        <v>161</v>
      </c>
      <c r="H1" s="219" t="s">
        <v>162</v>
      </c>
      <c r="I1" s="219" t="s">
        <v>186</v>
      </c>
      <c r="J1" s="219" t="s">
        <v>164</v>
      </c>
      <c r="K1" s="219" t="s">
        <v>187</v>
      </c>
      <c r="L1" s="219" t="s">
        <v>199</v>
      </c>
      <c r="M1" s="219" t="s">
        <v>200</v>
      </c>
    </row>
    <row r="2" spans="1:13" x14ac:dyDescent="0.25">
      <c r="A2" s="220" t="s">
        <v>155</v>
      </c>
      <c r="B2" s="220" t="s">
        <v>52</v>
      </c>
      <c r="C2" s="220" t="s">
        <v>100</v>
      </c>
      <c r="D2" s="220" t="s">
        <v>101</v>
      </c>
      <c r="E2" s="221">
        <v>9468.9837538461543</v>
      </c>
      <c r="F2" s="221">
        <v>4734.4918769230771</v>
      </c>
      <c r="G2" s="221">
        <v>0.5</v>
      </c>
      <c r="H2" s="221">
        <v>4734.4918769230771</v>
      </c>
      <c r="I2" s="221">
        <v>0.5</v>
      </c>
      <c r="J2" s="221">
        <v>4734.4918769230771</v>
      </c>
      <c r="K2" s="221">
        <v>0.5</v>
      </c>
      <c r="L2" s="221">
        <v>0</v>
      </c>
      <c r="M2" s="220" t="s">
        <v>201</v>
      </c>
    </row>
    <row r="3" spans="1:13" x14ac:dyDescent="0.25">
      <c r="A3" s="220" t="s">
        <v>155</v>
      </c>
      <c r="B3" s="220" t="s">
        <v>52</v>
      </c>
      <c r="C3" s="220" t="s">
        <v>100</v>
      </c>
      <c r="D3" s="220" t="s">
        <v>89</v>
      </c>
      <c r="E3" s="221">
        <v>4734.4918769230771</v>
      </c>
      <c r="F3" s="221">
        <v>4734.4918769230771</v>
      </c>
      <c r="G3" s="221">
        <v>1</v>
      </c>
      <c r="H3" s="221">
        <v>4734.4918769230771</v>
      </c>
      <c r="I3" s="221">
        <v>1</v>
      </c>
      <c r="J3" s="221">
        <v>4734.4918769230771</v>
      </c>
      <c r="K3" s="221">
        <v>1</v>
      </c>
      <c r="L3" s="221">
        <v>4734.4918769230771</v>
      </c>
      <c r="M3" s="220" t="s">
        <v>202</v>
      </c>
    </row>
    <row r="4" spans="1:13" x14ac:dyDescent="0.25">
      <c r="A4" s="220" t="s">
        <v>155</v>
      </c>
      <c r="B4" s="220" t="s">
        <v>52</v>
      </c>
      <c r="C4" s="220" t="s">
        <v>100</v>
      </c>
      <c r="D4" s="220" t="s">
        <v>244</v>
      </c>
      <c r="E4" s="221">
        <v>4734.4918769230771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0" t="s">
        <v>201</v>
      </c>
    </row>
    <row r="5" spans="1:13" x14ac:dyDescent="0.25">
      <c r="A5" s="220" t="s">
        <v>155</v>
      </c>
      <c r="B5" s="220" t="s">
        <v>52</v>
      </c>
      <c r="C5" s="220" t="s">
        <v>100</v>
      </c>
      <c r="D5" s="220" t="s">
        <v>245</v>
      </c>
      <c r="E5" s="221">
        <v>37875.935015384617</v>
      </c>
      <c r="F5" s="221">
        <v>0</v>
      </c>
      <c r="G5" s="221">
        <v>0</v>
      </c>
      <c r="H5" s="221">
        <v>0</v>
      </c>
      <c r="I5" s="221">
        <v>0</v>
      </c>
      <c r="J5" s="221">
        <v>0</v>
      </c>
      <c r="K5" s="221">
        <v>0</v>
      </c>
      <c r="L5" s="221">
        <v>0</v>
      </c>
      <c r="M5" s="220" t="s">
        <v>201</v>
      </c>
    </row>
    <row r="6" spans="1:13" x14ac:dyDescent="0.25">
      <c r="A6" s="220" t="s">
        <v>155</v>
      </c>
      <c r="B6" s="220" t="s">
        <v>52</v>
      </c>
      <c r="C6" s="220" t="s">
        <v>100</v>
      </c>
      <c r="D6" s="220" t="s">
        <v>102</v>
      </c>
      <c r="E6" s="221">
        <v>4734.4918769230771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0" t="s">
        <v>201</v>
      </c>
    </row>
    <row r="7" spans="1:13" x14ac:dyDescent="0.25">
      <c r="A7" s="220" t="s">
        <v>155</v>
      </c>
      <c r="B7" s="220" t="s">
        <v>52</v>
      </c>
      <c r="C7" s="220" t="s">
        <v>103</v>
      </c>
      <c r="D7" s="220" t="s">
        <v>245</v>
      </c>
      <c r="E7" s="221">
        <v>28963.931482352935</v>
      </c>
      <c r="F7" s="221">
        <v>0</v>
      </c>
      <c r="G7" s="221">
        <v>0</v>
      </c>
      <c r="H7" s="221">
        <v>0</v>
      </c>
      <c r="I7" s="221">
        <v>0</v>
      </c>
      <c r="J7" s="221">
        <v>0</v>
      </c>
      <c r="K7" s="221">
        <v>0</v>
      </c>
      <c r="L7" s="221">
        <v>0</v>
      </c>
      <c r="M7" s="220" t="s">
        <v>201</v>
      </c>
    </row>
    <row r="8" spans="1:13" x14ac:dyDescent="0.25">
      <c r="A8" s="220" t="s">
        <v>155</v>
      </c>
      <c r="B8" s="220" t="s">
        <v>52</v>
      </c>
      <c r="C8" s="220" t="s">
        <v>103</v>
      </c>
      <c r="D8" s="220" t="s">
        <v>102</v>
      </c>
      <c r="E8" s="221">
        <v>3620.4914352941169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0" t="s">
        <v>201</v>
      </c>
    </row>
    <row r="9" spans="1:13" x14ac:dyDescent="0.25">
      <c r="A9" s="220" t="s">
        <v>155</v>
      </c>
      <c r="B9" s="220" t="s">
        <v>52</v>
      </c>
      <c r="C9" s="220" t="s">
        <v>103</v>
      </c>
      <c r="D9" s="220" t="s">
        <v>244</v>
      </c>
      <c r="E9" s="221">
        <v>18102.457176470583</v>
      </c>
      <c r="F9" s="221">
        <v>0</v>
      </c>
      <c r="G9" s="221">
        <v>0</v>
      </c>
      <c r="H9" s="221">
        <v>0</v>
      </c>
      <c r="I9" s="221">
        <v>0</v>
      </c>
      <c r="J9" s="221">
        <v>0</v>
      </c>
      <c r="K9" s="221">
        <v>0</v>
      </c>
      <c r="L9" s="221">
        <v>0</v>
      </c>
      <c r="M9" s="220" t="s">
        <v>201</v>
      </c>
    </row>
    <row r="10" spans="1:13" x14ac:dyDescent="0.25">
      <c r="A10" s="220" t="s">
        <v>155</v>
      </c>
      <c r="B10" s="220" t="s">
        <v>52</v>
      </c>
      <c r="C10" s="220" t="s">
        <v>103</v>
      </c>
      <c r="D10" s="220" t="s">
        <v>101</v>
      </c>
      <c r="E10" s="221">
        <v>7240.9828705882337</v>
      </c>
      <c r="F10" s="221">
        <v>3620.4914352941169</v>
      </c>
      <c r="G10" s="221">
        <v>0.5</v>
      </c>
      <c r="H10" s="221">
        <v>3620.4914352941169</v>
      </c>
      <c r="I10" s="221">
        <v>0.5</v>
      </c>
      <c r="J10" s="221">
        <v>3620.4914352941169</v>
      </c>
      <c r="K10" s="221">
        <v>0.5</v>
      </c>
      <c r="L10" s="221">
        <v>0</v>
      </c>
      <c r="M10" s="220" t="s">
        <v>201</v>
      </c>
    </row>
    <row r="11" spans="1:13" x14ac:dyDescent="0.25">
      <c r="A11" s="220" t="s">
        <v>155</v>
      </c>
      <c r="B11" s="220" t="s">
        <v>52</v>
      </c>
      <c r="C11" s="220" t="s">
        <v>135</v>
      </c>
      <c r="D11" s="220" t="s">
        <v>136</v>
      </c>
      <c r="E11" s="221">
        <v>149745.84000000003</v>
      </c>
      <c r="F11" s="221">
        <v>0</v>
      </c>
      <c r="G11" s="221">
        <v>0</v>
      </c>
      <c r="H11" s="221">
        <v>0</v>
      </c>
      <c r="I11" s="221">
        <v>0</v>
      </c>
      <c r="J11" s="221">
        <v>0</v>
      </c>
      <c r="K11" s="221">
        <v>0</v>
      </c>
      <c r="L11" s="221">
        <v>0</v>
      </c>
      <c r="M11" s="220" t="s">
        <v>201</v>
      </c>
    </row>
    <row r="12" spans="1:13" x14ac:dyDescent="0.25">
      <c r="A12" s="220" t="s">
        <v>155</v>
      </c>
      <c r="B12" s="220" t="s">
        <v>52</v>
      </c>
      <c r="C12" s="220" t="s">
        <v>92</v>
      </c>
      <c r="D12" s="220" t="s">
        <v>93</v>
      </c>
      <c r="E12" s="221">
        <v>3632.6453241000008</v>
      </c>
      <c r="F12" s="221">
        <v>3632.6453241000008</v>
      </c>
      <c r="G12" s="221">
        <v>1</v>
      </c>
      <c r="H12" s="221">
        <v>3632.6453241000008</v>
      </c>
      <c r="I12" s="221">
        <v>1</v>
      </c>
      <c r="J12" s="221">
        <v>3632.6453241000008</v>
      </c>
      <c r="K12" s="221">
        <v>1</v>
      </c>
      <c r="L12" s="221">
        <v>3632.6453241000008</v>
      </c>
      <c r="M12" s="220" t="s">
        <v>202</v>
      </c>
    </row>
    <row r="13" spans="1:13" ht="30" x14ac:dyDescent="0.25">
      <c r="A13" s="220" t="s">
        <v>155</v>
      </c>
      <c r="B13" s="220" t="s">
        <v>52</v>
      </c>
      <c r="C13" s="220" t="s">
        <v>94</v>
      </c>
      <c r="D13" s="220" t="s">
        <v>51</v>
      </c>
      <c r="E13" s="221">
        <v>66526.931673225001</v>
      </c>
      <c r="F13" s="221">
        <v>66526.931673225001</v>
      </c>
      <c r="G13" s="221">
        <v>1</v>
      </c>
      <c r="H13" s="221">
        <v>66526.931673225001</v>
      </c>
      <c r="I13" s="221">
        <v>1</v>
      </c>
      <c r="J13" s="221">
        <v>66526.931673225001</v>
      </c>
      <c r="K13" s="221">
        <v>1</v>
      </c>
      <c r="L13" s="221">
        <v>66526.931673225001</v>
      </c>
      <c r="M13" s="220" t="s">
        <v>202</v>
      </c>
    </row>
    <row r="14" spans="1:13" ht="30" x14ac:dyDescent="0.25">
      <c r="A14" s="220" t="s">
        <v>155</v>
      </c>
      <c r="B14" s="220" t="s">
        <v>52</v>
      </c>
      <c r="C14" s="220" t="s">
        <v>95</v>
      </c>
      <c r="D14" s="220" t="s">
        <v>168</v>
      </c>
      <c r="E14" s="221">
        <v>27322.570000000007</v>
      </c>
      <c r="F14" s="221">
        <v>27322.570000000007</v>
      </c>
      <c r="G14" s="221">
        <v>1</v>
      </c>
      <c r="H14" s="221">
        <v>27322.570000000007</v>
      </c>
      <c r="I14" s="221">
        <v>1</v>
      </c>
      <c r="J14" s="221">
        <v>27322.570000000007</v>
      </c>
      <c r="K14" s="221">
        <v>1</v>
      </c>
      <c r="L14" s="221">
        <v>27322.570000000007</v>
      </c>
      <c r="M14" s="220" t="s">
        <v>202</v>
      </c>
    </row>
    <row r="15" spans="1:13" ht="30" x14ac:dyDescent="0.25">
      <c r="A15" s="220" t="s">
        <v>155</v>
      </c>
      <c r="B15" s="220" t="s">
        <v>52</v>
      </c>
      <c r="C15" s="220" t="s">
        <v>127</v>
      </c>
      <c r="D15" s="220" t="s">
        <v>74</v>
      </c>
      <c r="E15" s="221">
        <v>4422.2285714285708</v>
      </c>
      <c r="F15" s="221">
        <v>4422.2285714285708</v>
      </c>
      <c r="G15" s="221">
        <v>1</v>
      </c>
      <c r="H15" s="221">
        <v>4422.2285714285708</v>
      </c>
      <c r="I15" s="221">
        <v>1</v>
      </c>
      <c r="J15" s="221">
        <v>4422.2285714285708</v>
      </c>
      <c r="K15" s="221">
        <v>1</v>
      </c>
      <c r="L15" s="221">
        <v>4422.2285714285708</v>
      </c>
      <c r="M15" s="220" t="s">
        <v>202</v>
      </c>
    </row>
    <row r="16" spans="1:13" ht="30" x14ac:dyDescent="0.25">
      <c r="A16" s="220" t="s">
        <v>155</v>
      </c>
      <c r="B16" s="220" t="s">
        <v>52</v>
      </c>
      <c r="C16" s="220" t="s">
        <v>127</v>
      </c>
      <c r="D16" s="220" t="s">
        <v>46</v>
      </c>
      <c r="E16" s="221">
        <v>3316.6714285714279</v>
      </c>
      <c r="F16" s="221">
        <v>3316.6714285714279</v>
      </c>
      <c r="G16" s="221">
        <v>1</v>
      </c>
      <c r="H16" s="221">
        <v>3316.6714285714279</v>
      </c>
      <c r="I16" s="221">
        <v>1</v>
      </c>
      <c r="J16" s="221">
        <v>3316.6714285714279</v>
      </c>
      <c r="K16" s="221">
        <v>1</v>
      </c>
      <c r="L16" s="221">
        <v>3316.6714285714279</v>
      </c>
      <c r="M16" s="220" t="s">
        <v>202</v>
      </c>
    </row>
    <row r="17" spans="1:13" ht="30" x14ac:dyDescent="0.25">
      <c r="A17" s="220" t="s">
        <v>155</v>
      </c>
      <c r="B17" s="220" t="s">
        <v>52</v>
      </c>
      <c r="C17" s="220" t="s">
        <v>129</v>
      </c>
      <c r="D17" s="220" t="s">
        <v>74</v>
      </c>
      <c r="E17" s="221">
        <v>12606.699999999999</v>
      </c>
      <c r="F17" s="221">
        <v>12606.699999999999</v>
      </c>
      <c r="G17" s="221">
        <v>1</v>
      </c>
      <c r="H17" s="221">
        <v>12606.699999999999</v>
      </c>
      <c r="I17" s="221">
        <v>1</v>
      </c>
      <c r="J17" s="221">
        <v>12606.699999999999</v>
      </c>
      <c r="K17" s="221">
        <v>1</v>
      </c>
      <c r="L17" s="221">
        <v>12606.699999999999</v>
      </c>
      <c r="M17" s="220" t="s">
        <v>202</v>
      </c>
    </row>
    <row r="18" spans="1:13" ht="30" x14ac:dyDescent="0.25">
      <c r="A18" s="220" t="s">
        <v>155</v>
      </c>
      <c r="B18" s="220" t="s">
        <v>52</v>
      </c>
      <c r="C18" s="220" t="s">
        <v>212</v>
      </c>
      <c r="D18" s="220" t="s">
        <v>213</v>
      </c>
      <c r="E18" s="221">
        <v>437.82982499999997</v>
      </c>
      <c r="F18" s="221">
        <v>437.82982499999997</v>
      </c>
      <c r="G18" s="221">
        <v>1</v>
      </c>
      <c r="H18" s="221">
        <v>437.82982499999997</v>
      </c>
      <c r="I18" s="221">
        <v>1</v>
      </c>
      <c r="J18" s="221">
        <v>437.82982499999997</v>
      </c>
      <c r="K18" s="221">
        <v>1</v>
      </c>
      <c r="L18" s="221">
        <v>437.82982499999997</v>
      </c>
      <c r="M18" s="220" t="s">
        <v>202</v>
      </c>
    </row>
    <row r="19" spans="1:13" ht="30" x14ac:dyDescent="0.25">
      <c r="A19" s="220" t="s">
        <v>155</v>
      </c>
      <c r="B19" s="220" t="s">
        <v>52</v>
      </c>
      <c r="C19" s="220" t="s">
        <v>124</v>
      </c>
      <c r="D19" s="220" t="s">
        <v>74</v>
      </c>
      <c r="E19" s="221">
        <v>11811.4</v>
      </c>
      <c r="F19" s="221">
        <v>11811.4</v>
      </c>
      <c r="G19" s="221">
        <v>1</v>
      </c>
      <c r="H19" s="221">
        <v>11811.4</v>
      </c>
      <c r="I19" s="221">
        <v>1</v>
      </c>
      <c r="J19" s="221">
        <v>11811.4</v>
      </c>
      <c r="K19" s="221">
        <v>1</v>
      </c>
      <c r="L19" s="221">
        <v>11811.4</v>
      </c>
      <c r="M19" s="220" t="s">
        <v>202</v>
      </c>
    </row>
    <row r="20" spans="1:13" ht="30" x14ac:dyDescent="0.25">
      <c r="A20" s="220" t="s">
        <v>155</v>
      </c>
      <c r="B20" s="220" t="s">
        <v>52</v>
      </c>
      <c r="C20" s="220" t="s">
        <v>167</v>
      </c>
      <c r="D20" s="220" t="s">
        <v>74</v>
      </c>
      <c r="E20" s="221">
        <v>13649.199999999997</v>
      </c>
      <c r="F20" s="221">
        <v>13649.199999999997</v>
      </c>
      <c r="G20" s="221">
        <v>1</v>
      </c>
      <c r="H20" s="221">
        <v>13649.199999999997</v>
      </c>
      <c r="I20" s="221">
        <v>1</v>
      </c>
      <c r="J20" s="221">
        <v>13649.199999999997</v>
      </c>
      <c r="K20" s="221">
        <v>1</v>
      </c>
      <c r="L20" s="221">
        <v>13649.199999999997</v>
      </c>
      <c r="M20" s="220" t="s">
        <v>202</v>
      </c>
    </row>
    <row r="21" spans="1:13" ht="30" x14ac:dyDescent="0.25">
      <c r="A21" s="220" t="s">
        <v>155</v>
      </c>
      <c r="B21" s="220" t="s">
        <v>52</v>
      </c>
      <c r="C21" s="220" t="s">
        <v>73</v>
      </c>
      <c r="D21" s="220" t="s">
        <v>74</v>
      </c>
      <c r="E21" s="221">
        <v>18010.695291250006</v>
      </c>
      <c r="F21" s="221">
        <v>12607.486703875004</v>
      </c>
      <c r="G21" s="221">
        <v>0.7</v>
      </c>
      <c r="H21" s="221">
        <v>12607.486703875004</v>
      </c>
      <c r="I21" s="221">
        <v>0.7</v>
      </c>
      <c r="J21" s="221">
        <v>10806.417174750002</v>
      </c>
      <c r="K21" s="221">
        <v>0.6</v>
      </c>
      <c r="L21" s="221">
        <v>0</v>
      </c>
      <c r="M21" s="220" t="s">
        <v>201</v>
      </c>
    </row>
    <row r="22" spans="1:13" ht="30" x14ac:dyDescent="0.25">
      <c r="A22" s="220" t="s">
        <v>155</v>
      </c>
      <c r="B22" s="220" t="s">
        <v>52</v>
      </c>
      <c r="C22" s="220" t="s">
        <v>90</v>
      </c>
      <c r="D22" s="220" t="s">
        <v>74</v>
      </c>
      <c r="E22" s="221">
        <v>14499.954724850006</v>
      </c>
      <c r="F22" s="221">
        <v>14499.954724850006</v>
      </c>
      <c r="G22" s="221">
        <v>1</v>
      </c>
      <c r="H22" s="221">
        <v>14499.954724850006</v>
      </c>
      <c r="I22" s="221">
        <v>1</v>
      </c>
      <c r="J22" s="221">
        <v>14499.954724850006</v>
      </c>
      <c r="K22" s="221">
        <v>1</v>
      </c>
      <c r="L22" s="221">
        <v>14499.954724850006</v>
      </c>
      <c r="M22" s="220" t="s">
        <v>202</v>
      </c>
    </row>
    <row r="23" spans="1:13" x14ac:dyDescent="0.25">
      <c r="A23" s="220" t="s">
        <v>155</v>
      </c>
      <c r="B23" s="220" t="s">
        <v>105</v>
      </c>
      <c r="C23" s="220" t="s">
        <v>173</v>
      </c>
      <c r="D23" s="220" t="s">
        <v>107</v>
      </c>
      <c r="E23" s="221">
        <v>1420480</v>
      </c>
      <c r="F23" s="222"/>
      <c r="G23" s="222"/>
      <c r="H23" s="222"/>
      <c r="I23" s="222"/>
      <c r="J23" s="222"/>
      <c r="K23" s="222"/>
      <c r="L23" s="221">
        <v>0</v>
      </c>
      <c r="M23" s="220" t="s">
        <v>201</v>
      </c>
    </row>
    <row r="24" spans="1:13" x14ac:dyDescent="0.25">
      <c r="A24" s="220" t="s">
        <v>155</v>
      </c>
      <c r="B24" s="220" t="s">
        <v>105</v>
      </c>
      <c r="C24" s="220" t="s">
        <v>174</v>
      </c>
      <c r="D24" s="220" t="s">
        <v>107</v>
      </c>
      <c r="E24" s="221">
        <v>352478.99232000008</v>
      </c>
      <c r="F24" s="222"/>
      <c r="G24" s="222"/>
      <c r="H24" s="222"/>
      <c r="I24" s="222"/>
      <c r="J24" s="222"/>
      <c r="K24" s="222"/>
      <c r="L24" s="221">
        <v>0</v>
      </c>
      <c r="M24" s="220" t="s">
        <v>201</v>
      </c>
    </row>
    <row r="25" spans="1:13" x14ac:dyDescent="0.25">
      <c r="A25" s="220" t="s">
        <v>155</v>
      </c>
      <c r="B25" s="220" t="s">
        <v>105</v>
      </c>
      <c r="C25" s="220" t="s">
        <v>41</v>
      </c>
      <c r="D25" s="220" t="s">
        <v>107</v>
      </c>
      <c r="E25" s="221">
        <v>250809.98000000007</v>
      </c>
      <c r="F25" s="222"/>
      <c r="G25" s="222"/>
      <c r="H25" s="222"/>
      <c r="I25" s="222"/>
      <c r="J25" s="222"/>
      <c r="K25" s="222"/>
      <c r="L25" s="221">
        <v>0</v>
      </c>
      <c r="M25" s="220" t="s">
        <v>201</v>
      </c>
    </row>
    <row r="26" spans="1:13" x14ac:dyDescent="0.25">
      <c r="A26" s="220" t="s">
        <v>155</v>
      </c>
      <c r="B26" s="220" t="s">
        <v>105</v>
      </c>
      <c r="C26" s="220" t="s">
        <v>175</v>
      </c>
      <c r="D26" s="220" t="s">
        <v>107</v>
      </c>
      <c r="E26" s="221">
        <v>1244360</v>
      </c>
      <c r="F26" s="222"/>
      <c r="G26" s="222"/>
      <c r="H26" s="222"/>
      <c r="I26" s="222"/>
      <c r="J26" s="222"/>
      <c r="K26" s="222"/>
      <c r="L26" s="221">
        <v>0</v>
      </c>
      <c r="M26" s="220" t="s">
        <v>201</v>
      </c>
    </row>
    <row r="27" spans="1:13" x14ac:dyDescent="0.25">
      <c r="A27" s="220" t="s">
        <v>155</v>
      </c>
      <c r="B27" s="220" t="s">
        <v>105</v>
      </c>
      <c r="C27" s="220" t="s">
        <v>176</v>
      </c>
      <c r="D27" s="220" t="s">
        <v>107</v>
      </c>
      <c r="E27" s="221">
        <v>1216020</v>
      </c>
      <c r="F27" s="222"/>
      <c r="G27" s="222"/>
      <c r="H27" s="222"/>
      <c r="I27" s="222"/>
      <c r="J27" s="222"/>
      <c r="K27" s="222"/>
      <c r="L27" s="221">
        <v>0</v>
      </c>
      <c r="M27" s="220" t="s">
        <v>201</v>
      </c>
    </row>
    <row r="28" spans="1:13" x14ac:dyDescent="0.25">
      <c r="A28" s="220" t="s">
        <v>155</v>
      </c>
      <c r="B28" s="220" t="s">
        <v>105</v>
      </c>
      <c r="C28" s="220" t="s">
        <v>177</v>
      </c>
      <c r="D28" s="220" t="s">
        <v>107</v>
      </c>
      <c r="E28" s="221">
        <v>1165700</v>
      </c>
      <c r="F28" s="222"/>
      <c r="G28" s="222"/>
      <c r="H28" s="222"/>
      <c r="I28" s="222"/>
      <c r="J28" s="222"/>
      <c r="K28" s="222"/>
      <c r="L28" s="221">
        <v>0</v>
      </c>
      <c r="M28" s="220" t="s">
        <v>201</v>
      </c>
    </row>
    <row r="29" spans="1:13" x14ac:dyDescent="0.25">
      <c r="A29" s="220" t="s">
        <v>155</v>
      </c>
      <c r="B29" s="220" t="s">
        <v>105</v>
      </c>
      <c r="C29" s="220" t="s">
        <v>178</v>
      </c>
      <c r="D29" s="220" t="s">
        <v>107</v>
      </c>
      <c r="E29" s="221">
        <v>1049600</v>
      </c>
      <c r="F29" s="222"/>
      <c r="G29" s="222"/>
      <c r="H29" s="222"/>
      <c r="I29" s="222"/>
      <c r="J29" s="222"/>
      <c r="K29" s="222"/>
      <c r="L29" s="221">
        <v>0</v>
      </c>
      <c r="M29" s="220" t="s">
        <v>201</v>
      </c>
    </row>
    <row r="30" spans="1:13" x14ac:dyDescent="0.25">
      <c r="A30" s="220" t="s">
        <v>155</v>
      </c>
      <c r="B30" s="220" t="s">
        <v>105</v>
      </c>
      <c r="C30" s="220" t="s">
        <v>146</v>
      </c>
      <c r="D30" s="220" t="s">
        <v>107</v>
      </c>
      <c r="E30" s="221">
        <v>909930</v>
      </c>
      <c r="F30" s="221">
        <v>909930</v>
      </c>
      <c r="G30" s="221">
        <v>1</v>
      </c>
      <c r="H30" s="221">
        <v>909930</v>
      </c>
      <c r="I30" s="221">
        <v>1</v>
      </c>
      <c r="J30" s="221">
        <v>909930</v>
      </c>
      <c r="K30" s="221">
        <v>1</v>
      </c>
      <c r="L30" s="221">
        <v>909930</v>
      </c>
      <c r="M30" s="220" t="s">
        <v>202</v>
      </c>
    </row>
    <row r="31" spans="1:13" x14ac:dyDescent="0.25">
      <c r="A31" s="220" t="s">
        <v>155</v>
      </c>
      <c r="B31" s="220" t="s">
        <v>190</v>
      </c>
      <c r="C31" s="220" t="s">
        <v>172</v>
      </c>
      <c r="D31" s="220" t="s">
        <v>184</v>
      </c>
      <c r="E31" s="221">
        <v>1105480</v>
      </c>
      <c r="F31" s="222"/>
      <c r="G31" s="222"/>
      <c r="H31" s="222"/>
      <c r="I31" s="222"/>
      <c r="J31" s="222"/>
      <c r="K31" s="222"/>
      <c r="L31" s="221">
        <v>0</v>
      </c>
      <c r="M31" s="220" t="s">
        <v>201</v>
      </c>
    </row>
    <row r="32" spans="1:13" x14ac:dyDescent="0.25">
      <c r="A32" s="220" t="s">
        <v>155</v>
      </c>
      <c r="B32" s="220" t="s">
        <v>105</v>
      </c>
      <c r="C32" s="220" t="s">
        <v>172</v>
      </c>
      <c r="D32" s="220" t="s">
        <v>107</v>
      </c>
      <c r="E32" s="221">
        <v>1424750</v>
      </c>
      <c r="F32" s="222"/>
      <c r="G32" s="222"/>
      <c r="H32" s="222"/>
      <c r="I32" s="222"/>
      <c r="J32" s="222"/>
      <c r="K32" s="222"/>
      <c r="L32" s="221">
        <v>0</v>
      </c>
      <c r="M32" s="220" t="s">
        <v>201</v>
      </c>
    </row>
    <row r="33" spans="1:13" x14ac:dyDescent="0.25">
      <c r="A33" s="220" t="s">
        <v>155</v>
      </c>
      <c r="B33" s="220" t="s">
        <v>172</v>
      </c>
      <c r="C33" s="220" t="s">
        <v>190</v>
      </c>
      <c r="D33" s="220" t="s">
        <v>258</v>
      </c>
      <c r="E33" s="221">
        <v>0</v>
      </c>
      <c r="F33" s="221">
        <v>0</v>
      </c>
      <c r="G33" s="222"/>
      <c r="H33" s="221">
        <v>0</v>
      </c>
      <c r="I33" s="222"/>
      <c r="J33" s="221">
        <v>0</v>
      </c>
      <c r="K33" s="222"/>
      <c r="L33" s="221">
        <v>0</v>
      </c>
      <c r="M33" s="220" t="s">
        <v>201</v>
      </c>
    </row>
    <row r="34" spans="1:13" x14ac:dyDescent="0.25">
      <c r="A34" s="220" t="s">
        <v>155</v>
      </c>
      <c r="B34" s="220" t="s">
        <v>105</v>
      </c>
      <c r="C34" s="220" t="s">
        <v>147</v>
      </c>
      <c r="D34" s="220" t="s">
        <v>107</v>
      </c>
      <c r="E34" s="221">
        <v>949100</v>
      </c>
      <c r="F34" s="221">
        <v>949100</v>
      </c>
      <c r="G34" s="221">
        <v>1</v>
      </c>
      <c r="H34" s="221">
        <v>949100</v>
      </c>
      <c r="I34" s="221">
        <v>1</v>
      </c>
      <c r="J34" s="221">
        <v>776536.36363636365</v>
      </c>
      <c r="K34" s="221">
        <v>0.81818181818181823</v>
      </c>
      <c r="L34" s="221">
        <v>0</v>
      </c>
      <c r="M34" s="220" t="s">
        <v>201</v>
      </c>
    </row>
    <row r="35" spans="1:13" x14ac:dyDescent="0.25">
      <c r="A35" s="220" t="s">
        <v>155</v>
      </c>
      <c r="B35" s="220" t="s">
        <v>105</v>
      </c>
      <c r="C35" s="220" t="s">
        <v>47</v>
      </c>
      <c r="D35" s="220" t="s">
        <v>107</v>
      </c>
      <c r="E35" s="221">
        <v>398423.89138000004</v>
      </c>
      <c r="F35" s="222"/>
      <c r="G35" s="222"/>
      <c r="H35" s="222"/>
      <c r="I35" s="222"/>
      <c r="J35" s="222"/>
      <c r="K35" s="222"/>
      <c r="L35" s="221">
        <v>0</v>
      </c>
      <c r="M35" s="220" t="s">
        <v>201</v>
      </c>
    </row>
    <row r="36" spans="1:13" x14ac:dyDescent="0.25">
      <c r="A36" s="220" t="s">
        <v>155</v>
      </c>
      <c r="B36" s="220" t="s">
        <v>47</v>
      </c>
      <c r="C36" s="220" t="s">
        <v>48</v>
      </c>
      <c r="D36" s="220" t="s">
        <v>49</v>
      </c>
      <c r="E36" s="221">
        <v>24226.838100000015</v>
      </c>
      <c r="F36" s="221">
        <v>24226.838100000015</v>
      </c>
      <c r="G36" s="221">
        <v>1</v>
      </c>
      <c r="H36" s="221">
        <v>24226.838100000015</v>
      </c>
      <c r="I36" s="221">
        <v>1</v>
      </c>
      <c r="J36" s="221">
        <v>24226.838100000015</v>
      </c>
      <c r="K36" s="221">
        <v>1</v>
      </c>
      <c r="L36" s="221">
        <v>24226.838100000015</v>
      </c>
      <c r="M36" s="220" t="s">
        <v>202</v>
      </c>
    </row>
    <row r="37" spans="1:13" x14ac:dyDescent="0.25">
      <c r="A37" s="220" t="s">
        <v>155</v>
      </c>
      <c r="B37" s="220" t="s">
        <v>47</v>
      </c>
      <c r="C37" s="220" t="s">
        <v>48</v>
      </c>
      <c r="D37" s="220" t="s">
        <v>168</v>
      </c>
      <c r="E37" s="221">
        <v>14356.644800000009</v>
      </c>
      <c r="F37" s="221">
        <v>14356.644800000009</v>
      </c>
      <c r="G37" s="221">
        <v>1</v>
      </c>
      <c r="H37" s="221">
        <v>14356.644800000009</v>
      </c>
      <c r="I37" s="221">
        <v>1</v>
      </c>
      <c r="J37" s="221">
        <v>14356.644800000009</v>
      </c>
      <c r="K37" s="221">
        <v>1</v>
      </c>
      <c r="L37" s="221">
        <v>14356.644800000009</v>
      </c>
      <c r="M37" s="220" t="s">
        <v>202</v>
      </c>
    </row>
    <row r="38" spans="1:13" x14ac:dyDescent="0.25">
      <c r="A38" s="220" t="s">
        <v>155</v>
      </c>
      <c r="B38" s="220" t="s">
        <v>105</v>
      </c>
      <c r="C38" s="220" t="s">
        <v>179</v>
      </c>
      <c r="D38" s="220" t="s">
        <v>107</v>
      </c>
      <c r="E38" s="221">
        <v>270673.31</v>
      </c>
      <c r="F38" s="221">
        <v>270673.31</v>
      </c>
      <c r="G38" s="221">
        <v>1</v>
      </c>
      <c r="H38" s="221">
        <v>270673.31</v>
      </c>
      <c r="I38" s="221">
        <v>1</v>
      </c>
      <c r="J38" s="221">
        <v>270673.31</v>
      </c>
      <c r="K38" s="221">
        <v>1</v>
      </c>
      <c r="L38" s="221">
        <v>270673.31</v>
      </c>
      <c r="M38" s="220" t="s">
        <v>202</v>
      </c>
    </row>
    <row r="39" spans="1:13" x14ac:dyDescent="0.25">
      <c r="A39" s="220" t="s">
        <v>155</v>
      </c>
      <c r="B39" s="220" t="s">
        <v>105</v>
      </c>
      <c r="C39" s="220" t="s">
        <v>180</v>
      </c>
      <c r="D39" s="220" t="s">
        <v>107</v>
      </c>
      <c r="E39" s="221">
        <v>1586230</v>
      </c>
      <c r="F39" s="221">
        <v>1586230</v>
      </c>
      <c r="G39" s="221">
        <v>1</v>
      </c>
      <c r="H39" s="221">
        <v>1586230</v>
      </c>
      <c r="I39" s="221">
        <v>1</v>
      </c>
      <c r="J39" s="221">
        <v>1586230</v>
      </c>
      <c r="K39" s="221">
        <v>1</v>
      </c>
      <c r="L39" s="221">
        <v>1586230</v>
      </c>
      <c r="M39" s="220" t="s">
        <v>202</v>
      </c>
    </row>
    <row r="40" spans="1:13" x14ac:dyDescent="0.25">
      <c r="A40" s="220" t="s">
        <v>155</v>
      </c>
      <c r="B40" s="220" t="s">
        <v>180</v>
      </c>
      <c r="C40" s="220" t="s">
        <v>180</v>
      </c>
      <c r="D40" s="220" t="s">
        <v>252</v>
      </c>
      <c r="E40" s="221">
        <v>1571.3225315749999</v>
      </c>
      <c r="F40" s="221">
        <v>1571.3225315749999</v>
      </c>
      <c r="G40" s="221">
        <v>1</v>
      </c>
      <c r="H40" s="221">
        <v>1571.3225315749999</v>
      </c>
      <c r="I40" s="221">
        <v>1</v>
      </c>
      <c r="J40" s="221">
        <v>1571.3225315749999</v>
      </c>
      <c r="K40" s="221">
        <v>1</v>
      </c>
      <c r="L40" s="221">
        <v>1571.3225315749999</v>
      </c>
      <c r="M40" s="220" t="s">
        <v>202</v>
      </c>
    </row>
    <row r="41" spans="1:13" x14ac:dyDescent="0.25">
      <c r="A41" s="220" t="s">
        <v>155</v>
      </c>
      <c r="B41" s="220" t="s">
        <v>181</v>
      </c>
      <c r="C41" s="220" t="s">
        <v>181</v>
      </c>
      <c r="D41" s="220" t="s">
        <v>84</v>
      </c>
      <c r="E41" s="221">
        <v>231366.76</v>
      </c>
      <c r="F41" s="221">
        <v>231366.75872000004</v>
      </c>
      <c r="G41" s="221">
        <v>0.9999999944676583</v>
      </c>
      <c r="H41" s="221">
        <v>231366.75872000004</v>
      </c>
      <c r="I41" s="221">
        <v>0.9999999944676583</v>
      </c>
      <c r="J41" s="221">
        <v>231366.75872000004</v>
      </c>
      <c r="K41" s="221">
        <v>0.9999999944676583</v>
      </c>
      <c r="L41" s="221">
        <v>0</v>
      </c>
      <c r="M41" s="220" t="s">
        <v>201</v>
      </c>
    </row>
    <row r="42" spans="1:13" x14ac:dyDescent="0.25">
      <c r="A42" s="220" t="s">
        <v>155</v>
      </c>
      <c r="B42" s="220" t="s">
        <v>105</v>
      </c>
      <c r="C42" s="220" t="s">
        <v>181</v>
      </c>
      <c r="D42" s="220" t="s">
        <v>107</v>
      </c>
      <c r="E42" s="221">
        <v>231366.76</v>
      </c>
      <c r="F42" s="221">
        <v>231366.76</v>
      </c>
      <c r="G42" s="221">
        <v>1</v>
      </c>
      <c r="H42" s="221">
        <v>231366.76</v>
      </c>
      <c r="I42" s="221">
        <v>1</v>
      </c>
      <c r="J42" s="221">
        <v>231366.76</v>
      </c>
      <c r="K42" s="221">
        <v>1</v>
      </c>
      <c r="L42" s="221">
        <v>231366.76</v>
      </c>
      <c r="M42" s="220" t="s">
        <v>202</v>
      </c>
    </row>
    <row r="43" spans="1:13" x14ac:dyDescent="0.25">
      <c r="A43" s="220" t="s">
        <v>155</v>
      </c>
      <c r="B43" s="220" t="s">
        <v>105</v>
      </c>
      <c r="C43" s="220" t="s">
        <v>182</v>
      </c>
      <c r="D43" s="220" t="s">
        <v>107</v>
      </c>
      <c r="E43" s="221">
        <v>1407060</v>
      </c>
      <c r="F43" s="222"/>
      <c r="G43" s="222"/>
      <c r="H43" s="222"/>
      <c r="I43" s="222"/>
      <c r="J43" s="222"/>
      <c r="K43" s="222"/>
      <c r="L43" s="221">
        <v>0</v>
      </c>
      <c r="M43" s="220" t="s">
        <v>201</v>
      </c>
    </row>
    <row r="44" spans="1:13" x14ac:dyDescent="0.25">
      <c r="A44" s="220" t="s">
        <v>155</v>
      </c>
      <c r="B44" s="220" t="s">
        <v>52</v>
      </c>
      <c r="C44" s="220" t="s">
        <v>182</v>
      </c>
      <c r="D44" s="220" t="s">
        <v>84</v>
      </c>
      <c r="E44" s="221">
        <v>0</v>
      </c>
      <c r="F44" s="221">
        <v>0</v>
      </c>
      <c r="G44" s="222"/>
      <c r="H44" s="221">
        <v>0</v>
      </c>
      <c r="I44" s="222"/>
      <c r="J44" s="221">
        <v>0</v>
      </c>
      <c r="K44" s="222"/>
      <c r="L44" s="221">
        <v>0</v>
      </c>
      <c r="M44" s="220" t="s">
        <v>201</v>
      </c>
    </row>
    <row r="45" spans="1:13" x14ac:dyDescent="0.25">
      <c r="A45" s="220" t="s">
        <v>155</v>
      </c>
      <c r="B45" s="220" t="s">
        <v>105</v>
      </c>
      <c r="C45" s="220" t="s">
        <v>183</v>
      </c>
      <c r="D45" s="220" t="s">
        <v>107</v>
      </c>
      <c r="E45" s="221">
        <v>1425220</v>
      </c>
      <c r="F45" s="222"/>
      <c r="G45" s="222"/>
      <c r="H45" s="222"/>
      <c r="I45" s="222"/>
      <c r="J45" s="222"/>
      <c r="K45" s="222"/>
      <c r="L45" s="221">
        <v>0</v>
      </c>
      <c r="M45" s="220" t="s">
        <v>201</v>
      </c>
    </row>
    <row r="46" spans="1:13" x14ac:dyDescent="0.25">
      <c r="A46" s="220" t="s">
        <v>155</v>
      </c>
      <c r="B46" s="220" t="s">
        <v>52</v>
      </c>
      <c r="C46" s="220" t="s">
        <v>183</v>
      </c>
      <c r="D46" s="220" t="s">
        <v>84</v>
      </c>
      <c r="E46" s="221">
        <v>0</v>
      </c>
      <c r="F46" s="221">
        <v>0</v>
      </c>
      <c r="G46" s="222"/>
      <c r="H46" s="221">
        <v>0</v>
      </c>
      <c r="I46" s="222"/>
      <c r="J46" s="221">
        <v>0</v>
      </c>
      <c r="K46" s="222"/>
      <c r="L46" s="221">
        <v>0</v>
      </c>
      <c r="M46" s="220" t="s">
        <v>201</v>
      </c>
    </row>
    <row r="47" spans="1:13" x14ac:dyDescent="0.25">
      <c r="A47" s="220" t="s">
        <v>155</v>
      </c>
      <c r="B47" s="220" t="s">
        <v>44</v>
      </c>
      <c r="C47" s="220" t="s">
        <v>169</v>
      </c>
      <c r="D47" s="220" t="s">
        <v>46</v>
      </c>
      <c r="E47" s="221">
        <v>111189.83999999997</v>
      </c>
      <c r="F47" s="221">
        <v>111189.83999999997</v>
      </c>
      <c r="G47" s="221">
        <v>1</v>
      </c>
      <c r="H47" s="221">
        <v>111189.83999999997</v>
      </c>
      <c r="I47" s="221">
        <v>1</v>
      </c>
      <c r="J47" s="221">
        <v>111189.83999999997</v>
      </c>
      <c r="K47" s="221">
        <v>1</v>
      </c>
      <c r="L47" s="221">
        <v>111189.83999999997</v>
      </c>
      <c r="M47" s="220" t="s">
        <v>202</v>
      </c>
    </row>
    <row r="48" spans="1:13" x14ac:dyDescent="0.25">
      <c r="A48" s="220" t="s">
        <v>155</v>
      </c>
      <c r="B48" s="220" t="s">
        <v>44</v>
      </c>
      <c r="C48" s="220" t="s">
        <v>85</v>
      </c>
      <c r="D48" s="220" t="s">
        <v>46</v>
      </c>
      <c r="E48" s="221">
        <v>112594.33999999989</v>
      </c>
      <c r="F48" s="221">
        <v>112594.33999999989</v>
      </c>
      <c r="G48" s="221">
        <v>1</v>
      </c>
      <c r="H48" s="221">
        <v>112594.33999999989</v>
      </c>
      <c r="I48" s="221">
        <v>1</v>
      </c>
      <c r="J48" s="221">
        <v>112594.33999999989</v>
      </c>
      <c r="K48" s="221">
        <v>1</v>
      </c>
      <c r="L48" s="221">
        <v>112594.33999999989</v>
      </c>
      <c r="M48" s="220" t="s">
        <v>202</v>
      </c>
    </row>
    <row r="49" spans="1:13" x14ac:dyDescent="0.25">
      <c r="A49" s="220" t="s">
        <v>155</v>
      </c>
      <c r="B49" s="220" t="s">
        <v>44</v>
      </c>
      <c r="C49" s="220" t="s">
        <v>82</v>
      </c>
      <c r="D49" s="220" t="s">
        <v>46</v>
      </c>
      <c r="E49" s="221">
        <v>103605.23999999985</v>
      </c>
      <c r="F49" s="221">
        <v>103605.23999999985</v>
      </c>
      <c r="G49" s="221">
        <v>1</v>
      </c>
      <c r="H49" s="221">
        <v>103605.23999999985</v>
      </c>
      <c r="I49" s="221">
        <v>1</v>
      </c>
      <c r="J49" s="221">
        <v>103605.23999999985</v>
      </c>
      <c r="K49" s="221">
        <v>1</v>
      </c>
      <c r="L49" s="221">
        <v>103605.23999999985</v>
      </c>
      <c r="M49" s="220" t="s">
        <v>202</v>
      </c>
    </row>
    <row r="50" spans="1:13" x14ac:dyDescent="0.25">
      <c r="A50" s="220" t="s">
        <v>155</v>
      </c>
      <c r="B50" s="220" t="s">
        <v>44</v>
      </c>
      <c r="C50" s="220" t="s">
        <v>81</v>
      </c>
      <c r="D50" s="220" t="s">
        <v>46</v>
      </c>
      <c r="E50" s="221">
        <v>95925.059999999983</v>
      </c>
      <c r="F50" s="221">
        <v>95925.059999999983</v>
      </c>
      <c r="G50" s="221">
        <v>1</v>
      </c>
      <c r="H50" s="221">
        <v>95925.059999999983</v>
      </c>
      <c r="I50" s="221">
        <v>1</v>
      </c>
      <c r="J50" s="221">
        <v>95925.059999999983</v>
      </c>
      <c r="K50" s="221">
        <v>1</v>
      </c>
      <c r="L50" s="221">
        <v>95925.059999999983</v>
      </c>
      <c r="M50" s="220" t="s">
        <v>202</v>
      </c>
    </row>
    <row r="51" spans="1:13" x14ac:dyDescent="0.25">
      <c r="A51" s="220" t="s">
        <v>155</v>
      </c>
      <c r="B51" s="220" t="s">
        <v>44</v>
      </c>
      <c r="C51" s="220" t="s">
        <v>75</v>
      </c>
      <c r="D51" s="220" t="s">
        <v>46</v>
      </c>
      <c r="E51" s="221">
        <v>95809.140000000101</v>
      </c>
      <c r="F51" s="221">
        <v>95809.140000000101</v>
      </c>
      <c r="G51" s="221">
        <v>1</v>
      </c>
      <c r="H51" s="221">
        <v>95809.140000000101</v>
      </c>
      <c r="I51" s="221">
        <v>1</v>
      </c>
      <c r="J51" s="221">
        <v>95809.140000000101</v>
      </c>
      <c r="K51" s="221">
        <v>1</v>
      </c>
      <c r="L51" s="221">
        <v>95809.140000000101</v>
      </c>
      <c r="M51" s="220" t="s">
        <v>202</v>
      </c>
    </row>
    <row r="52" spans="1:13" x14ac:dyDescent="0.25">
      <c r="A52" s="220" t="s">
        <v>155</v>
      </c>
      <c r="B52" s="220" t="s">
        <v>44</v>
      </c>
      <c r="C52" s="220" t="s">
        <v>72</v>
      </c>
      <c r="D52" s="220" t="s">
        <v>46</v>
      </c>
      <c r="E52" s="221">
        <v>95330.38367840006</v>
      </c>
      <c r="F52" s="221">
        <v>95330.38367840006</v>
      </c>
      <c r="G52" s="221">
        <v>1</v>
      </c>
      <c r="H52" s="221">
        <v>95330.38367840006</v>
      </c>
      <c r="I52" s="221">
        <v>1</v>
      </c>
      <c r="J52" s="221">
        <v>95330.38367840006</v>
      </c>
      <c r="K52" s="221">
        <v>1</v>
      </c>
      <c r="L52" s="221">
        <v>95330.38367840006</v>
      </c>
      <c r="M52" s="220" t="s">
        <v>202</v>
      </c>
    </row>
    <row r="53" spans="1:13" x14ac:dyDescent="0.25">
      <c r="A53" s="220" t="s">
        <v>155</v>
      </c>
      <c r="B53" s="220" t="s">
        <v>44</v>
      </c>
      <c r="C53" s="220" t="s">
        <v>71</v>
      </c>
      <c r="D53" s="220" t="s">
        <v>46</v>
      </c>
      <c r="E53" s="221">
        <v>134751.15000000011</v>
      </c>
      <c r="F53" s="221">
        <v>134751.15000000011</v>
      </c>
      <c r="G53" s="221">
        <v>1</v>
      </c>
      <c r="H53" s="221">
        <v>134751.15000000011</v>
      </c>
      <c r="I53" s="221">
        <v>1</v>
      </c>
      <c r="J53" s="221">
        <v>134751.15000000011</v>
      </c>
      <c r="K53" s="221">
        <v>1</v>
      </c>
      <c r="L53" s="221">
        <v>134751.15000000011</v>
      </c>
      <c r="M53" s="220" t="s">
        <v>202</v>
      </c>
    </row>
    <row r="54" spans="1:13" x14ac:dyDescent="0.25">
      <c r="A54" s="220" t="s">
        <v>155</v>
      </c>
      <c r="B54" s="220" t="s">
        <v>44</v>
      </c>
      <c r="C54" s="220" t="s">
        <v>45</v>
      </c>
      <c r="D54" s="220" t="s">
        <v>46</v>
      </c>
      <c r="E54" s="221">
        <v>68960.59000000004</v>
      </c>
      <c r="F54" s="221">
        <v>68960.59000000004</v>
      </c>
      <c r="G54" s="221">
        <v>1</v>
      </c>
      <c r="H54" s="221">
        <v>68960.59000000004</v>
      </c>
      <c r="I54" s="221">
        <v>1</v>
      </c>
      <c r="J54" s="221">
        <v>68960.59000000004</v>
      </c>
      <c r="K54" s="221">
        <v>1</v>
      </c>
      <c r="L54" s="221">
        <v>68960.59000000004</v>
      </c>
      <c r="M54" s="220" t="s">
        <v>202</v>
      </c>
    </row>
    <row r="55" spans="1:13" x14ac:dyDescent="0.25">
      <c r="A55" s="220" t="s">
        <v>155</v>
      </c>
      <c r="B55" s="220" t="s">
        <v>52</v>
      </c>
      <c r="C55" s="220" t="s">
        <v>76</v>
      </c>
      <c r="D55" s="220" t="s">
        <v>78</v>
      </c>
      <c r="E55" s="221">
        <v>81390.694736842081</v>
      </c>
      <c r="F55" s="221">
        <v>20347.67368421052</v>
      </c>
      <c r="G55" s="221">
        <v>0.25</v>
      </c>
      <c r="H55" s="221">
        <v>3391.2789473684197</v>
      </c>
      <c r="I55" s="221">
        <v>4.1666666666666664E-2</v>
      </c>
      <c r="J55" s="221">
        <v>3391.2789473684197</v>
      </c>
      <c r="K55" s="221">
        <v>4.1666666666666664E-2</v>
      </c>
      <c r="L55" s="221">
        <v>0</v>
      </c>
      <c r="M55" s="220" t="s">
        <v>201</v>
      </c>
    </row>
    <row r="56" spans="1:13" ht="45" x14ac:dyDescent="0.25">
      <c r="A56" s="220" t="s">
        <v>155</v>
      </c>
      <c r="B56" s="220" t="s">
        <v>52</v>
      </c>
      <c r="C56" s="220" t="s">
        <v>76</v>
      </c>
      <c r="D56" s="220" t="s">
        <v>197</v>
      </c>
      <c r="E56" s="221">
        <v>4521.7052631578936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0" t="s">
        <v>201</v>
      </c>
    </row>
    <row r="57" spans="1:13" ht="45" x14ac:dyDescent="0.25">
      <c r="A57" s="220" t="s">
        <v>155</v>
      </c>
      <c r="B57" s="220" t="s">
        <v>52</v>
      </c>
      <c r="C57" s="220" t="s">
        <v>76</v>
      </c>
      <c r="D57" s="220" t="s">
        <v>196</v>
      </c>
      <c r="E57" s="221">
        <v>4521.7052631578936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0" t="s">
        <v>201</v>
      </c>
    </row>
    <row r="58" spans="1:13" x14ac:dyDescent="0.25">
      <c r="A58" s="220" t="s">
        <v>155</v>
      </c>
      <c r="B58" s="220" t="s">
        <v>52</v>
      </c>
      <c r="C58" s="220" t="s">
        <v>76</v>
      </c>
      <c r="D58" s="220" t="s">
        <v>43</v>
      </c>
      <c r="E58" s="221">
        <v>11304.263157894733</v>
      </c>
      <c r="F58" s="221">
        <v>0</v>
      </c>
      <c r="G58" s="221">
        <v>0</v>
      </c>
      <c r="H58" s="221">
        <v>0</v>
      </c>
      <c r="I58" s="221">
        <v>0</v>
      </c>
      <c r="J58" s="221">
        <v>0</v>
      </c>
      <c r="K58" s="221">
        <v>0</v>
      </c>
      <c r="L58" s="221">
        <v>0</v>
      </c>
      <c r="M58" s="220" t="s">
        <v>201</v>
      </c>
    </row>
    <row r="59" spans="1:13" x14ac:dyDescent="0.25">
      <c r="A59" s="220" t="s">
        <v>155</v>
      </c>
      <c r="B59" s="220" t="s">
        <v>52</v>
      </c>
      <c r="C59" s="220" t="s">
        <v>76</v>
      </c>
      <c r="D59" s="220" t="s">
        <v>77</v>
      </c>
      <c r="E59" s="221">
        <v>5652.1315789473665</v>
      </c>
      <c r="F59" s="221">
        <v>5652.1315789473665</v>
      </c>
      <c r="G59" s="221">
        <v>1</v>
      </c>
      <c r="H59" s="221">
        <v>1130.4263157894734</v>
      </c>
      <c r="I59" s="221">
        <v>0.2</v>
      </c>
      <c r="J59" s="221">
        <v>0</v>
      </c>
      <c r="K59" s="221">
        <v>0</v>
      </c>
      <c r="L59" s="221">
        <v>0</v>
      </c>
      <c r="M59" s="220" t="s">
        <v>201</v>
      </c>
    </row>
    <row r="60" spans="1:13" x14ac:dyDescent="0.25">
      <c r="A60" s="220" t="s">
        <v>155</v>
      </c>
      <c r="B60" s="220" t="s">
        <v>52</v>
      </c>
      <c r="C60" s="220" t="s">
        <v>80</v>
      </c>
      <c r="D60" s="220" t="s">
        <v>78</v>
      </c>
      <c r="E60" s="221">
        <v>45407.353043478259</v>
      </c>
      <c r="F60" s="221">
        <v>45407.353043478259</v>
      </c>
      <c r="G60" s="221">
        <v>1</v>
      </c>
      <c r="H60" s="221">
        <v>45407.353043478259</v>
      </c>
      <c r="I60" s="221">
        <v>1</v>
      </c>
      <c r="J60" s="221">
        <v>42884.722318840577</v>
      </c>
      <c r="K60" s="221">
        <v>0.94444444444444442</v>
      </c>
      <c r="L60" s="221">
        <v>0</v>
      </c>
      <c r="M60" s="220" t="s">
        <v>201</v>
      </c>
    </row>
    <row r="61" spans="1:13" x14ac:dyDescent="0.25">
      <c r="A61" s="220" t="s">
        <v>155</v>
      </c>
      <c r="B61" s="220" t="s">
        <v>52</v>
      </c>
      <c r="C61" s="220" t="s">
        <v>80</v>
      </c>
      <c r="D61" s="220" t="s">
        <v>77</v>
      </c>
      <c r="E61" s="221">
        <v>1261.3153623188405</v>
      </c>
      <c r="F61" s="221">
        <v>1261.3153623188405</v>
      </c>
      <c r="G61" s="221">
        <v>1</v>
      </c>
      <c r="H61" s="221">
        <v>1261.3153623188405</v>
      </c>
      <c r="I61" s="221">
        <v>1</v>
      </c>
      <c r="J61" s="221">
        <v>0</v>
      </c>
      <c r="K61" s="221">
        <v>0</v>
      </c>
      <c r="L61" s="221">
        <v>0</v>
      </c>
      <c r="M61" s="220" t="s">
        <v>201</v>
      </c>
    </row>
    <row r="62" spans="1:13" ht="45" x14ac:dyDescent="0.25">
      <c r="A62" s="220" t="s">
        <v>155</v>
      </c>
      <c r="B62" s="220" t="s">
        <v>52</v>
      </c>
      <c r="C62" s="220" t="s">
        <v>80</v>
      </c>
      <c r="D62" s="220" t="s">
        <v>196</v>
      </c>
      <c r="E62" s="221">
        <v>1261.3153623188405</v>
      </c>
      <c r="F62" s="221">
        <v>1261.3153623188405</v>
      </c>
      <c r="G62" s="221">
        <v>1</v>
      </c>
      <c r="H62" s="221">
        <v>1261.3153623188405</v>
      </c>
      <c r="I62" s="221">
        <v>1</v>
      </c>
      <c r="J62" s="221">
        <v>1261.3153623188405</v>
      </c>
      <c r="K62" s="221">
        <v>1</v>
      </c>
      <c r="L62" s="221">
        <v>1261.3153623188405</v>
      </c>
      <c r="M62" s="220" t="s">
        <v>202</v>
      </c>
    </row>
    <row r="63" spans="1:13" x14ac:dyDescent="0.25">
      <c r="A63" s="220" t="s">
        <v>155</v>
      </c>
      <c r="B63" s="220" t="s">
        <v>52</v>
      </c>
      <c r="C63" s="220" t="s">
        <v>80</v>
      </c>
      <c r="D63" s="220" t="s">
        <v>79</v>
      </c>
      <c r="E63" s="221">
        <v>30271.568695652171</v>
      </c>
      <c r="F63" s="221">
        <v>25226.307246376811</v>
      </c>
      <c r="G63" s="221">
        <v>0.83333333333333337</v>
      </c>
      <c r="H63" s="221">
        <v>25226.307246376811</v>
      </c>
      <c r="I63" s="221">
        <v>0.83333333333333337</v>
      </c>
      <c r="J63" s="221">
        <v>21442.361159420288</v>
      </c>
      <c r="K63" s="221">
        <v>0.70833333333333337</v>
      </c>
      <c r="L63" s="221">
        <v>0</v>
      </c>
      <c r="M63" s="220" t="s">
        <v>201</v>
      </c>
    </row>
    <row r="64" spans="1:13" ht="45" x14ac:dyDescent="0.25">
      <c r="A64" s="220" t="s">
        <v>155</v>
      </c>
      <c r="B64" s="220" t="s">
        <v>52</v>
      </c>
      <c r="C64" s="220" t="s">
        <v>80</v>
      </c>
      <c r="D64" s="220" t="s">
        <v>197</v>
      </c>
      <c r="E64" s="221">
        <v>8829.2075362318828</v>
      </c>
      <c r="F64" s="221">
        <v>6306.5768115942019</v>
      </c>
      <c r="G64" s="221">
        <v>0.7142857142857143</v>
      </c>
      <c r="H64" s="221">
        <v>6306.5768115942019</v>
      </c>
      <c r="I64" s="221">
        <v>0.7142857142857143</v>
      </c>
      <c r="J64" s="221">
        <v>6306.5768115942019</v>
      </c>
      <c r="K64" s="221">
        <v>0.7142857142857143</v>
      </c>
      <c r="L64" s="221">
        <v>0</v>
      </c>
      <c r="M64" s="220" t="s">
        <v>201</v>
      </c>
    </row>
    <row r="65" spans="1:13" x14ac:dyDescent="0.25">
      <c r="A65" s="220" t="s">
        <v>155</v>
      </c>
      <c r="B65" s="220" t="s">
        <v>52</v>
      </c>
      <c r="C65" s="220" t="s">
        <v>83</v>
      </c>
      <c r="D65" s="220" t="s">
        <v>89</v>
      </c>
      <c r="E65" s="221">
        <v>4898.2925373134331</v>
      </c>
      <c r="F65" s="221">
        <v>4898.2925373134331</v>
      </c>
      <c r="G65" s="221">
        <v>1</v>
      </c>
      <c r="H65" s="221">
        <v>0</v>
      </c>
      <c r="I65" s="221">
        <v>0</v>
      </c>
      <c r="J65" s="221">
        <v>0</v>
      </c>
      <c r="K65" s="221">
        <v>0</v>
      </c>
      <c r="L65" s="221">
        <v>0</v>
      </c>
      <c r="M65" s="220" t="s">
        <v>201</v>
      </c>
    </row>
    <row r="66" spans="1:13" x14ac:dyDescent="0.25">
      <c r="A66" s="220" t="s">
        <v>155</v>
      </c>
      <c r="B66" s="220" t="s">
        <v>52</v>
      </c>
      <c r="C66" s="220" t="s">
        <v>83</v>
      </c>
      <c r="D66" s="220" t="s">
        <v>78</v>
      </c>
      <c r="E66" s="221">
        <v>55105.791044776124</v>
      </c>
      <c r="F66" s="221">
        <v>55105.791044776124</v>
      </c>
      <c r="G66" s="221">
        <v>1</v>
      </c>
      <c r="H66" s="221">
        <v>20817.743283582091</v>
      </c>
      <c r="I66" s="221">
        <v>0.37777777777777777</v>
      </c>
      <c r="J66" s="221">
        <v>17144.023880597018</v>
      </c>
      <c r="K66" s="221">
        <v>0.31111111111111117</v>
      </c>
      <c r="L66" s="221">
        <v>0</v>
      </c>
      <c r="M66" s="220" t="s">
        <v>201</v>
      </c>
    </row>
    <row r="67" spans="1:13" ht="45" x14ac:dyDescent="0.25">
      <c r="A67" s="220" t="s">
        <v>155</v>
      </c>
      <c r="B67" s="220" t="s">
        <v>52</v>
      </c>
      <c r="C67" s="220" t="s">
        <v>83</v>
      </c>
      <c r="D67" s="220" t="s">
        <v>196</v>
      </c>
      <c r="E67" s="221">
        <v>22042.31641791045</v>
      </c>
      <c r="F67" s="221">
        <v>20817.743283582091</v>
      </c>
      <c r="G67" s="221">
        <v>0.94444444444444442</v>
      </c>
      <c r="H67" s="221">
        <v>0</v>
      </c>
      <c r="I67" s="221">
        <v>0</v>
      </c>
      <c r="J67" s="221">
        <v>0</v>
      </c>
      <c r="K67" s="221">
        <v>0</v>
      </c>
      <c r="L67" s="221">
        <v>0</v>
      </c>
      <c r="M67" s="220" t="s">
        <v>201</v>
      </c>
    </row>
    <row r="68" spans="1:13" x14ac:dyDescent="0.25">
      <c r="A68" s="220" t="s">
        <v>155</v>
      </c>
      <c r="B68" s="220" t="s">
        <v>52</v>
      </c>
      <c r="C68" s="220" t="s">
        <v>86</v>
      </c>
      <c r="D68" s="220" t="s">
        <v>78</v>
      </c>
      <c r="E68" s="221">
        <v>80497.16</v>
      </c>
      <c r="F68" s="221">
        <v>80497.16</v>
      </c>
      <c r="G68" s="221">
        <v>1</v>
      </c>
      <c r="H68" s="221">
        <v>26832.386666666665</v>
      </c>
      <c r="I68" s="221">
        <v>0.33333333333333331</v>
      </c>
      <c r="J68" s="221">
        <v>26832.386666666665</v>
      </c>
      <c r="K68" s="221">
        <v>0.33333333333333331</v>
      </c>
      <c r="L68" s="221">
        <v>0</v>
      </c>
      <c r="M68" s="220" t="s">
        <v>201</v>
      </c>
    </row>
    <row r="69" spans="1:13" x14ac:dyDescent="0.25">
      <c r="A69" s="220" t="s">
        <v>155</v>
      </c>
      <c r="B69" s="220" t="s">
        <v>52</v>
      </c>
      <c r="C69" s="220" t="s">
        <v>96</v>
      </c>
      <c r="D69" s="220" t="s">
        <v>78</v>
      </c>
      <c r="E69" s="221">
        <v>55990.299677419353</v>
      </c>
      <c r="F69" s="221">
        <v>17227.784516129032</v>
      </c>
      <c r="G69" s="221">
        <v>0.30769230769230771</v>
      </c>
      <c r="H69" s="221">
        <v>17227.784516129032</v>
      </c>
      <c r="I69" s="221">
        <v>0.30769230769230771</v>
      </c>
      <c r="J69" s="221">
        <v>17227.784516129032</v>
      </c>
      <c r="K69" s="221">
        <v>0.30769230769230771</v>
      </c>
      <c r="L69" s="221">
        <v>0</v>
      </c>
      <c r="M69" s="220" t="s">
        <v>201</v>
      </c>
    </row>
    <row r="70" spans="1:13" ht="45" x14ac:dyDescent="0.25">
      <c r="A70" s="220" t="s">
        <v>155</v>
      </c>
      <c r="B70" s="220" t="s">
        <v>52</v>
      </c>
      <c r="C70" s="220" t="s">
        <v>96</v>
      </c>
      <c r="D70" s="220" t="s">
        <v>197</v>
      </c>
      <c r="E70" s="221">
        <v>7178.2435483870959</v>
      </c>
      <c r="F70" s="221">
        <v>0</v>
      </c>
      <c r="G70" s="221">
        <v>0</v>
      </c>
      <c r="H70" s="221">
        <v>0</v>
      </c>
      <c r="I70" s="221">
        <v>0</v>
      </c>
      <c r="J70" s="221">
        <v>0</v>
      </c>
      <c r="K70" s="221">
        <v>0</v>
      </c>
      <c r="L70" s="221">
        <v>0</v>
      </c>
      <c r="M70" s="220" t="s">
        <v>201</v>
      </c>
    </row>
    <row r="71" spans="1:13" ht="45" x14ac:dyDescent="0.25">
      <c r="A71" s="220" t="s">
        <v>155</v>
      </c>
      <c r="B71" s="220" t="s">
        <v>52</v>
      </c>
      <c r="C71" s="220" t="s">
        <v>96</v>
      </c>
      <c r="D71" s="220" t="s">
        <v>196</v>
      </c>
      <c r="E71" s="221">
        <v>10049.540967741934</v>
      </c>
      <c r="F71" s="221">
        <v>2871.297419354838</v>
      </c>
      <c r="G71" s="221">
        <v>0.2857142857142857</v>
      </c>
      <c r="H71" s="221">
        <v>0</v>
      </c>
      <c r="I71" s="221">
        <v>0</v>
      </c>
      <c r="J71" s="221">
        <v>0</v>
      </c>
      <c r="K71" s="221">
        <v>0</v>
      </c>
      <c r="L71" s="221">
        <v>0</v>
      </c>
      <c r="M71" s="220" t="s">
        <v>201</v>
      </c>
    </row>
    <row r="72" spans="1:13" x14ac:dyDescent="0.25">
      <c r="A72" s="220" t="s">
        <v>155</v>
      </c>
      <c r="B72" s="220" t="s">
        <v>52</v>
      </c>
      <c r="C72" s="220" t="s">
        <v>96</v>
      </c>
      <c r="D72" s="220" t="s">
        <v>89</v>
      </c>
      <c r="E72" s="221">
        <v>4306.9461290322579</v>
      </c>
      <c r="F72" s="221">
        <v>0</v>
      </c>
      <c r="G72" s="221">
        <v>0</v>
      </c>
      <c r="H72" s="221">
        <v>0</v>
      </c>
      <c r="I72" s="221">
        <v>0</v>
      </c>
      <c r="J72" s="221">
        <v>0</v>
      </c>
      <c r="K72" s="221">
        <v>0</v>
      </c>
      <c r="L72" s="221">
        <v>0</v>
      </c>
      <c r="M72" s="220" t="s">
        <v>201</v>
      </c>
    </row>
    <row r="73" spans="1:13" x14ac:dyDescent="0.25">
      <c r="A73" s="220" t="s">
        <v>155</v>
      </c>
      <c r="B73" s="220" t="s">
        <v>52</v>
      </c>
      <c r="C73" s="220" t="s">
        <v>96</v>
      </c>
      <c r="D73" s="220" t="s">
        <v>43</v>
      </c>
      <c r="E73" s="221">
        <v>11485.189677419354</v>
      </c>
      <c r="F73" s="221">
        <v>0</v>
      </c>
      <c r="G73" s="221">
        <v>0</v>
      </c>
      <c r="H73" s="221">
        <v>0</v>
      </c>
      <c r="I73" s="221">
        <v>0</v>
      </c>
      <c r="J73" s="221">
        <v>0</v>
      </c>
      <c r="K73" s="221">
        <v>0</v>
      </c>
      <c r="L73" s="221">
        <v>0</v>
      </c>
      <c r="M73" s="220" t="s">
        <v>201</v>
      </c>
    </row>
    <row r="74" spans="1:13" x14ac:dyDescent="0.25">
      <c r="A74" s="220" t="s">
        <v>155</v>
      </c>
      <c r="B74" s="220" t="s">
        <v>52</v>
      </c>
      <c r="C74" s="220" t="s">
        <v>104</v>
      </c>
      <c r="D74" s="220" t="s">
        <v>78</v>
      </c>
      <c r="E74" s="221">
        <v>57547.239130434791</v>
      </c>
      <c r="F74" s="221">
        <v>19182.413043478264</v>
      </c>
      <c r="G74" s="221">
        <v>0.33333333333333331</v>
      </c>
      <c r="H74" s="221">
        <v>19182.413043478264</v>
      </c>
      <c r="I74" s="221">
        <v>0.33333333333333331</v>
      </c>
      <c r="J74" s="221">
        <v>19182.413043478264</v>
      </c>
      <c r="K74" s="221">
        <v>0.33333333333333331</v>
      </c>
      <c r="L74" s="221">
        <v>0</v>
      </c>
      <c r="M74" s="220" t="s">
        <v>201</v>
      </c>
    </row>
    <row r="75" spans="1:13" ht="45" x14ac:dyDescent="0.25">
      <c r="A75" s="220" t="s">
        <v>155</v>
      </c>
      <c r="B75" s="220" t="s">
        <v>52</v>
      </c>
      <c r="C75" s="220" t="s">
        <v>104</v>
      </c>
      <c r="D75" s="220" t="s">
        <v>197</v>
      </c>
      <c r="E75" s="221">
        <v>16624.757971014496</v>
      </c>
      <c r="F75" s="221">
        <v>16624.757971014496</v>
      </c>
      <c r="G75" s="221">
        <v>1</v>
      </c>
      <c r="H75" s="221">
        <v>16624.757971014496</v>
      </c>
      <c r="I75" s="221">
        <v>1</v>
      </c>
      <c r="J75" s="221">
        <v>16624.757971014496</v>
      </c>
      <c r="K75" s="221">
        <v>1</v>
      </c>
      <c r="L75" s="221">
        <v>16624.757971014496</v>
      </c>
      <c r="M75" s="220" t="s">
        <v>202</v>
      </c>
    </row>
    <row r="76" spans="1:13" ht="45" x14ac:dyDescent="0.25">
      <c r="A76" s="220" t="s">
        <v>155</v>
      </c>
      <c r="B76" s="220" t="s">
        <v>52</v>
      </c>
      <c r="C76" s="220" t="s">
        <v>104</v>
      </c>
      <c r="D76" s="220" t="s">
        <v>196</v>
      </c>
      <c r="E76" s="221">
        <v>14067.102898550727</v>
      </c>
      <c r="F76" s="221">
        <v>14067.102898550727</v>
      </c>
      <c r="G76" s="221">
        <v>1</v>
      </c>
      <c r="H76" s="221">
        <v>14067.102898550727</v>
      </c>
      <c r="I76" s="221">
        <v>1</v>
      </c>
      <c r="J76" s="221">
        <v>14067.102898550727</v>
      </c>
      <c r="K76" s="221">
        <v>1</v>
      </c>
      <c r="L76" s="221">
        <v>14067.102898550727</v>
      </c>
      <c r="M76" s="220" t="s">
        <v>202</v>
      </c>
    </row>
    <row r="77" spans="1:13" ht="45" x14ac:dyDescent="0.25">
      <c r="A77" s="220" t="s">
        <v>155</v>
      </c>
      <c r="B77" s="220" t="s">
        <v>52</v>
      </c>
      <c r="C77" s="220" t="s">
        <v>123</v>
      </c>
      <c r="D77" s="220" t="s">
        <v>196</v>
      </c>
      <c r="E77" s="221">
        <v>11023.892342622952</v>
      </c>
      <c r="F77" s="221">
        <v>0</v>
      </c>
      <c r="G77" s="221">
        <v>0</v>
      </c>
      <c r="H77" s="221">
        <v>0</v>
      </c>
      <c r="I77" s="221">
        <v>0</v>
      </c>
      <c r="J77" s="221">
        <v>0</v>
      </c>
      <c r="K77" s="221">
        <v>0</v>
      </c>
      <c r="L77" s="221">
        <v>0</v>
      </c>
      <c r="M77" s="220" t="s">
        <v>201</v>
      </c>
    </row>
    <row r="78" spans="1:13" x14ac:dyDescent="0.25">
      <c r="A78" s="220" t="s">
        <v>155</v>
      </c>
      <c r="B78" s="220" t="s">
        <v>52</v>
      </c>
      <c r="C78" s="220" t="s">
        <v>123</v>
      </c>
      <c r="D78" s="220" t="s">
        <v>78</v>
      </c>
      <c r="E78" s="221">
        <v>36078.193121311473</v>
      </c>
      <c r="F78" s="221">
        <v>12026.06437377049</v>
      </c>
      <c r="G78" s="221">
        <v>0.33333333333333331</v>
      </c>
      <c r="H78" s="221">
        <v>12026.06437377049</v>
      </c>
      <c r="I78" s="221">
        <v>0.33333333333333331</v>
      </c>
      <c r="J78" s="221">
        <v>12026.06437377049</v>
      </c>
      <c r="K78" s="221">
        <v>0.33333333333333331</v>
      </c>
      <c r="L78" s="221">
        <v>0</v>
      </c>
      <c r="M78" s="220" t="s">
        <v>201</v>
      </c>
    </row>
    <row r="79" spans="1:13" x14ac:dyDescent="0.25">
      <c r="A79" s="220" t="s">
        <v>155</v>
      </c>
      <c r="B79" s="220" t="s">
        <v>52</v>
      </c>
      <c r="C79" s="220" t="s">
        <v>123</v>
      </c>
      <c r="D79" s="220" t="s">
        <v>89</v>
      </c>
      <c r="E79" s="221">
        <v>2004.344062295082</v>
      </c>
      <c r="F79" s="221">
        <v>0</v>
      </c>
      <c r="G79" s="221">
        <v>0</v>
      </c>
      <c r="H79" s="221">
        <v>0</v>
      </c>
      <c r="I79" s="221">
        <v>0</v>
      </c>
      <c r="J79" s="221">
        <v>0</v>
      </c>
      <c r="K79" s="221">
        <v>0</v>
      </c>
      <c r="L79" s="221">
        <v>0</v>
      </c>
      <c r="M79" s="220" t="s">
        <v>201</v>
      </c>
    </row>
    <row r="80" spans="1:13" x14ac:dyDescent="0.25">
      <c r="A80" s="220" t="s">
        <v>155</v>
      </c>
      <c r="B80" s="220" t="s">
        <v>52</v>
      </c>
      <c r="C80" s="220" t="s">
        <v>123</v>
      </c>
      <c r="D80" s="220" t="s">
        <v>43</v>
      </c>
      <c r="E80" s="221">
        <v>6013.0321868852461</v>
      </c>
      <c r="F80" s="221">
        <v>0</v>
      </c>
      <c r="G80" s="221">
        <v>0</v>
      </c>
      <c r="H80" s="221">
        <v>0</v>
      </c>
      <c r="I80" s="221">
        <v>0</v>
      </c>
      <c r="J80" s="221">
        <v>0</v>
      </c>
      <c r="K80" s="221">
        <v>0</v>
      </c>
      <c r="L80" s="221">
        <v>0</v>
      </c>
      <c r="M80" s="220" t="s">
        <v>201</v>
      </c>
    </row>
    <row r="81" spans="1:13" ht="45" x14ac:dyDescent="0.25">
      <c r="A81" s="220" t="s">
        <v>155</v>
      </c>
      <c r="B81" s="220" t="s">
        <v>52</v>
      </c>
      <c r="C81" s="220" t="s">
        <v>123</v>
      </c>
      <c r="D81" s="220" t="s">
        <v>197</v>
      </c>
      <c r="E81" s="221">
        <v>6013.0321868852461</v>
      </c>
      <c r="F81" s="221">
        <v>0</v>
      </c>
      <c r="G81" s="221">
        <v>0</v>
      </c>
      <c r="H81" s="221">
        <v>0</v>
      </c>
      <c r="I81" s="221">
        <v>0</v>
      </c>
      <c r="J81" s="221">
        <v>0</v>
      </c>
      <c r="K81" s="221">
        <v>0</v>
      </c>
      <c r="L81" s="221">
        <v>0</v>
      </c>
      <c r="M81" s="220" t="s">
        <v>201</v>
      </c>
    </row>
    <row r="82" spans="1:13" x14ac:dyDescent="0.25">
      <c r="A82" s="220" t="s">
        <v>155</v>
      </c>
      <c r="B82" s="220" t="s">
        <v>52</v>
      </c>
      <c r="C82" s="220" t="s">
        <v>126</v>
      </c>
      <c r="D82" s="220" t="s">
        <v>89</v>
      </c>
      <c r="E82" s="221">
        <v>5893.9534593750013</v>
      </c>
      <c r="F82" s="221">
        <v>0</v>
      </c>
      <c r="G82" s="221">
        <v>0</v>
      </c>
      <c r="H82" s="221">
        <v>0</v>
      </c>
      <c r="I82" s="221">
        <v>0</v>
      </c>
      <c r="J82" s="221">
        <v>0</v>
      </c>
      <c r="K82" s="221">
        <v>0</v>
      </c>
      <c r="L82" s="221">
        <v>0</v>
      </c>
      <c r="M82" s="220" t="s">
        <v>201</v>
      </c>
    </row>
    <row r="83" spans="1:13" x14ac:dyDescent="0.25">
      <c r="A83" s="220" t="s">
        <v>155</v>
      </c>
      <c r="B83" s="220" t="s">
        <v>52</v>
      </c>
      <c r="C83" s="220" t="s">
        <v>126</v>
      </c>
      <c r="D83" s="220" t="s">
        <v>43</v>
      </c>
      <c r="E83" s="221">
        <v>13752.558071875004</v>
      </c>
      <c r="F83" s="221">
        <v>0</v>
      </c>
      <c r="G83" s="221">
        <v>0</v>
      </c>
      <c r="H83" s="221">
        <v>0</v>
      </c>
      <c r="I83" s="221">
        <v>0</v>
      </c>
      <c r="J83" s="221">
        <v>0</v>
      </c>
      <c r="K83" s="221">
        <v>0</v>
      </c>
      <c r="L83" s="221">
        <v>0</v>
      </c>
      <c r="M83" s="220" t="s">
        <v>201</v>
      </c>
    </row>
    <row r="84" spans="1:13" x14ac:dyDescent="0.25">
      <c r="A84" s="220" t="s">
        <v>155</v>
      </c>
      <c r="B84" s="220" t="s">
        <v>52</v>
      </c>
      <c r="C84" s="220" t="s">
        <v>126</v>
      </c>
      <c r="D84" s="220" t="s">
        <v>79</v>
      </c>
      <c r="E84" s="221">
        <v>27505.116143750009</v>
      </c>
      <c r="F84" s="221">
        <v>11787.906918750003</v>
      </c>
      <c r="G84" s="221">
        <v>0.42857142857142855</v>
      </c>
      <c r="H84" s="221">
        <v>0</v>
      </c>
      <c r="I84" s="221">
        <v>0</v>
      </c>
      <c r="J84" s="221">
        <v>0</v>
      </c>
      <c r="K84" s="221">
        <v>0</v>
      </c>
      <c r="L84" s="221">
        <v>0</v>
      </c>
      <c r="M84" s="220" t="s">
        <v>201</v>
      </c>
    </row>
    <row r="85" spans="1:13" ht="45" x14ac:dyDescent="0.25">
      <c r="A85" s="220" t="s">
        <v>155</v>
      </c>
      <c r="B85" s="220" t="s">
        <v>52</v>
      </c>
      <c r="C85" s="220" t="s">
        <v>126</v>
      </c>
      <c r="D85" s="220" t="s">
        <v>197</v>
      </c>
      <c r="E85" s="221">
        <v>11787.906918750003</v>
      </c>
      <c r="F85" s="221">
        <v>0</v>
      </c>
      <c r="G85" s="221">
        <v>0</v>
      </c>
      <c r="H85" s="221">
        <v>0</v>
      </c>
      <c r="I85" s="221">
        <v>0</v>
      </c>
      <c r="J85" s="221">
        <v>0</v>
      </c>
      <c r="K85" s="221">
        <v>0</v>
      </c>
      <c r="L85" s="221">
        <v>0</v>
      </c>
      <c r="M85" s="220" t="s">
        <v>201</v>
      </c>
    </row>
    <row r="86" spans="1:13" x14ac:dyDescent="0.25">
      <c r="A86" s="220" t="s">
        <v>155</v>
      </c>
      <c r="B86" s="220" t="s">
        <v>52</v>
      </c>
      <c r="C86" s="220" t="s">
        <v>126</v>
      </c>
      <c r="D86" s="220" t="s">
        <v>78</v>
      </c>
      <c r="E86" s="221">
        <v>3929.302306250001</v>
      </c>
      <c r="F86" s="221">
        <v>0</v>
      </c>
      <c r="G86" s="221">
        <v>0</v>
      </c>
      <c r="H86" s="221">
        <v>0</v>
      </c>
      <c r="I86" s="221">
        <v>0</v>
      </c>
      <c r="J86" s="221">
        <v>0</v>
      </c>
      <c r="K86" s="221">
        <v>0</v>
      </c>
      <c r="L86" s="221">
        <v>0</v>
      </c>
      <c r="M86" s="220" t="s">
        <v>201</v>
      </c>
    </row>
    <row r="87" spans="1:13" x14ac:dyDescent="0.25">
      <c r="A87" s="220" t="s">
        <v>155</v>
      </c>
      <c r="B87" s="220" t="s">
        <v>52</v>
      </c>
      <c r="C87" s="220" t="s">
        <v>131</v>
      </c>
      <c r="D87" s="220" t="s">
        <v>78</v>
      </c>
      <c r="E87" s="221">
        <v>17336.923333333332</v>
      </c>
      <c r="F87" s="221">
        <v>2476.7033333333329</v>
      </c>
      <c r="G87" s="221">
        <v>0.14285714285714285</v>
      </c>
      <c r="H87" s="221">
        <v>0</v>
      </c>
      <c r="I87" s="221">
        <v>0</v>
      </c>
      <c r="J87" s="221">
        <v>0</v>
      </c>
      <c r="K87" s="221">
        <v>0</v>
      </c>
      <c r="L87" s="221">
        <v>0</v>
      </c>
      <c r="M87" s="220" t="s">
        <v>201</v>
      </c>
    </row>
    <row r="88" spans="1:13" ht="45" x14ac:dyDescent="0.25">
      <c r="A88" s="220" t="s">
        <v>155</v>
      </c>
      <c r="B88" s="220" t="s">
        <v>52</v>
      </c>
      <c r="C88" s="220" t="s">
        <v>131</v>
      </c>
      <c r="D88" s="220" t="s">
        <v>197</v>
      </c>
      <c r="E88" s="221">
        <v>9906.8133333333335</v>
      </c>
      <c r="F88" s="221">
        <v>0</v>
      </c>
      <c r="G88" s="221">
        <v>0</v>
      </c>
      <c r="H88" s="221">
        <v>0</v>
      </c>
      <c r="I88" s="221">
        <v>0</v>
      </c>
      <c r="J88" s="221">
        <v>0</v>
      </c>
      <c r="K88" s="221">
        <v>0</v>
      </c>
      <c r="L88" s="221">
        <v>0</v>
      </c>
      <c r="M88" s="220" t="s">
        <v>201</v>
      </c>
    </row>
    <row r="89" spans="1:13" x14ac:dyDescent="0.25">
      <c r="A89" s="220" t="s">
        <v>155</v>
      </c>
      <c r="B89" s="220" t="s">
        <v>52</v>
      </c>
      <c r="C89" s="220" t="s">
        <v>131</v>
      </c>
      <c r="D89" s="220" t="s">
        <v>79</v>
      </c>
      <c r="E89" s="221">
        <v>64394.286666666667</v>
      </c>
      <c r="F89" s="221">
        <v>17336.923333333332</v>
      </c>
      <c r="G89" s="221">
        <v>0.26923076923076922</v>
      </c>
      <c r="H89" s="221">
        <v>0</v>
      </c>
      <c r="I89" s="221">
        <v>0</v>
      </c>
      <c r="J89" s="221">
        <v>0</v>
      </c>
      <c r="K89" s="221">
        <v>0</v>
      </c>
      <c r="L89" s="221">
        <v>0</v>
      </c>
      <c r="M89" s="220" t="s">
        <v>201</v>
      </c>
    </row>
    <row r="90" spans="1:13" ht="45" x14ac:dyDescent="0.25">
      <c r="A90" s="220" t="s">
        <v>155</v>
      </c>
      <c r="B90" s="220" t="s">
        <v>52</v>
      </c>
      <c r="C90" s="220" t="s">
        <v>131</v>
      </c>
      <c r="D90" s="220" t="s">
        <v>196</v>
      </c>
      <c r="E90" s="221">
        <v>19813.626666666667</v>
      </c>
      <c r="F90" s="221">
        <v>0</v>
      </c>
      <c r="G90" s="221">
        <v>0</v>
      </c>
      <c r="H90" s="221">
        <v>0</v>
      </c>
      <c r="I90" s="221">
        <v>0</v>
      </c>
      <c r="J90" s="221">
        <v>0</v>
      </c>
      <c r="K90" s="221">
        <v>0</v>
      </c>
      <c r="L90" s="221">
        <v>0</v>
      </c>
      <c r="M90" s="220" t="s">
        <v>201</v>
      </c>
    </row>
    <row r="91" spans="1:13" x14ac:dyDescent="0.25">
      <c r="A91" s="220" t="s">
        <v>155</v>
      </c>
      <c r="B91" s="220" t="s">
        <v>52</v>
      </c>
      <c r="C91" s="220" t="s">
        <v>131</v>
      </c>
      <c r="D91" s="220" t="s">
        <v>77</v>
      </c>
      <c r="E91" s="221">
        <v>2476.7033333333334</v>
      </c>
      <c r="F91" s="221">
        <v>0</v>
      </c>
      <c r="G91" s="221">
        <v>0</v>
      </c>
      <c r="H91" s="221">
        <v>0</v>
      </c>
      <c r="I91" s="221">
        <v>0</v>
      </c>
      <c r="J91" s="221">
        <v>0</v>
      </c>
      <c r="K91" s="221">
        <v>0</v>
      </c>
      <c r="L91" s="221">
        <v>0</v>
      </c>
      <c r="M91" s="220" t="s">
        <v>201</v>
      </c>
    </row>
    <row r="92" spans="1:13" ht="30" x14ac:dyDescent="0.25">
      <c r="A92" s="220" t="s">
        <v>155</v>
      </c>
      <c r="B92" s="220" t="s">
        <v>52</v>
      </c>
      <c r="C92" s="220" t="s">
        <v>191</v>
      </c>
      <c r="D92" s="220" t="s">
        <v>84</v>
      </c>
      <c r="E92" s="221">
        <v>162000</v>
      </c>
      <c r="F92" s="222"/>
      <c r="G92" s="222"/>
      <c r="H92" s="222"/>
      <c r="I92" s="222"/>
      <c r="J92" s="222"/>
      <c r="K92" s="222"/>
      <c r="L92" s="221">
        <v>0</v>
      </c>
      <c r="M92" s="220" t="s">
        <v>201</v>
      </c>
    </row>
    <row r="93" spans="1:13" ht="30" x14ac:dyDescent="0.25">
      <c r="A93" s="220" t="s">
        <v>155</v>
      </c>
      <c r="B93" s="220" t="s">
        <v>52</v>
      </c>
      <c r="C93" s="220" t="s">
        <v>188</v>
      </c>
      <c r="D93" s="220" t="s">
        <v>151</v>
      </c>
      <c r="E93" s="221">
        <v>5855</v>
      </c>
      <c r="F93" s="222"/>
      <c r="G93" s="222"/>
      <c r="H93" s="222"/>
      <c r="I93" s="222"/>
      <c r="J93" s="222"/>
      <c r="K93" s="222"/>
      <c r="L93" s="221">
        <v>0</v>
      </c>
      <c r="M93" s="220" t="s">
        <v>201</v>
      </c>
    </row>
    <row r="94" spans="1:13" ht="30" x14ac:dyDescent="0.25">
      <c r="A94" s="220" t="s">
        <v>155</v>
      </c>
      <c r="B94" s="220" t="s">
        <v>52</v>
      </c>
      <c r="C94" s="220" t="s">
        <v>188</v>
      </c>
      <c r="D94" s="220" t="s">
        <v>150</v>
      </c>
      <c r="E94" s="221">
        <v>975.83</v>
      </c>
      <c r="F94" s="222"/>
      <c r="G94" s="222"/>
      <c r="H94" s="222"/>
      <c r="I94" s="222"/>
      <c r="J94" s="222"/>
      <c r="K94" s="222"/>
      <c r="L94" s="221">
        <v>0</v>
      </c>
      <c r="M94" s="220" t="s">
        <v>201</v>
      </c>
    </row>
    <row r="95" spans="1:13" ht="30" x14ac:dyDescent="0.25">
      <c r="A95" s="220" t="s">
        <v>170</v>
      </c>
      <c r="B95" s="220" t="s">
        <v>170</v>
      </c>
      <c r="C95" s="220" t="s">
        <v>170</v>
      </c>
      <c r="D95" s="220" t="s">
        <v>170</v>
      </c>
      <c r="E95" s="220" t="s">
        <v>265</v>
      </c>
      <c r="F95" s="220" t="s">
        <v>266</v>
      </c>
      <c r="G95" s="220" t="s">
        <v>170</v>
      </c>
      <c r="H95" s="220" t="s">
        <v>267</v>
      </c>
      <c r="I95" s="220" t="s">
        <v>170</v>
      </c>
      <c r="J95" s="220" t="s">
        <v>268</v>
      </c>
      <c r="K95" s="220" t="s">
        <v>170</v>
      </c>
      <c r="L95" s="220" t="s">
        <v>269</v>
      </c>
      <c r="M95" s="22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15" t="s">
        <v>192</v>
      </c>
      <c r="B1" s="215" t="s">
        <v>156</v>
      </c>
      <c r="C1" s="215" t="s">
        <v>193</v>
      </c>
      <c r="D1" s="215" t="s">
        <v>158</v>
      </c>
      <c r="E1" s="215" t="s">
        <v>198</v>
      </c>
      <c r="F1" s="215" t="s">
        <v>160</v>
      </c>
      <c r="G1" s="215" t="s">
        <v>161</v>
      </c>
      <c r="H1" s="215" t="s">
        <v>162</v>
      </c>
      <c r="I1" s="215" t="s">
        <v>186</v>
      </c>
      <c r="J1" s="215" t="s">
        <v>164</v>
      </c>
      <c r="K1" s="215" t="s">
        <v>187</v>
      </c>
      <c r="L1" s="215" t="s">
        <v>199</v>
      </c>
      <c r="M1" s="215" t="s">
        <v>200</v>
      </c>
    </row>
    <row r="2" spans="1:13" x14ac:dyDescent="0.25">
      <c r="A2" s="216" t="s">
        <v>155</v>
      </c>
      <c r="B2" s="216" t="s">
        <v>52</v>
      </c>
      <c r="C2" s="216" t="s">
        <v>100</v>
      </c>
      <c r="D2" s="216" t="s">
        <v>101</v>
      </c>
      <c r="E2" s="217">
        <v>9468.9837538461543</v>
      </c>
      <c r="F2" s="217">
        <v>4734.4918769230771</v>
      </c>
      <c r="G2" s="217">
        <v>0.5</v>
      </c>
      <c r="H2" s="217">
        <v>4734.4918769230771</v>
      </c>
      <c r="I2" s="217">
        <v>0.5</v>
      </c>
      <c r="J2" s="217">
        <v>4734.4918769230771</v>
      </c>
      <c r="K2" s="217">
        <v>0.5</v>
      </c>
      <c r="L2" s="217">
        <v>0</v>
      </c>
      <c r="M2" s="216" t="s">
        <v>201</v>
      </c>
    </row>
    <row r="3" spans="1:13" x14ac:dyDescent="0.25">
      <c r="A3" s="216" t="s">
        <v>155</v>
      </c>
      <c r="B3" s="216" t="s">
        <v>52</v>
      </c>
      <c r="C3" s="216" t="s">
        <v>100</v>
      </c>
      <c r="D3" s="216" t="s">
        <v>89</v>
      </c>
      <c r="E3" s="217">
        <v>4734.4918769230771</v>
      </c>
      <c r="F3" s="217">
        <v>4734.4918769230771</v>
      </c>
      <c r="G3" s="217">
        <v>1</v>
      </c>
      <c r="H3" s="217">
        <v>4734.4918769230771</v>
      </c>
      <c r="I3" s="217">
        <v>1</v>
      </c>
      <c r="J3" s="217">
        <v>4734.4918769230771</v>
      </c>
      <c r="K3" s="217">
        <v>1</v>
      </c>
      <c r="L3" s="217">
        <v>4734.4918769230771</v>
      </c>
      <c r="M3" s="216" t="s">
        <v>202</v>
      </c>
    </row>
    <row r="4" spans="1:13" x14ac:dyDescent="0.25">
      <c r="A4" s="216" t="s">
        <v>155</v>
      </c>
      <c r="B4" s="216" t="s">
        <v>52</v>
      </c>
      <c r="C4" s="216" t="s">
        <v>100</v>
      </c>
      <c r="D4" s="216" t="s">
        <v>244</v>
      </c>
      <c r="E4" s="217">
        <v>4734.4918769230771</v>
      </c>
      <c r="F4" s="217">
        <v>0</v>
      </c>
      <c r="G4" s="217">
        <v>0</v>
      </c>
      <c r="H4" s="217">
        <v>0</v>
      </c>
      <c r="I4" s="217">
        <v>0</v>
      </c>
      <c r="J4" s="217">
        <v>0</v>
      </c>
      <c r="K4" s="217">
        <v>0</v>
      </c>
      <c r="L4" s="217">
        <v>0</v>
      </c>
      <c r="M4" s="216" t="s">
        <v>201</v>
      </c>
    </row>
    <row r="5" spans="1:13" x14ac:dyDescent="0.25">
      <c r="A5" s="216" t="s">
        <v>155</v>
      </c>
      <c r="B5" s="216" t="s">
        <v>52</v>
      </c>
      <c r="C5" s="216" t="s">
        <v>100</v>
      </c>
      <c r="D5" s="216" t="s">
        <v>245</v>
      </c>
      <c r="E5" s="217">
        <v>37875.935015384617</v>
      </c>
      <c r="F5" s="217">
        <v>0</v>
      </c>
      <c r="G5" s="217">
        <v>0</v>
      </c>
      <c r="H5" s="217">
        <v>0</v>
      </c>
      <c r="I5" s="217">
        <v>0</v>
      </c>
      <c r="J5" s="217">
        <v>0</v>
      </c>
      <c r="K5" s="217">
        <v>0</v>
      </c>
      <c r="L5" s="217">
        <v>0</v>
      </c>
      <c r="M5" s="216" t="s">
        <v>201</v>
      </c>
    </row>
    <row r="6" spans="1:13" x14ac:dyDescent="0.25">
      <c r="A6" s="216" t="s">
        <v>155</v>
      </c>
      <c r="B6" s="216" t="s">
        <v>52</v>
      </c>
      <c r="C6" s="216" t="s">
        <v>100</v>
      </c>
      <c r="D6" s="216" t="s">
        <v>102</v>
      </c>
      <c r="E6" s="217">
        <v>4734.4918769230771</v>
      </c>
      <c r="F6" s="217">
        <v>0</v>
      </c>
      <c r="G6" s="217">
        <v>0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216" t="s">
        <v>201</v>
      </c>
    </row>
    <row r="7" spans="1:13" x14ac:dyDescent="0.25">
      <c r="A7" s="216" t="s">
        <v>155</v>
      </c>
      <c r="B7" s="216" t="s">
        <v>52</v>
      </c>
      <c r="C7" s="216" t="s">
        <v>103</v>
      </c>
      <c r="D7" s="216" t="s">
        <v>245</v>
      </c>
      <c r="E7" s="217">
        <v>28963.931482352935</v>
      </c>
      <c r="F7" s="217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6" t="s">
        <v>201</v>
      </c>
    </row>
    <row r="8" spans="1:13" x14ac:dyDescent="0.25">
      <c r="A8" s="216" t="s">
        <v>155</v>
      </c>
      <c r="B8" s="216" t="s">
        <v>52</v>
      </c>
      <c r="C8" s="216" t="s">
        <v>103</v>
      </c>
      <c r="D8" s="216" t="s">
        <v>102</v>
      </c>
      <c r="E8" s="217">
        <v>3620.4914352941169</v>
      </c>
      <c r="F8" s="217">
        <v>0</v>
      </c>
      <c r="G8" s="217">
        <v>0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216" t="s">
        <v>201</v>
      </c>
    </row>
    <row r="9" spans="1:13" x14ac:dyDescent="0.25">
      <c r="A9" s="216" t="s">
        <v>155</v>
      </c>
      <c r="B9" s="216" t="s">
        <v>52</v>
      </c>
      <c r="C9" s="216" t="s">
        <v>103</v>
      </c>
      <c r="D9" s="216" t="s">
        <v>244</v>
      </c>
      <c r="E9" s="217">
        <v>18102.457176470583</v>
      </c>
      <c r="F9" s="217">
        <v>0</v>
      </c>
      <c r="G9" s="217">
        <v>0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6" t="s">
        <v>201</v>
      </c>
    </row>
    <row r="10" spans="1:13" x14ac:dyDescent="0.25">
      <c r="A10" s="216" t="s">
        <v>155</v>
      </c>
      <c r="B10" s="216" t="s">
        <v>52</v>
      </c>
      <c r="C10" s="216" t="s">
        <v>103</v>
      </c>
      <c r="D10" s="216" t="s">
        <v>101</v>
      </c>
      <c r="E10" s="217">
        <v>7240.9828705882337</v>
      </c>
      <c r="F10" s="217">
        <v>3620.4914352941169</v>
      </c>
      <c r="G10" s="217">
        <v>0.5</v>
      </c>
      <c r="H10" s="217">
        <v>3620.4914352941169</v>
      </c>
      <c r="I10" s="217">
        <v>0.5</v>
      </c>
      <c r="J10" s="217">
        <v>3620.4914352941169</v>
      </c>
      <c r="K10" s="217">
        <v>0.5</v>
      </c>
      <c r="L10" s="217">
        <v>0</v>
      </c>
      <c r="M10" s="216" t="s">
        <v>201</v>
      </c>
    </row>
    <row r="11" spans="1:13" x14ac:dyDescent="0.25">
      <c r="A11" s="216" t="s">
        <v>155</v>
      </c>
      <c r="B11" s="216" t="s">
        <v>52</v>
      </c>
      <c r="C11" s="216" t="s">
        <v>135</v>
      </c>
      <c r="D11" s="216" t="s">
        <v>136</v>
      </c>
      <c r="E11" s="217">
        <v>149745.84000000003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6" t="s">
        <v>201</v>
      </c>
    </row>
    <row r="12" spans="1:13" x14ac:dyDescent="0.25">
      <c r="A12" s="216" t="s">
        <v>155</v>
      </c>
      <c r="B12" s="216" t="s">
        <v>52</v>
      </c>
      <c r="C12" s="216" t="s">
        <v>92</v>
      </c>
      <c r="D12" s="216" t="s">
        <v>93</v>
      </c>
      <c r="E12" s="217">
        <v>3632.6453241000008</v>
      </c>
      <c r="F12" s="217">
        <v>3632.6453241000008</v>
      </c>
      <c r="G12" s="217">
        <v>1</v>
      </c>
      <c r="H12" s="217">
        <v>3632.6453241000008</v>
      </c>
      <c r="I12" s="217">
        <v>1</v>
      </c>
      <c r="J12" s="217">
        <v>3632.6453241000008</v>
      </c>
      <c r="K12" s="217">
        <v>1</v>
      </c>
      <c r="L12" s="217">
        <v>3632.6453241000008</v>
      </c>
      <c r="M12" s="216" t="s">
        <v>202</v>
      </c>
    </row>
    <row r="13" spans="1:13" ht="30" x14ac:dyDescent="0.25">
      <c r="A13" s="216" t="s">
        <v>155</v>
      </c>
      <c r="B13" s="216" t="s">
        <v>52</v>
      </c>
      <c r="C13" s="216" t="s">
        <v>94</v>
      </c>
      <c r="D13" s="216" t="s">
        <v>51</v>
      </c>
      <c r="E13" s="217">
        <v>66526.931673225001</v>
      </c>
      <c r="F13" s="217">
        <v>66526.931673225001</v>
      </c>
      <c r="G13" s="217">
        <v>1</v>
      </c>
      <c r="H13" s="217">
        <v>66526.931673225001</v>
      </c>
      <c r="I13" s="217">
        <v>1</v>
      </c>
      <c r="J13" s="217">
        <v>66526.931673225001</v>
      </c>
      <c r="K13" s="217">
        <v>1</v>
      </c>
      <c r="L13" s="217">
        <v>66526.931673225001</v>
      </c>
      <c r="M13" s="216" t="s">
        <v>202</v>
      </c>
    </row>
    <row r="14" spans="1:13" ht="30" x14ac:dyDescent="0.25">
      <c r="A14" s="216" t="s">
        <v>155</v>
      </c>
      <c r="B14" s="216" t="s">
        <v>52</v>
      </c>
      <c r="C14" s="216" t="s">
        <v>95</v>
      </c>
      <c r="D14" s="216" t="s">
        <v>168</v>
      </c>
      <c r="E14" s="217">
        <v>27322.570000000007</v>
      </c>
      <c r="F14" s="217">
        <v>27322.570000000007</v>
      </c>
      <c r="G14" s="217">
        <v>1</v>
      </c>
      <c r="H14" s="217">
        <v>27322.570000000007</v>
      </c>
      <c r="I14" s="217">
        <v>1</v>
      </c>
      <c r="J14" s="217">
        <v>27322.570000000007</v>
      </c>
      <c r="K14" s="217">
        <v>1</v>
      </c>
      <c r="L14" s="217">
        <v>27322.570000000007</v>
      </c>
      <c r="M14" s="216" t="s">
        <v>202</v>
      </c>
    </row>
    <row r="15" spans="1:13" ht="30" x14ac:dyDescent="0.25">
      <c r="A15" s="216" t="s">
        <v>155</v>
      </c>
      <c r="B15" s="216" t="s">
        <v>52</v>
      </c>
      <c r="C15" s="216" t="s">
        <v>127</v>
      </c>
      <c r="D15" s="216" t="s">
        <v>74</v>
      </c>
      <c r="E15" s="217">
        <v>4422.2285714285708</v>
      </c>
      <c r="F15" s="217">
        <v>4422.2285714285708</v>
      </c>
      <c r="G15" s="217">
        <v>1</v>
      </c>
      <c r="H15" s="217">
        <v>4422.2285714285708</v>
      </c>
      <c r="I15" s="217">
        <v>1</v>
      </c>
      <c r="J15" s="217">
        <v>4422.2285714285708</v>
      </c>
      <c r="K15" s="217">
        <v>1</v>
      </c>
      <c r="L15" s="217">
        <v>4422.2285714285708</v>
      </c>
      <c r="M15" s="216" t="s">
        <v>202</v>
      </c>
    </row>
    <row r="16" spans="1:13" ht="30" x14ac:dyDescent="0.25">
      <c r="A16" s="216" t="s">
        <v>155</v>
      </c>
      <c r="B16" s="216" t="s">
        <v>52</v>
      </c>
      <c r="C16" s="216" t="s">
        <v>127</v>
      </c>
      <c r="D16" s="216" t="s">
        <v>46</v>
      </c>
      <c r="E16" s="217">
        <v>3316.6714285714279</v>
      </c>
      <c r="F16" s="217">
        <v>3316.6714285714279</v>
      </c>
      <c r="G16" s="217">
        <v>1</v>
      </c>
      <c r="H16" s="217">
        <v>3316.6714285714279</v>
      </c>
      <c r="I16" s="217">
        <v>1</v>
      </c>
      <c r="J16" s="217">
        <v>3316.6714285714279</v>
      </c>
      <c r="K16" s="217">
        <v>1</v>
      </c>
      <c r="L16" s="217">
        <v>3316.6714285714279</v>
      </c>
      <c r="M16" s="216" t="s">
        <v>202</v>
      </c>
    </row>
    <row r="17" spans="1:13" ht="30" x14ac:dyDescent="0.25">
      <c r="A17" s="216" t="s">
        <v>155</v>
      </c>
      <c r="B17" s="216" t="s">
        <v>52</v>
      </c>
      <c r="C17" s="216" t="s">
        <v>129</v>
      </c>
      <c r="D17" s="216" t="s">
        <v>74</v>
      </c>
      <c r="E17" s="217">
        <v>12606.699999999999</v>
      </c>
      <c r="F17" s="217">
        <v>12606.699999999999</v>
      </c>
      <c r="G17" s="217">
        <v>1</v>
      </c>
      <c r="H17" s="217">
        <v>12606.699999999999</v>
      </c>
      <c r="I17" s="217">
        <v>1</v>
      </c>
      <c r="J17" s="217">
        <v>12606.699999999999</v>
      </c>
      <c r="K17" s="217">
        <v>1</v>
      </c>
      <c r="L17" s="217">
        <v>12606.699999999999</v>
      </c>
      <c r="M17" s="216" t="s">
        <v>202</v>
      </c>
    </row>
    <row r="18" spans="1:13" ht="30" x14ac:dyDescent="0.25">
      <c r="A18" s="216" t="s">
        <v>155</v>
      </c>
      <c r="B18" s="216" t="s">
        <v>52</v>
      </c>
      <c r="C18" s="216" t="s">
        <v>212</v>
      </c>
      <c r="D18" s="216" t="s">
        <v>213</v>
      </c>
      <c r="E18" s="217">
        <v>437.82982499999997</v>
      </c>
      <c r="F18" s="217">
        <v>437.82982499999997</v>
      </c>
      <c r="G18" s="217">
        <v>1</v>
      </c>
      <c r="H18" s="217">
        <v>437.82982499999997</v>
      </c>
      <c r="I18" s="217">
        <v>1</v>
      </c>
      <c r="J18" s="217">
        <v>437.82982499999997</v>
      </c>
      <c r="K18" s="217">
        <v>1</v>
      </c>
      <c r="L18" s="217">
        <v>437.82982499999997</v>
      </c>
      <c r="M18" s="216" t="s">
        <v>202</v>
      </c>
    </row>
    <row r="19" spans="1:13" ht="30" x14ac:dyDescent="0.25">
      <c r="A19" s="216" t="s">
        <v>155</v>
      </c>
      <c r="B19" s="216" t="s">
        <v>52</v>
      </c>
      <c r="C19" s="216" t="s">
        <v>124</v>
      </c>
      <c r="D19" s="216" t="s">
        <v>74</v>
      </c>
      <c r="E19" s="217">
        <v>11811.4</v>
      </c>
      <c r="F19" s="217">
        <v>11811.4</v>
      </c>
      <c r="G19" s="217">
        <v>1</v>
      </c>
      <c r="H19" s="217">
        <v>11811.4</v>
      </c>
      <c r="I19" s="217">
        <v>1</v>
      </c>
      <c r="J19" s="217">
        <v>11811.4</v>
      </c>
      <c r="K19" s="217">
        <v>1</v>
      </c>
      <c r="L19" s="217">
        <v>11811.4</v>
      </c>
      <c r="M19" s="216" t="s">
        <v>202</v>
      </c>
    </row>
    <row r="20" spans="1:13" ht="30" x14ac:dyDescent="0.25">
      <c r="A20" s="216" t="s">
        <v>155</v>
      </c>
      <c r="B20" s="216" t="s">
        <v>52</v>
      </c>
      <c r="C20" s="216" t="s">
        <v>167</v>
      </c>
      <c r="D20" s="216" t="s">
        <v>74</v>
      </c>
      <c r="E20" s="217">
        <v>13649.199999999997</v>
      </c>
      <c r="F20" s="217">
        <v>13649.199999999997</v>
      </c>
      <c r="G20" s="217">
        <v>1</v>
      </c>
      <c r="H20" s="217">
        <v>13649.199999999997</v>
      </c>
      <c r="I20" s="217">
        <v>1</v>
      </c>
      <c r="J20" s="217">
        <v>13649.199999999997</v>
      </c>
      <c r="K20" s="217">
        <v>1</v>
      </c>
      <c r="L20" s="217">
        <v>13649.199999999997</v>
      </c>
      <c r="M20" s="216" t="s">
        <v>202</v>
      </c>
    </row>
    <row r="21" spans="1:13" ht="30" x14ac:dyDescent="0.25">
      <c r="A21" s="216" t="s">
        <v>155</v>
      </c>
      <c r="B21" s="216" t="s">
        <v>52</v>
      </c>
      <c r="C21" s="216" t="s">
        <v>73</v>
      </c>
      <c r="D21" s="216" t="s">
        <v>74</v>
      </c>
      <c r="E21" s="217">
        <v>18010.695291250006</v>
      </c>
      <c r="F21" s="217">
        <v>12607.486703875004</v>
      </c>
      <c r="G21" s="217">
        <v>0.7</v>
      </c>
      <c r="H21" s="217">
        <v>12607.486703875004</v>
      </c>
      <c r="I21" s="217">
        <v>0.7</v>
      </c>
      <c r="J21" s="217">
        <v>10806.417174750002</v>
      </c>
      <c r="K21" s="217">
        <v>0.6</v>
      </c>
      <c r="L21" s="217">
        <v>0</v>
      </c>
      <c r="M21" s="216" t="s">
        <v>201</v>
      </c>
    </row>
    <row r="22" spans="1:13" ht="30" x14ac:dyDescent="0.25">
      <c r="A22" s="216" t="s">
        <v>155</v>
      </c>
      <c r="B22" s="216" t="s">
        <v>52</v>
      </c>
      <c r="C22" s="216" t="s">
        <v>90</v>
      </c>
      <c r="D22" s="216" t="s">
        <v>74</v>
      </c>
      <c r="E22" s="217">
        <v>14499.954724850006</v>
      </c>
      <c r="F22" s="217">
        <v>14499.954724850006</v>
      </c>
      <c r="G22" s="217">
        <v>1</v>
      </c>
      <c r="H22" s="217">
        <v>14499.954724850006</v>
      </c>
      <c r="I22" s="217">
        <v>1</v>
      </c>
      <c r="J22" s="217">
        <v>14499.954724850006</v>
      </c>
      <c r="K22" s="217">
        <v>1</v>
      </c>
      <c r="L22" s="217">
        <v>14499.954724850006</v>
      </c>
      <c r="M22" s="216" t="s">
        <v>202</v>
      </c>
    </row>
    <row r="23" spans="1:13" x14ac:dyDescent="0.25">
      <c r="A23" s="216" t="s">
        <v>155</v>
      </c>
      <c r="B23" s="216" t="s">
        <v>105</v>
      </c>
      <c r="C23" s="216" t="s">
        <v>173</v>
      </c>
      <c r="D23" s="216" t="s">
        <v>107</v>
      </c>
      <c r="E23" s="217">
        <v>1420480</v>
      </c>
      <c r="F23" s="218"/>
      <c r="G23" s="218"/>
      <c r="H23" s="218"/>
      <c r="I23" s="218"/>
      <c r="J23" s="218"/>
      <c r="K23" s="218"/>
      <c r="L23" s="217">
        <v>0</v>
      </c>
      <c r="M23" s="216" t="s">
        <v>201</v>
      </c>
    </row>
    <row r="24" spans="1:13" x14ac:dyDescent="0.25">
      <c r="A24" s="216" t="s">
        <v>155</v>
      </c>
      <c r="B24" s="216" t="s">
        <v>105</v>
      </c>
      <c r="C24" s="216" t="s">
        <v>174</v>
      </c>
      <c r="D24" s="216" t="s">
        <v>107</v>
      </c>
      <c r="E24" s="217">
        <v>352478.99232000008</v>
      </c>
      <c r="F24" s="218"/>
      <c r="G24" s="218"/>
      <c r="H24" s="218"/>
      <c r="I24" s="218"/>
      <c r="J24" s="218"/>
      <c r="K24" s="218"/>
      <c r="L24" s="217">
        <v>0</v>
      </c>
      <c r="M24" s="216" t="s">
        <v>201</v>
      </c>
    </row>
    <row r="25" spans="1:13" x14ac:dyDescent="0.25">
      <c r="A25" s="216" t="s">
        <v>155</v>
      </c>
      <c r="B25" s="216" t="s">
        <v>105</v>
      </c>
      <c r="C25" s="216" t="s">
        <v>41</v>
      </c>
      <c r="D25" s="216" t="s">
        <v>107</v>
      </c>
      <c r="E25" s="217">
        <v>250809.98000000007</v>
      </c>
      <c r="F25" s="218"/>
      <c r="G25" s="218"/>
      <c r="H25" s="218"/>
      <c r="I25" s="218"/>
      <c r="J25" s="218"/>
      <c r="K25" s="218"/>
      <c r="L25" s="217">
        <v>0</v>
      </c>
      <c r="M25" s="216" t="s">
        <v>201</v>
      </c>
    </row>
    <row r="26" spans="1:13" x14ac:dyDescent="0.25">
      <c r="A26" s="216" t="s">
        <v>155</v>
      </c>
      <c r="B26" s="216" t="s">
        <v>105</v>
      </c>
      <c r="C26" s="216" t="s">
        <v>175</v>
      </c>
      <c r="D26" s="216" t="s">
        <v>107</v>
      </c>
      <c r="E26" s="217">
        <v>1244360</v>
      </c>
      <c r="F26" s="218"/>
      <c r="G26" s="218"/>
      <c r="H26" s="218"/>
      <c r="I26" s="218"/>
      <c r="J26" s="218"/>
      <c r="K26" s="218"/>
      <c r="L26" s="217">
        <v>0</v>
      </c>
      <c r="M26" s="216" t="s">
        <v>201</v>
      </c>
    </row>
    <row r="27" spans="1:13" x14ac:dyDescent="0.25">
      <c r="A27" s="216" t="s">
        <v>155</v>
      </c>
      <c r="B27" s="216" t="s">
        <v>105</v>
      </c>
      <c r="C27" s="216" t="s">
        <v>176</v>
      </c>
      <c r="D27" s="216" t="s">
        <v>107</v>
      </c>
      <c r="E27" s="217">
        <v>1216020</v>
      </c>
      <c r="F27" s="218"/>
      <c r="G27" s="218"/>
      <c r="H27" s="218"/>
      <c r="I27" s="218"/>
      <c r="J27" s="218"/>
      <c r="K27" s="218"/>
      <c r="L27" s="217">
        <v>0</v>
      </c>
      <c r="M27" s="216" t="s">
        <v>201</v>
      </c>
    </row>
    <row r="28" spans="1:13" x14ac:dyDescent="0.25">
      <c r="A28" s="216" t="s">
        <v>155</v>
      </c>
      <c r="B28" s="216" t="s">
        <v>105</v>
      </c>
      <c r="C28" s="216" t="s">
        <v>177</v>
      </c>
      <c r="D28" s="216" t="s">
        <v>107</v>
      </c>
      <c r="E28" s="217">
        <v>1165700</v>
      </c>
      <c r="F28" s="218"/>
      <c r="G28" s="218"/>
      <c r="H28" s="218"/>
      <c r="I28" s="218"/>
      <c r="J28" s="218"/>
      <c r="K28" s="218"/>
      <c r="L28" s="217">
        <v>0</v>
      </c>
      <c r="M28" s="216" t="s">
        <v>201</v>
      </c>
    </row>
    <row r="29" spans="1:13" x14ac:dyDescent="0.25">
      <c r="A29" s="216" t="s">
        <v>155</v>
      </c>
      <c r="B29" s="216" t="s">
        <v>105</v>
      </c>
      <c r="C29" s="216" t="s">
        <v>178</v>
      </c>
      <c r="D29" s="216" t="s">
        <v>107</v>
      </c>
      <c r="E29" s="217">
        <v>1049600</v>
      </c>
      <c r="F29" s="218"/>
      <c r="G29" s="218"/>
      <c r="H29" s="218"/>
      <c r="I29" s="218"/>
      <c r="J29" s="218"/>
      <c r="K29" s="218"/>
      <c r="L29" s="217">
        <v>0</v>
      </c>
      <c r="M29" s="216" t="s">
        <v>201</v>
      </c>
    </row>
    <row r="30" spans="1:13" x14ac:dyDescent="0.25">
      <c r="A30" s="216" t="s">
        <v>155</v>
      </c>
      <c r="B30" s="216" t="s">
        <v>105</v>
      </c>
      <c r="C30" s="216" t="s">
        <v>146</v>
      </c>
      <c r="D30" s="216" t="s">
        <v>107</v>
      </c>
      <c r="E30" s="217">
        <v>909930</v>
      </c>
      <c r="F30" s="217">
        <v>909930</v>
      </c>
      <c r="G30" s="217">
        <v>1</v>
      </c>
      <c r="H30" s="217">
        <v>909930</v>
      </c>
      <c r="I30" s="217">
        <v>1</v>
      </c>
      <c r="J30" s="217">
        <v>909930</v>
      </c>
      <c r="K30" s="217">
        <v>1</v>
      </c>
      <c r="L30" s="217">
        <v>909930</v>
      </c>
      <c r="M30" s="216" t="s">
        <v>202</v>
      </c>
    </row>
    <row r="31" spans="1:13" x14ac:dyDescent="0.25">
      <c r="A31" s="216" t="s">
        <v>155</v>
      </c>
      <c r="B31" s="216" t="s">
        <v>190</v>
      </c>
      <c r="C31" s="216" t="s">
        <v>172</v>
      </c>
      <c r="D31" s="216" t="s">
        <v>184</v>
      </c>
      <c r="E31" s="217">
        <v>1105480</v>
      </c>
      <c r="F31" s="218"/>
      <c r="G31" s="218"/>
      <c r="H31" s="218"/>
      <c r="I31" s="218"/>
      <c r="J31" s="218"/>
      <c r="K31" s="218"/>
      <c r="L31" s="217">
        <v>0</v>
      </c>
      <c r="M31" s="216" t="s">
        <v>201</v>
      </c>
    </row>
    <row r="32" spans="1:13" x14ac:dyDescent="0.25">
      <c r="A32" s="216" t="s">
        <v>155</v>
      </c>
      <c r="B32" s="216" t="s">
        <v>105</v>
      </c>
      <c r="C32" s="216" t="s">
        <v>172</v>
      </c>
      <c r="D32" s="216" t="s">
        <v>107</v>
      </c>
      <c r="E32" s="217">
        <v>1424750</v>
      </c>
      <c r="F32" s="218"/>
      <c r="G32" s="218"/>
      <c r="H32" s="218"/>
      <c r="I32" s="218"/>
      <c r="J32" s="218"/>
      <c r="K32" s="218"/>
      <c r="L32" s="217">
        <v>0</v>
      </c>
      <c r="M32" s="216" t="s">
        <v>201</v>
      </c>
    </row>
    <row r="33" spans="1:13" x14ac:dyDescent="0.25">
      <c r="A33" s="216" t="s">
        <v>155</v>
      </c>
      <c r="B33" s="216" t="s">
        <v>172</v>
      </c>
      <c r="C33" s="216" t="s">
        <v>190</v>
      </c>
      <c r="D33" s="216" t="s">
        <v>258</v>
      </c>
      <c r="E33" s="217">
        <v>0</v>
      </c>
      <c r="F33" s="217">
        <v>0</v>
      </c>
      <c r="G33" s="218"/>
      <c r="H33" s="217">
        <v>0</v>
      </c>
      <c r="I33" s="218"/>
      <c r="J33" s="217">
        <v>0</v>
      </c>
      <c r="K33" s="218"/>
      <c r="L33" s="217">
        <v>0</v>
      </c>
      <c r="M33" s="216" t="s">
        <v>201</v>
      </c>
    </row>
    <row r="34" spans="1:13" x14ac:dyDescent="0.25">
      <c r="A34" s="216" t="s">
        <v>155</v>
      </c>
      <c r="B34" s="216" t="s">
        <v>105</v>
      </c>
      <c r="C34" s="216" t="s">
        <v>147</v>
      </c>
      <c r="D34" s="216" t="s">
        <v>107</v>
      </c>
      <c r="E34" s="217">
        <v>949100</v>
      </c>
      <c r="F34" s="217">
        <v>949100</v>
      </c>
      <c r="G34" s="217">
        <v>1</v>
      </c>
      <c r="H34" s="217">
        <v>949100</v>
      </c>
      <c r="I34" s="217">
        <v>1</v>
      </c>
      <c r="J34" s="217">
        <v>776536.36363636365</v>
      </c>
      <c r="K34" s="217">
        <v>0.81818181818181823</v>
      </c>
      <c r="L34" s="217">
        <v>0</v>
      </c>
      <c r="M34" s="216" t="s">
        <v>201</v>
      </c>
    </row>
    <row r="35" spans="1:13" x14ac:dyDescent="0.25">
      <c r="A35" s="216" t="s">
        <v>155</v>
      </c>
      <c r="B35" s="216" t="s">
        <v>105</v>
      </c>
      <c r="C35" s="216" t="s">
        <v>47</v>
      </c>
      <c r="D35" s="216" t="s">
        <v>107</v>
      </c>
      <c r="E35" s="217">
        <v>398423.89138000004</v>
      </c>
      <c r="F35" s="218"/>
      <c r="G35" s="218"/>
      <c r="H35" s="218"/>
      <c r="I35" s="218"/>
      <c r="J35" s="218"/>
      <c r="K35" s="218"/>
      <c r="L35" s="217">
        <v>0</v>
      </c>
      <c r="M35" s="216" t="s">
        <v>201</v>
      </c>
    </row>
    <row r="36" spans="1:13" x14ac:dyDescent="0.25">
      <c r="A36" s="216" t="s">
        <v>155</v>
      </c>
      <c r="B36" s="216" t="s">
        <v>47</v>
      </c>
      <c r="C36" s="216" t="s">
        <v>48</v>
      </c>
      <c r="D36" s="216" t="s">
        <v>49</v>
      </c>
      <c r="E36" s="217">
        <v>24226.838100000015</v>
      </c>
      <c r="F36" s="217">
        <v>24226.838100000015</v>
      </c>
      <c r="G36" s="217">
        <v>1</v>
      </c>
      <c r="H36" s="217">
        <v>24226.838100000015</v>
      </c>
      <c r="I36" s="217">
        <v>1</v>
      </c>
      <c r="J36" s="217">
        <v>24226.838100000015</v>
      </c>
      <c r="K36" s="217">
        <v>1</v>
      </c>
      <c r="L36" s="217">
        <v>24226.838100000015</v>
      </c>
      <c r="M36" s="216" t="s">
        <v>202</v>
      </c>
    </row>
    <row r="37" spans="1:13" x14ac:dyDescent="0.25">
      <c r="A37" s="216" t="s">
        <v>155</v>
      </c>
      <c r="B37" s="216" t="s">
        <v>47</v>
      </c>
      <c r="C37" s="216" t="s">
        <v>48</v>
      </c>
      <c r="D37" s="216" t="s">
        <v>168</v>
      </c>
      <c r="E37" s="217">
        <v>14356.644800000009</v>
      </c>
      <c r="F37" s="217">
        <v>14356.644800000009</v>
      </c>
      <c r="G37" s="217">
        <v>1</v>
      </c>
      <c r="H37" s="217">
        <v>14356.644800000009</v>
      </c>
      <c r="I37" s="217">
        <v>1</v>
      </c>
      <c r="J37" s="217">
        <v>14356.644800000009</v>
      </c>
      <c r="K37" s="217">
        <v>1</v>
      </c>
      <c r="L37" s="217">
        <v>14356.644800000009</v>
      </c>
      <c r="M37" s="216" t="s">
        <v>202</v>
      </c>
    </row>
    <row r="38" spans="1:13" x14ac:dyDescent="0.25">
      <c r="A38" s="216" t="s">
        <v>155</v>
      </c>
      <c r="B38" s="216" t="s">
        <v>105</v>
      </c>
      <c r="C38" s="216" t="s">
        <v>179</v>
      </c>
      <c r="D38" s="216" t="s">
        <v>107</v>
      </c>
      <c r="E38" s="217">
        <v>270673.31</v>
      </c>
      <c r="F38" s="217">
        <v>270673.31</v>
      </c>
      <c r="G38" s="217">
        <v>1</v>
      </c>
      <c r="H38" s="217">
        <v>270673.31</v>
      </c>
      <c r="I38" s="217">
        <v>1</v>
      </c>
      <c r="J38" s="217">
        <v>270673.31</v>
      </c>
      <c r="K38" s="217">
        <v>1</v>
      </c>
      <c r="L38" s="217">
        <v>270673.31</v>
      </c>
      <c r="M38" s="216" t="s">
        <v>202</v>
      </c>
    </row>
    <row r="39" spans="1:13" x14ac:dyDescent="0.25">
      <c r="A39" s="216" t="s">
        <v>155</v>
      </c>
      <c r="B39" s="216" t="s">
        <v>105</v>
      </c>
      <c r="C39" s="216" t="s">
        <v>180</v>
      </c>
      <c r="D39" s="216" t="s">
        <v>107</v>
      </c>
      <c r="E39" s="217">
        <v>1586230</v>
      </c>
      <c r="F39" s="217">
        <v>1586230</v>
      </c>
      <c r="G39" s="217">
        <v>1</v>
      </c>
      <c r="H39" s="217">
        <v>1586230</v>
      </c>
      <c r="I39" s="217">
        <v>1</v>
      </c>
      <c r="J39" s="217">
        <v>1586230</v>
      </c>
      <c r="K39" s="217">
        <v>1</v>
      </c>
      <c r="L39" s="217">
        <v>1586230</v>
      </c>
      <c r="M39" s="216" t="s">
        <v>202</v>
      </c>
    </row>
    <row r="40" spans="1:13" x14ac:dyDescent="0.25">
      <c r="A40" s="216" t="s">
        <v>155</v>
      </c>
      <c r="B40" s="216" t="s">
        <v>180</v>
      </c>
      <c r="C40" s="216" t="s">
        <v>180</v>
      </c>
      <c r="D40" s="216" t="s">
        <v>252</v>
      </c>
      <c r="E40" s="217">
        <v>1571.3225315749999</v>
      </c>
      <c r="F40" s="217">
        <v>1571.3225315749999</v>
      </c>
      <c r="G40" s="217">
        <v>1</v>
      </c>
      <c r="H40" s="217">
        <v>1571.3225315749999</v>
      </c>
      <c r="I40" s="217">
        <v>1</v>
      </c>
      <c r="J40" s="217">
        <v>1571.3225315749999</v>
      </c>
      <c r="K40" s="217">
        <v>1</v>
      </c>
      <c r="L40" s="217">
        <v>1571.3225315749999</v>
      </c>
      <c r="M40" s="216" t="s">
        <v>202</v>
      </c>
    </row>
    <row r="41" spans="1:13" x14ac:dyDescent="0.25">
      <c r="A41" s="216" t="s">
        <v>155</v>
      </c>
      <c r="B41" s="216" t="s">
        <v>181</v>
      </c>
      <c r="C41" s="216" t="s">
        <v>181</v>
      </c>
      <c r="D41" s="216" t="s">
        <v>84</v>
      </c>
      <c r="E41" s="217">
        <v>231366.76</v>
      </c>
      <c r="F41" s="217">
        <v>231366.75872000004</v>
      </c>
      <c r="G41" s="217">
        <v>0.9999999944676583</v>
      </c>
      <c r="H41" s="217">
        <v>231366.75872000004</v>
      </c>
      <c r="I41" s="217">
        <v>0.9999999944676583</v>
      </c>
      <c r="J41" s="217">
        <v>231366.75872000004</v>
      </c>
      <c r="K41" s="217">
        <v>0.9999999944676583</v>
      </c>
      <c r="L41" s="217">
        <v>0</v>
      </c>
      <c r="M41" s="216" t="s">
        <v>201</v>
      </c>
    </row>
    <row r="42" spans="1:13" x14ac:dyDescent="0.25">
      <c r="A42" s="216" t="s">
        <v>155</v>
      </c>
      <c r="B42" s="216" t="s">
        <v>105</v>
      </c>
      <c r="C42" s="216" t="s">
        <v>181</v>
      </c>
      <c r="D42" s="216" t="s">
        <v>107</v>
      </c>
      <c r="E42" s="217">
        <v>231366.76</v>
      </c>
      <c r="F42" s="217">
        <v>231366.76</v>
      </c>
      <c r="G42" s="217">
        <v>1</v>
      </c>
      <c r="H42" s="217">
        <v>231366.76</v>
      </c>
      <c r="I42" s="217">
        <v>1</v>
      </c>
      <c r="J42" s="217">
        <v>231366.76</v>
      </c>
      <c r="K42" s="217">
        <v>1</v>
      </c>
      <c r="L42" s="217">
        <v>231366.76</v>
      </c>
      <c r="M42" s="216" t="s">
        <v>202</v>
      </c>
    </row>
    <row r="43" spans="1:13" x14ac:dyDescent="0.25">
      <c r="A43" s="216" t="s">
        <v>155</v>
      </c>
      <c r="B43" s="216" t="s">
        <v>105</v>
      </c>
      <c r="C43" s="216" t="s">
        <v>182</v>
      </c>
      <c r="D43" s="216" t="s">
        <v>107</v>
      </c>
      <c r="E43" s="217">
        <v>1407060</v>
      </c>
      <c r="F43" s="218"/>
      <c r="G43" s="218"/>
      <c r="H43" s="218"/>
      <c r="I43" s="218"/>
      <c r="J43" s="218"/>
      <c r="K43" s="218"/>
      <c r="L43" s="217">
        <v>0</v>
      </c>
      <c r="M43" s="216" t="s">
        <v>201</v>
      </c>
    </row>
    <row r="44" spans="1:13" x14ac:dyDescent="0.25">
      <c r="A44" s="216" t="s">
        <v>155</v>
      </c>
      <c r="B44" s="216" t="s">
        <v>52</v>
      </c>
      <c r="C44" s="216" t="s">
        <v>182</v>
      </c>
      <c r="D44" s="216" t="s">
        <v>84</v>
      </c>
      <c r="E44" s="217">
        <v>0</v>
      </c>
      <c r="F44" s="217">
        <v>0</v>
      </c>
      <c r="G44" s="218"/>
      <c r="H44" s="217">
        <v>0</v>
      </c>
      <c r="I44" s="218"/>
      <c r="J44" s="217">
        <v>0</v>
      </c>
      <c r="K44" s="218"/>
      <c r="L44" s="217">
        <v>0</v>
      </c>
      <c r="M44" s="216" t="s">
        <v>201</v>
      </c>
    </row>
    <row r="45" spans="1:13" x14ac:dyDescent="0.25">
      <c r="A45" s="216" t="s">
        <v>155</v>
      </c>
      <c r="B45" s="216" t="s">
        <v>105</v>
      </c>
      <c r="C45" s="216" t="s">
        <v>183</v>
      </c>
      <c r="D45" s="216" t="s">
        <v>107</v>
      </c>
      <c r="E45" s="217">
        <v>1425220</v>
      </c>
      <c r="F45" s="218"/>
      <c r="G45" s="218"/>
      <c r="H45" s="218"/>
      <c r="I45" s="218"/>
      <c r="J45" s="218"/>
      <c r="K45" s="218"/>
      <c r="L45" s="217">
        <v>0</v>
      </c>
      <c r="M45" s="216" t="s">
        <v>201</v>
      </c>
    </row>
    <row r="46" spans="1:13" x14ac:dyDescent="0.25">
      <c r="A46" s="216" t="s">
        <v>155</v>
      </c>
      <c r="B46" s="216" t="s">
        <v>52</v>
      </c>
      <c r="C46" s="216" t="s">
        <v>183</v>
      </c>
      <c r="D46" s="216" t="s">
        <v>84</v>
      </c>
      <c r="E46" s="217">
        <v>0</v>
      </c>
      <c r="F46" s="217">
        <v>0</v>
      </c>
      <c r="G46" s="218"/>
      <c r="H46" s="217">
        <v>0</v>
      </c>
      <c r="I46" s="218"/>
      <c r="J46" s="217">
        <v>0</v>
      </c>
      <c r="K46" s="218"/>
      <c r="L46" s="217">
        <v>0</v>
      </c>
      <c r="M46" s="216" t="s">
        <v>201</v>
      </c>
    </row>
    <row r="47" spans="1:13" x14ac:dyDescent="0.25">
      <c r="A47" s="216" t="s">
        <v>155</v>
      </c>
      <c r="B47" s="216" t="s">
        <v>44</v>
      </c>
      <c r="C47" s="216" t="s">
        <v>169</v>
      </c>
      <c r="D47" s="216" t="s">
        <v>46</v>
      </c>
      <c r="E47" s="217">
        <v>111189.83999999997</v>
      </c>
      <c r="F47" s="217">
        <v>111189.83999999997</v>
      </c>
      <c r="G47" s="217">
        <v>1</v>
      </c>
      <c r="H47" s="217">
        <v>111189.83999999997</v>
      </c>
      <c r="I47" s="217">
        <v>1</v>
      </c>
      <c r="J47" s="217">
        <v>111189.83999999997</v>
      </c>
      <c r="K47" s="217">
        <v>1</v>
      </c>
      <c r="L47" s="217">
        <v>111189.83999999997</v>
      </c>
      <c r="M47" s="216" t="s">
        <v>202</v>
      </c>
    </row>
    <row r="48" spans="1:13" x14ac:dyDescent="0.25">
      <c r="A48" s="216" t="s">
        <v>155</v>
      </c>
      <c r="B48" s="216" t="s">
        <v>44</v>
      </c>
      <c r="C48" s="216" t="s">
        <v>85</v>
      </c>
      <c r="D48" s="216" t="s">
        <v>46</v>
      </c>
      <c r="E48" s="217">
        <v>112594.33999999989</v>
      </c>
      <c r="F48" s="217">
        <v>112594.33999999989</v>
      </c>
      <c r="G48" s="217">
        <v>1</v>
      </c>
      <c r="H48" s="217">
        <v>112594.33999999989</v>
      </c>
      <c r="I48" s="217">
        <v>1</v>
      </c>
      <c r="J48" s="217">
        <v>112594.33999999989</v>
      </c>
      <c r="K48" s="217">
        <v>1</v>
      </c>
      <c r="L48" s="217">
        <v>112594.33999999989</v>
      </c>
      <c r="M48" s="216" t="s">
        <v>202</v>
      </c>
    </row>
    <row r="49" spans="1:13" x14ac:dyDescent="0.25">
      <c r="A49" s="216" t="s">
        <v>155</v>
      </c>
      <c r="B49" s="216" t="s">
        <v>44</v>
      </c>
      <c r="C49" s="216" t="s">
        <v>82</v>
      </c>
      <c r="D49" s="216" t="s">
        <v>46</v>
      </c>
      <c r="E49" s="217">
        <v>103605.23999999985</v>
      </c>
      <c r="F49" s="217">
        <v>103605.23999999985</v>
      </c>
      <c r="G49" s="217">
        <v>1</v>
      </c>
      <c r="H49" s="217">
        <v>103605.23999999985</v>
      </c>
      <c r="I49" s="217">
        <v>1</v>
      </c>
      <c r="J49" s="217">
        <v>103605.23999999985</v>
      </c>
      <c r="K49" s="217">
        <v>1</v>
      </c>
      <c r="L49" s="217">
        <v>103605.23999999985</v>
      </c>
      <c r="M49" s="216" t="s">
        <v>202</v>
      </c>
    </row>
    <row r="50" spans="1:13" x14ac:dyDescent="0.25">
      <c r="A50" s="216" t="s">
        <v>155</v>
      </c>
      <c r="B50" s="216" t="s">
        <v>44</v>
      </c>
      <c r="C50" s="216" t="s">
        <v>81</v>
      </c>
      <c r="D50" s="216" t="s">
        <v>46</v>
      </c>
      <c r="E50" s="217">
        <v>95925.059999999983</v>
      </c>
      <c r="F50" s="217">
        <v>95925.059999999983</v>
      </c>
      <c r="G50" s="217">
        <v>1</v>
      </c>
      <c r="H50" s="217">
        <v>95925.059999999983</v>
      </c>
      <c r="I50" s="217">
        <v>1</v>
      </c>
      <c r="J50" s="217">
        <v>95925.059999999983</v>
      </c>
      <c r="K50" s="217">
        <v>1</v>
      </c>
      <c r="L50" s="217">
        <v>95925.059999999983</v>
      </c>
      <c r="M50" s="216" t="s">
        <v>202</v>
      </c>
    </row>
    <row r="51" spans="1:13" x14ac:dyDescent="0.25">
      <c r="A51" s="216" t="s">
        <v>155</v>
      </c>
      <c r="B51" s="216" t="s">
        <v>44</v>
      </c>
      <c r="C51" s="216" t="s">
        <v>75</v>
      </c>
      <c r="D51" s="216" t="s">
        <v>46</v>
      </c>
      <c r="E51" s="217">
        <v>95809.140000000101</v>
      </c>
      <c r="F51" s="217">
        <v>95809.140000000101</v>
      </c>
      <c r="G51" s="217">
        <v>1</v>
      </c>
      <c r="H51" s="217">
        <v>95809.140000000101</v>
      </c>
      <c r="I51" s="217">
        <v>1</v>
      </c>
      <c r="J51" s="217">
        <v>95809.140000000101</v>
      </c>
      <c r="K51" s="217">
        <v>1</v>
      </c>
      <c r="L51" s="217">
        <v>95809.140000000101</v>
      </c>
      <c r="M51" s="216" t="s">
        <v>202</v>
      </c>
    </row>
    <row r="52" spans="1:13" x14ac:dyDescent="0.25">
      <c r="A52" s="216" t="s">
        <v>155</v>
      </c>
      <c r="B52" s="216" t="s">
        <v>44</v>
      </c>
      <c r="C52" s="216" t="s">
        <v>72</v>
      </c>
      <c r="D52" s="216" t="s">
        <v>46</v>
      </c>
      <c r="E52" s="217">
        <v>95330.38367840006</v>
      </c>
      <c r="F52" s="217">
        <v>95330.38367840006</v>
      </c>
      <c r="G52" s="217">
        <v>1</v>
      </c>
      <c r="H52" s="217">
        <v>95330.38367840006</v>
      </c>
      <c r="I52" s="217">
        <v>1</v>
      </c>
      <c r="J52" s="217">
        <v>95330.38367840006</v>
      </c>
      <c r="K52" s="217">
        <v>1</v>
      </c>
      <c r="L52" s="217">
        <v>95330.38367840006</v>
      </c>
      <c r="M52" s="216" t="s">
        <v>202</v>
      </c>
    </row>
    <row r="53" spans="1:13" x14ac:dyDescent="0.25">
      <c r="A53" s="216" t="s">
        <v>155</v>
      </c>
      <c r="B53" s="216" t="s">
        <v>44</v>
      </c>
      <c r="C53" s="216" t="s">
        <v>71</v>
      </c>
      <c r="D53" s="216" t="s">
        <v>46</v>
      </c>
      <c r="E53" s="217">
        <v>134751.15000000011</v>
      </c>
      <c r="F53" s="217">
        <v>134751.15000000011</v>
      </c>
      <c r="G53" s="217">
        <v>1</v>
      </c>
      <c r="H53" s="217">
        <v>134751.15000000011</v>
      </c>
      <c r="I53" s="217">
        <v>1</v>
      </c>
      <c r="J53" s="217">
        <v>134751.15000000011</v>
      </c>
      <c r="K53" s="217">
        <v>1</v>
      </c>
      <c r="L53" s="217">
        <v>134751.15000000011</v>
      </c>
      <c r="M53" s="216" t="s">
        <v>202</v>
      </c>
    </row>
    <row r="54" spans="1:13" x14ac:dyDescent="0.25">
      <c r="A54" s="216" t="s">
        <v>155</v>
      </c>
      <c r="B54" s="216" t="s">
        <v>44</v>
      </c>
      <c r="C54" s="216" t="s">
        <v>45</v>
      </c>
      <c r="D54" s="216" t="s">
        <v>46</v>
      </c>
      <c r="E54" s="217">
        <v>68960.59000000004</v>
      </c>
      <c r="F54" s="217">
        <v>68960.59000000004</v>
      </c>
      <c r="G54" s="217">
        <v>1</v>
      </c>
      <c r="H54" s="217">
        <v>68960.59000000004</v>
      </c>
      <c r="I54" s="217">
        <v>1</v>
      </c>
      <c r="J54" s="217">
        <v>68960.59000000004</v>
      </c>
      <c r="K54" s="217">
        <v>1</v>
      </c>
      <c r="L54" s="217">
        <v>68960.59000000004</v>
      </c>
      <c r="M54" s="216" t="s">
        <v>202</v>
      </c>
    </row>
    <row r="55" spans="1:13" x14ac:dyDescent="0.25">
      <c r="A55" s="216" t="s">
        <v>155</v>
      </c>
      <c r="B55" s="216" t="s">
        <v>52</v>
      </c>
      <c r="C55" s="216" t="s">
        <v>76</v>
      </c>
      <c r="D55" s="216" t="s">
        <v>78</v>
      </c>
      <c r="E55" s="217">
        <v>81390.694736842081</v>
      </c>
      <c r="F55" s="217">
        <v>20347.67368421052</v>
      </c>
      <c r="G55" s="217">
        <v>0.25</v>
      </c>
      <c r="H55" s="217">
        <v>3391.2789473684197</v>
      </c>
      <c r="I55" s="217">
        <v>4.1666666666666664E-2</v>
      </c>
      <c r="J55" s="217">
        <v>3391.2789473684197</v>
      </c>
      <c r="K55" s="217">
        <v>4.1666666666666664E-2</v>
      </c>
      <c r="L55" s="217">
        <v>0</v>
      </c>
      <c r="M55" s="216" t="s">
        <v>201</v>
      </c>
    </row>
    <row r="56" spans="1:13" ht="45" x14ac:dyDescent="0.25">
      <c r="A56" s="216" t="s">
        <v>155</v>
      </c>
      <c r="B56" s="216" t="s">
        <v>52</v>
      </c>
      <c r="C56" s="216" t="s">
        <v>76</v>
      </c>
      <c r="D56" s="216" t="s">
        <v>197</v>
      </c>
      <c r="E56" s="217">
        <v>4521.7052631578936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6" t="s">
        <v>201</v>
      </c>
    </row>
    <row r="57" spans="1:13" ht="45" x14ac:dyDescent="0.25">
      <c r="A57" s="216" t="s">
        <v>155</v>
      </c>
      <c r="B57" s="216" t="s">
        <v>52</v>
      </c>
      <c r="C57" s="216" t="s">
        <v>76</v>
      </c>
      <c r="D57" s="216" t="s">
        <v>196</v>
      </c>
      <c r="E57" s="217">
        <v>4521.7052631578936</v>
      </c>
      <c r="F57" s="217">
        <v>0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16" t="s">
        <v>201</v>
      </c>
    </row>
    <row r="58" spans="1:13" x14ac:dyDescent="0.25">
      <c r="A58" s="216" t="s">
        <v>155</v>
      </c>
      <c r="B58" s="216" t="s">
        <v>52</v>
      </c>
      <c r="C58" s="216" t="s">
        <v>76</v>
      </c>
      <c r="D58" s="216" t="s">
        <v>43</v>
      </c>
      <c r="E58" s="217">
        <v>11304.263157894733</v>
      </c>
      <c r="F58" s="217">
        <v>0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16" t="s">
        <v>201</v>
      </c>
    </row>
    <row r="59" spans="1:13" x14ac:dyDescent="0.25">
      <c r="A59" s="216" t="s">
        <v>155</v>
      </c>
      <c r="B59" s="216" t="s">
        <v>52</v>
      </c>
      <c r="C59" s="216" t="s">
        <v>76</v>
      </c>
      <c r="D59" s="216" t="s">
        <v>77</v>
      </c>
      <c r="E59" s="217">
        <v>5652.1315789473665</v>
      </c>
      <c r="F59" s="217">
        <v>5652.1315789473665</v>
      </c>
      <c r="G59" s="217">
        <v>1</v>
      </c>
      <c r="H59" s="217">
        <v>1130.4263157894734</v>
      </c>
      <c r="I59" s="217">
        <v>0.2</v>
      </c>
      <c r="J59" s="217">
        <v>0</v>
      </c>
      <c r="K59" s="217">
        <v>0</v>
      </c>
      <c r="L59" s="217">
        <v>0</v>
      </c>
      <c r="M59" s="216" t="s">
        <v>201</v>
      </c>
    </row>
    <row r="60" spans="1:13" x14ac:dyDescent="0.25">
      <c r="A60" s="216" t="s">
        <v>155</v>
      </c>
      <c r="B60" s="216" t="s">
        <v>52</v>
      </c>
      <c r="C60" s="216" t="s">
        <v>80</v>
      </c>
      <c r="D60" s="216" t="s">
        <v>78</v>
      </c>
      <c r="E60" s="217">
        <v>45407.353043478259</v>
      </c>
      <c r="F60" s="217">
        <v>45407.353043478259</v>
      </c>
      <c r="G60" s="217">
        <v>1</v>
      </c>
      <c r="H60" s="217">
        <v>45407.353043478259</v>
      </c>
      <c r="I60" s="217">
        <v>1</v>
      </c>
      <c r="J60" s="217">
        <v>42884.722318840577</v>
      </c>
      <c r="K60" s="217">
        <v>0.94444444444444442</v>
      </c>
      <c r="L60" s="217">
        <v>0</v>
      </c>
      <c r="M60" s="216" t="s">
        <v>201</v>
      </c>
    </row>
    <row r="61" spans="1:13" x14ac:dyDescent="0.25">
      <c r="A61" s="216" t="s">
        <v>155</v>
      </c>
      <c r="B61" s="216" t="s">
        <v>52</v>
      </c>
      <c r="C61" s="216" t="s">
        <v>80</v>
      </c>
      <c r="D61" s="216" t="s">
        <v>77</v>
      </c>
      <c r="E61" s="217">
        <v>1261.3153623188405</v>
      </c>
      <c r="F61" s="217">
        <v>1261.3153623188405</v>
      </c>
      <c r="G61" s="217">
        <v>1</v>
      </c>
      <c r="H61" s="217">
        <v>1261.3153623188405</v>
      </c>
      <c r="I61" s="217">
        <v>1</v>
      </c>
      <c r="J61" s="217">
        <v>0</v>
      </c>
      <c r="K61" s="217">
        <v>0</v>
      </c>
      <c r="L61" s="217">
        <v>0</v>
      </c>
      <c r="M61" s="216" t="s">
        <v>201</v>
      </c>
    </row>
    <row r="62" spans="1:13" ht="45" x14ac:dyDescent="0.25">
      <c r="A62" s="216" t="s">
        <v>155</v>
      </c>
      <c r="B62" s="216" t="s">
        <v>52</v>
      </c>
      <c r="C62" s="216" t="s">
        <v>80</v>
      </c>
      <c r="D62" s="216" t="s">
        <v>196</v>
      </c>
      <c r="E62" s="217">
        <v>1261.3153623188405</v>
      </c>
      <c r="F62" s="217">
        <v>1261.3153623188405</v>
      </c>
      <c r="G62" s="217">
        <v>1</v>
      </c>
      <c r="H62" s="217">
        <v>1261.3153623188405</v>
      </c>
      <c r="I62" s="217">
        <v>1</v>
      </c>
      <c r="J62" s="217">
        <v>1261.3153623188405</v>
      </c>
      <c r="K62" s="217">
        <v>1</v>
      </c>
      <c r="L62" s="217">
        <v>1261.3153623188405</v>
      </c>
      <c r="M62" s="216" t="s">
        <v>202</v>
      </c>
    </row>
    <row r="63" spans="1:13" x14ac:dyDescent="0.25">
      <c r="A63" s="216" t="s">
        <v>155</v>
      </c>
      <c r="B63" s="216" t="s">
        <v>52</v>
      </c>
      <c r="C63" s="216" t="s">
        <v>80</v>
      </c>
      <c r="D63" s="216" t="s">
        <v>79</v>
      </c>
      <c r="E63" s="217">
        <v>30271.568695652171</v>
      </c>
      <c r="F63" s="217">
        <v>25226.307246376811</v>
      </c>
      <c r="G63" s="217">
        <v>0.83333333333333337</v>
      </c>
      <c r="H63" s="217">
        <v>25226.307246376811</v>
      </c>
      <c r="I63" s="217">
        <v>0.83333333333333337</v>
      </c>
      <c r="J63" s="217">
        <v>21442.361159420288</v>
      </c>
      <c r="K63" s="217">
        <v>0.70833333333333337</v>
      </c>
      <c r="L63" s="217">
        <v>0</v>
      </c>
      <c r="M63" s="216" t="s">
        <v>201</v>
      </c>
    </row>
    <row r="64" spans="1:13" ht="45" x14ac:dyDescent="0.25">
      <c r="A64" s="216" t="s">
        <v>155</v>
      </c>
      <c r="B64" s="216" t="s">
        <v>52</v>
      </c>
      <c r="C64" s="216" t="s">
        <v>80</v>
      </c>
      <c r="D64" s="216" t="s">
        <v>197</v>
      </c>
      <c r="E64" s="217">
        <v>8829.2075362318828</v>
      </c>
      <c r="F64" s="217">
        <v>6306.5768115942019</v>
      </c>
      <c r="G64" s="217">
        <v>0.7142857142857143</v>
      </c>
      <c r="H64" s="217">
        <v>6306.5768115942019</v>
      </c>
      <c r="I64" s="217">
        <v>0.7142857142857143</v>
      </c>
      <c r="J64" s="217">
        <v>6306.5768115942019</v>
      </c>
      <c r="K64" s="217">
        <v>0.7142857142857143</v>
      </c>
      <c r="L64" s="217">
        <v>0</v>
      </c>
      <c r="M64" s="216" t="s">
        <v>201</v>
      </c>
    </row>
    <row r="65" spans="1:13" x14ac:dyDescent="0.25">
      <c r="A65" s="216" t="s">
        <v>155</v>
      </c>
      <c r="B65" s="216" t="s">
        <v>52</v>
      </c>
      <c r="C65" s="216" t="s">
        <v>83</v>
      </c>
      <c r="D65" s="216" t="s">
        <v>89</v>
      </c>
      <c r="E65" s="217">
        <v>4898.2925373134331</v>
      </c>
      <c r="F65" s="217">
        <v>4898.2925373134331</v>
      </c>
      <c r="G65" s="217">
        <v>1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16" t="s">
        <v>201</v>
      </c>
    </row>
    <row r="66" spans="1:13" x14ac:dyDescent="0.25">
      <c r="A66" s="216" t="s">
        <v>155</v>
      </c>
      <c r="B66" s="216" t="s">
        <v>52</v>
      </c>
      <c r="C66" s="216" t="s">
        <v>83</v>
      </c>
      <c r="D66" s="216" t="s">
        <v>78</v>
      </c>
      <c r="E66" s="217">
        <v>55105.791044776124</v>
      </c>
      <c r="F66" s="217">
        <v>55105.791044776124</v>
      </c>
      <c r="G66" s="217">
        <v>1</v>
      </c>
      <c r="H66" s="217">
        <v>20817.743283582091</v>
      </c>
      <c r="I66" s="217">
        <v>0.37777777777777777</v>
      </c>
      <c r="J66" s="217">
        <v>17144.023880597018</v>
      </c>
      <c r="K66" s="217">
        <v>0.31111111111111117</v>
      </c>
      <c r="L66" s="217">
        <v>0</v>
      </c>
      <c r="M66" s="216" t="s">
        <v>201</v>
      </c>
    </row>
    <row r="67" spans="1:13" ht="45" x14ac:dyDescent="0.25">
      <c r="A67" s="216" t="s">
        <v>155</v>
      </c>
      <c r="B67" s="216" t="s">
        <v>52</v>
      </c>
      <c r="C67" s="216" t="s">
        <v>83</v>
      </c>
      <c r="D67" s="216" t="s">
        <v>196</v>
      </c>
      <c r="E67" s="217">
        <v>22042.31641791045</v>
      </c>
      <c r="F67" s="217">
        <v>20817.743283582091</v>
      </c>
      <c r="G67" s="217">
        <v>0.94444444444444442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6" t="s">
        <v>201</v>
      </c>
    </row>
    <row r="68" spans="1:13" x14ac:dyDescent="0.25">
      <c r="A68" s="216" t="s">
        <v>155</v>
      </c>
      <c r="B68" s="216" t="s">
        <v>52</v>
      </c>
      <c r="C68" s="216" t="s">
        <v>86</v>
      </c>
      <c r="D68" s="216" t="s">
        <v>78</v>
      </c>
      <c r="E68" s="217">
        <v>80497.16</v>
      </c>
      <c r="F68" s="217">
        <v>80497.16</v>
      </c>
      <c r="G68" s="217">
        <v>1</v>
      </c>
      <c r="H68" s="217">
        <v>26832.386666666665</v>
      </c>
      <c r="I68" s="217">
        <v>0.33333333333333331</v>
      </c>
      <c r="J68" s="217">
        <v>26832.386666666665</v>
      </c>
      <c r="K68" s="217">
        <v>0.33333333333333331</v>
      </c>
      <c r="L68" s="217">
        <v>0</v>
      </c>
      <c r="M68" s="216" t="s">
        <v>201</v>
      </c>
    </row>
    <row r="69" spans="1:13" x14ac:dyDescent="0.25">
      <c r="A69" s="216" t="s">
        <v>155</v>
      </c>
      <c r="B69" s="216" t="s">
        <v>52</v>
      </c>
      <c r="C69" s="216" t="s">
        <v>96</v>
      </c>
      <c r="D69" s="216" t="s">
        <v>78</v>
      </c>
      <c r="E69" s="217">
        <v>55990.299677419353</v>
      </c>
      <c r="F69" s="217">
        <v>17227.784516129032</v>
      </c>
      <c r="G69" s="217">
        <v>0.30769230769230771</v>
      </c>
      <c r="H69" s="217">
        <v>17227.784516129032</v>
      </c>
      <c r="I69" s="217">
        <v>0.30769230769230771</v>
      </c>
      <c r="J69" s="217">
        <v>17227.784516129032</v>
      </c>
      <c r="K69" s="217">
        <v>0.30769230769230771</v>
      </c>
      <c r="L69" s="217">
        <v>0</v>
      </c>
      <c r="M69" s="216" t="s">
        <v>201</v>
      </c>
    </row>
    <row r="70" spans="1:13" ht="45" x14ac:dyDescent="0.25">
      <c r="A70" s="216" t="s">
        <v>155</v>
      </c>
      <c r="B70" s="216" t="s">
        <v>52</v>
      </c>
      <c r="C70" s="216" t="s">
        <v>96</v>
      </c>
      <c r="D70" s="216" t="s">
        <v>197</v>
      </c>
      <c r="E70" s="217">
        <v>7178.2435483870959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16" t="s">
        <v>201</v>
      </c>
    </row>
    <row r="71" spans="1:13" ht="45" x14ac:dyDescent="0.25">
      <c r="A71" s="216" t="s">
        <v>155</v>
      </c>
      <c r="B71" s="216" t="s">
        <v>52</v>
      </c>
      <c r="C71" s="216" t="s">
        <v>96</v>
      </c>
      <c r="D71" s="216" t="s">
        <v>196</v>
      </c>
      <c r="E71" s="217">
        <v>10049.540967741934</v>
      </c>
      <c r="F71" s="217">
        <v>2871.297419354838</v>
      </c>
      <c r="G71" s="217">
        <v>0.2857142857142857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16" t="s">
        <v>201</v>
      </c>
    </row>
    <row r="72" spans="1:13" x14ac:dyDescent="0.25">
      <c r="A72" s="216" t="s">
        <v>155</v>
      </c>
      <c r="B72" s="216" t="s">
        <v>52</v>
      </c>
      <c r="C72" s="216" t="s">
        <v>96</v>
      </c>
      <c r="D72" s="216" t="s">
        <v>89</v>
      </c>
      <c r="E72" s="217">
        <v>4306.9461290322579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16" t="s">
        <v>201</v>
      </c>
    </row>
    <row r="73" spans="1:13" x14ac:dyDescent="0.25">
      <c r="A73" s="216" t="s">
        <v>155</v>
      </c>
      <c r="B73" s="216" t="s">
        <v>52</v>
      </c>
      <c r="C73" s="216" t="s">
        <v>96</v>
      </c>
      <c r="D73" s="216" t="s">
        <v>43</v>
      </c>
      <c r="E73" s="217">
        <v>11485.189677419354</v>
      </c>
      <c r="F73" s="217">
        <v>0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16" t="s">
        <v>201</v>
      </c>
    </row>
    <row r="74" spans="1:13" x14ac:dyDescent="0.25">
      <c r="A74" s="216" t="s">
        <v>155</v>
      </c>
      <c r="B74" s="216" t="s">
        <v>52</v>
      </c>
      <c r="C74" s="216" t="s">
        <v>104</v>
      </c>
      <c r="D74" s="216" t="s">
        <v>78</v>
      </c>
      <c r="E74" s="217">
        <v>57547.239130434791</v>
      </c>
      <c r="F74" s="217">
        <v>19182.413043478264</v>
      </c>
      <c r="G74" s="217">
        <v>0.33333333333333331</v>
      </c>
      <c r="H74" s="217">
        <v>19182.413043478264</v>
      </c>
      <c r="I74" s="217">
        <v>0.33333333333333331</v>
      </c>
      <c r="J74" s="217">
        <v>19182.413043478264</v>
      </c>
      <c r="K74" s="217">
        <v>0.33333333333333331</v>
      </c>
      <c r="L74" s="217">
        <v>0</v>
      </c>
      <c r="M74" s="216" t="s">
        <v>201</v>
      </c>
    </row>
    <row r="75" spans="1:13" ht="45" x14ac:dyDescent="0.25">
      <c r="A75" s="216" t="s">
        <v>155</v>
      </c>
      <c r="B75" s="216" t="s">
        <v>52</v>
      </c>
      <c r="C75" s="216" t="s">
        <v>104</v>
      </c>
      <c r="D75" s="216" t="s">
        <v>197</v>
      </c>
      <c r="E75" s="217">
        <v>16624.757971014496</v>
      </c>
      <c r="F75" s="217">
        <v>16624.757971014496</v>
      </c>
      <c r="G75" s="217">
        <v>1</v>
      </c>
      <c r="H75" s="217">
        <v>16624.757971014496</v>
      </c>
      <c r="I75" s="217">
        <v>1</v>
      </c>
      <c r="J75" s="217">
        <v>16624.757971014496</v>
      </c>
      <c r="K75" s="217">
        <v>1</v>
      </c>
      <c r="L75" s="217">
        <v>16624.757971014496</v>
      </c>
      <c r="M75" s="216" t="s">
        <v>202</v>
      </c>
    </row>
    <row r="76" spans="1:13" ht="45" x14ac:dyDescent="0.25">
      <c r="A76" s="216" t="s">
        <v>155</v>
      </c>
      <c r="B76" s="216" t="s">
        <v>52</v>
      </c>
      <c r="C76" s="216" t="s">
        <v>104</v>
      </c>
      <c r="D76" s="216" t="s">
        <v>196</v>
      </c>
      <c r="E76" s="217">
        <v>14067.102898550727</v>
      </c>
      <c r="F76" s="217">
        <v>14067.102898550727</v>
      </c>
      <c r="G76" s="217">
        <v>1</v>
      </c>
      <c r="H76" s="217">
        <v>14067.102898550727</v>
      </c>
      <c r="I76" s="217">
        <v>1</v>
      </c>
      <c r="J76" s="217">
        <v>14067.102898550727</v>
      </c>
      <c r="K76" s="217">
        <v>1</v>
      </c>
      <c r="L76" s="217">
        <v>14067.102898550727</v>
      </c>
      <c r="M76" s="216" t="s">
        <v>202</v>
      </c>
    </row>
    <row r="77" spans="1:13" ht="45" x14ac:dyDescent="0.25">
      <c r="A77" s="216" t="s">
        <v>155</v>
      </c>
      <c r="B77" s="216" t="s">
        <v>52</v>
      </c>
      <c r="C77" s="216" t="s">
        <v>123</v>
      </c>
      <c r="D77" s="216" t="s">
        <v>196</v>
      </c>
      <c r="E77" s="217">
        <v>11023.892342622952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16" t="s">
        <v>201</v>
      </c>
    </row>
    <row r="78" spans="1:13" x14ac:dyDescent="0.25">
      <c r="A78" s="216" t="s">
        <v>155</v>
      </c>
      <c r="B78" s="216" t="s">
        <v>52</v>
      </c>
      <c r="C78" s="216" t="s">
        <v>123</v>
      </c>
      <c r="D78" s="216" t="s">
        <v>78</v>
      </c>
      <c r="E78" s="217">
        <v>36078.193121311473</v>
      </c>
      <c r="F78" s="217">
        <v>12026.06437377049</v>
      </c>
      <c r="G78" s="217">
        <v>0.33333333333333331</v>
      </c>
      <c r="H78" s="217">
        <v>12026.06437377049</v>
      </c>
      <c r="I78" s="217">
        <v>0.33333333333333331</v>
      </c>
      <c r="J78" s="217">
        <v>12026.06437377049</v>
      </c>
      <c r="K78" s="217">
        <v>0.33333333333333331</v>
      </c>
      <c r="L78" s="217">
        <v>0</v>
      </c>
      <c r="M78" s="216" t="s">
        <v>201</v>
      </c>
    </row>
    <row r="79" spans="1:13" x14ac:dyDescent="0.25">
      <c r="A79" s="216" t="s">
        <v>155</v>
      </c>
      <c r="B79" s="216" t="s">
        <v>52</v>
      </c>
      <c r="C79" s="216" t="s">
        <v>123</v>
      </c>
      <c r="D79" s="216" t="s">
        <v>89</v>
      </c>
      <c r="E79" s="217">
        <v>2004.344062295082</v>
      </c>
      <c r="F79" s="217">
        <v>0</v>
      </c>
      <c r="G79" s="217">
        <v>0</v>
      </c>
      <c r="H79" s="217">
        <v>0</v>
      </c>
      <c r="I79" s="217">
        <v>0</v>
      </c>
      <c r="J79" s="217">
        <v>0</v>
      </c>
      <c r="K79" s="217">
        <v>0</v>
      </c>
      <c r="L79" s="217">
        <v>0</v>
      </c>
      <c r="M79" s="216" t="s">
        <v>201</v>
      </c>
    </row>
    <row r="80" spans="1:13" x14ac:dyDescent="0.25">
      <c r="A80" s="216" t="s">
        <v>155</v>
      </c>
      <c r="B80" s="216" t="s">
        <v>52</v>
      </c>
      <c r="C80" s="216" t="s">
        <v>123</v>
      </c>
      <c r="D80" s="216" t="s">
        <v>43</v>
      </c>
      <c r="E80" s="217">
        <v>6013.0321868852461</v>
      </c>
      <c r="F80" s="217">
        <v>0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16" t="s">
        <v>201</v>
      </c>
    </row>
    <row r="81" spans="1:13" ht="45" x14ac:dyDescent="0.25">
      <c r="A81" s="216" t="s">
        <v>155</v>
      </c>
      <c r="B81" s="216" t="s">
        <v>52</v>
      </c>
      <c r="C81" s="216" t="s">
        <v>123</v>
      </c>
      <c r="D81" s="216" t="s">
        <v>197</v>
      </c>
      <c r="E81" s="217">
        <v>6013.0321868852461</v>
      </c>
      <c r="F81" s="217">
        <v>0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16" t="s">
        <v>201</v>
      </c>
    </row>
    <row r="82" spans="1:13" x14ac:dyDescent="0.25">
      <c r="A82" s="216" t="s">
        <v>155</v>
      </c>
      <c r="B82" s="216" t="s">
        <v>52</v>
      </c>
      <c r="C82" s="216" t="s">
        <v>126</v>
      </c>
      <c r="D82" s="216" t="s">
        <v>89</v>
      </c>
      <c r="E82" s="217">
        <v>5893.9534593750013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6" t="s">
        <v>201</v>
      </c>
    </row>
    <row r="83" spans="1:13" x14ac:dyDescent="0.25">
      <c r="A83" s="216" t="s">
        <v>155</v>
      </c>
      <c r="B83" s="216" t="s">
        <v>52</v>
      </c>
      <c r="C83" s="216" t="s">
        <v>126</v>
      </c>
      <c r="D83" s="216" t="s">
        <v>43</v>
      </c>
      <c r="E83" s="217">
        <v>13752.558071875004</v>
      </c>
      <c r="F83" s="217">
        <v>0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16" t="s">
        <v>201</v>
      </c>
    </row>
    <row r="84" spans="1:13" x14ac:dyDescent="0.25">
      <c r="A84" s="216" t="s">
        <v>155</v>
      </c>
      <c r="B84" s="216" t="s">
        <v>52</v>
      </c>
      <c r="C84" s="216" t="s">
        <v>126</v>
      </c>
      <c r="D84" s="216" t="s">
        <v>79</v>
      </c>
      <c r="E84" s="217">
        <v>27505.116143750009</v>
      </c>
      <c r="F84" s="217">
        <v>11787.906918750003</v>
      </c>
      <c r="G84" s="217">
        <v>0.42857142857142855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16" t="s">
        <v>201</v>
      </c>
    </row>
    <row r="85" spans="1:13" ht="45" x14ac:dyDescent="0.25">
      <c r="A85" s="216" t="s">
        <v>155</v>
      </c>
      <c r="B85" s="216" t="s">
        <v>52</v>
      </c>
      <c r="C85" s="216" t="s">
        <v>126</v>
      </c>
      <c r="D85" s="216" t="s">
        <v>197</v>
      </c>
      <c r="E85" s="217">
        <v>11787.906918750003</v>
      </c>
      <c r="F85" s="217">
        <v>0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16" t="s">
        <v>201</v>
      </c>
    </row>
    <row r="86" spans="1:13" x14ac:dyDescent="0.25">
      <c r="A86" s="216" t="s">
        <v>155</v>
      </c>
      <c r="B86" s="216" t="s">
        <v>52</v>
      </c>
      <c r="C86" s="216" t="s">
        <v>126</v>
      </c>
      <c r="D86" s="216" t="s">
        <v>78</v>
      </c>
      <c r="E86" s="217">
        <v>3929.302306250001</v>
      </c>
      <c r="F86" s="217">
        <v>0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16" t="s">
        <v>201</v>
      </c>
    </row>
    <row r="87" spans="1:13" x14ac:dyDescent="0.25">
      <c r="A87" s="216" t="s">
        <v>155</v>
      </c>
      <c r="B87" s="216" t="s">
        <v>52</v>
      </c>
      <c r="C87" s="216" t="s">
        <v>131</v>
      </c>
      <c r="D87" s="216" t="s">
        <v>78</v>
      </c>
      <c r="E87" s="217">
        <v>17336.923333333332</v>
      </c>
      <c r="F87" s="217">
        <v>2476.7033333333329</v>
      </c>
      <c r="G87" s="217">
        <v>0.14285714285714285</v>
      </c>
      <c r="H87" s="217">
        <v>0</v>
      </c>
      <c r="I87" s="217">
        <v>0</v>
      </c>
      <c r="J87" s="217">
        <v>0</v>
      </c>
      <c r="K87" s="217">
        <v>0</v>
      </c>
      <c r="L87" s="217">
        <v>0</v>
      </c>
      <c r="M87" s="216" t="s">
        <v>201</v>
      </c>
    </row>
    <row r="88" spans="1:13" ht="45" x14ac:dyDescent="0.25">
      <c r="A88" s="216" t="s">
        <v>155</v>
      </c>
      <c r="B88" s="216" t="s">
        <v>52</v>
      </c>
      <c r="C88" s="216" t="s">
        <v>131</v>
      </c>
      <c r="D88" s="216" t="s">
        <v>197</v>
      </c>
      <c r="E88" s="217">
        <v>9906.8133333333335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6" t="s">
        <v>201</v>
      </c>
    </row>
    <row r="89" spans="1:13" x14ac:dyDescent="0.25">
      <c r="A89" s="216" t="s">
        <v>155</v>
      </c>
      <c r="B89" s="216" t="s">
        <v>52</v>
      </c>
      <c r="C89" s="216" t="s">
        <v>131</v>
      </c>
      <c r="D89" s="216" t="s">
        <v>79</v>
      </c>
      <c r="E89" s="217">
        <v>64394.286666666667</v>
      </c>
      <c r="F89" s="217">
        <v>17336.923333333332</v>
      </c>
      <c r="G89" s="217">
        <v>0.26923076923076922</v>
      </c>
      <c r="H89" s="217">
        <v>0</v>
      </c>
      <c r="I89" s="217">
        <v>0</v>
      </c>
      <c r="J89" s="217">
        <v>0</v>
      </c>
      <c r="K89" s="217">
        <v>0</v>
      </c>
      <c r="L89" s="217">
        <v>0</v>
      </c>
      <c r="M89" s="216" t="s">
        <v>201</v>
      </c>
    </row>
    <row r="90" spans="1:13" ht="45" x14ac:dyDescent="0.25">
      <c r="A90" s="216" t="s">
        <v>155</v>
      </c>
      <c r="B90" s="216" t="s">
        <v>52</v>
      </c>
      <c r="C90" s="216" t="s">
        <v>131</v>
      </c>
      <c r="D90" s="216" t="s">
        <v>196</v>
      </c>
      <c r="E90" s="217">
        <v>19813.626666666667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16" t="s">
        <v>201</v>
      </c>
    </row>
    <row r="91" spans="1:13" x14ac:dyDescent="0.25">
      <c r="A91" s="216" t="s">
        <v>155</v>
      </c>
      <c r="B91" s="216" t="s">
        <v>52</v>
      </c>
      <c r="C91" s="216" t="s">
        <v>131</v>
      </c>
      <c r="D91" s="216" t="s">
        <v>77</v>
      </c>
      <c r="E91" s="217">
        <v>2476.7033333333334</v>
      </c>
      <c r="F91" s="217">
        <v>0</v>
      </c>
      <c r="G91" s="217">
        <v>0</v>
      </c>
      <c r="H91" s="217">
        <v>0</v>
      </c>
      <c r="I91" s="217">
        <v>0</v>
      </c>
      <c r="J91" s="217">
        <v>0</v>
      </c>
      <c r="K91" s="217">
        <v>0</v>
      </c>
      <c r="L91" s="217">
        <v>0</v>
      </c>
      <c r="M91" s="216" t="s">
        <v>201</v>
      </c>
    </row>
    <row r="92" spans="1:13" ht="30" x14ac:dyDescent="0.25">
      <c r="A92" s="216" t="s">
        <v>155</v>
      </c>
      <c r="B92" s="216" t="s">
        <v>52</v>
      </c>
      <c r="C92" s="216" t="s">
        <v>191</v>
      </c>
      <c r="D92" s="216" t="s">
        <v>84</v>
      </c>
      <c r="E92" s="217">
        <v>162000</v>
      </c>
      <c r="F92" s="218"/>
      <c r="G92" s="218"/>
      <c r="H92" s="218"/>
      <c r="I92" s="218"/>
      <c r="J92" s="218"/>
      <c r="K92" s="218"/>
      <c r="L92" s="217">
        <v>0</v>
      </c>
      <c r="M92" s="216" t="s">
        <v>201</v>
      </c>
    </row>
    <row r="93" spans="1:13" ht="30" x14ac:dyDescent="0.25">
      <c r="A93" s="216" t="s">
        <v>155</v>
      </c>
      <c r="B93" s="216" t="s">
        <v>52</v>
      </c>
      <c r="C93" s="216" t="s">
        <v>188</v>
      </c>
      <c r="D93" s="216" t="s">
        <v>151</v>
      </c>
      <c r="E93" s="217">
        <v>5855</v>
      </c>
      <c r="F93" s="218"/>
      <c r="G93" s="218"/>
      <c r="H93" s="218"/>
      <c r="I93" s="218"/>
      <c r="J93" s="218"/>
      <c r="K93" s="218"/>
      <c r="L93" s="217">
        <v>0</v>
      </c>
      <c r="M93" s="216" t="s">
        <v>201</v>
      </c>
    </row>
    <row r="94" spans="1:13" ht="30" x14ac:dyDescent="0.25">
      <c r="A94" s="216" t="s">
        <v>155</v>
      </c>
      <c r="B94" s="216" t="s">
        <v>52</v>
      </c>
      <c r="C94" s="216" t="s">
        <v>188</v>
      </c>
      <c r="D94" s="216" t="s">
        <v>150</v>
      </c>
      <c r="E94" s="217">
        <v>975.83</v>
      </c>
      <c r="F94" s="218"/>
      <c r="G94" s="218"/>
      <c r="H94" s="218"/>
      <c r="I94" s="218"/>
      <c r="J94" s="218"/>
      <c r="K94" s="218"/>
      <c r="L94" s="217">
        <v>0</v>
      </c>
      <c r="M94" s="21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1" t="s">
        <v>192</v>
      </c>
      <c r="B1" s="211" t="s">
        <v>156</v>
      </c>
      <c r="C1" s="211" t="s">
        <v>193</v>
      </c>
      <c r="D1" s="211" t="s">
        <v>158</v>
      </c>
      <c r="E1" s="211" t="s">
        <v>198</v>
      </c>
      <c r="F1" s="211" t="s">
        <v>160</v>
      </c>
      <c r="G1" s="211" t="s">
        <v>161</v>
      </c>
      <c r="H1" s="211" t="s">
        <v>162</v>
      </c>
      <c r="I1" s="211" t="s">
        <v>186</v>
      </c>
      <c r="J1" s="211" t="s">
        <v>164</v>
      </c>
      <c r="K1" s="211" t="s">
        <v>187</v>
      </c>
      <c r="L1" s="211" t="s">
        <v>199</v>
      </c>
      <c r="M1" s="211" t="s">
        <v>200</v>
      </c>
    </row>
    <row r="2" spans="1:13" x14ac:dyDescent="0.25">
      <c r="A2" s="212" t="s">
        <v>155</v>
      </c>
      <c r="B2" s="212" t="s">
        <v>52</v>
      </c>
      <c r="C2" s="212" t="s">
        <v>100</v>
      </c>
      <c r="D2" s="212" t="s">
        <v>101</v>
      </c>
      <c r="E2" s="213">
        <v>9468.9837538461543</v>
      </c>
      <c r="F2" s="213">
        <v>4734.4918769230771</v>
      </c>
      <c r="G2" s="213">
        <v>0.5</v>
      </c>
      <c r="H2" s="213">
        <v>4734.4918769230771</v>
      </c>
      <c r="I2" s="213">
        <v>0.5</v>
      </c>
      <c r="J2" s="213">
        <v>4734.4918769230771</v>
      </c>
      <c r="K2" s="213">
        <v>0.5</v>
      </c>
      <c r="L2" s="213">
        <v>0</v>
      </c>
      <c r="M2" s="212" t="s">
        <v>201</v>
      </c>
    </row>
    <row r="3" spans="1:13" x14ac:dyDescent="0.25">
      <c r="A3" s="212" t="s">
        <v>155</v>
      </c>
      <c r="B3" s="212" t="s">
        <v>52</v>
      </c>
      <c r="C3" s="212" t="s">
        <v>100</v>
      </c>
      <c r="D3" s="212" t="s">
        <v>89</v>
      </c>
      <c r="E3" s="213">
        <v>4734.4918769230771</v>
      </c>
      <c r="F3" s="213">
        <v>4734.4918769230771</v>
      </c>
      <c r="G3" s="213">
        <v>1</v>
      </c>
      <c r="H3" s="213">
        <v>4734.4918769230771</v>
      </c>
      <c r="I3" s="213">
        <v>1</v>
      </c>
      <c r="J3" s="213">
        <v>4734.4918769230771</v>
      </c>
      <c r="K3" s="213">
        <v>1</v>
      </c>
      <c r="L3" s="213">
        <v>4734.4918769230771</v>
      </c>
      <c r="M3" s="212" t="s">
        <v>202</v>
      </c>
    </row>
    <row r="4" spans="1:13" x14ac:dyDescent="0.25">
      <c r="A4" s="212" t="s">
        <v>155</v>
      </c>
      <c r="B4" s="212" t="s">
        <v>52</v>
      </c>
      <c r="C4" s="212" t="s">
        <v>100</v>
      </c>
      <c r="D4" s="212" t="s">
        <v>244</v>
      </c>
      <c r="E4" s="213">
        <v>4734.4918769230771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2" t="s">
        <v>201</v>
      </c>
    </row>
    <row r="5" spans="1:13" x14ac:dyDescent="0.25">
      <c r="A5" s="212" t="s">
        <v>155</v>
      </c>
      <c r="B5" s="212" t="s">
        <v>52</v>
      </c>
      <c r="C5" s="212" t="s">
        <v>100</v>
      </c>
      <c r="D5" s="212" t="s">
        <v>245</v>
      </c>
      <c r="E5" s="213">
        <v>37875.935015384617</v>
      </c>
      <c r="F5" s="213">
        <v>0</v>
      </c>
      <c r="G5" s="213">
        <v>0</v>
      </c>
      <c r="H5" s="213">
        <v>0</v>
      </c>
      <c r="I5" s="213">
        <v>0</v>
      </c>
      <c r="J5" s="213">
        <v>0</v>
      </c>
      <c r="K5" s="213">
        <v>0</v>
      </c>
      <c r="L5" s="213">
        <v>0</v>
      </c>
      <c r="M5" s="212" t="s">
        <v>201</v>
      </c>
    </row>
    <row r="6" spans="1:13" x14ac:dyDescent="0.25">
      <c r="A6" s="212" t="s">
        <v>155</v>
      </c>
      <c r="B6" s="212" t="s">
        <v>52</v>
      </c>
      <c r="C6" s="212" t="s">
        <v>100</v>
      </c>
      <c r="D6" s="212" t="s">
        <v>102</v>
      </c>
      <c r="E6" s="213">
        <v>4734.4918769230771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2" t="s">
        <v>201</v>
      </c>
    </row>
    <row r="7" spans="1:13" x14ac:dyDescent="0.25">
      <c r="A7" s="212" t="s">
        <v>155</v>
      </c>
      <c r="B7" s="212" t="s">
        <v>52</v>
      </c>
      <c r="C7" s="212" t="s">
        <v>103</v>
      </c>
      <c r="D7" s="212" t="s">
        <v>245</v>
      </c>
      <c r="E7" s="213">
        <v>28963.931482352935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2" t="s">
        <v>201</v>
      </c>
    </row>
    <row r="8" spans="1:13" x14ac:dyDescent="0.25">
      <c r="A8" s="212" t="s">
        <v>155</v>
      </c>
      <c r="B8" s="212" t="s">
        <v>52</v>
      </c>
      <c r="C8" s="212" t="s">
        <v>103</v>
      </c>
      <c r="D8" s="212" t="s">
        <v>102</v>
      </c>
      <c r="E8" s="213">
        <v>3620.4914352941169</v>
      </c>
      <c r="F8" s="213">
        <v>0</v>
      </c>
      <c r="G8" s="213">
        <v>0</v>
      </c>
      <c r="H8" s="213">
        <v>0</v>
      </c>
      <c r="I8" s="213">
        <v>0</v>
      </c>
      <c r="J8" s="213">
        <v>0</v>
      </c>
      <c r="K8" s="213">
        <v>0</v>
      </c>
      <c r="L8" s="213">
        <v>0</v>
      </c>
      <c r="M8" s="212" t="s">
        <v>201</v>
      </c>
    </row>
    <row r="9" spans="1:13" x14ac:dyDescent="0.25">
      <c r="A9" s="212" t="s">
        <v>155</v>
      </c>
      <c r="B9" s="212" t="s">
        <v>52</v>
      </c>
      <c r="C9" s="212" t="s">
        <v>103</v>
      </c>
      <c r="D9" s="212" t="s">
        <v>244</v>
      </c>
      <c r="E9" s="213">
        <v>18102.457176470583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2" t="s">
        <v>201</v>
      </c>
    </row>
    <row r="10" spans="1:13" x14ac:dyDescent="0.25">
      <c r="A10" s="212" t="s">
        <v>155</v>
      </c>
      <c r="B10" s="212" t="s">
        <v>52</v>
      </c>
      <c r="C10" s="212" t="s">
        <v>103</v>
      </c>
      <c r="D10" s="212" t="s">
        <v>101</v>
      </c>
      <c r="E10" s="213">
        <v>7240.9828705882337</v>
      </c>
      <c r="F10" s="213">
        <v>3620.4914352941169</v>
      </c>
      <c r="G10" s="213">
        <v>0.5</v>
      </c>
      <c r="H10" s="213">
        <v>3620.4914352941169</v>
      </c>
      <c r="I10" s="213">
        <v>0.5</v>
      </c>
      <c r="J10" s="213">
        <v>3620.4914352941169</v>
      </c>
      <c r="K10" s="213">
        <v>0.5</v>
      </c>
      <c r="L10" s="213">
        <v>0</v>
      </c>
      <c r="M10" s="212" t="s">
        <v>201</v>
      </c>
    </row>
    <row r="11" spans="1:13" x14ac:dyDescent="0.25">
      <c r="A11" s="212" t="s">
        <v>155</v>
      </c>
      <c r="B11" s="212" t="s">
        <v>52</v>
      </c>
      <c r="C11" s="212" t="s">
        <v>135</v>
      </c>
      <c r="D11" s="212" t="s">
        <v>136</v>
      </c>
      <c r="E11" s="213">
        <v>149745.84000000003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2" t="s">
        <v>201</v>
      </c>
    </row>
    <row r="12" spans="1:13" x14ac:dyDescent="0.25">
      <c r="A12" s="212" t="s">
        <v>155</v>
      </c>
      <c r="B12" s="212" t="s">
        <v>52</v>
      </c>
      <c r="C12" s="212" t="s">
        <v>92</v>
      </c>
      <c r="D12" s="212" t="s">
        <v>93</v>
      </c>
      <c r="E12" s="213">
        <v>3632.6453241000008</v>
      </c>
      <c r="F12" s="213">
        <v>3632.6453241000008</v>
      </c>
      <c r="G12" s="213">
        <v>1</v>
      </c>
      <c r="H12" s="213">
        <v>3632.6453241000008</v>
      </c>
      <c r="I12" s="213">
        <v>1</v>
      </c>
      <c r="J12" s="213">
        <v>3632.6453241000008</v>
      </c>
      <c r="K12" s="213">
        <v>1</v>
      </c>
      <c r="L12" s="213">
        <v>3632.6453241000008</v>
      </c>
      <c r="M12" s="212" t="s">
        <v>202</v>
      </c>
    </row>
    <row r="13" spans="1:13" ht="30" x14ac:dyDescent="0.25">
      <c r="A13" s="212" t="s">
        <v>155</v>
      </c>
      <c r="B13" s="212" t="s">
        <v>52</v>
      </c>
      <c r="C13" s="212" t="s">
        <v>94</v>
      </c>
      <c r="D13" s="212" t="s">
        <v>51</v>
      </c>
      <c r="E13" s="213">
        <v>66526.931673225001</v>
      </c>
      <c r="F13" s="213">
        <v>66526.931673225001</v>
      </c>
      <c r="G13" s="213">
        <v>1</v>
      </c>
      <c r="H13" s="213">
        <v>66526.931673225001</v>
      </c>
      <c r="I13" s="213">
        <v>1</v>
      </c>
      <c r="J13" s="213">
        <v>66526.931673225001</v>
      </c>
      <c r="K13" s="213">
        <v>1</v>
      </c>
      <c r="L13" s="213">
        <v>66526.931673225001</v>
      </c>
      <c r="M13" s="212" t="s">
        <v>202</v>
      </c>
    </row>
    <row r="14" spans="1:13" ht="30" x14ac:dyDescent="0.25">
      <c r="A14" s="212" t="s">
        <v>155</v>
      </c>
      <c r="B14" s="212" t="s">
        <v>52</v>
      </c>
      <c r="C14" s="212" t="s">
        <v>95</v>
      </c>
      <c r="D14" s="212" t="s">
        <v>168</v>
      </c>
      <c r="E14" s="213">
        <v>27322.570000000007</v>
      </c>
      <c r="F14" s="213">
        <v>27322.570000000007</v>
      </c>
      <c r="G14" s="213">
        <v>1</v>
      </c>
      <c r="H14" s="213">
        <v>27322.570000000007</v>
      </c>
      <c r="I14" s="213">
        <v>1</v>
      </c>
      <c r="J14" s="213">
        <v>27322.570000000007</v>
      </c>
      <c r="K14" s="213">
        <v>1</v>
      </c>
      <c r="L14" s="213">
        <v>27322.570000000007</v>
      </c>
      <c r="M14" s="212" t="s">
        <v>202</v>
      </c>
    </row>
    <row r="15" spans="1:13" ht="30" x14ac:dyDescent="0.25">
      <c r="A15" s="212" t="s">
        <v>155</v>
      </c>
      <c r="B15" s="212" t="s">
        <v>52</v>
      </c>
      <c r="C15" s="212" t="s">
        <v>127</v>
      </c>
      <c r="D15" s="212" t="s">
        <v>74</v>
      </c>
      <c r="E15" s="213">
        <v>4422.2285714285708</v>
      </c>
      <c r="F15" s="213">
        <v>4422.2285714285708</v>
      </c>
      <c r="G15" s="213">
        <v>1</v>
      </c>
      <c r="H15" s="213">
        <v>4422.2285714285708</v>
      </c>
      <c r="I15" s="213">
        <v>1</v>
      </c>
      <c r="J15" s="213">
        <v>4422.2285714285708</v>
      </c>
      <c r="K15" s="213">
        <v>1</v>
      </c>
      <c r="L15" s="213">
        <v>4422.2285714285708</v>
      </c>
      <c r="M15" s="212" t="s">
        <v>202</v>
      </c>
    </row>
    <row r="16" spans="1:13" ht="30" x14ac:dyDescent="0.25">
      <c r="A16" s="212" t="s">
        <v>155</v>
      </c>
      <c r="B16" s="212" t="s">
        <v>52</v>
      </c>
      <c r="C16" s="212" t="s">
        <v>127</v>
      </c>
      <c r="D16" s="212" t="s">
        <v>46</v>
      </c>
      <c r="E16" s="213">
        <v>3316.6714285714279</v>
      </c>
      <c r="F16" s="213">
        <v>3316.6714285714279</v>
      </c>
      <c r="G16" s="213">
        <v>1</v>
      </c>
      <c r="H16" s="213">
        <v>3316.6714285714279</v>
      </c>
      <c r="I16" s="213">
        <v>1</v>
      </c>
      <c r="J16" s="213">
        <v>3316.6714285714279</v>
      </c>
      <c r="K16" s="213">
        <v>1</v>
      </c>
      <c r="L16" s="213">
        <v>3316.6714285714279</v>
      </c>
      <c r="M16" s="212" t="s">
        <v>202</v>
      </c>
    </row>
    <row r="17" spans="1:13" ht="30" x14ac:dyDescent="0.25">
      <c r="A17" s="212" t="s">
        <v>155</v>
      </c>
      <c r="B17" s="212" t="s">
        <v>52</v>
      </c>
      <c r="C17" s="212" t="s">
        <v>129</v>
      </c>
      <c r="D17" s="212" t="s">
        <v>74</v>
      </c>
      <c r="E17" s="213">
        <v>12606.699999999999</v>
      </c>
      <c r="F17" s="213">
        <v>12606.699999999999</v>
      </c>
      <c r="G17" s="213">
        <v>1</v>
      </c>
      <c r="H17" s="213">
        <v>12606.699999999999</v>
      </c>
      <c r="I17" s="213">
        <v>1</v>
      </c>
      <c r="J17" s="213">
        <v>12606.699999999999</v>
      </c>
      <c r="K17" s="213">
        <v>1</v>
      </c>
      <c r="L17" s="213">
        <v>12606.699999999999</v>
      </c>
      <c r="M17" s="212" t="s">
        <v>202</v>
      </c>
    </row>
    <row r="18" spans="1:13" ht="30" x14ac:dyDescent="0.25">
      <c r="A18" s="212" t="s">
        <v>155</v>
      </c>
      <c r="B18" s="212" t="s">
        <v>52</v>
      </c>
      <c r="C18" s="212" t="s">
        <v>212</v>
      </c>
      <c r="D18" s="212" t="s">
        <v>213</v>
      </c>
      <c r="E18" s="213">
        <v>437.82982499999997</v>
      </c>
      <c r="F18" s="213">
        <v>437.82982499999997</v>
      </c>
      <c r="G18" s="213">
        <v>1</v>
      </c>
      <c r="H18" s="213">
        <v>437.82982499999997</v>
      </c>
      <c r="I18" s="213">
        <v>1</v>
      </c>
      <c r="J18" s="213">
        <v>437.82982499999997</v>
      </c>
      <c r="K18" s="213">
        <v>1</v>
      </c>
      <c r="L18" s="213">
        <v>437.82982499999997</v>
      </c>
      <c r="M18" s="212" t="s">
        <v>202</v>
      </c>
    </row>
    <row r="19" spans="1:13" ht="30" x14ac:dyDescent="0.25">
      <c r="A19" s="212" t="s">
        <v>155</v>
      </c>
      <c r="B19" s="212" t="s">
        <v>52</v>
      </c>
      <c r="C19" s="212" t="s">
        <v>124</v>
      </c>
      <c r="D19" s="212" t="s">
        <v>74</v>
      </c>
      <c r="E19" s="213">
        <v>11811.4</v>
      </c>
      <c r="F19" s="213">
        <v>11811.4</v>
      </c>
      <c r="G19" s="213">
        <v>1</v>
      </c>
      <c r="H19" s="213">
        <v>11811.4</v>
      </c>
      <c r="I19" s="213">
        <v>1</v>
      </c>
      <c r="J19" s="213">
        <v>11811.4</v>
      </c>
      <c r="K19" s="213">
        <v>1</v>
      </c>
      <c r="L19" s="213">
        <v>11811.4</v>
      </c>
      <c r="M19" s="212" t="s">
        <v>202</v>
      </c>
    </row>
    <row r="20" spans="1:13" ht="30" x14ac:dyDescent="0.25">
      <c r="A20" s="212" t="s">
        <v>155</v>
      </c>
      <c r="B20" s="212" t="s">
        <v>52</v>
      </c>
      <c r="C20" s="212" t="s">
        <v>167</v>
      </c>
      <c r="D20" s="212" t="s">
        <v>74</v>
      </c>
      <c r="E20" s="213">
        <v>13649.199999999997</v>
      </c>
      <c r="F20" s="213">
        <v>13649.199999999997</v>
      </c>
      <c r="G20" s="213">
        <v>1</v>
      </c>
      <c r="H20" s="213">
        <v>13649.199999999997</v>
      </c>
      <c r="I20" s="213">
        <v>1</v>
      </c>
      <c r="J20" s="213">
        <v>13649.199999999997</v>
      </c>
      <c r="K20" s="213">
        <v>1</v>
      </c>
      <c r="L20" s="213">
        <v>13649.199999999997</v>
      </c>
      <c r="M20" s="212" t="s">
        <v>202</v>
      </c>
    </row>
    <row r="21" spans="1:13" ht="30" x14ac:dyDescent="0.25">
      <c r="A21" s="212" t="s">
        <v>155</v>
      </c>
      <c r="B21" s="212" t="s">
        <v>52</v>
      </c>
      <c r="C21" s="212" t="s">
        <v>73</v>
      </c>
      <c r="D21" s="212" t="s">
        <v>74</v>
      </c>
      <c r="E21" s="213">
        <v>18010.695291250006</v>
      </c>
      <c r="F21" s="213">
        <v>12607.486703875004</v>
      </c>
      <c r="G21" s="213">
        <v>0.7</v>
      </c>
      <c r="H21" s="213">
        <v>12607.486703875004</v>
      </c>
      <c r="I21" s="213">
        <v>0.7</v>
      </c>
      <c r="J21" s="213">
        <v>10806.417174750002</v>
      </c>
      <c r="K21" s="213">
        <v>0.6</v>
      </c>
      <c r="L21" s="213">
        <v>0</v>
      </c>
      <c r="M21" s="212" t="s">
        <v>201</v>
      </c>
    </row>
    <row r="22" spans="1:13" ht="30" x14ac:dyDescent="0.25">
      <c r="A22" s="212" t="s">
        <v>155</v>
      </c>
      <c r="B22" s="212" t="s">
        <v>52</v>
      </c>
      <c r="C22" s="212" t="s">
        <v>90</v>
      </c>
      <c r="D22" s="212" t="s">
        <v>74</v>
      </c>
      <c r="E22" s="213">
        <v>14499.954724850006</v>
      </c>
      <c r="F22" s="213">
        <v>14499.954724850006</v>
      </c>
      <c r="G22" s="213">
        <v>1</v>
      </c>
      <c r="H22" s="213">
        <v>14499.954724850006</v>
      </c>
      <c r="I22" s="213">
        <v>1</v>
      </c>
      <c r="J22" s="213">
        <v>14499.954724850006</v>
      </c>
      <c r="K22" s="213">
        <v>1</v>
      </c>
      <c r="L22" s="213">
        <v>14499.954724850006</v>
      </c>
      <c r="M22" s="212" t="s">
        <v>202</v>
      </c>
    </row>
    <row r="23" spans="1:13" x14ac:dyDescent="0.25">
      <c r="A23" s="212" t="s">
        <v>155</v>
      </c>
      <c r="B23" s="212" t="s">
        <v>105</v>
      </c>
      <c r="C23" s="212" t="s">
        <v>173</v>
      </c>
      <c r="D23" s="212" t="s">
        <v>107</v>
      </c>
      <c r="E23" s="213">
        <v>1420480</v>
      </c>
      <c r="F23" s="214"/>
      <c r="G23" s="214"/>
      <c r="H23" s="214"/>
      <c r="I23" s="214"/>
      <c r="J23" s="214"/>
      <c r="K23" s="214"/>
      <c r="L23" s="213">
        <v>0</v>
      </c>
      <c r="M23" s="212" t="s">
        <v>201</v>
      </c>
    </row>
    <row r="24" spans="1:13" x14ac:dyDescent="0.25">
      <c r="A24" s="212" t="s">
        <v>155</v>
      </c>
      <c r="B24" s="212" t="s">
        <v>105</v>
      </c>
      <c r="C24" s="212" t="s">
        <v>174</v>
      </c>
      <c r="D24" s="212" t="s">
        <v>107</v>
      </c>
      <c r="E24" s="213">
        <v>352478.99232000008</v>
      </c>
      <c r="F24" s="214"/>
      <c r="G24" s="214"/>
      <c r="H24" s="214"/>
      <c r="I24" s="214"/>
      <c r="J24" s="214"/>
      <c r="K24" s="214"/>
      <c r="L24" s="213">
        <v>0</v>
      </c>
      <c r="M24" s="212" t="s">
        <v>201</v>
      </c>
    </row>
    <row r="25" spans="1:13" x14ac:dyDescent="0.25">
      <c r="A25" s="212" t="s">
        <v>155</v>
      </c>
      <c r="B25" s="212" t="s">
        <v>105</v>
      </c>
      <c r="C25" s="212" t="s">
        <v>41</v>
      </c>
      <c r="D25" s="212" t="s">
        <v>107</v>
      </c>
      <c r="E25" s="213">
        <v>250809.98000000007</v>
      </c>
      <c r="F25" s="214"/>
      <c r="G25" s="214"/>
      <c r="H25" s="214"/>
      <c r="I25" s="214"/>
      <c r="J25" s="214"/>
      <c r="K25" s="214"/>
      <c r="L25" s="213">
        <v>0</v>
      </c>
      <c r="M25" s="212" t="s">
        <v>201</v>
      </c>
    </row>
    <row r="26" spans="1:13" x14ac:dyDescent="0.25">
      <c r="A26" s="212" t="s">
        <v>155</v>
      </c>
      <c r="B26" s="212" t="s">
        <v>105</v>
      </c>
      <c r="C26" s="212" t="s">
        <v>175</v>
      </c>
      <c r="D26" s="212" t="s">
        <v>107</v>
      </c>
      <c r="E26" s="213">
        <v>1244360</v>
      </c>
      <c r="F26" s="214"/>
      <c r="G26" s="214"/>
      <c r="H26" s="214"/>
      <c r="I26" s="214"/>
      <c r="J26" s="214"/>
      <c r="K26" s="214"/>
      <c r="L26" s="213">
        <v>0</v>
      </c>
      <c r="M26" s="212" t="s">
        <v>201</v>
      </c>
    </row>
    <row r="27" spans="1:13" x14ac:dyDescent="0.25">
      <c r="A27" s="212" t="s">
        <v>155</v>
      </c>
      <c r="B27" s="212" t="s">
        <v>105</v>
      </c>
      <c r="C27" s="212" t="s">
        <v>176</v>
      </c>
      <c r="D27" s="212" t="s">
        <v>107</v>
      </c>
      <c r="E27" s="213">
        <v>1216020</v>
      </c>
      <c r="F27" s="214"/>
      <c r="G27" s="214"/>
      <c r="H27" s="214"/>
      <c r="I27" s="214"/>
      <c r="J27" s="214"/>
      <c r="K27" s="214"/>
      <c r="L27" s="213">
        <v>0</v>
      </c>
      <c r="M27" s="212" t="s">
        <v>201</v>
      </c>
    </row>
    <row r="28" spans="1:13" x14ac:dyDescent="0.25">
      <c r="A28" s="212" t="s">
        <v>155</v>
      </c>
      <c r="B28" s="212" t="s">
        <v>105</v>
      </c>
      <c r="C28" s="212" t="s">
        <v>177</v>
      </c>
      <c r="D28" s="212" t="s">
        <v>107</v>
      </c>
      <c r="E28" s="213">
        <v>1165700</v>
      </c>
      <c r="F28" s="214"/>
      <c r="G28" s="214"/>
      <c r="H28" s="214"/>
      <c r="I28" s="214"/>
      <c r="J28" s="214"/>
      <c r="K28" s="214"/>
      <c r="L28" s="213">
        <v>0</v>
      </c>
      <c r="M28" s="212" t="s">
        <v>201</v>
      </c>
    </row>
    <row r="29" spans="1:13" x14ac:dyDescent="0.25">
      <c r="A29" s="212" t="s">
        <v>155</v>
      </c>
      <c r="B29" s="212" t="s">
        <v>105</v>
      </c>
      <c r="C29" s="212" t="s">
        <v>178</v>
      </c>
      <c r="D29" s="212" t="s">
        <v>107</v>
      </c>
      <c r="E29" s="213">
        <v>1049600</v>
      </c>
      <c r="F29" s="214"/>
      <c r="G29" s="214"/>
      <c r="H29" s="214"/>
      <c r="I29" s="214"/>
      <c r="J29" s="214"/>
      <c r="K29" s="214"/>
      <c r="L29" s="213">
        <v>0</v>
      </c>
      <c r="M29" s="212" t="s">
        <v>201</v>
      </c>
    </row>
    <row r="30" spans="1:13" x14ac:dyDescent="0.25">
      <c r="A30" s="212" t="s">
        <v>155</v>
      </c>
      <c r="B30" s="212" t="s">
        <v>105</v>
      </c>
      <c r="C30" s="212" t="s">
        <v>146</v>
      </c>
      <c r="D30" s="212" t="s">
        <v>107</v>
      </c>
      <c r="E30" s="213">
        <v>909930</v>
      </c>
      <c r="F30" s="213">
        <v>909930</v>
      </c>
      <c r="G30" s="213">
        <v>1</v>
      </c>
      <c r="H30" s="213">
        <v>909930</v>
      </c>
      <c r="I30" s="213">
        <v>1</v>
      </c>
      <c r="J30" s="213">
        <v>909930</v>
      </c>
      <c r="K30" s="213">
        <v>1</v>
      </c>
      <c r="L30" s="213">
        <v>909930</v>
      </c>
      <c r="M30" s="212" t="s">
        <v>202</v>
      </c>
    </row>
    <row r="31" spans="1:13" x14ac:dyDescent="0.25">
      <c r="A31" s="212" t="s">
        <v>155</v>
      </c>
      <c r="B31" s="212" t="s">
        <v>190</v>
      </c>
      <c r="C31" s="212" t="s">
        <v>172</v>
      </c>
      <c r="D31" s="212" t="s">
        <v>184</v>
      </c>
      <c r="E31" s="213">
        <v>1105480</v>
      </c>
      <c r="F31" s="214"/>
      <c r="G31" s="214"/>
      <c r="H31" s="214"/>
      <c r="I31" s="214"/>
      <c r="J31" s="214"/>
      <c r="K31" s="214"/>
      <c r="L31" s="213">
        <v>0</v>
      </c>
      <c r="M31" s="212" t="s">
        <v>201</v>
      </c>
    </row>
    <row r="32" spans="1:13" x14ac:dyDescent="0.25">
      <c r="A32" s="212" t="s">
        <v>155</v>
      </c>
      <c r="B32" s="212" t="s">
        <v>105</v>
      </c>
      <c r="C32" s="212" t="s">
        <v>172</v>
      </c>
      <c r="D32" s="212" t="s">
        <v>107</v>
      </c>
      <c r="E32" s="213">
        <v>1424750</v>
      </c>
      <c r="F32" s="214"/>
      <c r="G32" s="214"/>
      <c r="H32" s="214"/>
      <c r="I32" s="214"/>
      <c r="J32" s="214"/>
      <c r="K32" s="214"/>
      <c r="L32" s="213">
        <v>0</v>
      </c>
      <c r="M32" s="212" t="s">
        <v>201</v>
      </c>
    </row>
    <row r="33" spans="1:13" x14ac:dyDescent="0.25">
      <c r="A33" s="212" t="s">
        <v>155</v>
      </c>
      <c r="B33" s="212" t="s">
        <v>172</v>
      </c>
      <c r="C33" s="212" t="s">
        <v>190</v>
      </c>
      <c r="D33" s="212" t="s">
        <v>258</v>
      </c>
      <c r="E33" s="213">
        <v>0</v>
      </c>
      <c r="F33" s="213">
        <v>0</v>
      </c>
      <c r="G33" s="214"/>
      <c r="H33" s="213">
        <v>0</v>
      </c>
      <c r="I33" s="214"/>
      <c r="J33" s="213">
        <v>0</v>
      </c>
      <c r="K33" s="214"/>
      <c r="L33" s="213">
        <v>0</v>
      </c>
      <c r="M33" s="212" t="s">
        <v>201</v>
      </c>
    </row>
    <row r="34" spans="1:13" x14ac:dyDescent="0.25">
      <c r="A34" s="212" t="s">
        <v>155</v>
      </c>
      <c r="B34" s="212" t="s">
        <v>105</v>
      </c>
      <c r="C34" s="212" t="s">
        <v>147</v>
      </c>
      <c r="D34" s="212" t="s">
        <v>107</v>
      </c>
      <c r="E34" s="213">
        <v>949100</v>
      </c>
      <c r="F34" s="213">
        <v>949100</v>
      </c>
      <c r="G34" s="213">
        <v>1</v>
      </c>
      <c r="H34" s="213">
        <v>949100</v>
      </c>
      <c r="I34" s="213">
        <v>1</v>
      </c>
      <c r="J34" s="213">
        <v>776536.36363636365</v>
      </c>
      <c r="K34" s="213">
        <v>0.81818181818181823</v>
      </c>
      <c r="L34" s="213">
        <v>0</v>
      </c>
      <c r="M34" s="212" t="s">
        <v>201</v>
      </c>
    </row>
    <row r="35" spans="1:13" x14ac:dyDescent="0.25">
      <c r="A35" s="212" t="s">
        <v>155</v>
      </c>
      <c r="B35" s="212" t="s">
        <v>105</v>
      </c>
      <c r="C35" s="212" t="s">
        <v>47</v>
      </c>
      <c r="D35" s="212" t="s">
        <v>107</v>
      </c>
      <c r="E35" s="213">
        <v>398423.89138000004</v>
      </c>
      <c r="F35" s="214"/>
      <c r="G35" s="214"/>
      <c r="H35" s="214"/>
      <c r="I35" s="214"/>
      <c r="J35" s="214"/>
      <c r="K35" s="214"/>
      <c r="L35" s="213">
        <v>0</v>
      </c>
      <c r="M35" s="212" t="s">
        <v>201</v>
      </c>
    </row>
    <row r="36" spans="1:13" x14ac:dyDescent="0.25">
      <c r="A36" s="212" t="s">
        <v>155</v>
      </c>
      <c r="B36" s="212" t="s">
        <v>47</v>
      </c>
      <c r="C36" s="212" t="s">
        <v>48</v>
      </c>
      <c r="D36" s="212" t="s">
        <v>49</v>
      </c>
      <c r="E36" s="213">
        <v>24226.838100000015</v>
      </c>
      <c r="F36" s="213">
        <v>24226.838100000015</v>
      </c>
      <c r="G36" s="213">
        <v>1</v>
      </c>
      <c r="H36" s="213">
        <v>24226.838100000015</v>
      </c>
      <c r="I36" s="213">
        <v>1</v>
      </c>
      <c r="J36" s="213">
        <v>24226.838100000015</v>
      </c>
      <c r="K36" s="213">
        <v>1</v>
      </c>
      <c r="L36" s="213">
        <v>24226.838100000015</v>
      </c>
      <c r="M36" s="212" t="s">
        <v>202</v>
      </c>
    </row>
    <row r="37" spans="1:13" x14ac:dyDescent="0.25">
      <c r="A37" s="212" t="s">
        <v>155</v>
      </c>
      <c r="B37" s="212" t="s">
        <v>47</v>
      </c>
      <c r="C37" s="212" t="s">
        <v>48</v>
      </c>
      <c r="D37" s="212" t="s">
        <v>168</v>
      </c>
      <c r="E37" s="213">
        <v>14356.644800000009</v>
      </c>
      <c r="F37" s="213">
        <v>14356.644800000009</v>
      </c>
      <c r="G37" s="213">
        <v>1</v>
      </c>
      <c r="H37" s="213">
        <v>14356.644800000009</v>
      </c>
      <c r="I37" s="213">
        <v>1</v>
      </c>
      <c r="J37" s="213">
        <v>14356.644800000009</v>
      </c>
      <c r="K37" s="213">
        <v>1</v>
      </c>
      <c r="L37" s="213">
        <v>14356.644800000009</v>
      </c>
      <c r="M37" s="212" t="s">
        <v>202</v>
      </c>
    </row>
    <row r="38" spans="1:13" x14ac:dyDescent="0.25">
      <c r="A38" s="212" t="s">
        <v>155</v>
      </c>
      <c r="B38" s="212" t="s">
        <v>105</v>
      </c>
      <c r="C38" s="212" t="s">
        <v>179</v>
      </c>
      <c r="D38" s="212" t="s">
        <v>107</v>
      </c>
      <c r="E38" s="213">
        <v>270673.31</v>
      </c>
      <c r="F38" s="213">
        <v>270673.31</v>
      </c>
      <c r="G38" s="213">
        <v>1</v>
      </c>
      <c r="H38" s="213">
        <v>270673.31</v>
      </c>
      <c r="I38" s="213">
        <v>1</v>
      </c>
      <c r="J38" s="213">
        <v>270673.31</v>
      </c>
      <c r="K38" s="213">
        <v>1</v>
      </c>
      <c r="L38" s="213">
        <v>270673.31</v>
      </c>
      <c r="M38" s="212" t="s">
        <v>202</v>
      </c>
    </row>
    <row r="39" spans="1:13" x14ac:dyDescent="0.25">
      <c r="A39" s="212" t="s">
        <v>155</v>
      </c>
      <c r="B39" s="212" t="s">
        <v>105</v>
      </c>
      <c r="C39" s="212" t="s">
        <v>180</v>
      </c>
      <c r="D39" s="212" t="s">
        <v>107</v>
      </c>
      <c r="E39" s="213">
        <v>1586230</v>
      </c>
      <c r="F39" s="213">
        <v>1586230</v>
      </c>
      <c r="G39" s="213">
        <v>1</v>
      </c>
      <c r="H39" s="213">
        <v>1586230</v>
      </c>
      <c r="I39" s="213">
        <v>1</v>
      </c>
      <c r="J39" s="213">
        <v>1586230</v>
      </c>
      <c r="K39" s="213">
        <v>1</v>
      </c>
      <c r="L39" s="213">
        <v>1586230</v>
      </c>
      <c r="M39" s="212" t="s">
        <v>202</v>
      </c>
    </row>
    <row r="40" spans="1:13" x14ac:dyDescent="0.25">
      <c r="A40" s="212" t="s">
        <v>155</v>
      </c>
      <c r="B40" s="212" t="s">
        <v>180</v>
      </c>
      <c r="C40" s="212" t="s">
        <v>180</v>
      </c>
      <c r="D40" s="212" t="s">
        <v>252</v>
      </c>
      <c r="E40" s="213">
        <v>1571.3225315749999</v>
      </c>
      <c r="F40" s="213">
        <v>1571.3225315749999</v>
      </c>
      <c r="G40" s="213">
        <v>1</v>
      </c>
      <c r="H40" s="213">
        <v>1571.3225315749999</v>
      </c>
      <c r="I40" s="213">
        <v>1</v>
      </c>
      <c r="J40" s="213">
        <v>1571.3225315749999</v>
      </c>
      <c r="K40" s="213">
        <v>1</v>
      </c>
      <c r="L40" s="213">
        <v>1571.3225315749999</v>
      </c>
      <c r="M40" s="212" t="s">
        <v>202</v>
      </c>
    </row>
    <row r="41" spans="1:13" x14ac:dyDescent="0.25">
      <c r="A41" s="212" t="s">
        <v>155</v>
      </c>
      <c r="B41" s="212" t="s">
        <v>181</v>
      </c>
      <c r="C41" s="212" t="s">
        <v>181</v>
      </c>
      <c r="D41" s="212" t="s">
        <v>84</v>
      </c>
      <c r="E41" s="213">
        <v>231366.76</v>
      </c>
      <c r="F41" s="213">
        <v>231366.75872000004</v>
      </c>
      <c r="G41" s="213">
        <v>0.9999999944676583</v>
      </c>
      <c r="H41" s="213">
        <v>231366.75872000004</v>
      </c>
      <c r="I41" s="213">
        <v>0.9999999944676583</v>
      </c>
      <c r="J41" s="213">
        <v>231366.75872000004</v>
      </c>
      <c r="K41" s="213">
        <v>0.9999999944676583</v>
      </c>
      <c r="L41" s="213">
        <v>0</v>
      </c>
      <c r="M41" s="212" t="s">
        <v>201</v>
      </c>
    </row>
    <row r="42" spans="1:13" x14ac:dyDescent="0.25">
      <c r="A42" s="212" t="s">
        <v>155</v>
      </c>
      <c r="B42" s="212" t="s">
        <v>105</v>
      </c>
      <c r="C42" s="212" t="s">
        <v>181</v>
      </c>
      <c r="D42" s="212" t="s">
        <v>107</v>
      </c>
      <c r="E42" s="213">
        <v>231366.76</v>
      </c>
      <c r="F42" s="213">
        <v>231366.76</v>
      </c>
      <c r="G42" s="213">
        <v>1</v>
      </c>
      <c r="H42" s="213">
        <v>231366.76</v>
      </c>
      <c r="I42" s="213">
        <v>1</v>
      </c>
      <c r="J42" s="213">
        <v>231366.76</v>
      </c>
      <c r="K42" s="213">
        <v>1</v>
      </c>
      <c r="L42" s="213">
        <v>231366.76</v>
      </c>
      <c r="M42" s="212" t="s">
        <v>202</v>
      </c>
    </row>
    <row r="43" spans="1:13" x14ac:dyDescent="0.25">
      <c r="A43" s="212" t="s">
        <v>155</v>
      </c>
      <c r="B43" s="212" t="s">
        <v>105</v>
      </c>
      <c r="C43" s="212" t="s">
        <v>182</v>
      </c>
      <c r="D43" s="212" t="s">
        <v>107</v>
      </c>
      <c r="E43" s="213">
        <v>1407060</v>
      </c>
      <c r="F43" s="214"/>
      <c r="G43" s="214"/>
      <c r="H43" s="214"/>
      <c r="I43" s="214"/>
      <c r="J43" s="214"/>
      <c r="K43" s="214"/>
      <c r="L43" s="213">
        <v>0</v>
      </c>
      <c r="M43" s="212" t="s">
        <v>201</v>
      </c>
    </row>
    <row r="44" spans="1:13" x14ac:dyDescent="0.25">
      <c r="A44" s="212" t="s">
        <v>155</v>
      </c>
      <c r="B44" s="212" t="s">
        <v>52</v>
      </c>
      <c r="C44" s="212" t="s">
        <v>182</v>
      </c>
      <c r="D44" s="212" t="s">
        <v>84</v>
      </c>
      <c r="E44" s="213">
        <v>0</v>
      </c>
      <c r="F44" s="213">
        <v>0</v>
      </c>
      <c r="G44" s="214"/>
      <c r="H44" s="213">
        <v>0</v>
      </c>
      <c r="I44" s="214"/>
      <c r="J44" s="213">
        <v>0</v>
      </c>
      <c r="K44" s="214"/>
      <c r="L44" s="213">
        <v>0</v>
      </c>
      <c r="M44" s="212" t="s">
        <v>201</v>
      </c>
    </row>
    <row r="45" spans="1:13" x14ac:dyDescent="0.25">
      <c r="A45" s="212" t="s">
        <v>155</v>
      </c>
      <c r="B45" s="212" t="s">
        <v>105</v>
      </c>
      <c r="C45" s="212" t="s">
        <v>183</v>
      </c>
      <c r="D45" s="212" t="s">
        <v>107</v>
      </c>
      <c r="E45" s="213">
        <v>1425220</v>
      </c>
      <c r="F45" s="214"/>
      <c r="G45" s="214"/>
      <c r="H45" s="214"/>
      <c r="I45" s="214"/>
      <c r="J45" s="214"/>
      <c r="K45" s="214"/>
      <c r="L45" s="213">
        <v>0</v>
      </c>
      <c r="M45" s="212" t="s">
        <v>201</v>
      </c>
    </row>
    <row r="46" spans="1:13" x14ac:dyDescent="0.25">
      <c r="A46" s="212" t="s">
        <v>155</v>
      </c>
      <c r="B46" s="212" t="s">
        <v>52</v>
      </c>
      <c r="C46" s="212" t="s">
        <v>183</v>
      </c>
      <c r="D46" s="212" t="s">
        <v>84</v>
      </c>
      <c r="E46" s="213">
        <v>0</v>
      </c>
      <c r="F46" s="213">
        <v>0</v>
      </c>
      <c r="G46" s="214"/>
      <c r="H46" s="213">
        <v>0</v>
      </c>
      <c r="I46" s="214"/>
      <c r="J46" s="213">
        <v>0</v>
      </c>
      <c r="K46" s="214"/>
      <c r="L46" s="213">
        <v>0</v>
      </c>
      <c r="M46" s="212" t="s">
        <v>201</v>
      </c>
    </row>
    <row r="47" spans="1:13" x14ac:dyDescent="0.25">
      <c r="A47" s="212" t="s">
        <v>155</v>
      </c>
      <c r="B47" s="212" t="s">
        <v>44</v>
      </c>
      <c r="C47" s="212" t="s">
        <v>169</v>
      </c>
      <c r="D47" s="212" t="s">
        <v>46</v>
      </c>
      <c r="E47" s="213">
        <v>111189.83999999997</v>
      </c>
      <c r="F47" s="213">
        <v>111189.83999999997</v>
      </c>
      <c r="G47" s="213">
        <v>1</v>
      </c>
      <c r="H47" s="213">
        <v>111189.83999999997</v>
      </c>
      <c r="I47" s="213">
        <v>1</v>
      </c>
      <c r="J47" s="213">
        <v>111189.83999999997</v>
      </c>
      <c r="K47" s="213">
        <v>1</v>
      </c>
      <c r="L47" s="213">
        <v>111189.83999999997</v>
      </c>
      <c r="M47" s="212" t="s">
        <v>202</v>
      </c>
    </row>
    <row r="48" spans="1:13" x14ac:dyDescent="0.25">
      <c r="A48" s="212" t="s">
        <v>155</v>
      </c>
      <c r="B48" s="212" t="s">
        <v>44</v>
      </c>
      <c r="C48" s="212" t="s">
        <v>85</v>
      </c>
      <c r="D48" s="212" t="s">
        <v>46</v>
      </c>
      <c r="E48" s="213">
        <v>112594.33999999989</v>
      </c>
      <c r="F48" s="213">
        <v>112594.33999999989</v>
      </c>
      <c r="G48" s="213">
        <v>1</v>
      </c>
      <c r="H48" s="213">
        <v>112594.33999999989</v>
      </c>
      <c r="I48" s="213">
        <v>1</v>
      </c>
      <c r="J48" s="213">
        <v>112594.33999999989</v>
      </c>
      <c r="K48" s="213">
        <v>1</v>
      </c>
      <c r="L48" s="213">
        <v>112594.33999999989</v>
      </c>
      <c r="M48" s="212" t="s">
        <v>202</v>
      </c>
    </row>
    <row r="49" spans="1:13" x14ac:dyDescent="0.25">
      <c r="A49" s="212" t="s">
        <v>155</v>
      </c>
      <c r="B49" s="212" t="s">
        <v>44</v>
      </c>
      <c r="C49" s="212" t="s">
        <v>82</v>
      </c>
      <c r="D49" s="212" t="s">
        <v>46</v>
      </c>
      <c r="E49" s="213">
        <v>103605.23999999985</v>
      </c>
      <c r="F49" s="213">
        <v>103605.23999999985</v>
      </c>
      <c r="G49" s="213">
        <v>1</v>
      </c>
      <c r="H49" s="213">
        <v>103605.23999999985</v>
      </c>
      <c r="I49" s="213">
        <v>1</v>
      </c>
      <c r="J49" s="213">
        <v>103605.23999999985</v>
      </c>
      <c r="K49" s="213">
        <v>1</v>
      </c>
      <c r="L49" s="213">
        <v>103605.23999999985</v>
      </c>
      <c r="M49" s="212" t="s">
        <v>202</v>
      </c>
    </row>
    <row r="50" spans="1:13" x14ac:dyDescent="0.25">
      <c r="A50" s="212" t="s">
        <v>155</v>
      </c>
      <c r="B50" s="212" t="s">
        <v>44</v>
      </c>
      <c r="C50" s="212" t="s">
        <v>81</v>
      </c>
      <c r="D50" s="212" t="s">
        <v>46</v>
      </c>
      <c r="E50" s="213">
        <v>95925.059999999983</v>
      </c>
      <c r="F50" s="213">
        <v>95925.059999999983</v>
      </c>
      <c r="G50" s="213">
        <v>1</v>
      </c>
      <c r="H50" s="213">
        <v>95925.059999999983</v>
      </c>
      <c r="I50" s="213">
        <v>1</v>
      </c>
      <c r="J50" s="213">
        <v>95925.059999999983</v>
      </c>
      <c r="K50" s="213">
        <v>1</v>
      </c>
      <c r="L50" s="213">
        <v>95925.059999999983</v>
      </c>
      <c r="M50" s="212" t="s">
        <v>202</v>
      </c>
    </row>
    <row r="51" spans="1:13" x14ac:dyDescent="0.25">
      <c r="A51" s="212" t="s">
        <v>155</v>
      </c>
      <c r="B51" s="212" t="s">
        <v>44</v>
      </c>
      <c r="C51" s="212" t="s">
        <v>75</v>
      </c>
      <c r="D51" s="212" t="s">
        <v>46</v>
      </c>
      <c r="E51" s="213">
        <v>95809.140000000101</v>
      </c>
      <c r="F51" s="213">
        <v>95809.140000000101</v>
      </c>
      <c r="G51" s="213">
        <v>1</v>
      </c>
      <c r="H51" s="213">
        <v>95809.140000000101</v>
      </c>
      <c r="I51" s="213">
        <v>1</v>
      </c>
      <c r="J51" s="213">
        <v>95809.140000000101</v>
      </c>
      <c r="K51" s="213">
        <v>1</v>
      </c>
      <c r="L51" s="213">
        <v>95809.140000000101</v>
      </c>
      <c r="M51" s="212" t="s">
        <v>202</v>
      </c>
    </row>
    <row r="52" spans="1:13" x14ac:dyDescent="0.25">
      <c r="A52" s="212" t="s">
        <v>155</v>
      </c>
      <c r="B52" s="212" t="s">
        <v>44</v>
      </c>
      <c r="C52" s="212" t="s">
        <v>72</v>
      </c>
      <c r="D52" s="212" t="s">
        <v>46</v>
      </c>
      <c r="E52" s="213">
        <v>95330.38367840006</v>
      </c>
      <c r="F52" s="213">
        <v>95330.38367840006</v>
      </c>
      <c r="G52" s="213">
        <v>1</v>
      </c>
      <c r="H52" s="213">
        <v>95330.38367840006</v>
      </c>
      <c r="I52" s="213">
        <v>1</v>
      </c>
      <c r="J52" s="213">
        <v>95330.38367840006</v>
      </c>
      <c r="K52" s="213">
        <v>1</v>
      </c>
      <c r="L52" s="213">
        <v>95330.38367840006</v>
      </c>
      <c r="M52" s="212" t="s">
        <v>202</v>
      </c>
    </row>
    <row r="53" spans="1:13" x14ac:dyDescent="0.25">
      <c r="A53" s="212" t="s">
        <v>155</v>
      </c>
      <c r="B53" s="212" t="s">
        <v>44</v>
      </c>
      <c r="C53" s="212" t="s">
        <v>71</v>
      </c>
      <c r="D53" s="212" t="s">
        <v>46</v>
      </c>
      <c r="E53" s="213">
        <v>134751.15000000011</v>
      </c>
      <c r="F53" s="213">
        <v>134751.15000000011</v>
      </c>
      <c r="G53" s="213">
        <v>1</v>
      </c>
      <c r="H53" s="213">
        <v>134751.15000000011</v>
      </c>
      <c r="I53" s="213">
        <v>1</v>
      </c>
      <c r="J53" s="213">
        <v>134751.15000000011</v>
      </c>
      <c r="K53" s="213">
        <v>1</v>
      </c>
      <c r="L53" s="213">
        <v>134751.15000000011</v>
      </c>
      <c r="M53" s="212" t="s">
        <v>202</v>
      </c>
    </row>
    <row r="54" spans="1:13" x14ac:dyDescent="0.25">
      <c r="A54" s="212" t="s">
        <v>155</v>
      </c>
      <c r="B54" s="212" t="s">
        <v>44</v>
      </c>
      <c r="C54" s="212" t="s">
        <v>45</v>
      </c>
      <c r="D54" s="212" t="s">
        <v>46</v>
      </c>
      <c r="E54" s="213">
        <v>68960.59000000004</v>
      </c>
      <c r="F54" s="213">
        <v>68960.59000000004</v>
      </c>
      <c r="G54" s="213">
        <v>1</v>
      </c>
      <c r="H54" s="213">
        <v>68960.59000000004</v>
      </c>
      <c r="I54" s="213">
        <v>1</v>
      </c>
      <c r="J54" s="213">
        <v>68960.59000000004</v>
      </c>
      <c r="K54" s="213">
        <v>1</v>
      </c>
      <c r="L54" s="213">
        <v>68960.59000000004</v>
      </c>
      <c r="M54" s="212" t="s">
        <v>202</v>
      </c>
    </row>
    <row r="55" spans="1:13" x14ac:dyDescent="0.25">
      <c r="A55" s="212" t="s">
        <v>155</v>
      </c>
      <c r="B55" s="212" t="s">
        <v>52</v>
      </c>
      <c r="C55" s="212" t="s">
        <v>76</v>
      </c>
      <c r="D55" s="212" t="s">
        <v>78</v>
      </c>
      <c r="E55" s="213">
        <v>81390.694736842081</v>
      </c>
      <c r="F55" s="213">
        <v>20347.67368421052</v>
      </c>
      <c r="G55" s="213">
        <v>0.25</v>
      </c>
      <c r="H55" s="213">
        <v>3391.2789473684197</v>
      </c>
      <c r="I55" s="213">
        <v>4.1666666666666664E-2</v>
      </c>
      <c r="J55" s="213">
        <v>3391.2789473684197</v>
      </c>
      <c r="K55" s="213">
        <v>4.1666666666666664E-2</v>
      </c>
      <c r="L55" s="213">
        <v>0</v>
      </c>
      <c r="M55" s="212" t="s">
        <v>201</v>
      </c>
    </row>
    <row r="56" spans="1:13" ht="45" x14ac:dyDescent="0.25">
      <c r="A56" s="212" t="s">
        <v>155</v>
      </c>
      <c r="B56" s="212" t="s">
        <v>52</v>
      </c>
      <c r="C56" s="212" t="s">
        <v>76</v>
      </c>
      <c r="D56" s="212" t="s">
        <v>197</v>
      </c>
      <c r="E56" s="213">
        <v>4521.7052631578936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2" t="s">
        <v>201</v>
      </c>
    </row>
    <row r="57" spans="1:13" ht="45" x14ac:dyDescent="0.25">
      <c r="A57" s="212" t="s">
        <v>155</v>
      </c>
      <c r="B57" s="212" t="s">
        <v>52</v>
      </c>
      <c r="C57" s="212" t="s">
        <v>76</v>
      </c>
      <c r="D57" s="212" t="s">
        <v>196</v>
      </c>
      <c r="E57" s="213">
        <v>4521.7052631578936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0</v>
      </c>
      <c r="M57" s="212" t="s">
        <v>201</v>
      </c>
    </row>
    <row r="58" spans="1:13" x14ac:dyDescent="0.25">
      <c r="A58" s="212" t="s">
        <v>155</v>
      </c>
      <c r="B58" s="212" t="s">
        <v>52</v>
      </c>
      <c r="C58" s="212" t="s">
        <v>76</v>
      </c>
      <c r="D58" s="212" t="s">
        <v>43</v>
      </c>
      <c r="E58" s="213">
        <v>11304.263157894733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0</v>
      </c>
      <c r="M58" s="212" t="s">
        <v>201</v>
      </c>
    </row>
    <row r="59" spans="1:13" x14ac:dyDescent="0.25">
      <c r="A59" s="212" t="s">
        <v>155</v>
      </c>
      <c r="B59" s="212" t="s">
        <v>52</v>
      </c>
      <c r="C59" s="212" t="s">
        <v>76</v>
      </c>
      <c r="D59" s="212" t="s">
        <v>77</v>
      </c>
      <c r="E59" s="213">
        <v>5652.1315789473665</v>
      </c>
      <c r="F59" s="213">
        <v>5652.1315789473665</v>
      </c>
      <c r="G59" s="213">
        <v>1</v>
      </c>
      <c r="H59" s="213">
        <v>1130.4263157894734</v>
      </c>
      <c r="I59" s="213">
        <v>0.2</v>
      </c>
      <c r="J59" s="213">
        <v>0</v>
      </c>
      <c r="K59" s="213">
        <v>0</v>
      </c>
      <c r="L59" s="213">
        <v>0</v>
      </c>
      <c r="M59" s="212" t="s">
        <v>201</v>
      </c>
    </row>
    <row r="60" spans="1:13" x14ac:dyDescent="0.25">
      <c r="A60" s="212" t="s">
        <v>155</v>
      </c>
      <c r="B60" s="212" t="s">
        <v>52</v>
      </c>
      <c r="C60" s="212" t="s">
        <v>80</v>
      </c>
      <c r="D60" s="212" t="s">
        <v>78</v>
      </c>
      <c r="E60" s="213">
        <v>45407.353043478259</v>
      </c>
      <c r="F60" s="213">
        <v>45407.353043478259</v>
      </c>
      <c r="G60" s="213">
        <v>1</v>
      </c>
      <c r="H60" s="213">
        <v>45407.353043478259</v>
      </c>
      <c r="I60" s="213">
        <v>1</v>
      </c>
      <c r="J60" s="213">
        <v>42884.722318840577</v>
      </c>
      <c r="K60" s="213">
        <v>0.94444444444444442</v>
      </c>
      <c r="L60" s="213">
        <v>0</v>
      </c>
      <c r="M60" s="212" t="s">
        <v>201</v>
      </c>
    </row>
    <row r="61" spans="1:13" x14ac:dyDescent="0.25">
      <c r="A61" s="212" t="s">
        <v>155</v>
      </c>
      <c r="B61" s="212" t="s">
        <v>52</v>
      </c>
      <c r="C61" s="212" t="s">
        <v>80</v>
      </c>
      <c r="D61" s="212" t="s">
        <v>77</v>
      </c>
      <c r="E61" s="213">
        <v>1261.3153623188405</v>
      </c>
      <c r="F61" s="213">
        <v>1261.3153623188405</v>
      </c>
      <c r="G61" s="213">
        <v>1</v>
      </c>
      <c r="H61" s="213">
        <v>1261.3153623188405</v>
      </c>
      <c r="I61" s="213">
        <v>1</v>
      </c>
      <c r="J61" s="213">
        <v>0</v>
      </c>
      <c r="K61" s="213">
        <v>0</v>
      </c>
      <c r="L61" s="213">
        <v>0</v>
      </c>
      <c r="M61" s="212" t="s">
        <v>201</v>
      </c>
    </row>
    <row r="62" spans="1:13" ht="45" x14ac:dyDescent="0.25">
      <c r="A62" s="212" t="s">
        <v>155</v>
      </c>
      <c r="B62" s="212" t="s">
        <v>52</v>
      </c>
      <c r="C62" s="212" t="s">
        <v>80</v>
      </c>
      <c r="D62" s="212" t="s">
        <v>196</v>
      </c>
      <c r="E62" s="213">
        <v>1261.3153623188405</v>
      </c>
      <c r="F62" s="213">
        <v>1261.3153623188405</v>
      </c>
      <c r="G62" s="213">
        <v>1</v>
      </c>
      <c r="H62" s="213">
        <v>1261.3153623188405</v>
      </c>
      <c r="I62" s="213">
        <v>1</v>
      </c>
      <c r="J62" s="213">
        <v>1261.3153623188405</v>
      </c>
      <c r="K62" s="213">
        <v>1</v>
      </c>
      <c r="L62" s="213">
        <v>1261.3153623188405</v>
      </c>
      <c r="M62" s="212" t="s">
        <v>202</v>
      </c>
    </row>
    <row r="63" spans="1:13" x14ac:dyDescent="0.25">
      <c r="A63" s="212" t="s">
        <v>155</v>
      </c>
      <c r="B63" s="212" t="s">
        <v>52</v>
      </c>
      <c r="C63" s="212" t="s">
        <v>80</v>
      </c>
      <c r="D63" s="212" t="s">
        <v>79</v>
      </c>
      <c r="E63" s="213">
        <v>30271.568695652171</v>
      </c>
      <c r="F63" s="213">
        <v>25226.307246376811</v>
      </c>
      <c r="G63" s="213">
        <v>0.83333333333333337</v>
      </c>
      <c r="H63" s="213">
        <v>25226.307246376811</v>
      </c>
      <c r="I63" s="213">
        <v>0.83333333333333337</v>
      </c>
      <c r="J63" s="213">
        <v>21442.361159420288</v>
      </c>
      <c r="K63" s="213">
        <v>0.70833333333333337</v>
      </c>
      <c r="L63" s="213">
        <v>0</v>
      </c>
      <c r="M63" s="212" t="s">
        <v>201</v>
      </c>
    </row>
    <row r="64" spans="1:13" ht="45" x14ac:dyDescent="0.25">
      <c r="A64" s="212" t="s">
        <v>155</v>
      </c>
      <c r="B64" s="212" t="s">
        <v>52</v>
      </c>
      <c r="C64" s="212" t="s">
        <v>80</v>
      </c>
      <c r="D64" s="212" t="s">
        <v>197</v>
      </c>
      <c r="E64" s="213">
        <v>8829.2075362318828</v>
      </c>
      <c r="F64" s="213">
        <v>6306.5768115942019</v>
      </c>
      <c r="G64" s="213">
        <v>0.7142857142857143</v>
      </c>
      <c r="H64" s="213">
        <v>6306.5768115942019</v>
      </c>
      <c r="I64" s="213">
        <v>0.7142857142857143</v>
      </c>
      <c r="J64" s="213">
        <v>6306.5768115942019</v>
      </c>
      <c r="K64" s="213">
        <v>0.7142857142857143</v>
      </c>
      <c r="L64" s="213">
        <v>0</v>
      </c>
      <c r="M64" s="212" t="s">
        <v>201</v>
      </c>
    </row>
    <row r="65" spans="1:13" x14ac:dyDescent="0.25">
      <c r="A65" s="212" t="s">
        <v>155</v>
      </c>
      <c r="B65" s="212" t="s">
        <v>52</v>
      </c>
      <c r="C65" s="212" t="s">
        <v>83</v>
      </c>
      <c r="D65" s="212" t="s">
        <v>89</v>
      </c>
      <c r="E65" s="213">
        <v>4898.2925373134331</v>
      </c>
      <c r="F65" s="213">
        <v>4898.2925373134331</v>
      </c>
      <c r="G65" s="213">
        <v>1</v>
      </c>
      <c r="H65" s="213">
        <v>0</v>
      </c>
      <c r="I65" s="213">
        <v>0</v>
      </c>
      <c r="J65" s="213">
        <v>0</v>
      </c>
      <c r="K65" s="213">
        <v>0</v>
      </c>
      <c r="L65" s="213">
        <v>0</v>
      </c>
      <c r="M65" s="212" t="s">
        <v>201</v>
      </c>
    </row>
    <row r="66" spans="1:13" x14ac:dyDescent="0.25">
      <c r="A66" s="212" t="s">
        <v>155</v>
      </c>
      <c r="B66" s="212" t="s">
        <v>52</v>
      </c>
      <c r="C66" s="212" t="s">
        <v>83</v>
      </c>
      <c r="D66" s="212" t="s">
        <v>78</v>
      </c>
      <c r="E66" s="213">
        <v>55105.791044776124</v>
      </c>
      <c r="F66" s="213">
        <v>55105.791044776124</v>
      </c>
      <c r="G66" s="213">
        <v>1</v>
      </c>
      <c r="H66" s="213">
        <v>20817.743283582091</v>
      </c>
      <c r="I66" s="213">
        <v>0.37777777777777777</v>
      </c>
      <c r="J66" s="213">
        <v>17144.023880597018</v>
      </c>
      <c r="K66" s="213">
        <v>0.31111111111111117</v>
      </c>
      <c r="L66" s="213">
        <v>0</v>
      </c>
      <c r="M66" s="212" t="s">
        <v>201</v>
      </c>
    </row>
    <row r="67" spans="1:13" ht="45" x14ac:dyDescent="0.25">
      <c r="A67" s="212" t="s">
        <v>155</v>
      </c>
      <c r="B67" s="212" t="s">
        <v>52</v>
      </c>
      <c r="C67" s="212" t="s">
        <v>83</v>
      </c>
      <c r="D67" s="212" t="s">
        <v>196</v>
      </c>
      <c r="E67" s="213">
        <v>22042.31641791045</v>
      </c>
      <c r="F67" s="213">
        <v>20817.743283582091</v>
      </c>
      <c r="G67" s="213">
        <v>0.94444444444444442</v>
      </c>
      <c r="H67" s="213">
        <v>0</v>
      </c>
      <c r="I67" s="213">
        <v>0</v>
      </c>
      <c r="J67" s="213">
        <v>0</v>
      </c>
      <c r="K67" s="213">
        <v>0</v>
      </c>
      <c r="L67" s="213">
        <v>0</v>
      </c>
      <c r="M67" s="212" t="s">
        <v>201</v>
      </c>
    </row>
    <row r="68" spans="1:13" x14ac:dyDescent="0.25">
      <c r="A68" s="212" t="s">
        <v>155</v>
      </c>
      <c r="B68" s="212" t="s">
        <v>52</v>
      </c>
      <c r="C68" s="212" t="s">
        <v>86</v>
      </c>
      <c r="D68" s="212" t="s">
        <v>78</v>
      </c>
      <c r="E68" s="213">
        <v>80497.16</v>
      </c>
      <c r="F68" s="213">
        <v>80497.16</v>
      </c>
      <c r="G68" s="213">
        <v>1</v>
      </c>
      <c r="H68" s="213">
        <v>26832.386666666665</v>
      </c>
      <c r="I68" s="213">
        <v>0.33333333333333331</v>
      </c>
      <c r="J68" s="213">
        <v>26832.386666666665</v>
      </c>
      <c r="K68" s="213">
        <v>0.33333333333333331</v>
      </c>
      <c r="L68" s="213">
        <v>0</v>
      </c>
      <c r="M68" s="212" t="s">
        <v>201</v>
      </c>
    </row>
    <row r="69" spans="1:13" x14ac:dyDescent="0.25">
      <c r="A69" s="212" t="s">
        <v>155</v>
      </c>
      <c r="B69" s="212" t="s">
        <v>52</v>
      </c>
      <c r="C69" s="212" t="s">
        <v>96</v>
      </c>
      <c r="D69" s="212" t="s">
        <v>78</v>
      </c>
      <c r="E69" s="213">
        <v>55990.299677419353</v>
      </c>
      <c r="F69" s="213">
        <v>17227.784516129032</v>
      </c>
      <c r="G69" s="213">
        <v>0.30769230769230771</v>
      </c>
      <c r="H69" s="213">
        <v>17227.784516129032</v>
      </c>
      <c r="I69" s="213">
        <v>0.30769230769230771</v>
      </c>
      <c r="J69" s="213">
        <v>17227.784516129032</v>
      </c>
      <c r="K69" s="213">
        <v>0.30769230769230771</v>
      </c>
      <c r="L69" s="213">
        <v>0</v>
      </c>
      <c r="M69" s="212" t="s">
        <v>201</v>
      </c>
    </row>
    <row r="70" spans="1:13" ht="45" x14ac:dyDescent="0.25">
      <c r="A70" s="212" t="s">
        <v>155</v>
      </c>
      <c r="B70" s="212" t="s">
        <v>52</v>
      </c>
      <c r="C70" s="212" t="s">
        <v>96</v>
      </c>
      <c r="D70" s="212" t="s">
        <v>197</v>
      </c>
      <c r="E70" s="213">
        <v>7178.2435483870959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2" t="s">
        <v>201</v>
      </c>
    </row>
    <row r="71" spans="1:13" ht="45" x14ac:dyDescent="0.25">
      <c r="A71" s="212" t="s">
        <v>155</v>
      </c>
      <c r="B71" s="212" t="s">
        <v>52</v>
      </c>
      <c r="C71" s="212" t="s">
        <v>96</v>
      </c>
      <c r="D71" s="212" t="s">
        <v>196</v>
      </c>
      <c r="E71" s="213">
        <v>10049.540967741934</v>
      </c>
      <c r="F71" s="213">
        <v>2871.297419354838</v>
      </c>
      <c r="G71" s="213">
        <v>0.2857142857142857</v>
      </c>
      <c r="H71" s="213">
        <v>0</v>
      </c>
      <c r="I71" s="213">
        <v>0</v>
      </c>
      <c r="J71" s="213">
        <v>0</v>
      </c>
      <c r="K71" s="213">
        <v>0</v>
      </c>
      <c r="L71" s="213">
        <v>0</v>
      </c>
      <c r="M71" s="212" t="s">
        <v>201</v>
      </c>
    </row>
    <row r="72" spans="1:13" x14ac:dyDescent="0.25">
      <c r="A72" s="212" t="s">
        <v>155</v>
      </c>
      <c r="B72" s="212" t="s">
        <v>52</v>
      </c>
      <c r="C72" s="212" t="s">
        <v>96</v>
      </c>
      <c r="D72" s="212" t="s">
        <v>89</v>
      </c>
      <c r="E72" s="213">
        <v>4306.9461290322579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0</v>
      </c>
      <c r="M72" s="212" t="s">
        <v>201</v>
      </c>
    </row>
    <row r="73" spans="1:13" x14ac:dyDescent="0.25">
      <c r="A73" s="212" t="s">
        <v>155</v>
      </c>
      <c r="B73" s="212" t="s">
        <v>52</v>
      </c>
      <c r="C73" s="212" t="s">
        <v>96</v>
      </c>
      <c r="D73" s="212" t="s">
        <v>43</v>
      </c>
      <c r="E73" s="213">
        <v>11485.189677419354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2" t="s">
        <v>201</v>
      </c>
    </row>
    <row r="74" spans="1:13" x14ac:dyDescent="0.25">
      <c r="A74" s="212" t="s">
        <v>155</v>
      </c>
      <c r="B74" s="212" t="s">
        <v>52</v>
      </c>
      <c r="C74" s="212" t="s">
        <v>104</v>
      </c>
      <c r="D74" s="212" t="s">
        <v>78</v>
      </c>
      <c r="E74" s="213">
        <v>57547.239130434791</v>
      </c>
      <c r="F74" s="213">
        <v>19182.413043478264</v>
      </c>
      <c r="G74" s="213">
        <v>0.33333333333333331</v>
      </c>
      <c r="H74" s="213">
        <v>19182.413043478264</v>
      </c>
      <c r="I74" s="213">
        <v>0.33333333333333331</v>
      </c>
      <c r="J74" s="213">
        <v>19182.413043478264</v>
      </c>
      <c r="K74" s="213">
        <v>0.33333333333333331</v>
      </c>
      <c r="L74" s="213">
        <v>0</v>
      </c>
      <c r="M74" s="212" t="s">
        <v>201</v>
      </c>
    </row>
    <row r="75" spans="1:13" ht="45" x14ac:dyDescent="0.25">
      <c r="A75" s="212" t="s">
        <v>155</v>
      </c>
      <c r="B75" s="212" t="s">
        <v>52</v>
      </c>
      <c r="C75" s="212" t="s">
        <v>104</v>
      </c>
      <c r="D75" s="212" t="s">
        <v>197</v>
      </c>
      <c r="E75" s="213">
        <v>16624.757971014496</v>
      </c>
      <c r="F75" s="213">
        <v>16624.757971014496</v>
      </c>
      <c r="G75" s="213">
        <v>1</v>
      </c>
      <c r="H75" s="213">
        <v>16624.757971014496</v>
      </c>
      <c r="I75" s="213">
        <v>1</v>
      </c>
      <c r="J75" s="213">
        <v>16624.757971014496</v>
      </c>
      <c r="K75" s="213">
        <v>1</v>
      </c>
      <c r="L75" s="213">
        <v>16624.757971014496</v>
      </c>
      <c r="M75" s="212" t="s">
        <v>202</v>
      </c>
    </row>
    <row r="76" spans="1:13" ht="45" x14ac:dyDescent="0.25">
      <c r="A76" s="212" t="s">
        <v>155</v>
      </c>
      <c r="B76" s="212" t="s">
        <v>52</v>
      </c>
      <c r="C76" s="212" t="s">
        <v>104</v>
      </c>
      <c r="D76" s="212" t="s">
        <v>196</v>
      </c>
      <c r="E76" s="213">
        <v>14067.102898550727</v>
      </c>
      <c r="F76" s="213">
        <v>14067.102898550727</v>
      </c>
      <c r="G76" s="213">
        <v>1</v>
      </c>
      <c r="H76" s="213">
        <v>14067.102898550727</v>
      </c>
      <c r="I76" s="213">
        <v>1</v>
      </c>
      <c r="J76" s="213">
        <v>14067.102898550727</v>
      </c>
      <c r="K76" s="213">
        <v>1</v>
      </c>
      <c r="L76" s="213">
        <v>14067.102898550727</v>
      </c>
      <c r="M76" s="212" t="s">
        <v>202</v>
      </c>
    </row>
    <row r="77" spans="1:13" ht="45" x14ac:dyDescent="0.25">
      <c r="A77" s="212" t="s">
        <v>155</v>
      </c>
      <c r="B77" s="212" t="s">
        <v>52</v>
      </c>
      <c r="C77" s="212" t="s">
        <v>123</v>
      </c>
      <c r="D77" s="212" t="s">
        <v>196</v>
      </c>
      <c r="E77" s="213">
        <v>11023.892342622952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</v>
      </c>
      <c r="L77" s="213">
        <v>0</v>
      </c>
      <c r="M77" s="212" t="s">
        <v>201</v>
      </c>
    </row>
    <row r="78" spans="1:13" x14ac:dyDescent="0.25">
      <c r="A78" s="212" t="s">
        <v>155</v>
      </c>
      <c r="B78" s="212" t="s">
        <v>52</v>
      </c>
      <c r="C78" s="212" t="s">
        <v>123</v>
      </c>
      <c r="D78" s="212" t="s">
        <v>78</v>
      </c>
      <c r="E78" s="213">
        <v>36078.193121311473</v>
      </c>
      <c r="F78" s="213">
        <v>12026.06437377049</v>
      </c>
      <c r="G78" s="213">
        <v>0.33333333333333331</v>
      </c>
      <c r="H78" s="213">
        <v>12026.06437377049</v>
      </c>
      <c r="I78" s="213">
        <v>0.33333333333333331</v>
      </c>
      <c r="J78" s="213">
        <v>12026.06437377049</v>
      </c>
      <c r="K78" s="213">
        <v>0.33333333333333331</v>
      </c>
      <c r="L78" s="213">
        <v>0</v>
      </c>
      <c r="M78" s="212" t="s">
        <v>201</v>
      </c>
    </row>
    <row r="79" spans="1:13" x14ac:dyDescent="0.25">
      <c r="A79" s="212" t="s">
        <v>155</v>
      </c>
      <c r="B79" s="212" t="s">
        <v>52</v>
      </c>
      <c r="C79" s="212" t="s">
        <v>123</v>
      </c>
      <c r="D79" s="212" t="s">
        <v>89</v>
      </c>
      <c r="E79" s="213">
        <v>2004.344062295082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13">
        <v>0</v>
      </c>
      <c r="L79" s="213">
        <v>0</v>
      </c>
      <c r="M79" s="212" t="s">
        <v>201</v>
      </c>
    </row>
    <row r="80" spans="1:13" x14ac:dyDescent="0.25">
      <c r="A80" s="212" t="s">
        <v>155</v>
      </c>
      <c r="B80" s="212" t="s">
        <v>52</v>
      </c>
      <c r="C80" s="212" t="s">
        <v>123</v>
      </c>
      <c r="D80" s="212" t="s">
        <v>43</v>
      </c>
      <c r="E80" s="213">
        <v>6013.0321868852461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2" t="s">
        <v>201</v>
      </c>
    </row>
    <row r="81" spans="1:13" ht="45" x14ac:dyDescent="0.25">
      <c r="A81" s="212" t="s">
        <v>155</v>
      </c>
      <c r="B81" s="212" t="s">
        <v>52</v>
      </c>
      <c r="C81" s="212" t="s">
        <v>123</v>
      </c>
      <c r="D81" s="212" t="s">
        <v>197</v>
      </c>
      <c r="E81" s="213">
        <v>6013.0321868852461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0</v>
      </c>
      <c r="M81" s="212" t="s">
        <v>201</v>
      </c>
    </row>
    <row r="82" spans="1:13" x14ac:dyDescent="0.25">
      <c r="A82" s="212" t="s">
        <v>155</v>
      </c>
      <c r="B82" s="212" t="s">
        <v>52</v>
      </c>
      <c r="C82" s="212" t="s">
        <v>126</v>
      </c>
      <c r="D82" s="212" t="s">
        <v>89</v>
      </c>
      <c r="E82" s="213">
        <v>5893.9534593750013</v>
      </c>
      <c r="F82" s="213">
        <v>0</v>
      </c>
      <c r="G82" s="213">
        <v>0</v>
      </c>
      <c r="H82" s="213">
        <v>0</v>
      </c>
      <c r="I82" s="213">
        <v>0</v>
      </c>
      <c r="J82" s="213">
        <v>0</v>
      </c>
      <c r="K82" s="213">
        <v>0</v>
      </c>
      <c r="L82" s="213">
        <v>0</v>
      </c>
      <c r="M82" s="212" t="s">
        <v>201</v>
      </c>
    </row>
    <row r="83" spans="1:13" x14ac:dyDescent="0.25">
      <c r="A83" s="212" t="s">
        <v>155</v>
      </c>
      <c r="B83" s="212" t="s">
        <v>52</v>
      </c>
      <c r="C83" s="212" t="s">
        <v>126</v>
      </c>
      <c r="D83" s="212" t="s">
        <v>43</v>
      </c>
      <c r="E83" s="213">
        <v>13752.558071875004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0</v>
      </c>
      <c r="M83" s="212" t="s">
        <v>201</v>
      </c>
    </row>
    <row r="84" spans="1:13" x14ac:dyDescent="0.25">
      <c r="A84" s="212" t="s">
        <v>155</v>
      </c>
      <c r="B84" s="212" t="s">
        <v>52</v>
      </c>
      <c r="C84" s="212" t="s">
        <v>126</v>
      </c>
      <c r="D84" s="212" t="s">
        <v>79</v>
      </c>
      <c r="E84" s="213">
        <v>27505.116143750009</v>
      </c>
      <c r="F84" s="213">
        <v>11787.906918750003</v>
      </c>
      <c r="G84" s="213">
        <v>0.42857142857142855</v>
      </c>
      <c r="H84" s="213">
        <v>0</v>
      </c>
      <c r="I84" s="213">
        <v>0</v>
      </c>
      <c r="J84" s="213">
        <v>0</v>
      </c>
      <c r="K84" s="213">
        <v>0</v>
      </c>
      <c r="L84" s="213">
        <v>0</v>
      </c>
      <c r="M84" s="212" t="s">
        <v>201</v>
      </c>
    </row>
    <row r="85" spans="1:13" ht="45" x14ac:dyDescent="0.25">
      <c r="A85" s="212" t="s">
        <v>155</v>
      </c>
      <c r="B85" s="212" t="s">
        <v>52</v>
      </c>
      <c r="C85" s="212" t="s">
        <v>126</v>
      </c>
      <c r="D85" s="212" t="s">
        <v>197</v>
      </c>
      <c r="E85" s="213">
        <v>11787.906918750003</v>
      </c>
      <c r="F85" s="213">
        <v>0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>
        <v>0</v>
      </c>
      <c r="M85" s="212" t="s">
        <v>201</v>
      </c>
    </row>
    <row r="86" spans="1:13" x14ac:dyDescent="0.25">
      <c r="A86" s="212" t="s">
        <v>155</v>
      </c>
      <c r="B86" s="212" t="s">
        <v>52</v>
      </c>
      <c r="C86" s="212" t="s">
        <v>126</v>
      </c>
      <c r="D86" s="212" t="s">
        <v>78</v>
      </c>
      <c r="E86" s="213">
        <v>3929.302306250001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0</v>
      </c>
      <c r="M86" s="212" t="s">
        <v>201</v>
      </c>
    </row>
    <row r="87" spans="1:13" x14ac:dyDescent="0.25">
      <c r="A87" s="212" t="s">
        <v>155</v>
      </c>
      <c r="B87" s="212" t="s">
        <v>52</v>
      </c>
      <c r="C87" s="212" t="s">
        <v>131</v>
      </c>
      <c r="D87" s="212" t="s">
        <v>78</v>
      </c>
      <c r="E87" s="213">
        <v>17336.923333333332</v>
      </c>
      <c r="F87" s="213">
        <v>2476.7033333333329</v>
      </c>
      <c r="G87" s="213">
        <v>0.14285714285714285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2" t="s">
        <v>201</v>
      </c>
    </row>
    <row r="88" spans="1:13" ht="45" x14ac:dyDescent="0.25">
      <c r="A88" s="212" t="s">
        <v>155</v>
      </c>
      <c r="B88" s="212" t="s">
        <v>52</v>
      </c>
      <c r="C88" s="212" t="s">
        <v>131</v>
      </c>
      <c r="D88" s="212" t="s">
        <v>197</v>
      </c>
      <c r="E88" s="213">
        <v>9906.8133333333335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0</v>
      </c>
      <c r="M88" s="212" t="s">
        <v>201</v>
      </c>
    </row>
    <row r="89" spans="1:13" x14ac:dyDescent="0.25">
      <c r="A89" s="212" t="s">
        <v>155</v>
      </c>
      <c r="B89" s="212" t="s">
        <v>52</v>
      </c>
      <c r="C89" s="212" t="s">
        <v>131</v>
      </c>
      <c r="D89" s="212" t="s">
        <v>79</v>
      </c>
      <c r="E89" s="213">
        <v>64394.286666666667</v>
      </c>
      <c r="F89" s="213">
        <v>17336.923333333332</v>
      </c>
      <c r="G89" s="213">
        <v>0.26923076923076922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2" t="s">
        <v>201</v>
      </c>
    </row>
    <row r="90" spans="1:13" ht="45" x14ac:dyDescent="0.25">
      <c r="A90" s="212" t="s">
        <v>155</v>
      </c>
      <c r="B90" s="212" t="s">
        <v>52</v>
      </c>
      <c r="C90" s="212" t="s">
        <v>131</v>
      </c>
      <c r="D90" s="212" t="s">
        <v>196</v>
      </c>
      <c r="E90" s="213">
        <v>19813.626666666667</v>
      </c>
      <c r="F90" s="213">
        <v>0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>
        <v>0</v>
      </c>
      <c r="M90" s="212" t="s">
        <v>201</v>
      </c>
    </row>
    <row r="91" spans="1:13" x14ac:dyDescent="0.25">
      <c r="A91" s="212" t="s">
        <v>155</v>
      </c>
      <c r="B91" s="212" t="s">
        <v>52</v>
      </c>
      <c r="C91" s="212" t="s">
        <v>131</v>
      </c>
      <c r="D91" s="212" t="s">
        <v>77</v>
      </c>
      <c r="E91" s="213">
        <v>2476.7033333333334</v>
      </c>
      <c r="F91" s="213">
        <v>0</v>
      </c>
      <c r="G91" s="213">
        <v>0</v>
      </c>
      <c r="H91" s="213">
        <v>0</v>
      </c>
      <c r="I91" s="213">
        <v>0</v>
      </c>
      <c r="J91" s="213">
        <v>0</v>
      </c>
      <c r="K91" s="213">
        <v>0</v>
      </c>
      <c r="L91" s="213">
        <v>0</v>
      </c>
      <c r="M91" s="212" t="s">
        <v>201</v>
      </c>
    </row>
    <row r="92" spans="1:13" ht="30" x14ac:dyDescent="0.25">
      <c r="A92" s="212" t="s">
        <v>155</v>
      </c>
      <c r="B92" s="212" t="s">
        <v>52</v>
      </c>
      <c r="C92" s="212" t="s">
        <v>191</v>
      </c>
      <c r="D92" s="212" t="s">
        <v>84</v>
      </c>
      <c r="E92" s="213">
        <v>162000</v>
      </c>
      <c r="F92" s="214"/>
      <c r="G92" s="214"/>
      <c r="H92" s="214"/>
      <c r="I92" s="214"/>
      <c r="J92" s="214"/>
      <c r="K92" s="214"/>
      <c r="L92" s="213">
        <v>0</v>
      </c>
      <c r="M92" s="212" t="s">
        <v>201</v>
      </c>
    </row>
    <row r="93" spans="1:13" ht="30" x14ac:dyDescent="0.25">
      <c r="A93" s="212" t="s">
        <v>155</v>
      </c>
      <c r="B93" s="212" t="s">
        <v>52</v>
      </c>
      <c r="C93" s="212" t="s">
        <v>188</v>
      </c>
      <c r="D93" s="212" t="s">
        <v>151</v>
      </c>
      <c r="E93" s="213">
        <v>5855</v>
      </c>
      <c r="F93" s="214"/>
      <c r="G93" s="214"/>
      <c r="H93" s="214"/>
      <c r="I93" s="214"/>
      <c r="J93" s="214"/>
      <c r="K93" s="214"/>
      <c r="L93" s="213">
        <v>0</v>
      </c>
      <c r="M93" s="212" t="s">
        <v>201</v>
      </c>
    </row>
    <row r="94" spans="1:13" ht="30" x14ac:dyDescent="0.25">
      <c r="A94" s="212" t="s">
        <v>155</v>
      </c>
      <c r="B94" s="212" t="s">
        <v>52</v>
      </c>
      <c r="C94" s="212" t="s">
        <v>188</v>
      </c>
      <c r="D94" s="212" t="s">
        <v>150</v>
      </c>
      <c r="E94" s="213">
        <v>975.83</v>
      </c>
      <c r="F94" s="214"/>
      <c r="G94" s="214"/>
      <c r="H94" s="214"/>
      <c r="I94" s="214"/>
      <c r="J94" s="214"/>
      <c r="K94" s="214"/>
      <c r="L94" s="213">
        <v>0</v>
      </c>
      <c r="M94" s="212" t="s">
        <v>201</v>
      </c>
    </row>
    <row r="95" spans="1:13" ht="30" x14ac:dyDescent="0.25">
      <c r="A95" s="212" t="s">
        <v>170</v>
      </c>
      <c r="B95" s="212" t="s">
        <v>170</v>
      </c>
      <c r="C95" s="212" t="s">
        <v>170</v>
      </c>
      <c r="D95" s="212" t="s">
        <v>170</v>
      </c>
      <c r="E95" s="212" t="s">
        <v>265</v>
      </c>
      <c r="F95" s="212" t="s">
        <v>266</v>
      </c>
      <c r="G95" s="212" t="s">
        <v>170</v>
      </c>
      <c r="H95" s="212" t="s">
        <v>267</v>
      </c>
      <c r="I95" s="212" t="s">
        <v>170</v>
      </c>
      <c r="J95" s="212" t="s">
        <v>268</v>
      </c>
      <c r="K95" s="212" t="s">
        <v>170</v>
      </c>
      <c r="L95" s="212" t="s">
        <v>269</v>
      </c>
      <c r="M95" s="212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40</vt:i4>
      </vt:variant>
      <vt:variant>
        <vt:lpstr>Intervalos Nomeados</vt:lpstr>
      </vt:variant>
      <vt:variant>
        <vt:i4>3</vt:i4>
      </vt:variant>
    </vt:vector>
  </HeadingPairs>
  <TitlesOfParts>
    <vt:vector size="43" baseType="lpstr">
      <vt:lpstr>Report</vt:lpstr>
      <vt:lpstr>Anterior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Anterior!Titulos_de_impressao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2022-04-04T20:30:25Z</cp:lastPrinted>
  <dcterms:created xsi:type="dcterms:W3CDTF">2014-01-29T17:09:35Z</dcterms:created>
  <dcterms:modified xsi:type="dcterms:W3CDTF">2022-04-04T20:41:09Z</dcterms:modified>
</cp:coreProperties>
</file>