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ourtneycooper/Documents/GitHub/maize/"/>
    </mc:Choice>
  </mc:AlternateContent>
  <xr:revisionPtr revIDLastSave="0" documentId="8_{8166C068-FCCA-0540-A345-3B9D9A8FD15B}" xr6:coauthVersionLast="47" xr6:coauthVersionMax="47" xr10:uidLastSave="{00000000-0000-0000-0000-000000000000}"/>
  <bookViews>
    <workbookView xWindow="0" yWindow="500" windowWidth="28800" windowHeight="15780" tabRatio="550" activeTab="1" xr2:uid="{00000000-000D-0000-FFFF-FFFF00000000}"/>
  </bookViews>
  <sheets>
    <sheet name="courtney expenses" sheetId="4" r:id="rId1"/>
    <sheet name="alex expenses" sheetId="5" r:id="rId2"/>
    <sheet name="Current Month" sheetId="3" r:id="rId3"/>
    <sheet name="planning ahead" sheetId="1" r:id="rId4"/>
    <sheet name="Chart Data" sheetId="2" state="hidden" r:id="rId5"/>
  </sheets>
  <definedNames>
    <definedName name="_xlnm.Print_Titles" localSheetId="1">'alex expenses'!$16:$17</definedName>
    <definedName name="_xlnm.Print_Titles" localSheetId="0">'courtney expenses'!$16:$17</definedName>
    <definedName name="_xlnm.Print_Titles" localSheetId="2">'Current Month'!$16:$17</definedName>
    <definedName name="_xlnm.Print_Titles" localSheetId="3">'planning ahead'!$16:$17</definedName>
    <definedName name="TotalMonthlyExpenses" localSheetId="1">'alex expenses'!$F$9</definedName>
    <definedName name="TotalMonthlyExpenses" localSheetId="0">'courtney expenses'!$F$9</definedName>
    <definedName name="TotalMonthlyExpenses" localSheetId="2">'Current Month'!$F$9</definedName>
    <definedName name="TotalMonthlyExpenses">'planning ahead'!$F$9</definedName>
    <definedName name="TotalMonthlyIncome" localSheetId="1">'alex expenses'!$F$6</definedName>
    <definedName name="TotalMonthlyIncome" localSheetId="0">'courtney expenses'!$F$6</definedName>
    <definedName name="TotalMonthlyIncome" localSheetId="2">'Current Month'!$F$6</definedName>
    <definedName name="TotalMonthlyIncome">'planning ahead'!$F$6</definedName>
    <definedName name="TotalMonthlySavings" localSheetId="1">'alex expenses'!$F$12</definedName>
    <definedName name="TotalMonthlySavings" localSheetId="0">'courtney expenses'!$F$12</definedName>
    <definedName name="TotalMonthlySavings" localSheetId="2">'Current Month'!$F$12</definedName>
    <definedName name="TotalMonthlySavings">'planning ahead'!$F$12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4" l="1"/>
  <c r="J22" i="4"/>
  <c r="J21" i="5"/>
  <c r="J22" i="5"/>
  <c r="F12" i="5"/>
  <c r="F9" i="5"/>
  <c r="F6" i="5"/>
  <c r="F12" i="4"/>
  <c r="F9" i="4"/>
  <c r="F6" i="4"/>
  <c r="F12" i="3"/>
  <c r="F9" i="3"/>
  <c r="F6" i="3"/>
  <c r="F6" i="1"/>
  <c r="F15" i="5" l="1"/>
  <c r="F15" i="4"/>
  <c r="F15" i="3"/>
  <c r="F12" i="1"/>
  <c r="F9" i="1"/>
  <c r="B6" i="2" s="1"/>
  <c r="B5" i="2" l="1"/>
  <c r="B4" i="2" s="1"/>
  <c r="F15" i="1"/>
</calcChain>
</file>

<file path=xl/sharedStrings.xml><?xml version="1.0" encoding="utf-8"?>
<sst xmlns="http://schemas.openxmlformats.org/spreadsheetml/2006/main" count="201" uniqueCount="41">
  <si>
    <t>Personal Budget</t>
  </si>
  <si>
    <t xml:space="preserve"> </t>
  </si>
  <si>
    <t>Percentage of Income Spent</t>
  </si>
  <si>
    <t>Summary</t>
  </si>
  <si>
    <t>TOTAL MONTHLY INCOME</t>
  </si>
  <si>
    <t>TOTAL MONTHLY EXPENSES</t>
  </si>
  <si>
    <t>TOTAL MONTHLY SAVINGS</t>
  </si>
  <si>
    <t>CASH BALANCE</t>
  </si>
  <si>
    <t>Monthly Income</t>
  </si>
  <si>
    <t>Monthly Expenses</t>
  </si>
  <si>
    <t>Monthly Savings</t>
  </si>
  <si>
    <t>ITEM</t>
  </si>
  <si>
    <t>AMOUNT</t>
  </si>
  <si>
    <t>DUE DATE</t>
  </si>
  <si>
    <t>DATE</t>
  </si>
  <si>
    <t>Job</t>
  </si>
  <si>
    <t>Rent/mortgage</t>
  </si>
  <si>
    <t>[Date]</t>
  </si>
  <si>
    <t>Emergency Plan</t>
  </si>
  <si>
    <t>Gas Money</t>
  </si>
  <si>
    <t>Electric</t>
  </si>
  <si>
    <t>n/a</t>
  </si>
  <si>
    <t>Gas</t>
  </si>
  <si>
    <t>Cell phone</t>
  </si>
  <si>
    <t>Wifi</t>
  </si>
  <si>
    <t>Groceries</t>
  </si>
  <si>
    <t>Car payment</t>
  </si>
  <si>
    <t>Auto expenses</t>
  </si>
  <si>
    <t>Health Insurance</t>
  </si>
  <si>
    <t>Auto Insurance</t>
  </si>
  <si>
    <t>Miscellaneous</t>
  </si>
  <si>
    <t>CHART DATA</t>
  </si>
  <si>
    <t>Job 2</t>
  </si>
  <si>
    <t>Courtney subscrip/bill</t>
  </si>
  <si>
    <t>Alex subscrip/bill</t>
  </si>
  <si>
    <t>Water</t>
  </si>
  <si>
    <t>leftovers after bills</t>
  </si>
  <si>
    <t>leftover after bills</t>
  </si>
  <si>
    <t>totals- rent + all bills split 50/50 + all car bills entirely</t>
  </si>
  <si>
    <t>totals- rent + half of all bills + bonus $100 for personal subscriptions</t>
  </si>
  <si>
    <t>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</si>
</sst>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"/>
    <numFmt numFmtId="165" formatCode="&quot;$&quot;#,##0.00"/>
    <numFmt numFmtId="166" formatCode="m/d/yyyy"/>
  </numFmts>
  <fonts count="13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  <font>
      <sz val="10"/>
      <color theme="3" tint="0.24994659260841701"/>
      <name val="Century Gothic"/>
      <family val="2"/>
      <scheme val="minor"/>
    </font>
    <font>
      <sz val="10"/>
      <color theme="3" tint="0.24994659260841701"/>
      <name val="Century Gothic"/>
      <family val="1"/>
      <scheme val="minor"/>
    </font>
    <font>
      <b/>
      <sz val="10"/>
      <color theme="3" tint="0.24994659260841701"/>
      <name val="Century Gothic"/>
      <family val="1"/>
      <scheme val="minor"/>
    </font>
    <font>
      <sz val="10"/>
      <color theme="3" tint="0.24994659260841701"/>
      <name val="Century Gothic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29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4" borderId="0" xfId="0" applyFont="1" applyAlignment="1">
      <alignment horizontal="left" vertical="center"/>
    </xf>
    <xf numFmtId="0" fontId="0" fillId="4" borderId="0" xfId="0" applyFont="1"/>
    <xf numFmtId="9" fontId="0" fillId="4" borderId="0" xfId="0" applyNumberFormat="1" applyFont="1" applyAlignment="1">
      <alignment vertical="center"/>
    </xf>
    <xf numFmtId="165" fontId="0" fillId="4" borderId="0" xfId="0" applyNumberFormat="1" applyFont="1" applyAlignment="1">
      <alignment horizontal="left" vertical="center"/>
    </xf>
    <xf numFmtId="14" fontId="0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/>
    </xf>
    <xf numFmtId="165" fontId="0" fillId="4" borderId="0" xfId="0" applyNumberFormat="1" applyFont="1" applyAlignment="1">
      <alignment horizontal="left"/>
    </xf>
    <xf numFmtId="14" fontId="0" fillId="4" borderId="0" xfId="0" applyNumberFormat="1" applyFon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8" fillId="4" borderId="0" xfId="0" applyFont="1" applyAlignment="1">
      <alignment horizontal="left" vertical="center"/>
    </xf>
    <xf numFmtId="2" fontId="0" fillId="4" borderId="0" xfId="0" applyNumberFormat="1" applyFont="1" applyAlignment="1">
      <alignment horizontal="left"/>
    </xf>
    <xf numFmtId="165" fontId="10" fillId="4" borderId="0" xfId="0" applyNumberFormat="1" applyFont="1" applyAlignment="1">
      <alignment horizontal="left" vertical="center"/>
    </xf>
    <xf numFmtId="9" fontId="0" fillId="4" borderId="0" xfId="6" applyFont="1" applyFill="1" applyAlignment="1">
      <alignment horizontal="left"/>
    </xf>
    <xf numFmtId="165" fontId="11" fillId="4" borderId="0" xfId="0" applyNumberFormat="1" applyFont="1" applyAlignment="1">
      <alignment horizontal="left" vertical="center"/>
    </xf>
    <xf numFmtId="0" fontId="4" fillId="4" borderId="1" xfId="3" applyAlignment="1"/>
    <xf numFmtId="164" fontId="3" fillId="4" borderId="0" xfId="4" applyAlignment="1">
      <alignment horizontal="left" vertical="top"/>
    </xf>
    <xf numFmtId="165" fontId="0" fillId="4" borderId="2" xfId="0" applyNumberFormat="1" applyFont="1" applyBorder="1" applyAlignment="1">
      <alignment horizontal="center" vertical="center"/>
    </xf>
    <xf numFmtId="165" fontId="10" fillId="4" borderId="0" xfId="0" applyNumberFormat="1" applyFont="1" applyAlignment="1">
      <alignment horizontal="center" vertical="center"/>
    </xf>
    <xf numFmtId="14" fontId="0" fillId="4" borderId="0" xfId="0" applyNumberFormat="1" applyFont="1" applyAlignment="1">
      <alignment horizontal="center" vertical="center"/>
    </xf>
    <xf numFmtId="165" fontId="0" fillId="4" borderId="0" xfId="0" applyNumberFormat="1" applyFont="1" applyAlignment="1">
      <alignment horizontal="center" vertical="center"/>
    </xf>
    <xf numFmtId="166" fontId="0" fillId="4" borderId="0" xfId="0" applyNumberFormat="1" applyFont="1" applyAlignment="1">
      <alignment horizontal="center" vertical="center"/>
    </xf>
    <xf numFmtId="165" fontId="12" fillId="4" borderId="0" xfId="0" applyNumberFormat="1" applyFont="1" applyAlignment="1">
      <alignment horizontal="center" vertical="center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6" builtinId="5"/>
    <cellStyle name="Title" xfId="1" builtinId="15" customBuiltin="1"/>
  </cellStyles>
  <dxfs count="49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entury Gothic"/>
        <family val="2"/>
        <scheme val="minor"/>
      </font>
      <numFmt numFmtId="166" formatCode="m/d/yyyy"/>
      <alignment horizontal="center" vertical="center" textRotation="0" wrapText="0" indent="0" justifyLastLine="0" shrinkToFit="0" readingOrder="0"/>
    </dxf>
    <dxf>
      <font>
        <b val="0"/>
        <name val="Century Gothic"/>
        <family val="1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none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9" formatCode="m/d/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 xr9:uid="{00000000-0011-0000-FFFF-FFFF00000000}">
      <tableStyleElement type="wholeTable" dxfId="48"/>
      <tableStyleElement type="headerRow" dxfId="47"/>
      <tableStyleElement type="totalRow" dxfId="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'courtney expenses'!$F$6</c:f>
            </c:numRef>
          </c:val>
          <c:extLst>
            <c:ext xmlns:c16="http://schemas.microsoft.com/office/drawing/2014/chart" uri="{C3380CC4-5D6E-409C-BE32-E72D297353CC}">
              <c16:uniqueId val="{00000000-B389-9F4D-9049-5097067C5DB8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'courtney expenses'!$F$9</c:f>
            </c:numRef>
          </c:val>
          <c:extLst>
            <c:ext xmlns:c16="http://schemas.microsoft.com/office/drawing/2014/chart" uri="{C3380CC4-5D6E-409C-BE32-E72D297353CC}">
              <c16:uniqueId val="{00000001-B389-9F4D-9049-5097067C5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'alex expenses'!$F$6</c:f>
            </c:numRef>
          </c:val>
          <c:extLst>
            <c:ext xmlns:c16="http://schemas.microsoft.com/office/drawing/2014/chart" uri="{C3380CC4-5D6E-409C-BE32-E72D297353CC}">
              <c16:uniqueId val="{00000000-3AAB-7C41-ACA9-E81E15CF7B9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'alex expenses'!$F$9</c:f>
            </c:numRef>
          </c:val>
          <c:extLst>
            <c:ext xmlns:c16="http://schemas.microsoft.com/office/drawing/2014/chart" uri="{C3380CC4-5D6E-409C-BE32-E72D297353CC}">
              <c16:uniqueId val="{00000001-3AAB-7C41-ACA9-E81E15CF7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DD-4E3D-8D34-ADC31607563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DD-4E3D-8D34-ADC31607563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DD-4E3D-8D34-ADC31607563B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ADD-4E3D-8D34-ADC3160756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0.16931818181818181</c:v>
                </c:pt>
                <c:pt idx="1">
                  <c:v>0.83068181818181819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DD-4E3D-8D34-ADC3160756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Month'!$F$6</c:f>
              <c:numCache>
                <c:formatCode>"$"#,##0</c:formatCode>
                <c:ptCount val="1"/>
                <c:pt idx="0">
                  <c:v>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5-4F8E-9CFF-3429AD4D971B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Month'!$F$9</c:f>
              <c:numCache>
                <c:formatCode>"$"#,##0</c:formatCode>
                <c:ptCount val="1"/>
                <c:pt idx="0">
                  <c:v>2885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5-4F8E-9CFF-3429AD4D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0.16931818181818181</c:v>
                </c:pt>
                <c:pt idx="1">
                  <c:v>0.83068181818181819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'planning ahead'!$F$6</c:f>
              <c:numCache>
                <c:formatCode>"$"#,##0</c:formatCode>
                <c:ptCount val="1"/>
                <c:pt idx="0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'planning ahead'!$F$9</c:f>
              <c:numCache>
                <c:formatCode>"$"#,##0</c:formatCode>
                <c:ptCount val="1"/>
                <c:pt idx="0">
                  <c:v>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434877</xdr:colOff>
      <xdr:row>26</xdr:row>
      <xdr:rowOff>319043</xdr:rowOff>
    </xdr:to>
    <xdr:graphicFrame macro="">
      <xdr:nvGraphicFramePr>
        <xdr:cNvPr id="2" name="chtIncomePct" descr="Donut chart showing percentage of income." title="Percentage of income chart">
          <a:extLst>
            <a:ext uri="{FF2B5EF4-FFF2-40B4-BE49-F238E27FC236}">
              <a16:creationId xmlns:a16="http://schemas.microsoft.com/office/drawing/2014/main" id="{8035FD56-E268-F348-88BA-5936592BA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3" name="chtIncomeExpenses" descr="Column bar chart showing income and expenses." title="Income vs. Expenses">
          <a:extLst>
            <a:ext uri="{FF2B5EF4-FFF2-40B4-BE49-F238E27FC236}">
              <a16:creationId xmlns:a16="http://schemas.microsoft.com/office/drawing/2014/main" id="{FE660CDA-6165-5145-8E0D-C13E3EB4357F}"/>
            </a:ext>
            <a:ext uri="{147F2762-F138-4A5C-976F-8EAC2B608ADB}">
              <a16:predDERef xmlns:a16="http://schemas.microsoft.com/office/drawing/2014/main" pred="{216524C2-DB2A-4C3F-9144-D7FF3EAF0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434877</xdr:colOff>
      <xdr:row>26</xdr:row>
      <xdr:rowOff>319043</xdr:rowOff>
    </xdr:to>
    <xdr:graphicFrame macro="">
      <xdr:nvGraphicFramePr>
        <xdr:cNvPr id="2" name="chtIncomePct" descr="Donut chart showing percentage of income." title="Percentage of income chart">
          <a:extLst>
            <a:ext uri="{FF2B5EF4-FFF2-40B4-BE49-F238E27FC236}">
              <a16:creationId xmlns:a16="http://schemas.microsoft.com/office/drawing/2014/main" id="{D39F55D6-FCA1-0A4B-8099-CA94308FC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3" name="chtIncomeExpenses" descr="Column bar chart showing income and expenses." title="Income vs. Expenses">
          <a:extLst>
            <a:ext uri="{FF2B5EF4-FFF2-40B4-BE49-F238E27FC236}">
              <a16:creationId xmlns:a16="http://schemas.microsoft.com/office/drawing/2014/main" id="{EADA27F3-A071-8649-9776-9B751D5999EE}"/>
            </a:ext>
            <a:ext uri="{147F2762-F138-4A5C-976F-8EAC2B608ADB}">
              <a16:predDERef xmlns:a16="http://schemas.microsoft.com/office/drawing/2014/main" pred="{216524C2-DB2A-4C3F-9144-D7FF3EAF0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434877</xdr:colOff>
      <xdr:row>16</xdr:row>
      <xdr:rowOff>59921</xdr:rowOff>
    </xdr:to>
    <xdr:graphicFrame macro="">
      <xdr:nvGraphicFramePr>
        <xdr:cNvPr id="2" name="chtIncomePct" descr="Donut chart showing percentage of income." title="Percentage of income chart">
          <a:extLst>
            <a:ext uri="{FF2B5EF4-FFF2-40B4-BE49-F238E27FC236}">
              <a16:creationId xmlns:a16="http://schemas.microsoft.com/office/drawing/2014/main" id="{216524C2-DB2A-4C3F-9144-D7FF3EAF0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3" name="chtIncomeExpenses" descr="Column bar chart showing income and expenses." title="Income vs. Expenses">
          <a:extLst>
            <a:ext uri="{FF2B5EF4-FFF2-40B4-BE49-F238E27FC236}">
              <a16:creationId xmlns:a16="http://schemas.microsoft.com/office/drawing/2014/main" id="{64DA1C7D-F17B-4778-A185-5D9BA3D0E73D}"/>
            </a:ext>
            <a:ext uri="{147F2762-F138-4A5C-976F-8EAC2B608ADB}">
              <a16:predDERef xmlns:a16="http://schemas.microsoft.com/office/drawing/2014/main" pred="{216524C2-DB2A-4C3F-9144-D7FF3EAF0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434877</xdr:colOff>
      <xdr:row>16</xdr:row>
      <xdr:rowOff>59921</xdr:rowOff>
    </xdr:to>
    <xdr:graphicFrame macro="">
      <xdr:nvGraphicFramePr>
        <xdr:cNvPr id="4" name="chtIncomePct" descr="Donut chart showing percentage of income." title="Percentage of income 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2" name="chtIncomeExpenses" descr="Column bar chart showing income and expenses." title="Income vs. Expenses">
          <a:extLst>
            <a:ext uri="{FF2B5EF4-FFF2-40B4-BE49-F238E27FC236}">
              <a16:creationId xmlns:a16="http://schemas.microsoft.com/office/drawing/2014/main" id="{00000000-0008-0000-0000-000002000000}"/>
            </a:ext>
            <a:ext uri="{147F2762-F138-4A5C-976F-8EAC2B608ADB}">
              <a16:predDERef xmlns:a16="http://schemas.microsoft.com/office/drawing/2014/main" pre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1B3D13-D62C-4846-9DD3-71E865FF1180}" name="MonthlyIncome58" displayName="MonthlyIncome58" ref="B17:C21" totalsRowShown="0" dataDxfId="28" headerRowCellStyle="Heading 2">
  <autoFilter ref="B17:C21" xr:uid="{00000000-0009-0000-0100-000001000000}"/>
  <tableColumns count="2">
    <tableColumn id="1" xr3:uid="{8A3C58DB-0B5F-E64B-8C18-B745CE3299EF}" name="ITEM" dataDxfId="27"/>
    <tableColumn id="2" xr3:uid="{21E385D6-AE00-5A46-AB08-E68E2A58274E}" name="AMOUNT" dataDxfId="26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yIncome" displayName="MonthlyIncome" ref="B17:C21" totalsRowShown="0" dataDxfId="37" headerRowCellStyle="Heading 2">
  <autoFilter ref="B17:C21" xr:uid="{00000000-0009-0000-0100-000001000000}"/>
  <tableColumns count="2">
    <tableColumn id="1" xr3:uid="{00000000-0010-0000-0000-000001000000}" name="ITEM" dataDxfId="36"/>
    <tableColumn id="2" xr3:uid="{00000000-0010-0000-0000-000002000000}" name="AMOUNT" dataDxfId="35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onthlyExpenses" displayName="MonthlyExpenses" ref="E17:G30" totalsRowShown="0" headerRowCellStyle="Heading 2">
  <autoFilter ref="E17:G30" xr:uid="{00000000-0009-0000-0100-000002000000}"/>
  <tableColumns count="3">
    <tableColumn id="1" xr3:uid="{00000000-0010-0000-0100-000001000000}" name="ITEM" dataDxfId="34"/>
    <tableColumn id="2" xr3:uid="{00000000-0010-0000-0100-000002000000}" name="DUE DATE" dataDxfId="33"/>
    <tableColumn id="3" xr3:uid="{00000000-0010-0000-0100-000003000000}" name="AMOUNT" dataDxfId="32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I17:J20" totalsRowShown="0" dataDxfId="31" headerRowCellStyle="Heading 2">
  <autoFilter ref="I17:J20" xr:uid="{00000000-0009-0000-0100-000003000000}"/>
  <tableColumns count="2">
    <tableColumn id="1" xr3:uid="{00000000-0010-0000-0200-000001000000}" name="DATE" dataDxfId="30"/>
    <tableColumn id="2" xr3:uid="{00000000-0010-0000-0200-000002000000}" name="AMOUNT" dataDxfId="29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5A5D9C-1980-A14D-913A-F05C7CB38099}" name="MonthlyExpenses69" displayName="MonthlyExpenses69" ref="E17:G30" totalsRowShown="0" dataDxfId="25" headerRowCellStyle="Heading 2">
  <autoFilter ref="E17:G30" xr:uid="{00000000-0009-0000-0100-000002000000}"/>
  <tableColumns count="3">
    <tableColumn id="1" xr3:uid="{423C51FE-7917-C04C-8BAB-CC9C30FDCCBE}" name="ITEM" dataDxfId="24"/>
    <tableColumn id="2" xr3:uid="{ACA27CDE-1231-FE4D-A906-42EDFF68372B}" name="DUE DATE" dataDxfId="23"/>
    <tableColumn id="3" xr3:uid="{D0F92AF2-7DA4-2C43-B352-F6665F9B60D5}" name="AMOUNT" dataDxfId="22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8625CA1-49A1-A24D-8089-3E505B075520}" name="Savings710" displayName="Savings710" ref="I17:J20" totalsRowShown="0" dataDxfId="21" headerRowCellStyle="Heading 2">
  <autoFilter ref="I17:J20" xr:uid="{00000000-0009-0000-0100-000003000000}"/>
  <tableColumns count="2">
    <tableColumn id="1" xr3:uid="{D426BB23-B411-EB4B-95D5-74B62D27BE1E}" name="DATE" dataDxfId="20"/>
    <tableColumn id="2" xr3:uid="{F7EF36F4-3A8A-154F-8D06-502DCF4D7F6A}" name="AMOUNT" dataDxfId="19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D747788-8EBC-F946-A1E7-41F6A1CA763B}" name="MonthlyIncome511" displayName="MonthlyIncome511" ref="B17:C21" totalsRowShown="0" dataDxfId="18" headerRowCellStyle="Heading 2">
  <autoFilter ref="B17:C21" xr:uid="{00000000-0009-0000-0100-000001000000}"/>
  <tableColumns count="2">
    <tableColumn id="1" xr3:uid="{99AE7DB9-683D-6748-8B65-E7509633A209}" name="ITEM" dataDxfId="17"/>
    <tableColumn id="2" xr3:uid="{88FE63CE-166D-B344-BDC7-700230EFB15D}" name="AMOUNT" dataDxfId="16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5094DAD-C4D2-CA4C-B127-7039ED5BDEBA}" name="MonthlyExpenses612" displayName="MonthlyExpenses612" ref="E17:G30" totalsRowShown="0" dataDxfId="15" headerRowCellStyle="Heading 2">
  <autoFilter ref="E17:G30" xr:uid="{00000000-0009-0000-0100-000002000000}"/>
  <tableColumns count="3">
    <tableColumn id="1" xr3:uid="{C85B9B4B-8504-224F-B87F-B634467A90F9}" name="ITEM" dataDxfId="14"/>
    <tableColumn id="2" xr3:uid="{4B54CAFE-B5DB-9345-B59B-ACA76D496C1F}" name="DUE DATE" dataDxfId="13"/>
    <tableColumn id="3" xr3:uid="{EC7A373D-0FB2-C747-82D0-65AC524C161E}" name="AMOUNT" dataDxfId="12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49C6452-3CF6-1E41-B6DB-F20544DBD084}" name="Savings713" displayName="Savings713" ref="I17:J21" totalsRowCount="1" dataDxfId="11" totalsRowDxfId="0" headerRowCellStyle="Heading 2">
  <autoFilter ref="I17:J20" xr:uid="{00000000-0009-0000-0100-000003000000}"/>
  <tableColumns count="2">
    <tableColumn id="1" xr3:uid="{DE9B5AF4-2D3B-1C4C-BDCA-75F58927D165}" name="DATE" totalsRowLabel="spent" dataDxfId="10" totalsRowDxfId="2"/>
    <tableColumn id="2" xr3:uid="{E61C1310-5F9B-904B-88DA-297C05E1E334}" name="AMOUNT" totalsRowFunction="custom" dataDxfId="9" totalsRowDxfId="1">
      <totalsRowFormula>SUM(G18)+SUM(G19:G23)/2+SUM(G25:G29)</totalsRowFormula>
    </tableColumn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3D83E6-6209-4356-9BBE-0178FC59B4E2}" name="MonthlyIncome5" displayName="MonthlyIncome5" ref="B17:C21" totalsRowShown="0" dataDxfId="45" headerRowCellStyle="Heading 2">
  <autoFilter ref="B17:C21" xr:uid="{00000000-0009-0000-0100-000001000000}"/>
  <tableColumns count="2">
    <tableColumn id="1" xr3:uid="{60BADDE7-5C63-4A1D-9AB5-162C6C69DF33}" name="ITEM" dataDxfId="44"/>
    <tableColumn id="2" xr3:uid="{5F15D089-B05A-480A-867F-D60F6FABF715}" name="AMOUNT" dataDxfId="43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1CE7FF-B9C8-43CC-AA10-7640F72E2474}" name="MonthlyExpenses6" displayName="MonthlyExpenses6" ref="E17:G30" totalsRowShown="0" dataDxfId="42" headerRowCellStyle="Heading 2">
  <autoFilter ref="E17:G30" xr:uid="{00000000-0009-0000-0100-000002000000}"/>
  <tableColumns count="3">
    <tableColumn id="1" xr3:uid="{48A9308A-5E54-436A-93D3-31F8F5B49EF0}" name="ITEM" dataDxfId="41"/>
    <tableColumn id="2" xr3:uid="{C13CE0FE-19BA-41D6-BDCF-961D9787B226}" name="DUE DATE" dataDxfId="4"/>
    <tableColumn id="3" xr3:uid="{870DD134-39A8-430A-8F91-ADFB65D64DD9}" name="AMOUNT" dataDxfId="3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FD29D1-94E2-41FB-87A5-14C62E02CF41}" name="Savings7" displayName="Savings7" ref="I17:J20" totalsRowShown="0" dataDxfId="40" headerRowCellStyle="Heading 2">
  <autoFilter ref="I17:J20" xr:uid="{00000000-0009-0000-0100-000003000000}"/>
  <tableColumns count="2">
    <tableColumn id="1" xr3:uid="{22D41D2B-00E0-4D97-A8E9-AEB87BCA8238}" name="DATE" dataDxfId="39"/>
    <tableColumn id="2" xr3:uid="{9238A995-972C-465C-B6C4-D4F5BC060A9F}" name="AMOUNT" dataDxfId="38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D5EC-22BD-D048-82C8-1479020F7F99}">
  <sheetPr>
    <tabColor theme="3" tint="0.249977111117893"/>
    <pageSetUpPr fitToPage="1"/>
  </sheetPr>
  <dimension ref="A1:L31"/>
  <sheetViews>
    <sheetView showGridLines="0" zoomScale="111" zoomScaleNormal="125" workbookViewId="0">
      <selection activeCell="C30" sqref="C30"/>
    </sheetView>
  </sheetViews>
  <sheetFormatPr baseColWidth="10" defaultColWidth="9.1640625" defaultRowHeight="27.75" customHeight="1" x14ac:dyDescent="0.15"/>
  <cols>
    <col min="1" max="1" width="4.5" style="9" customWidth="1"/>
    <col min="2" max="2" width="19.6640625" style="9" customWidth="1"/>
    <col min="3" max="3" width="15.6640625" style="10" customWidth="1"/>
    <col min="4" max="4" width="6.5" style="9" customWidth="1"/>
    <col min="5" max="5" width="19.6640625" style="9" customWidth="1"/>
    <col min="6" max="6" width="15.6640625" style="11" customWidth="1"/>
    <col min="7" max="7" width="15.6640625" style="10" customWidth="1"/>
    <col min="8" max="8" width="6.5" style="9" customWidth="1"/>
    <col min="9" max="9" width="15.6640625" style="11" customWidth="1"/>
    <col min="10" max="10" width="15.6640625" style="10" customWidth="1"/>
    <col min="11" max="11" width="4.5" style="9" customWidth="1"/>
    <col min="12" max="16384" width="9.1640625" style="9"/>
  </cols>
  <sheetData>
    <row r="1" spans="1:11" s="3" customFormat="1" ht="5.25" customHeight="1" x14ac:dyDescent="0.15"/>
    <row r="2" spans="1:11" s="13" customFormat="1" ht="40.5" customHeight="1" x14ac:dyDescent="0.15">
      <c r="B2" s="13" t="s">
        <v>0</v>
      </c>
      <c r="K2" s="13" t="s">
        <v>1</v>
      </c>
    </row>
    <row r="3" spans="1:11" s="4" customFormat="1" ht="33" hidden="1" customHeight="1" x14ac:dyDescent="0.2">
      <c r="B3" s="12" t="s">
        <v>2</v>
      </c>
      <c r="F3" s="12" t="s">
        <v>3</v>
      </c>
    </row>
    <row r="4" spans="1:11" s="4" customFormat="1" ht="18.75" hidden="1" customHeight="1" x14ac:dyDescent="0.15">
      <c r="B4" s="16"/>
      <c r="E4" s="1"/>
      <c r="F4" s="21" t="s">
        <v>4</v>
      </c>
      <c r="G4" s="21"/>
    </row>
    <row r="5" spans="1:11" s="4" customFormat="1" ht="3.75" hidden="1" customHeight="1" x14ac:dyDescent="0.15">
      <c r="E5" s="1"/>
      <c r="F5" s="5"/>
      <c r="G5" s="5"/>
    </row>
    <row r="6" spans="1:11" s="4" customFormat="1" ht="46.5" hidden="1" customHeight="1" x14ac:dyDescent="0.15">
      <c r="E6" s="1"/>
      <c r="F6" s="22">
        <f>SUM(MonthlyIncome58[AMOUNT])</f>
        <v>1500</v>
      </c>
      <c r="G6" s="22"/>
      <c r="I6" s="1"/>
      <c r="J6" s="2"/>
    </row>
    <row r="7" spans="1:11" s="4" customFormat="1" ht="18.75" hidden="1" customHeight="1" x14ac:dyDescent="0.15">
      <c r="F7" s="21" t="s">
        <v>5</v>
      </c>
      <c r="G7" s="21"/>
      <c r="I7" s="1"/>
      <c r="J7" s="2"/>
    </row>
    <row r="8" spans="1:11" s="4" customFormat="1" ht="3.75" hidden="1" customHeight="1" x14ac:dyDescent="0.15">
      <c r="F8" s="5"/>
      <c r="G8" s="5"/>
      <c r="I8" s="1"/>
      <c r="J8" s="2"/>
    </row>
    <row r="9" spans="1:11" s="4" customFormat="1" ht="46.5" hidden="1" customHeight="1" x14ac:dyDescent="0.15">
      <c r="E9" s="6"/>
      <c r="F9" s="22">
        <f>SUM(MonthlyExpenses69[AMOUNT])</f>
        <v>1455</v>
      </c>
      <c r="G9" s="22"/>
    </row>
    <row r="10" spans="1:11" s="4" customFormat="1" ht="18.75" hidden="1" customHeight="1" x14ac:dyDescent="0.15">
      <c r="A10" s="6"/>
      <c r="E10" s="6"/>
      <c r="F10" s="21" t="s">
        <v>6</v>
      </c>
      <c r="G10" s="21"/>
    </row>
    <row r="11" spans="1:11" s="4" customFormat="1" ht="3.75" hidden="1" customHeight="1" x14ac:dyDescent="0.15">
      <c r="A11" s="6"/>
      <c r="E11" s="6"/>
      <c r="F11" s="5"/>
      <c r="G11" s="5"/>
    </row>
    <row r="12" spans="1:11" s="4" customFormat="1" ht="46.5" hidden="1" customHeight="1" x14ac:dyDescent="0.15">
      <c r="A12" s="6"/>
      <c r="E12" s="6"/>
      <c r="F12" s="22">
        <f>SUM(Savings710[AMOUNT])</f>
        <v>0</v>
      </c>
      <c r="G12" s="22"/>
    </row>
    <row r="13" spans="1:11" s="4" customFormat="1" ht="18.75" hidden="1" customHeight="1" x14ac:dyDescent="0.15">
      <c r="A13" s="6"/>
      <c r="E13" s="6"/>
      <c r="F13" s="21" t="s">
        <v>7</v>
      </c>
      <c r="G13" s="21"/>
    </row>
    <row r="14" spans="1:11" s="4" customFormat="1" ht="3.75" hidden="1" customHeight="1" x14ac:dyDescent="0.15">
      <c r="A14" s="6"/>
      <c r="E14" s="6"/>
      <c r="F14" s="5"/>
      <c r="G14" s="5"/>
    </row>
    <row r="15" spans="1:11" s="4" customFormat="1" ht="46.5" hidden="1" customHeight="1" x14ac:dyDescent="0.15">
      <c r="A15" s="6"/>
      <c r="E15" s="6"/>
      <c r="F15" s="22">
        <f>TotalMonthlyIncome-TotalMonthlyExpenses-TotalMonthlySavings</f>
        <v>45</v>
      </c>
      <c r="G15" s="22"/>
    </row>
    <row r="16" spans="1:11" s="4" customFormat="1" ht="31.5" customHeight="1" x14ac:dyDescent="0.2">
      <c r="B16" s="12" t="s">
        <v>8</v>
      </c>
      <c r="C16" s="12"/>
      <c r="D16"/>
      <c r="E16" s="12" t="s">
        <v>9</v>
      </c>
      <c r="F16" s="12"/>
      <c r="G16" s="12"/>
      <c r="H16"/>
      <c r="I16" s="12" t="s">
        <v>10</v>
      </c>
      <c r="J16" s="12"/>
    </row>
    <row r="17" spans="1:12" s="4" customFormat="1" ht="18.75" customHeight="1" x14ac:dyDescent="0.15">
      <c r="B17" s="14" t="s">
        <v>11</v>
      </c>
      <c r="C17" s="14" t="s">
        <v>12</v>
      </c>
      <c r="E17" s="14" t="s">
        <v>11</v>
      </c>
      <c r="F17" s="14" t="s">
        <v>13</v>
      </c>
      <c r="G17" s="14" t="s">
        <v>12</v>
      </c>
      <c r="I17" s="14" t="s">
        <v>14</v>
      </c>
      <c r="J17" s="14" t="s">
        <v>12</v>
      </c>
    </row>
    <row r="18" spans="1:12" ht="28" customHeight="1" x14ac:dyDescent="0.15">
      <c r="A18" s="4"/>
      <c r="B18" s="4" t="s">
        <v>15</v>
      </c>
      <c r="C18" s="7">
        <v>1200</v>
      </c>
      <c r="D18" s="4"/>
      <c r="E18" s="4" t="s">
        <v>16</v>
      </c>
      <c r="F18" s="8" t="s">
        <v>17</v>
      </c>
      <c r="G18" s="20">
        <v>425</v>
      </c>
      <c r="H18" s="4"/>
      <c r="I18" s="8" t="s">
        <v>18</v>
      </c>
      <c r="J18" s="7"/>
      <c r="K18" s="4"/>
    </row>
    <row r="19" spans="1:12" ht="28" customHeight="1" x14ac:dyDescent="0.15">
      <c r="A19" s="4"/>
      <c r="B19" s="4" t="s">
        <v>15</v>
      </c>
      <c r="C19" s="7"/>
      <c r="D19" s="4"/>
      <c r="E19" s="4" t="s">
        <v>20</v>
      </c>
      <c r="F19" s="8" t="s">
        <v>17</v>
      </c>
      <c r="G19" s="20">
        <v>140</v>
      </c>
      <c r="H19" s="4"/>
      <c r="I19" s="8"/>
      <c r="J19" s="7"/>
      <c r="K19" s="4"/>
    </row>
    <row r="20" spans="1:12" ht="28" customHeight="1" x14ac:dyDescent="0.15">
      <c r="A20" s="4"/>
      <c r="B20" s="4" t="s">
        <v>19</v>
      </c>
      <c r="C20" s="7">
        <v>300</v>
      </c>
      <c r="D20" s="4"/>
      <c r="E20" s="4" t="s">
        <v>22</v>
      </c>
      <c r="F20" s="8" t="s">
        <v>17</v>
      </c>
      <c r="G20" s="20">
        <v>70</v>
      </c>
      <c r="H20" s="4"/>
      <c r="I20" s="8"/>
      <c r="J20" s="7"/>
      <c r="K20" s="4"/>
    </row>
    <row r="21" spans="1:12" ht="28" customHeight="1" x14ac:dyDescent="0.15">
      <c r="A21" s="4"/>
      <c r="B21" s="4" t="s">
        <v>21</v>
      </c>
      <c r="C21" s="7">
        <v>0</v>
      </c>
      <c r="D21" s="4"/>
      <c r="E21" s="4" t="s">
        <v>23</v>
      </c>
      <c r="F21" s="8" t="s">
        <v>17</v>
      </c>
      <c r="G21" s="20"/>
      <c r="H21" s="4"/>
      <c r="K21" s="4"/>
    </row>
    <row r="22" spans="1:12" ht="28" customHeight="1" thickBot="1" x14ac:dyDescent="0.2">
      <c r="A22" s="4"/>
      <c r="B22" s="4"/>
      <c r="C22" s="7"/>
      <c r="D22" s="4"/>
      <c r="E22" s="4" t="s">
        <v>24</v>
      </c>
      <c r="F22" s="8" t="s">
        <v>17</v>
      </c>
      <c r="G22" s="20">
        <v>80</v>
      </c>
      <c r="H22" s="4"/>
      <c r="I22" s="25" t="s">
        <v>40</v>
      </c>
      <c r="J22" s="26">
        <f>G18+SUM(G19:G30)/2+100</f>
        <v>1040</v>
      </c>
      <c r="K22" s="4" t="s">
        <v>39</v>
      </c>
    </row>
    <row r="23" spans="1:12" ht="28" customHeight="1" thickBot="1" x14ac:dyDescent="0.2">
      <c r="A23" s="4"/>
      <c r="B23" s="4"/>
      <c r="C23" s="7"/>
      <c r="D23" s="4"/>
      <c r="E23" s="4" t="s">
        <v>25</v>
      </c>
      <c r="F23" s="8" t="s">
        <v>17</v>
      </c>
      <c r="G23" s="7">
        <v>440</v>
      </c>
      <c r="H23" s="4"/>
      <c r="I23" s="25" t="s">
        <v>36</v>
      </c>
      <c r="J23" s="23">
        <f>(C18+C20)-J22</f>
        <v>460</v>
      </c>
      <c r="K23" s="4"/>
    </row>
    <row r="24" spans="1:12" ht="28" customHeight="1" x14ac:dyDescent="0.15">
      <c r="A24" s="4"/>
      <c r="B24" s="4"/>
      <c r="C24" s="7"/>
      <c r="D24" s="4"/>
      <c r="E24" s="4" t="s">
        <v>26</v>
      </c>
      <c r="F24" s="8" t="s">
        <v>17</v>
      </c>
      <c r="G24" s="7"/>
      <c r="H24" s="4"/>
      <c r="K24" s="4"/>
      <c r="L24" s="19"/>
    </row>
    <row r="25" spans="1:12" ht="28" customHeight="1" x14ac:dyDescent="0.15">
      <c r="A25" s="4"/>
      <c r="B25" s="4"/>
      <c r="C25" s="7"/>
      <c r="D25" s="4"/>
      <c r="E25" s="4" t="s">
        <v>27</v>
      </c>
      <c r="F25" s="8" t="s">
        <v>17</v>
      </c>
      <c r="G25" s="7"/>
      <c r="H25" s="4"/>
      <c r="K25" s="4"/>
    </row>
    <row r="26" spans="1:12" ht="28" customHeight="1" x14ac:dyDescent="0.15">
      <c r="A26" s="4"/>
      <c r="B26" s="4"/>
      <c r="C26" s="7"/>
      <c r="D26" s="4"/>
      <c r="E26" s="4" t="s">
        <v>35</v>
      </c>
      <c r="F26" s="8" t="s">
        <v>17</v>
      </c>
      <c r="G26" s="7">
        <v>100</v>
      </c>
      <c r="H26" s="4"/>
      <c r="K26" s="4"/>
    </row>
    <row r="27" spans="1:12" ht="28" customHeight="1" x14ac:dyDescent="0.15">
      <c r="A27" s="4"/>
      <c r="B27" s="4"/>
      <c r="C27" s="7"/>
      <c r="D27" s="4"/>
      <c r="E27" s="4" t="s">
        <v>29</v>
      </c>
      <c r="F27" s="8" t="s">
        <v>17</v>
      </c>
      <c r="G27" s="20"/>
      <c r="H27" s="4"/>
      <c r="K27" s="4"/>
    </row>
    <row r="28" spans="1:12" ht="28" customHeight="1" x14ac:dyDescent="0.15">
      <c r="A28" s="4"/>
      <c r="B28" s="4"/>
      <c r="C28" s="7"/>
      <c r="D28" s="4"/>
      <c r="E28" s="4" t="s">
        <v>33</v>
      </c>
      <c r="F28" s="8" t="s">
        <v>17</v>
      </c>
      <c r="G28" s="7"/>
      <c r="H28" s="4"/>
      <c r="K28" s="4"/>
    </row>
    <row r="29" spans="1:12" ht="28" customHeight="1" x14ac:dyDescent="0.15">
      <c r="A29" s="4"/>
      <c r="B29" s="4"/>
      <c r="C29" s="7"/>
      <c r="D29" s="4"/>
      <c r="E29" s="4" t="s">
        <v>34</v>
      </c>
      <c r="F29" s="8" t="s">
        <v>17</v>
      </c>
      <c r="G29" s="7"/>
      <c r="H29" s="4"/>
      <c r="K29" s="4"/>
    </row>
    <row r="30" spans="1:12" ht="28" customHeight="1" x14ac:dyDescent="0.15">
      <c r="A30" s="4"/>
      <c r="B30" s="4"/>
      <c r="C30" s="7"/>
      <c r="D30" s="4"/>
      <c r="E30" s="4" t="s">
        <v>30</v>
      </c>
      <c r="F30" s="8" t="s">
        <v>17</v>
      </c>
      <c r="G30" s="7">
        <v>200</v>
      </c>
      <c r="H30" s="4"/>
      <c r="K30" s="4"/>
    </row>
    <row r="31" spans="1:12" ht="27.75" customHeight="1" x14ac:dyDescent="0.15">
      <c r="B31" s="4"/>
      <c r="C31" s="7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scale="71" fitToHeight="0" orientation="portrait"/>
  <headerFooter differentFirst="1">
    <oddFooter>&amp;CPage &amp;P of &amp;N</oddFooter>
  </headerFooter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7B0E20B-0FA3-E24E-98EE-93EE9686C3B9}">
            <xm:f>'Chart Data'!$B$6</xm:f>
            <x14:dxf>
              <font>
                <color theme="7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2F60-3288-704A-96B2-B698F587013C}">
  <sheetPr>
    <tabColor theme="3" tint="0.249977111117893"/>
    <pageSetUpPr fitToPage="1"/>
  </sheetPr>
  <dimension ref="A1:L31"/>
  <sheetViews>
    <sheetView showGridLines="0" tabSelected="1" zoomScale="111" zoomScaleNormal="125" workbookViewId="0">
      <selection activeCell="B26" sqref="B26"/>
    </sheetView>
  </sheetViews>
  <sheetFormatPr baseColWidth="10" defaultColWidth="9.1640625" defaultRowHeight="27.75" customHeight="1" x14ac:dyDescent="0.15"/>
  <cols>
    <col min="1" max="1" width="4.5" style="9" customWidth="1"/>
    <col min="2" max="2" width="19.6640625" style="9" customWidth="1"/>
    <col min="3" max="3" width="15.6640625" style="10" customWidth="1"/>
    <col min="4" max="4" width="6.5" style="9" customWidth="1"/>
    <col min="5" max="5" width="19.6640625" style="9" customWidth="1"/>
    <col min="6" max="6" width="15.6640625" style="11" customWidth="1"/>
    <col min="7" max="7" width="15.6640625" style="10" customWidth="1"/>
    <col min="8" max="8" width="6.5" style="9" customWidth="1"/>
    <col min="9" max="9" width="15.6640625" style="11" customWidth="1"/>
    <col min="10" max="10" width="15.6640625" style="10" customWidth="1"/>
    <col min="11" max="11" width="4.5" style="9" customWidth="1"/>
    <col min="12" max="16384" width="9.1640625" style="9"/>
  </cols>
  <sheetData>
    <row r="1" spans="1:11" s="3" customFormat="1" ht="5.25" customHeight="1" x14ac:dyDescent="0.15"/>
    <row r="2" spans="1:11" s="13" customFormat="1" ht="40.5" customHeight="1" x14ac:dyDescent="0.15">
      <c r="B2" s="13" t="s">
        <v>0</v>
      </c>
      <c r="K2" s="13" t="s">
        <v>1</v>
      </c>
    </row>
    <row r="3" spans="1:11" s="4" customFormat="1" ht="33" hidden="1" customHeight="1" x14ac:dyDescent="0.2">
      <c r="B3" s="12" t="s">
        <v>2</v>
      </c>
      <c r="F3" s="12" t="s">
        <v>3</v>
      </c>
    </row>
    <row r="4" spans="1:11" s="4" customFormat="1" ht="18.75" hidden="1" customHeight="1" x14ac:dyDescent="0.15">
      <c r="B4" s="16"/>
      <c r="E4" s="1"/>
      <c r="F4" s="21" t="s">
        <v>4</v>
      </c>
      <c r="G4" s="21"/>
    </row>
    <row r="5" spans="1:11" s="4" customFormat="1" ht="3.75" hidden="1" customHeight="1" x14ac:dyDescent="0.15">
      <c r="E5" s="1"/>
      <c r="F5" s="5"/>
      <c r="G5" s="5"/>
    </row>
    <row r="6" spans="1:11" s="4" customFormat="1" ht="46.5" hidden="1" customHeight="1" x14ac:dyDescent="0.15">
      <c r="E6" s="1"/>
      <c r="F6" s="22">
        <f>SUM(MonthlyIncome511[AMOUNT])</f>
        <v>2816</v>
      </c>
      <c r="G6" s="22"/>
      <c r="I6" s="1"/>
      <c r="J6" s="2"/>
    </row>
    <row r="7" spans="1:11" s="4" customFormat="1" ht="18.75" hidden="1" customHeight="1" x14ac:dyDescent="0.15">
      <c r="F7" s="21" t="s">
        <v>5</v>
      </c>
      <c r="G7" s="21"/>
      <c r="I7" s="1"/>
      <c r="J7" s="2"/>
    </row>
    <row r="8" spans="1:11" s="4" customFormat="1" ht="3.75" hidden="1" customHeight="1" x14ac:dyDescent="0.15">
      <c r="F8" s="5"/>
      <c r="G8" s="5"/>
      <c r="I8" s="1"/>
      <c r="J8" s="2"/>
    </row>
    <row r="9" spans="1:11" s="4" customFormat="1" ht="46.5" hidden="1" customHeight="1" x14ac:dyDescent="0.15">
      <c r="E9" s="6"/>
      <c r="F9" s="22">
        <f>SUM(MonthlyExpenses612[AMOUNT])</f>
        <v>2270</v>
      </c>
      <c r="G9" s="22"/>
    </row>
    <row r="10" spans="1:11" s="4" customFormat="1" ht="18.75" hidden="1" customHeight="1" x14ac:dyDescent="0.15">
      <c r="A10" s="6"/>
      <c r="E10" s="6"/>
      <c r="F10" s="21" t="s">
        <v>6</v>
      </c>
      <c r="G10" s="21"/>
    </row>
    <row r="11" spans="1:11" s="4" customFormat="1" ht="3.75" hidden="1" customHeight="1" x14ac:dyDescent="0.15">
      <c r="A11" s="6"/>
      <c r="E11" s="6"/>
      <c r="F11" s="5"/>
      <c r="G11" s="5"/>
    </row>
    <row r="12" spans="1:11" s="4" customFormat="1" ht="46.5" hidden="1" customHeight="1" x14ac:dyDescent="0.15">
      <c r="A12" s="6"/>
      <c r="E12" s="6"/>
      <c r="F12" s="22">
        <f>SUM(Savings713[AMOUNT])</f>
        <v>0</v>
      </c>
      <c r="G12" s="22"/>
    </row>
    <row r="13" spans="1:11" s="4" customFormat="1" ht="18.75" hidden="1" customHeight="1" x14ac:dyDescent="0.15">
      <c r="A13" s="6"/>
      <c r="E13" s="6"/>
      <c r="F13" s="21" t="s">
        <v>7</v>
      </c>
      <c r="G13" s="21"/>
    </row>
    <row r="14" spans="1:11" s="4" customFormat="1" ht="3.75" hidden="1" customHeight="1" x14ac:dyDescent="0.15">
      <c r="A14" s="6"/>
      <c r="E14" s="6"/>
      <c r="F14" s="5"/>
      <c r="G14" s="5"/>
    </row>
    <row r="15" spans="1:11" s="4" customFormat="1" ht="46.5" hidden="1" customHeight="1" x14ac:dyDescent="0.15">
      <c r="A15" s="6"/>
      <c r="E15" s="6"/>
      <c r="F15" s="22">
        <f>TotalMonthlyIncome-TotalMonthlyExpenses-TotalMonthlySavings</f>
        <v>546</v>
      </c>
      <c r="G15" s="22"/>
    </row>
    <row r="16" spans="1:11" s="4" customFormat="1" ht="31.5" customHeight="1" x14ac:dyDescent="0.2">
      <c r="B16" s="12" t="s">
        <v>8</v>
      </c>
      <c r="C16" s="12"/>
      <c r="D16"/>
      <c r="E16" s="12" t="s">
        <v>9</v>
      </c>
      <c r="F16" s="12"/>
      <c r="G16" s="12"/>
      <c r="H16"/>
      <c r="I16" s="12" t="s">
        <v>10</v>
      </c>
      <c r="J16" s="12"/>
    </row>
    <row r="17" spans="1:12" s="4" customFormat="1" ht="18.75" customHeight="1" x14ac:dyDescent="0.15">
      <c r="B17" s="14" t="s">
        <v>11</v>
      </c>
      <c r="C17" s="14" t="s">
        <v>12</v>
      </c>
      <c r="E17" s="14" t="s">
        <v>11</v>
      </c>
      <c r="F17" s="14" t="s">
        <v>13</v>
      </c>
      <c r="G17" s="14" t="s">
        <v>12</v>
      </c>
      <c r="I17" s="14" t="s">
        <v>14</v>
      </c>
      <c r="J17" s="14" t="s">
        <v>12</v>
      </c>
    </row>
    <row r="18" spans="1:12" ht="28" customHeight="1" x14ac:dyDescent="0.15">
      <c r="A18" s="4"/>
      <c r="B18" s="4" t="s">
        <v>15</v>
      </c>
      <c r="C18" s="7"/>
      <c r="D18" s="4"/>
      <c r="E18" s="4" t="s">
        <v>16</v>
      </c>
      <c r="F18" s="8" t="s">
        <v>17</v>
      </c>
      <c r="G18" s="20">
        <v>425</v>
      </c>
      <c r="H18" s="4"/>
      <c r="I18" s="8" t="s">
        <v>18</v>
      </c>
      <c r="J18" s="7"/>
      <c r="K18" s="4"/>
    </row>
    <row r="19" spans="1:12" ht="28" customHeight="1" x14ac:dyDescent="0.15">
      <c r="A19" s="4"/>
      <c r="B19" s="4" t="s">
        <v>15</v>
      </c>
      <c r="C19" s="7">
        <v>2816</v>
      </c>
      <c r="D19" s="4"/>
      <c r="E19" s="4" t="s">
        <v>20</v>
      </c>
      <c r="F19" s="8" t="s">
        <v>17</v>
      </c>
      <c r="G19" s="20">
        <v>200</v>
      </c>
      <c r="H19" s="4"/>
      <c r="I19" s="8"/>
      <c r="J19" s="7"/>
      <c r="K19" s="4"/>
    </row>
    <row r="20" spans="1:12" ht="28" customHeight="1" x14ac:dyDescent="0.15">
      <c r="A20" s="4"/>
      <c r="B20" s="4" t="s">
        <v>19</v>
      </c>
      <c r="C20" s="7"/>
      <c r="D20" s="4"/>
      <c r="E20" s="4" t="s">
        <v>22</v>
      </c>
      <c r="F20" s="8" t="s">
        <v>17</v>
      </c>
      <c r="G20" s="20">
        <v>70</v>
      </c>
      <c r="H20" s="4"/>
      <c r="I20" s="8"/>
      <c r="J20" s="7"/>
      <c r="K20" s="4"/>
    </row>
    <row r="21" spans="1:12" ht="28" customHeight="1" thickBot="1" x14ac:dyDescent="0.2">
      <c r="A21" s="4"/>
      <c r="B21" s="4" t="s">
        <v>21</v>
      </c>
      <c r="C21" s="7">
        <v>0</v>
      </c>
      <c r="D21" s="4"/>
      <c r="E21" s="4" t="s">
        <v>24</v>
      </c>
      <c r="F21" s="8" t="s">
        <v>17</v>
      </c>
      <c r="G21" s="20">
        <v>80</v>
      </c>
      <c r="H21" s="4"/>
      <c r="I21" s="27" t="s">
        <v>40</v>
      </c>
      <c r="J21" s="28">
        <f>SUM(G18)+SUM(G19:G23)/2+SUM(G25:G29)</f>
        <v>1625</v>
      </c>
      <c r="K21" s="4"/>
      <c r="L21" s="4" t="s">
        <v>38</v>
      </c>
    </row>
    <row r="22" spans="1:12" ht="28" customHeight="1" thickBot="1" x14ac:dyDescent="0.2">
      <c r="A22" s="4"/>
      <c r="B22" s="4"/>
      <c r="C22" s="7"/>
      <c r="D22" s="4"/>
      <c r="E22" s="4" t="s">
        <v>25</v>
      </c>
      <c r="F22" s="8" t="s">
        <v>17</v>
      </c>
      <c r="G22" s="7">
        <v>440</v>
      </c>
      <c r="H22" s="4"/>
      <c r="I22" s="25" t="s">
        <v>37</v>
      </c>
      <c r="J22" s="23">
        <f>C19-Savings713[[#Totals],[AMOUNT]]</f>
        <v>1191</v>
      </c>
      <c r="K22" s="4"/>
    </row>
    <row r="23" spans="1:12" ht="28" customHeight="1" x14ac:dyDescent="0.15">
      <c r="A23" s="4"/>
      <c r="B23" s="4"/>
      <c r="C23" s="7"/>
      <c r="D23" s="4"/>
      <c r="E23" s="4" t="s">
        <v>35</v>
      </c>
      <c r="F23" s="8" t="s">
        <v>17</v>
      </c>
      <c r="G23" s="7">
        <v>100</v>
      </c>
      <c r="H23" s="4"/>
      <c r="K23" s="4"/>
    </row>
    <row r="24" spans="1:12" ht="28" customHeight="1" x14ac:dyDescent="0.15">
      <c r="A24" s="4"/>
      <c r="B24" s="4"/>
      <c r="C24" s="7"/>
      <c r="D24" s="4"/>
      <c r="E24" s="4"/>
      <c r="F24" s="8"/>
      <c r="G24" s="7"/>
      <c r="H24" s="4"/>
      <c r="K24" s="4"/>
      <c r="L24" s="19"/>
    </row>
    <row r="25" spans="1:12" ht="28" customHeight="1" x14ac:dyDescent="0.15">
      <c r="A25" s="4"/>
      <c r="B25" s="4"/>
      <c r="C25" s="7"/>
      <c r="D25" s="4"/>
      <c r="E25" s="4" t="s">
        <v>27</v>
      </c>
      <c r="F25" s="8" t="s">
        <v>17</v>
      </c>
      <c r="G25" s="7">
        <v>100</v>
      </c>
      <c r="H25" s="4"/>
      <c r="K25" s="4"/>
    </row>
    <row r="26" spans="1:12" ht="28" customHeight="1" x14ac:dyDescent="0.15">
      <c r="A26" s="4"/>
      <c r="B26" s="4"/>
      <c r="C26" s="7"/>
      <c r="D26" s="4"/>
      <c r="E26" s="4" t="s">
        <v>23</v>
      </c>
      <c r="F26" s="8" t="s">
        <v>17</v>
      </c>
      <c r="G26" s="20">
        <v>15</v>
      </c>
      <c r="H26" s="4"/>
      <c r="K26" s="4"/>
    </row>
    <row r="27" spans="1:12" ht="28" customHeight="1" x14ac:dyDescent="0.15">
      <c r="A27" s="4"/>
      <c r="B27" s="4"/>
      <c r="C27" s="7"/>
      <c r="D27" s="4"/>
      <c r="E27" s="4" t="s">
        <v>29</v>
      </c>
      <c r="F27" s="8" t="s">
        <v>17</v>
      </c>
      <c r="G27" s="20">
        <v>160</v>
      </c>
      <c r="H27" s="4"/>
      <c r="K27" s="4"/>
    </row>
    <row r="28" spans="1:12" ht="28" customHeight="1" x14ac:dyDescent="0.15">
      <c r="A28" s="4"/>
      <c r="B28" s="4"/>
      <c r="C28" s="7"/>
      <c r="D28" s="4"/>
      <c r="E28" s="4" t="s">
        <v>34</v>
      </c>
      <c r="F28" s="8" t="s">
        <v>17</v>
      </c>
      <c r="G28" s="7">
        <v>130</v>
      </c>
      <c r="H28" s="4"/>
      <c r="K28" s="4"/>
    </row>
    <row r="29" spans="1:12" ht="28" customHeight="1" x14ac:dyDescent="0.15">
      <c r="A29" s="4"/>
      <c r="B29" s="4"/>
      <c r="C29" s="7"/>
      <c r="D29" s="4"/>
      <c r="E29" s="4" t="s">
        <v>26</v>
      </c>
      <c r="F29" s="8" t="s">
        <v>17</v>
      </c>
      <c r="G29" s="7">
        <v>350</v>
      </c>
      <c r="H29" s="4"/>
      <c r="K29" s="4"/>
    </row>
    <row r="30" spans="1:12" ht="28" customHeight="1" x14ac:dyDescent="0.15">
      <c r="A30" s="4"/>
      <c r="B30" s="4"/>
      <c r="C30" s="7"/>
      <c r="D30" s="4"/>
      <c r="E30" s="4" t="s">
        <v>30</v>
      </c>
      <c r="F30" s="8" t="s">
        <v>17</v>
      </c>
      <c r="G30" s="7">
        <v>200</v>
      </c>
      <c r="H30" s="4"/>
      <c r="K30" s="4"/>
    </row>
    <row r="31" spans="1:12" ht="27.75" customHeight="1" x14ac:dyDescent="0.15">
      <c r="B31" s="4"/>
      <c r="C31" s="7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scale="71" fitToHeight="0" orientation="portrait"/>
  <headerFooter differentFirst="1">
    <oddFooter>&amp;CPage &amp;P of &amp;N</oddFooter>
  </headerFooter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E4C84F3-1AB5-5F4B-BE0C-613A8DCAF672}">
            <xm:f>'Chart Data'!$B$6</xm:f>
            <x14:dxf>
              <font>
                <color theme="7"/>
              </font>
            </x14:dxf>
          </x14:cfRule>
          <xm:sqref>F15:G15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7092B-FCA1-4D5C-A7B0-EE9FF6825BBD}">
  <sheetPr>
    <tabColor theme="3" tint="0.249977111117893"/>
    <pageSetUpPr fitToPage="1"/>
  </sheetPr>
  <dimension ref="A1:L31"/>
  <sheetViews>
    <sheetView showGridLines="0" topLeftCell="A13" zoomScale="111" zoomScaleNormal="125" workbookViewId="0">
      <selection activeCell="J28" sqref="J28"/>
    </sheetView>
  </sheetViews>
  <sheetFormatPr baseColWidth="10" defaultColWidth="9.1640625" defaultRowHeight="27.75" customHeight="1" x14ac:dyDescent="0.15"/>
  <cols>
    <col min="1" max="1" width="4.5" style="9" customWidth="1"/>
    <col min="2" max="2" width="19.6640625" style="9" customWidth="1"/>
    <col min="3" max="3" width="15.6640625" style="10" customWidth="1"/>
    <col min="4" max="4" width="6.5" style="9" customWidth="1"/>
    <col min="5" max="5" width="19.6640625" style="9" customWidth="1"/>
    <col min="6" max="6" width="15.6640625" style="11" customWidth="1"/>
    <col min="7" max="7" width="15.6640625" style="10" customWidth="1"/>
    <col min="8" max="8" width="6.5" style="9" customWidth="1"/>
    <col min="9" max="9" width="15.6640625" style="11" customWidth="1"/>
    <col min="10" max="10" width="15.6640625" style="10" customWidth="1"/>
    <col min="11" max="11" width="4.5" style="9" customWidth="1"/>
    <col min="12" max="16384" width="9.1640625" style="9"/>
  </cols>
  <sheetData>
    <row r="1" spans="1:11" s="3" customFormat="1" ht="5.25" customHeight="1" x14ac:dyDescent="0.15"/>
    <row r="2" spans="1:11" s="13" customFormat="1" ht="40.5" customHeight="1" x14ac:dyDescent="0.15">
      <c r="B2" s="13" t="s">
        <v>0</v>
      </c>
      <c r="K2" s="13" t="s">
        <v>1</v>
      </c>
    </row>
    <row r="3" spans="1:11" s="4" customFormat="1" ht="33" customHeight="1" x14ac:dyDescent="0.2">
      <c r="B3" s="12" t="s">
        <v>2</v>
      </c>
      <c r="F3" s="12" t="s">
        <v>3</v>
      </c>
    </row>
    <row r="4" spans="1:11" s="4" customFormat="1" ht="18.75" customHeight="1" x14ac:dyDescent="0.15">
      <c r="B4" s="16"/>
      <c r="E4" s="1"/>
      <c r="F4" s="21" t="s">
        <v>4</v>
      </c>
      <c r="G4" s="21"/>
    </row>
    <row r="5" spans="1:11" s="4" customFormat="1" ht="3.75" customHeight="1" x14ac:dyDescent="0.15">
      <c r="E5" s="1"/>
      <c r="F5" s="5"/>
      <c r="G5" s="5"/>
    </row>
    <row r="6" spans="1:11" s="4" customFormat="1" ht="46.5" customHeight="1" x14ac:dyDescent="0.15">
      <c r="E6" s="1"/>
      <c r="F6" s="22">
        <f>SUM(MonthlyIncome5[AMOUNT])</f>
        <v>4316</v>
      </c>
      <c r="G6" s="22"/>
      <c r="I6" s="1"/>
      <c r="J6" s="2"/>
    </row>
    <row r="7" spans="1:11" s="4" customFormat="1" ht="18.75" customHeight="1" x14ac:dyDescent="0.15">
      <c r="F7" s="21" t="s">
        <v>5</v>
      </c>
      <c r="G7" s="21"/>
      <c r="I7" s="1"/>
      <c r="J7" s="2"/>
    </row>
    <row r="8" spans="1:11" s="4" customFormat="1" ht="3.75" customHeight="1" x14ac:dyDescent="0.15">
      <c r="F8" s="5"/>
      <c r="G8" s="5"/>
      <c r="I8" s="1"/>
      <c r="J8" s="2"/>
    </row>
    <row r="9" spans="1:11" s="4" customFormat="1" ht="46.5" customHeight="1" x14ac:dyDescent="0.15">
      <c r="E9" s="6"/>
      <c r="F9" s="22">
        <f>SUM(MonthlyExpenses6[AMOUNT])</f>
        <v>2885</v>
      </c>
      <c r="G9" s="22"/>
    </row>
    <row r="10" spans="1:11" s="4" customFormat="1" ht="18.75" customHeight="1" x14ac:dyDescent="0.15">
      <c r="A10" s="6"/>
      <c r="E10" s="6"/>
      <c r="F10" s="21" t="s">
        <v>6</v>
      </c>
      <c r="G10" s="21"/>
    </row>
    <row r="11" spans="1:11" s="4" customFormat="1" ht="3.75" customHeight="1" x14ac:dyDescent="0.15">
      <c r="A11" s="6"/>
      <c r="E11" s="6"/>
      <c r="F11" s="5"/>
      <c r="G11" s="5"/>
    </row>
    <row r="12" spans="1:11" s="4" customFormat="1" ht="46.5" customHeight="1" x14ac:dyDescent="0.15">
      <c r="A12" s="6"/>
      <c r="E12" s="6"/>
      <c r="F12" s="22">
        <f>SUM(Savings7[AMOUNT])</f>
        <v>0</v>
      </c>
      <c r="G12" s="22"/>
    </row>
    <row r="13" spans="1:11" s="4" customFormat="1" ht="18.75" customHeight="1" x14ac:dyDescent="0.15">
      <c r="A13" s="6"/>
      <c r="E13" s="6"/>
      <c r="F13" s="21" t="s">
        <v>7</v>
      </c>
      <c r="G13" s="21"/>
    </row>
    <row r="14" spans="1:11" s="4" customFormat="1" ht="3.75" customHeight="1" x14ac:dyDescent="0.15">
      <c r="A14" s="6"/>
      <c r="E14" s="6"/>
      <c r="F14" s="5"/>
      <c r="G14" s="5"/>
    </row>
    <row r="15" spans="1:11" s="4" customFormat="1" ht="46.5" customHeight="1" x14ac:dyDescent="0.15">
      <c r="A15" s="6"/>
      <c r="E15" s="6"/>
      <c r="F15" s="22">
        <f>TotalMonthlyIncome-TotalMonthlyExpenses-TotalMonthlySavings</f>
        <v>1431</v>
      </c>
      <c r="G15" s="22"/>
    </row>
    <row r="16" spans="1:11" s="4" customFormat="1" ht="31.5" customHeight="1" x14ac:dyDescent="0.2">
      <c r="B16" s="12" t="s">
        <v>8</v>
      </c>
      <c r="C16" s="12"/>
      <c r="D16"/>
      <c r="E16" s="12" t="s">
        <v>9</v>
      </c>
      <c r="F16" s="12"/>
      <c r="G16" s="12"/>
      <c r="H16"/>
      <c r="I16" s="12" t="s">
        <v>10</v>
      </c>
      <c r="J16" s="12"/>
    </row>
    <row r="17" spans="1:12" s="4" customFormat="1" ht="18.75" customHeight="1" x14ac:dyDescent="0.15">
      <c r="B17" s="14" t="s">
        <v>11</v>
      </c>
      <c r="C17" s="14" t="s">
        <v>12</v>
      </c>
      <c r="E17" s="14" t="s">
        <v>11</v>
      </c>
      <c r="F17" s="14" t="s">
        <v>13</v>
      </c>
      <c r="G17" s="14" t="s">
        <v>12</v>
      </c>
      <c r="I17" s="14" t="s">
        <v>14</v>
      </c>
      <c r="J17" s="14" t="s">
        <v>12</v>
      </c>
    </row>
    <row r="18" spans="1:12" ht="28" customHeight="1" x14ac:dyDescent="0.15">
      <c r="A18" s="4"/>
      <c r="B18" s="4" t="s">
        <v>15</v>
      </c>
      <c r="C18" s="7">
        <v>1200</v>
      </c>
      <c r="D18" s="4"/>
      <c r="E18" s="4" t="s">
        <v>16</v>
      </c>
      <c r="F18" s="8" t="s">
        <v>17</v>
      </c>
      <c r="G18" s="24">
        <v>850</v>
      </c>
      <c r="H18" s="4"/>
      <c r="I18" s="8" t="s">
        <v>18</v>
      </c>
      <c r="J18" s="7"/>
      <c r="K18" s="4"/>
    </row>
    <row r="19" spans="1:12" ht="28" customHeight="1" x14ac:dyDescent="0.15">
      <c r="A19" s="4"/>
      <c r="B19" s="4" t="s">
        <v>15</v>
      </c>
      <c r="C19" s="7">
        <v>2816</v>
      </c>
      <c r="D19" s="4"/>
      <c r="E19" s="4" t="s">
        <v>20</v>
      </c>
      <c r="F19" s="8" t="s">
        <v>17</v>
      </c>
      <c r="G19" s="24">
        <v>200</v>
      </c>
      <c r="H19" s="4"/>
      <c r="I19" s="8"/>
      <c r="J19" s="7"/>
      <c r="K19" s="4"/>
    </row>
    <row r="20" spans="1:12" ht="28" customHeight="1" x14ac:dyDescent="0.15">
      <c r="A20" s="4"/>
      <c r="B20" s="4" t="s">
        <v>19</v>
      </c>
      <c r="C20" s="7">
        <v>300</v>
      </c>
      <c r="D20" s="4"/>
      <c r="E20" s="4" t="s">
        <v>22</v>
      </c>
      <c r="F20" s="8" t="s">
        <v>17</v>
      </c>
      <c r="G20" s="24">
        <v>70</v>
      </c>
      <c r="H20" s="4"/>
      <c r="I20" s="8"/>
      <c r="J20" s="7"/>
      <c r="K20" s="4"/>
    </row>
    <row r="21" spans="1:12" ht="28" customHeight="1" x14ac:dyDescent="0.15">
      <c r="A21" s="4"/>
      <c r="B21" s="4" t="s">
        <v>21</v>
      </c>
      <c r="C21" s="7">
        <v>0</v>
      </c>
      <c r="D21" s="4"/>
      <c r="E21" s="4" t="s">
        <v>23</v>
      </c>
      <c r="F21" s="8" t="s">
        <v>17</v>
      </c>
      <c r="G21" s="24">
        <v>15</v>
      </c>
      <c r="H21" s="4"/>
      <c r="K21" s="4"/>
    </row>
    <row r="22" spans="1:12" ht="28" customHeight="1" x14ac:dyDescent="0.15">
      <c r="A22" s="4"/>
      <c r="B22" s="4"/>
      <c r="C22" s="7"/>
      <c r="D22" s="4"/>
      <c r="E22" s="4" t="s">
        <v>24</v>
      </c>
      <c r="F22" s="8" t="s">
        <v>17</v>
      </c>
      <c r="G22" s="24">
        <v>80</v>
      </c>
      <c r="H22" s="4"/>
      <c r="K22" s="4"/>
    </row>
    <row r="23" spans="1:12" ht="28" customHeight="1" x14ac:dyDescent="0.15">
      <c r="A23" s="4"/>
      <c r="B23" s="4"/>
      <c r="C23" s="7"/>
      <c r="D23" s="4"/>
      <c r="E23" s="4" t="s">
        <v>25</v>
      </c>
      <c r="F23" s="8" t="s">
        <v>17</v>
      </c>
      <c r="G23" s="24">
        <v>500</v>
      </c>
      <c r="H23" s="4"/>
      <c r="K23" s="4"/>
    </row>
    <row r="24" spans="1:12" ht="28" customHeight="1" x14ac:dyDescent="0.15">
      <c r="A24" s="4"/>
      <c r="B24" s="4"/>
      <c r="C24" s="7"/>
      <c r="D24" s="4"/>
      <c r="E24" s="4" t="s">
        <v>26</v>
      </c>
      <c r="F24" s="8" t="s">
        <v>17</v>
      </c>
      <c r="G24" s="24">
        <v>350</v>
      </c>
      <c r="H24" s="4"/>
      <c r="K24" s="4"/>
      <c r="L24" s="19"/>
    </row>
    <row r="25" spans="1:12" ht="28" customHeight="1" x14ac:dyDescent="0.15">
      <c r="A25" s="4"/>
      <c r="B25" s="4"/>
      <c r="C25" s="7"/>
      <c r="D25" s="4"/>
      <c r="E25" s="4" t="s">
        <v>27</v>
      </c>
      <c r="F25" s="8" t="s">
        <v>17</v>
      </c>
      <c r="G25" s="24">
        <v>100</v>
      </c>
      <c r="H25" s="4"/>
      <c r="K25" s="4"/>
    </row>
    <row r="26" spans="1:12" ht="28" customHeight="1" x14ac:dyDescent="0.15">
      <c r="A26" s="4"/>
      <c r="B26" s="4"/>
      <c r="C26" s="7"/>
      <c r="D26" s="4"/>
      <c r="E26" s="4" t="s">
        <v>35</v>
      </c>
      <c r="F26" s="8" t="s">
        <v>17</v>
      </c>
      <c r="G26" s="24">
        <v>100</v>
      </c>
      <c r="H26" s="4"/>
      <c r="K26" s="4"/>
    </row>
    <row r="27" spans="1:12" ht="28" customHeight="1" x14ac:dyDescent="0.15">
      <c r="A27" s="4"/>
      <c r="B27" s="4"/>
      <c r="C27" s="7"/>
      <c r="D27" s="4"/>
      <c r="E27" s="4" t="s">
        <v>29</v>
      </c>
      <c r="F27" s="8" t="s">
        <v>17</v>
      </c>
      <c r="G27" s="24">
        <v>160</v>
      </c>
      <c r="H27" s="4"/>
      <c r="K27" s="4"/>
    </row>
    <row r="28" spans="1:12" ht="28" customHeight="1" x14ac:dyDescent="0.15">
      <c r="A28" s="4"/>
      <c r="B28" s="4"/>
      <c r="C28" s="7"/>
      <c r="D28" s="4"/>
      <c r="E28" s="4" t="s">
        <v>33</v>
      </c>
      <c r="F28" s="8" t="s">
        <v>17</v>
      </c>
      <c r="G28" s="24">
        <v>130</v>
      </c>
      <c r="H28" s="4"/>
      <c r="K28" s="4"/>
    </row>
    <row r="29" spans="1:12" ht="28" customHeight="1" x14ac:dyDescent="0.15">
      <c r="A29" s="4"/>
      <c r="B29" s="4"/>
      <c r="C29" s="7"/>
      <c r="D29" s="4"/>
      <c r="E29" s="4" t="s">
        <v>34</v>
      </c>
      <c r="F29" s="8" t="s">
        <v>17</v>
      </c>
      <c r="G29" s="24">
        <v>130</v>
      </c>
      <c r="H29" s="4"/>
      <c r="K29" s="4"/>
    </row>
    <row r="30" spans="1:12" ht="28" customHeight="1" x14ac:dyDescent="0.15">
      <c r="A30" s="4"/>
      <c r="B30" s="4"/>
      <c r="C30" s="7"/>
      <c r="D30" s="4"/>
      <c r="E30" s="4" t="s">
        <v>30</v>
      </c>
      <c r="F30" s="8" t="s">
        <v>17</v>
      </c>
      <c r="G30" s="24">
        <v>200</v>
      </c>
      <c r="H30" s="4"/>
      <c r="K30" s="4"/>
    </row>
    <row r="31" spans="1:12" ht="27.75" customHeight="1" x14ac:dyDescent="0.15">
      <c r="B31" s="4"/>
      <c r="C31" s="7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scale="71" fitToHeight="0" orientation="portrait"/>
  <headerFooter differentFirst="1">
    <oddFooter>&amp;CPage &amp;P of &amp;N</oddFooter>
  </headerFooter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B0FEDF2-10F0-4870-ABDF-24E6D6B50F29}">
            <xm:f>'Chart Data'!$B$6</xm:f>
            <x14:dxf>
              <font>
                <color theme="7"/>
              </font>
            </x14:dxf>
          </x14:cfRule>
          <xm:sqref>F15:G15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K31"/>
  <sheetViews>
    <sheetView showGridLines="0" topLeftCell="A13" zoomScale="125" zoomScaleNormal="125" workbookViewId="0">
      <selection activeCell="I26" sqref="I26"/>
    </sheetView>
  </sheetViews>
  <sheetFormatPr baseColWidth="10" defaultColWidth="9.1640625" defaultRowHeight="27.75" customHeight="1" x14ac:dyDescent="0.15"/>
  <cols>
    <col min="1" max="1" width="4.5" style="9" customWidth="1"/>
    <col min="2" max="2" width="19.6640625" style="9" customWidth="1"/>
    <col min="3" max="3" width="15.6640625" style="10" customWidth="1"/>
    <col min="4" max="4" width="6.5" style="9" customWidth="1"/>
    <col min="5" max="5" width="19.6640625" style="9" customWidth="1"/>
    <col min="6" max="6" width="15.6640625" style="11" customWidth="1"/>
    <col min="7" max="7" width="15.6640625" style="10" customWidth="1"/>
    <col min="8" max="8" width="6.5" style="9" customWidth="1"/>
    <col min="9" max="9" width="15.6640625" style="11" customWidth="1"/>
    <col min="10" max="10" width="15.6640625" style="10" customWidth="1"/>
    <col min="11" max="11" width="4.5" style="9" customWidth="1"/>
    <col min="12" max="16384" width="9.1640625" style="9"/>
  </cols>
  <sheetData>
    <row r="1" spans="1:11" s="3" customFormat="1" ht="5.25" customHeight="1" x14ac:dyDescent="0.15"/>
    <row r="2" spans="1:11" s="13" customFormat="1" ht="40.5" customHeight="1" x14ac:dyDescent="0.15">
      <c r="B2" s="13" t="s">
        <v>0</v>
      </c>
      <c r="K2" s="13" t="s">
        <v>1</v>
      </c>
    </row>
    <row r="3" spans="1:11" s="4" customFormat="1" ht="33" customHeight="1" x14ac:dyDescent="0.2">
      <c r="B3" s="12" t="s">
        <v>2</v>
      </c>
      <c r="F3" s="12" t="s">
        <v>3</v>
      </c>
    </row>
    <row r="4" spans="1:11" s="4" customFormat="1" ht="18.75" customHeight="1" x14ac:dyDescent="0.15">
      <c r="B4" s="16"/>
      <c r="E4" s="1"/>
      <c r="F4" s="21" t="s">
        <v>4</v>
      </c>
      <c r="G4" s="21"/>
    </row>
    <row r="5" spans="1:11" s="4" customFormat="1" ht="3.75" customHeight="1" x14ac:dyDescent="0.15">
      <c r="E5" s="1"/>
      <c r="F5" s="5"/>
      <c r="G5" s="5"/>
    </row>
    <row r="6" spans="1:11" s="4" customFormat="1" ht="46.5" customHeight="1" x14ac:dyDescent="0.15">
      <c r="E6" s="1"/>
      <c r="F6" s="22">
        <f>SUM(MonthlyIncome[AMOUNT])</f>
        <v>4400</v>
      </c>
      <c r="G6" s="22"/>
      <c r="I6" s="1"/>
      <c r="J6" s="2"/>
    </row>
    <row r="7" spans="1:11" s="4" customFormat="1" ht="18.75" customHeight="1" x14ac:dyDescent="0.15">
      <c r="F7" s="21" t="s">
        <v>5</v>
      </c>
      <c r="G7" s="21"/>
      <c r="I7" s="1"/>
      <c r="J7" s="2"/>
    </row>
    <row r="8" spans="1:11" s="4" customFormat="1" ht="3.75" customHeight="1" x14ac:dyDescent="0.15">
      <c r="F8" s="5"/>
      <c r="G8" s="5"/>
      <c r="I8" s="1"/>
      <c r="J8" s="2"/>
    </row>
    <row r="9" spans="1:11" s="4" customFormat="1" ht="46.5" customHeight="1" x14ac:dyDescent="0.15">
      <c r="E9" s="6"/>
      <c r="F9" s="22">
        <f>SUM(MonthlyExpenses[AMOUNT])</f>
        <v>3655</v>
      </c>
      <c r="G9" s="22"/>
    </row>
    <row r="10" spans="1:11" s="4" customFormat="1" ht="18.75" customHeight="1" x14ac:dyDescent="0.15">
      <c r="A10" s="6"/>
      <c r="E10" s="6"/>
      <c r="F10" s="21" t="s">
        <v>6</v>
      </c>
      <c r="G10" s="21"/>
    </row>
    <row r="11" spans="1:11" s="4" customFormat="1" ht="3.75" customHeight="1" x14ac:dyDescent="0.15">
      <c r="A11" s="6"/>
      <c r="E11" s="6"/>
      <c r="F11" s="5"/>
      <c r="G11" s="5"/>
    </row>
    <row r="12" spans="1:11" s="4" customFormat="1" ht="46.5" customHeight="1" x14ac:dyDescent="0.15">
      <c r="A12" s="6"/>
      <c r="E12" s="6"/>
      <c r="F12" s="22">
        <f>SUM(Savings[AMOUNT])</f>
        <v>300</v>
      </c>
      <c r="G12" s="22"/>
    </row>
    <row r="13" spans="1:11" s="4" customFormat="1" ht="18.75" customHeight="1" x14ac:dyDescent="0.15">
      <c r="A13" s="6"/>
      <c r="E13" s="6"/>
      <c r="F13" s="21" t="s">
        <v>7</v>
      </c>
      <c r="G13" s="21"/>
    </row>
    <row r="14" spans="1:11" s="4" customFormat="1" ht="3.75" customHeight="1" x14ac:dyDescent="0.15">
      <c r="A14" s="6"/>
      <c r="E14" s="6"/>
      <c r="F14" s="5"/>
      <c r="G14" s="5"/>
    </row>
    <row r="15" spans="1:11" s="4" customFormat="1" ht="46.5" customHeight="1" x14ac:dyDescent="0.15">
      <c r="A15" s="6"/>
      <c r="E15" s="6"/>
      <c r="F15" s="22">
        <f>TotalMonthlyIncome-TotalMonthlyExpenses-TotalMonthlySavings</f>
        <v>445</v>
      </c>
      <c r="G15" s="22"/>
    </row>
    <row r="16" spans="1:11" s="4" customFormat="1" ht="31.5" customHeight="1" x14ac:dyDescent="0.2">
      <c r="B16" s="12" t="s">
        <v>8</v>
      </c>
      <c r="C16" s="12"/>
      <c r="D16"/>
      <c r="E16" s="12" t="s">
        <v>9</v>
      </c>
      <c r="F16" s="12"/>
      <c r="G16" s="12"/>
      <c r="H16"/>
      <c r="I16" s="12" t="s">
        <v>10</v>
      </c>
      <c r="J16" s="12"/>
    </row>
    <row r="17" spans="1:11" s="4" customFormat="1" ht="18.75" customHeight="1" x14ac:dyDescent="0.15">
      <c r="B17" s="14" t="s">
        <v>11</v>
      </c>
      <c r="C17" s="14" t="s">
        <v>12</v>
      </c>
      <c r="E17" s="14" t="s">
        <v>11</v>
      </c>
      <c r="F17" s="14" t="s">
        <v>13</v>
      </c>
      <c r="G17" s="14" t="s">
        <v>12</v>
      </c>
      <c r="I17" s="14" t="s">
        <v>14</v>
      </c>
      <c r="J17" s="14" t="s">
        <v>12</v>
      </c>
    </row>
    <row r="18" spans="1:11" ht="28" customHeight="1" x14ac:dyDescent="0.15">
      <c r="A18" s="4"/>
      <c r="B18" s="4" t="s">
        <v>15</v>
      </c>
      <c r="C18" s="7">
        <v>1800</v>
      </c>
      <c r="D18" s="4"/>
      <c r="E18" s="4" t="s">
        <v>16</v>
      </c>
      <c r="F18" s="8" t="s">
        <v>17</v>
      </c>
      <c r="G18" s="20">
        <v>1600</v>
      </c>
      <c r="H18" s="4"/>
      <c r="I18" s="8" t="s">
        <v>18</v>
      </c>
      <c r="J18" s="7">
        <v>300</v>
      </c>
      <c r="K18" s="4"/>
    </row>
    <row r="19" spans="1:11" ht="28" customHeight="1" x14ac:dyDescent="0.15">
      <c r="A19" s="4"/>
      <c r="B19" s="4" t="s">
        <v>32</v>
      </c>
      <c r="C19" s="18">
        <v>2300</v>
      </c>
      <c r="D19" s="4"/>
      <c r="E19" s="4" t="s">
        <v>20</v>
      </c>
      <c r="F19" s="8" t="s">
        <v>17</v>
      </c>
      <c r="G19" s="20">
        <v>200</v>
      </c>
      <c r="H19" s="4"/>
      <c r="I19" s="8"/>
      <c r="J19" s="7"/>
      <c r="K19" s="4"/>
    </row>
    <row r="20" spans="1:11" ht="28" customHeight="1" x14ac:dyDescent="0.15">
      <c r="A20" s="4"/>
      <c r="B20" s="4" t="s">
        <v>19</v>
      </c>
      <c r="C20" s="7">
        <v>300</v>
      </c>
      <c r="D20" s="4"/>
      <c r="E20" s="4" t="s">
        <v>22</v>
      </c>
      <c r="F20" s="8" t="s">
        <v>17</v>
      </c>
      <c r="G20" s="20">
        <v>70</v>
      </c>
      <c r="H20" s="4"/>
      <c r="I20" s="8"/>
      <c r="J20" s="7"/>
      <c r="K20" s="4"/>
    </row>
    <row r="21" spans="1:11" ht="28" customHeight="1" x14ac:dyDescent="0.15">
      <c r="A21" s="4"/>
      <c r="B21" s="4" t="s">
        <v>21</v>
      </c>
      <c r="C21" s="7">
        <v>0</v>
      </c>
      <c r="D21" s="4"/>
      <c r="E21" s="4" t="s">
        <v>23</v>
      </c>
      <c r="F21" s="8" t="s">
        <v>17</v>
      </c>
      <c r="G21" s="20">
        <v>15</v>
      </c>
      <c r="H21" s="4"/>
      <c r="K21" s="4"/>
    </row>
    <row r="22" spans="1:11" ht="28" customHeight="1" x14ac:dyDescent="0.15">
      <c r="A22" s="4"/>
      <c r="B22" s="4"/>
      <c r="C22" s="7"/>
      <c r="D22" s="4"/>
      <c r="E22" s="4" t="s">
        <v>24</v>
      </c>
      <c r="F22" s="8" t="s">
        <v>17</v>
      </c>
      <c r="G22" s="20">
        <v>80</v>
      </c>
      <c r="H22" s="4"/>
      <c r="I22" s="17"/>
      <c r="K22" s="4"/>
    </row>
    <row r="23" spans="1:11" ht="28" customHeight="1" x14ac:dyDescent="0.15">
      <c r="A23" s="4"/>
      <c r="B23" s="4"/>
      <c r="C23" s="7"/>
      <c r="D23" s="4"/>
      <c r="E23" s="4" t="s">
        <v>25</v>
      </c>
      <c r="F23" s="8" t="s">
        <v>17</v>
      </c>
      <c r="G23" s="7">
        <v>430</v>
      </c>
      <c r="H23" s="4"/>
      <c r="K23" s="4"/>
    </row>
    <row r="24" spans="1:11" ht="28" customHeight="1" x14ac:dyDescent="0.15">
      <c r="A24" s="4"/>
      <c r="B24" s="4"/>
      <c r="C24" s="7"/>
      <c r="D24" s="4"/>
      <c r="E24" s="4" t="s">
        <v>26</v>
      </c>
      <c r="F24" s="8" t="s">
        <v>17</v>
      </c>
      <c r="G24" s="7">
        <v>200</v>
      </c>
      <c r="H24" s="4"/>
      <c r="K24" s="4"/>
    </row>
    <row r="25" spans="1:11" ht="28" customHeight="1" x14ac:dyDescent="0.15">
      <c r="A25" s="4"/>
      <c r="B25" s="4"/>
      <c r="C25" s="7"/>
      <c r="D25" s="4"/>
      <c r="E25" s="4" t="s">
        <v>27</v>
      </c>
      <c r="F25" s="8" t="s">
        <v>17</v>
      </c>
      <c r="G25" s="7">
        <v>50</v>
      </c>
      <c r="H25" s="4"/>
      <c r="K25" s="4"/>
    </row>
    <row r="26" spans="1:11" ht="28" customHeight="1" x14ac:dyDescent="0.15">
      <c r="A26" s="4"/>
      <c r="B26" s="4"/>
      <c r="C26" s="7"/>
      <c r="D26" s="4"/>
      <c r="E26" s="4" t="s">
        <v>28</v>
      </c>
      <c r="F26" s="8" t="s">
        <v>17</v>
      </c>
      <c r="G26" s="7">
        <v>200</v>
      </c>
      <c r="H26" s="4"/>
      <c r="K26" s="4"/>
    </row>
    <row r="27" spans="1:11" ht="28" customHeight="1" x14ac:dyDescent="0.15">
      <c r="A27" s="4"/>
      <c r="B27" s="4"/>
      <c r="C27" s="7"/>
      <c r="D27" s="4"/>
      <c r="E27" s="4" t="s">
        <v>29</v>
      </c>
      <c r="F27" s="8" t="s">
        <v>17</v>
      </c>
      <c r="G27" s="20">
        <v>350</v>
      </c>
      <c r="H27" s="4"/>
      <c r="K27" s="4"/>
    </row>
    <row r="28" spans="1:11" ht="28" customHeight="1" x14ac:dyDescent="0.15">
      <c r="A28" s="4"/>
      <c r="B28" s="4"/>
      <c r="C28" s="7"/>
      <c r="D28" s="4"/>
      <c r="E28" s="4" t="s">
        <v>33</v>
      </c>
      <c r="F28" s="8" t="s">
        <v>17</v>
      </c>
      <c r="G28" s="7">
        <v>130</v>
      </c>
      <c r="H28" s="4"/>
      <c r="K28" s="4"/>
    </row>
    <row r="29" spans="1:11" ht="28" customHeight="1" x14ac:dyDescent="0.15">
      <c r="A29" s="4"/>
      <c r="B29" s="4"/>
      <c r="C29" s="7"/>
      <c r="D29" s="4"/>
      <c r="E29" s="4" t="s">
        <v>34</v>
      </c>
      <c r="F29" s="8" t="s">
        <v>17</v>
      </c>
      <c r="G29" s="7">
        <v>130</v>
      </c>
      <c r="H29" s="4"/>
      <c r="K29" s="4"/>
    </row>
    <row r="30" spans="1:11" ht="28" customHeight="1" x14ac:dyDescent="0.15">
      <c r="A30" s="4"/>
      <c r="B30" s="4"/>
      <c r="C30" s="7"/>
      <c r="D30" s="4"/>
      <c r="E30" s="4" t="s">
        <v>30</v>
      </c>
      <c r="F30" s="8" t="s">
        <v>17</v>
      </c>
      <c r="G30" s="7">
        <v>200</v>
      </c>
      <c r="H30" s="4"/>
      <c r="K30" s="4"/>
    </row>
    <row r="31" spans="1:11" ht="27.75" customHeight="1" x14ac:dyDescent="0.15">
      <c r="B31" s="4"/>
      <c r="C31" s="7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F15:G15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31</v>
      </c>
    </row>
    <row r="4" spans="2:2" x14ac:dyDescent="0.15">
      <c r="B4" s="15">
        <f>MIN(1,1-B5)</f>
        <v>0.16931818181818181</v>
      </c>
    </row>
    <row r="5" spans="2:2" x14ac:dyDescent="0.15">
      <c r="B5" s="15">
        <f>MIN(TotalMonthlyExpenses/TotalMonthlyIncome,1)</f>
        <v>0.83068181818181819</v>
      </c>
    </row>
    <row r="6" spans="2:2" x14ac:dyDescent="0.1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TM10000049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courtney expenses</vt:lpstr>
      <vt:lpstr>alex expenses</vt:lpstr>
      <vt:lpstr>Current Month</vt:lpstr>
      <vt:lpstr>planning ahead</vt:lpstr>
      <vt:lpstr>Chart Data</vt:lpstr>
      <vt:lpstr>'alex expenses'!Print_Titles</vt:lpstr>
      <vt:lpstr>'courtney expenses'!Print_Titles</vt:lpstr>
      <vt:lpstr>'Current Month'!Print_Titles</vt:lpstr>
      <vt:lpstr>'planning ahead'!Print_Titles</vt:lpstr>
      <vt:lpstr>'alex expenses'!TotalMonthlyExpenses</vt:lpstr>
      <vt:lpstr>'courtney expenses'!TotalMonthlyExpenses</vt:lpstr>
      <vt:lpstr>'Current Month'!TotalMonthlyExpenses</vt:lpstr>
      <vt:lpstr>TotalMonthlyExpenses</vt:lpstr>
      <vt:lpstr>'alex expenses'!TotalMonthlyIncome</vt:lpstr>
      <vt:lpstr>'courtney expenses'!TotalMonthlyIncome</vt:lpstr>
      <vt:lpstr>'Current Month'!TotalMonthlyIncome</vt:lpstr>
      <vt:lpstr>TotalMonthlyIncome</vt:lpstr>
      <vt:lpstr>'alex expenses'!TotalMonthlySavings</vt:lpstr>
      <vt:lpstr>'courtney expenses'!TotalMonthlySavings</vt:lpstr>
      <vt:lpstr>'Current Month'!TotalMonthlySavings</vt:lpstr>
      <vt:lpstr>TotalMonthlySavings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Courtney Cooper</dc:creator>
  <cp:keywords/>
  <dc:description/>
  <cp:lastModifiedBy>Courtney Cooper</cp:lastModifiedBy>
  <cp:revision/>
  <dcterms:created xsi:type="dcterms:W3CDTF">2014-09-09T12:15:28Z</dcterms:created>
  <dcterms:modified xsi:type="dcterms:W3CDTF">2022-01-22T14:12:54Z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