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H\Documents\GitHub\Senior-Design\Wing Tail Drag Buildup\"/>
    </mc:Choice>
  </mc:AlternateContent>
  <xr:revisionPtr revIDLastSave="0" documentId="8_{729ABB62-D0F1-4191-B7D6-3093CCAEAAD7}" xr6:coauthVersionLast="47" xr6:coauthVersionMax="47" xr10:uidLastSave="{00000000-0000-0000-0000-000000000000}"/>
  <bookViews>
    <workbookView xWindow="4732" yWindow="1110" windowWidth="22208" windowHeight="13605" activeTab="1" xr2:uid="{82617F0D-A785-403D-9CC0-085A46D2A0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P5" i="1"/>
  <c r="Q5" i="1"/>
  <c r="R5" i="1"/>
  <c r="O5" i="1"/>
  <c r="P6" i="1"/>
  <c r="Q6" i="1"/>
  <c r="R6" i="1"/>
  <c r="O6" i="1"/>
  <c r="C13" i="2"/>
  <c r="C11" i="1"/>
  <c r="C12" i="1" s="1"/>
  <c r="D11" i="1"/>
  <c r="E11" i="1"/>
  <c r="E12" i="1" s="1"/>
  <c r="F11" i="1"/>
  <c r="G11" i="1"/>
  <c r="H11" i="1"/>
  <c r="I11" i="1"/>
  <c r="I12" i="1" s="1"/>
  <c r="J11" i="1"/>
  <c r="J12" i="1" s="1"/>
  <c r="K11" i="1"/>
  <c r="L11" i="1"/>
  <c r="M11" i="1"/>
  <c r="M12" i="1" s="1"/>
  <c r="N11" i="1"/>
  <c r="N12" i="1" s="1"/>
  <c r="O11" i="1"/>
  <c r="O12" i="1" s="1"/>
  <c r="P11" i="1"/>
  <c r="P12" i="1" s="1"/>
  <c r="Q11" i="1"/>
  <c r="Q12" i="1" s="1"/>
  <c r="R11" i="1"/>
  <c r="R12" i="1" s="1"/>
  <c r="S11" i="1"/>
  <c r="S12" i="1" s="1"/>
  <c r="T11" i="1"/>
  <c r="U11" i="1"/>
  <c r="V11" i="1"/>
  <c r="D12" i="1"/>
  <c r="F12" i="1"/>
  <c r="G12" i="1"/>
  <c r="H12" i="1"/>
  <c r="K12" i="1"/>
  <c r="L12" i="1"/>
  <c r="T12" i="1"/>
  <c r="U12" i="1"/>
  <c r="V12" i="1"/>
</calcChain>
</file>

<file path=xl/sharedStrings.xml><?xml version="1.0" encoding="utf-8"?>
<sst xmlns="http://schemas.openxmlformats.org/spreadsheetml/2006/main" count="42" uniqueCount="33">
  <si>
    <t>Range</t>
  </si>
  <si>
    <t>nm</t>
  </si>
  <si>
    <t xml:space="preserve">Crusie </t>
  </si>
  <si>
    <t>160 Kts</t>
  </si>
  <si>
    <t xml:space="preserve">Weight </t>
  </si>
  <si>
    <t>We</t>
  </si>
  <si>
    <t>Wf</t>
  </si>
  <si>
    <t>Wto</t>
  </si>
  <si>
    <t>lbs</t>
  </si>
  <si>
    <t>CL</t>
  </si>
  <si>
    <t>Altitude</t>
  </si>
  <si>
    <t>ft</t>
  </si>
  <si>
    <t>rho</t>
  </si>
  <si>
    <t>Area</t>
  </si>
  <si>
    <t>Chord</t>
  </si>
  <si>
    <t>Span</t>
  </si>
  <si>
    <t>slug/ft^3</t>
  </si>
  <si>
    <t>ft^2</t>
  </si>
  <si>
    <t>Speed [kts]</t>
  </si>
  <si>
    <t>Speed [ft/s]</t>
  </si>
  <si>
    <t>Cd_p_wing</t>
  </si>
  <si>
    <t>Cd_p_vt</t>
  </si>
  <si>
    <t>Cd_p_ht</t>
  </si>
  <si>
    <t>Section</t>
  </si>
  <si>
    <t>Re</t>
  </si>
  <si>
    <t>Tip</t>
  </si>
  <si>
    <t>Root</t>
  </si>
  <si>
    <t>MAC</t>
  </si>
  <si>
    <t>mu</t>
  </si>
  <si>
    <t>lb-s/ ft2</t>
  </si>
  <si>
    <t>R</t>
  </si>
  <si>
    <t>Temp</t>
  </si>
  <si>
    <t>Fuse_D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</si>
</sst>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71" fontId="0" fillId="0" borderId="0" xfId="0" applyNumberFormat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765D-D88A-458E-A473-8E3F8D140428}">
  <dimension ref="A13:C13"/>
  <sheetViews>
    <sheetView workbookViewId="0">
      <selection activeCell="E13" sqref="E13:I15"/>
    </sheetView>
  </sheetViews>
  <sheetFormatPr defaultRowHeight="14.25" x14ac:dyDescent="0.45"/>
  <sheetData>
    <row r="13" spans="1:3" x14ac:dyDescent="0.45">
      <c r="A13" t="s">
        <v>13</v>
      </c>
      <c r="B13">
        <v>317</v>
      </c>
      <c r="C13">
        <f>B13/2</f>
        <v>158.5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6C11-8322-4BAC-B928-8395D64AAF23}">
  <dimension ref="A1:V16"/>
  <sheetViews>
    <sheetView tabSelected="1" topLeftCell="A7" zoomScale="120" zoomScaleNormal="120" workbookViewId="0">
      <selection activeCell="P7" sqref="P7"/>
    </sheetView>
  </sheetViews>
  <sheetFormatPr defaultRowHeight="14.25" x14ac:dyDescent="0.45"/>
  <sheetData>
    <row r="1" spans="1:22" x14ac:dyDescent="0.45">
      <c r="I1" t="s">
        <v>31</v>
      </c>
      <c r="J1">
        <v>454.47840000000002</v>
      </c>
      <c r="K1" t="s">
        <v>30</v>
      </c>
      <c r="N1" t="s">
        <v>32</v>
      </c>
      <c r="O1">
        <v>5</v>
      </c>
      <c r="P1" t="s">
        <v>11</v>
      </c>
    </row>
    <row r="2" spans="1:22" x14ac:dyDescent="0.45">
      <c r="I2" s="3" t="s">
        <v>28</v>
      </c>
      <c r="J2" s="5">
        <v>3.4009999999999998E-7</v>
      </c>
      <c r="K2" s="6" t="s">
        <v>29</v>
      </c>
      <c r="L2" s="3"/>
    </row>
    <row r="3" spans="1:22" x14ac:dyDescent="0.45">
      <c r="A3" t="s">
        <v>0</v>
      </c>
      <c r="B3">
        <v>2000</v>
      </c>
      <c r="C3" t="s">
        <v>1</v>
      </c>
      <c r="D3" t="s">
        <v>2</v>
      </c>
      <c r="E3" t="s">
        <v>3</v>
      </c>
      <c r="F3" t="s">
        <v>10</v>
      </c>
      <c r="G3">
        <v>18000</v>
      </c>
      <c r="H3" t="s">
        <v>11</v>
      </c>
      <c r="I3" s="3" t="s">
        <v>12</v>
      </c>
      <c r="J3" s="3">
        <v>1.3546000000000001E-3</v>
      </c>
      <c r="K3" s="6" t="s">
        <v>16</v>
      </c>
      <c r="N3" t="s">
        <v>23</v>
      </c>
      <c r="O3">
        <v>1</v>
      </c>
      <c r="P3">
        <v>2</v>
      </c>
      <c r="Q3">
        <v>3</v>
      </c>
      <c r="R3">
        <v>4</v>
      </c>
    </row>
    <row r="4" spans="1:22" x14ac:dyDescent="0.45">
      <c r="I4" s="3" t="s">
        <v>13</v>
      </c>
      <c r="J4" s="3">
        <v>317</v>
      </c>
      <c r="K4" s="6" t="s">
        <v>17</v>
      </c>
      <c r="N4" t="s">
        <v>27</v>
      </c>
      <c r="O4">
        <v>5.7469999999999999</v>
      </c>
      <c r="P4">
        <v>4.9809999999999999</v>
      </c>
      <c r="Q4">
        <v>4.2144000000000004</v>
      </c>
      <c r="R4">
        <v>3.4481999999999999</v>
      </c>
      <c r="S4" t="s">
        <v>11</v>
      </c>
    </row>
    <row r="5" spans="1:22" x14ac:dyDescent="0.45">
      <c r="A5" t="s">
        <v>4</v>
      </c>
      <c r="B5" t="s">
        <v>5</v>
      </c>
      <c r="C5" t="s">
        <v>6</v>
      </c>
      <c r="D5" t="s">
        <v>7</v>
      </c>
      <c r="I5" s="3" t="s">
        <v>14</v>
      </c>
      <c r="J5" s="3">
        <v>4.5999999999999996</v>
      </c>
      <c r="K5" s="6" t="s">
        <v>11</v>
      </c>
      <c r="N5" t="s">
        <v>13</v>
      </c>
      <c r="O5">
        <f>O4*0.25*($J$6/2)</f>
        <v>49.541438800000002</v>
      </c>
      <c r="P5">
        <f t="shared" ref="P5:R5" si="0">P4*0.25*($J$6/2)</f>
        <v>42.938212399999998</v>
      </c>
      <c r="Q5">
        <f t="shared" si="0"/>
        <v>36.32981376</v>
      </c>
      <c r="R5">
        <f t="shared" si="0"/>
        <v>29.724863280000001</v>
      </c>
      <c r="S5" t="s">
        <v>17</v>
      </c>
    </row>
    <row r="6" spans="1:22" x14ac:dyDescent="0.45">
      <c r="B6">
        <v>1459</v>
      </c>
      <c r="C6">
        <v>694</v>
      </c>
      <c r="D6">
        <v>2219.4</v>
      </c>
      <c r="E6" t="s">
        <v>8</v>
      </c>
      <c r="I6" s="3" t="s">
        <v>15</v>
      </c>
      <c r="J6" s="3">
        <v>68.963200000000001</v>
      </c>
      <c r="K6" s="6" t="s">
        <v>11</v>
      </c>
      <c r="N6" t="s">
        <v>24</v>
      </c>
      <c r="O6" s="4">
        <f>($J$3*$O$10*O4)/$J$2</f>
        <v>4349098.4357541902</v>
      </c>
      <c r="P6" s="4">
        <f>($J$3*$O$10*P4)/$J$2</f>
        <v>3769420.4469273747</v>
      </c>
      <c r="Q6" s="4">
        <f>($J$3*$O$10*Q4)/$J$2</f>
        <v>3189288.4022346372</v>
      </c>
      <c r="R6" s="4">
        <f>($J$3*$O$10*R4)/$J$2</f>
        <v>2609459.061452514</v>
      </c>
    </row>
    <row r="7" spans="1:22" x14ac:dyDescent="0.45">
      <c r="I7" t="s">
        <v>25</v>
      </c>
      <c r="J7">
        <v>3.0649999999999999</v>
      </c>
      <c r="K7" s="7" t="s">
        <v>11</v>
      </c>
    </row>
    <row r="8" spans="1:22" x14ac:dyDescent="0.45">
      <c r="I8" t="s">
        <v>26</v>
      </c>
      <c r="J8">
        <v>6.13</v>
      </c>
      <c r="K8" s="7" t="s">
        <v>11</v>
      </c>
    </row>
    <row r="10" spans="1:22" x14ac:dyDescent="0.45">
      <c r="A10" t="s">
        <v>18</v>
      </c>
      <c r="B10">
        <v>60</v>
      </c>
      <c r="C10">
        <v>70</v>
      </c>
      <c r="D10">
        <v>80</v>
      </c>
      <c r="E10">
        <v>90</v>
      </c>
      <c r="F10">
        <v>100</v>
      </c>
      <c r="G10">
        <v>110</v>
      </c>
      <c r="H10">
        <v>120</v>
      </c>
      <c r="I10">
        <v>130</v>
      </c>
      <c r="J10">
        <v>140</v>
      </c>
      <c r="K10">
        <v>150</v>
      </c>
      <c r="L10">
        <v>160</v>
      </c>
      <c r="M10">
        <v>170</v>
      </c>
      <c r="N10">
        <v>180</v>
      </c>
      <c r="O10">
        <v>190</v>
      </c>
      <c r="P10">
        <v>200</v>
      </c>
      <c r="Q10">
        <v>210</v>
      </c>
      <c r="R10">
        <v>220</v>
      </c>
      <c r="S10">
        <v>230</v>
      </c>
      <c r="T10">
        <v>240</v>
      </c>
      <c r="U10">
        <v>250</v>
      </c>
      <c r="V10">
        <v>260</v>
      </c>
    </row>
    <row r="11" spans="1:22" x14ac:dyDescent="0.45">
      <c r="A11" t="s">
        <v>19</v>
      </c>
      <c r="B11" s="1">
        <f>B10*1.68780986</f>
        <v>101.26859159999999</v>
      </c>
      <c r="C11" s="1">
        <f>C10*1.68780986</f>
        <v>118.14669019999999</v>
      </c>
      <c r="D11" s="1">
        <f t="shared" ref="D11:G11" si="1">D10*1.68780986</f>
        <v>135.02478880000001</v>
      </c>
      <c r="E11" s="1">
        <f t="shared" si="1"/>
        <v>151.9028874</v>
      </c>
      <c r="F11" s="1">
        <f t="shared" si="1"/>
        <v>168.78098600000001</v>
      </c>
      <c r="G11" s="1">
        <f t="shared" si="1"/>
        <v>185.6590846</v>
      </c>
      <c r="H11" s="1">
        <f>H10*1.68780986</f>
        <v>202.53718319999999</v>
      </c>
      <c r="I11" s="1">
        <f t="shared" ref="I11:V11" si="2">I10*1.68780986</f>
        <v>219.4152818</v>
      </c>
      <c r="J11" s="1">
        <f t="shared" si="2"/>
        <v>236.29338039999999</v>
      </c>
      <c r="K11" s="1">
        <f t="shared" si="2"/>
        <v>253.17147900000001</v>
      </c>
      <c r="L11" s="1">
        <f t="shared" si="2"/>
        <v>270.04957760000002</v>
      </c>
      <c r="M11" s="1">
        <f t="shared" si="2"/>
        <v>286.92767620000001</v>
      </c>
      <c r="N11" s="1">
        <f t="shared" si="2"/>
        <v>303.80577479999999</v>
      </c>
      <c r="O11" s="1">
        <f t="shared" si="2"/>
        <v>320.68387339999998</v>
      </c>
      <c r="P11" s="1">
        <f t="shared" si="2"/>
        <v>337.56197200000003</v>
      </c>
      <c r="Q11" s="1">
        <f t="shared" si="2"/>
        <v>354.44007060000001</v>
      </c>
      <c r="R11" s="1">
        <f t="shared" si="2"/>
        <v>371.3181692</v>
      </c>
      <c r="S11" s="1">
        <f t="shared" si="2"/>
        <v>388.19626779999999</v>
      </c>
      <c r="T11" s="1">
        <f t="shared" si="2"/>
        <v>405.07436639999997</v>
      </c>
      <c r="U11" s="1">
        <f t="shared" si="2"/>
        <v>421.95246500000002</v>
      </c>
      <c r="V11" s="1">
        <f t="shared" si="2"/>
        <v>438.8305636</v>
      </c>
    </row>
    <row r="12" spans="1:22" x14ac:dyDescent="0.45">
      <c r="A12" t="s">
        <v>9</v>
      </c>
      <c r="B12" s="2">
        <f xml:space="preserve"> $D$6/(0.5*$J$3*B11^2*$J$4)</f>
        <v>1.0079655839809663</v>
      </c>
      <c r="C12" s="2">
        <f t="shared" ref="C12:V12" si="3" xml:space="preserve"> $D$6/(0.5*$J$3*C11^2*$J$4)</f>
        <v>0.74054614333295476</v>
      </c>
      <c r="D12" s="2">
        <f t="shared" si="3"/>
        <v>0.56698064098929335</v>
      </c>
      <c r="E12" s="2">
        <f t="shared" si="3"/>
        <v>0.4479847039915405</v>
      </c>
      <c r="F12" s="2">
        <f t="shared" si="3"/>
        <v>0.36286761023314767</v>
      </c>
      <c r="G12" s="2">
        <f t="shared" si="3"/>
        <v>0.29989058696954363</v>
      </c>
      <c r="H12" s="2">
        <f t="shared" si="3"/>
        <v>0.25199139599524156</v>
      </c>
      <c r="I12" s="2">
        <f t="shared" si="3"/>
        <v>0.21471456226813482</v>
      </c>
      <c r="J12" s="2">
        <f t="shared" si="3"/>
        <v>0.18513653583323869</v>
      </c>
      <c r="K12" s="2">
        <f t="shared" si="3"/>
        <v>0.16127449343695455</v>
      </c>
      <c r="L12" s="2">
        <f t="shared" si="3"/>
        <v>0.14174516024732334</v>
      </c>
      <c r="M12" s="2">
        <f t="shared" si="3"/>
        <v>0.12555972672427257</v>
      </c>
      <c r="N12" s="2">
        <f t="shared" si="3"/>
        <v>0.11199617599788513</v>
      </c>
      <c r="O12" s="2">
        <f t="shared" si="3"/>
        <v>0.1005173435548886</v>
      </c>
      <c r="P12" s="2">
        <f t="shared" si="3"/>
        <v>9.0716902558286919E-2</v>
      </c>
      <c r="Q12" s="2">
        <f t="shared" si="3"/>
        <v>8.2282904814772739E-2</v>
      </c>
      <c r="R12" s="2">
        <f t="shared" si="3"/>
        <v>7.4972646742385907E-2</v>
      </c>
      <c r="S12" s="2">
        <f t="shared" si="3"/>
        <v>6.8595011386228311E-2</v>
      </c>
      <c r="T12" s="2">
        <f t="shared" si="3"/>
        <v>6.2997848998810391E-2</v>
      </c>
      <c r="U12" s="2">
        <f t="shared" si="3"/>
        <v>5.8058817637303639E-2</v>
      </c>
      <c r="V12" s="2">
        <f t="shared" si="3"/>
        <v>5.3678640567033704E-2</v>
      </c>
    </row>
    <row r="14" spans="1:22" x14ac:dyDescent="0.45">
      <c r="A14" t="s">
        <v>20</v>
      </c>
      <c r="B14" s="2">
        <v>3.9116714877966599E-2</v>
      </c>
      <c r="C14" s="2"/>
      <c r="D14" s="2">
        <v>2.1023814440542798E-2</v>
      </c>
      <c r="E14" s="2">
        <v>2.0530496108255698E-2</v>
      </c>
      <c r="F14" s="2">
        <v>2.0867945626583201E-2</v>
      </c>
      <c r="G14" s="2"/>
      <c r="H14" s="2">
        <v>2.1823082974837999E-2</v>
      </c>
      <c r="I14" s="2">
        <v>2.1954082563529199E-2</v>
      </c>
      <c r="J14" s="2">
        <v>2.20253857974534E-2</v>
      </c>
      <c r="K14" s="2">
        <v>2.2052746662788499E-2</v>
      </c>
      <c r="L14" s="2">
        <v>2.21248795777979E-2</v>
      </c>
      <c r="M14" s="2"/>
      <c r="N14" s="2">
        <v>2.2148923449999299E-2</v>
      </c>
      <c r="O14" s="2">
        <v>2.21655053860552E-2</v>
      </c>
      <c r="P14" s="2">
        <v>2.2174624953163798E-2</v>
      </c>
      <c r="Q14" s="2">
        <v>2.2174626251569299E-2</v>
      </c>
      <c r="R14" s="2">
        <v>2.2180429258345999E-2</v>
      </c>
      <c r="S14" s="2">
        <v>2.2183746251479699E-2</v>
      </c>
      <c r="T14" s="2"/>
      <c r="U14" s="2">
        <v>2.2231005613202601E-2</v>
      </c>
      <c r="V14" s="2">
        <v>2.22227139959719E-2</v>
      </c>
    </row>
    <row r="15" spans="1:22" x14ac:dyDescent="0.45">
      <c r="A15" t="s">
        <v>21</v>
      </c>
    </row>
    <row r="16" spans="1:22" x14ac:dyDescent="0.45">
      <c r="A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EddieH</dc:creator>
  <cp:lastModifiedBy>EddieH</cp:lastModifiedBy>
  <dcterms:created xsi:type="dcterms:W3CDTF">2022-02-11T20:38:39Z</dcterms:created>
  <dcterms:modified xsi:type="dcterms:W3CDTF">2022-02-11T22:55:35Z</dcterms:modified>
</cp:coreProperties>
</file>