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ivotTables/pivotTable1.xml" ContentType="application/vnd.openxmlformats-officedocument.spreadsheetml.pivot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codeName="ThisWorkbook" hidePivotFieldList="1" defaultThemeVersion="166925"/>
  <mc:AlternateContent xmlns:mc="http://schemas.openxmlformats.org/markup-compatibility/2006">
    <mc:Choice Requires="x15">
      <x15ac:absPath xmlns:x15ac="http://schemas.microsoft.com/office/spreadsheetml/2010/11/ac" url="C:\Users\cfhor\OneDrive\BUSI520\week8\"/>
    </mc:Choice>
  </mc:AlternateContent>
  <xr:revisionPtr revIDLastSave="0" documentId="13_ncr:1_{2F65EF81-D5BC-41D9-853F-72322E8A4333}" xr6:coauthVersionLast="47" xr6:coauthVersionMax="47" xr10:uidLastSave="{00000000-0000-0000-0000-000000000000}"/>
  <bookViews>
    <workbookView xWindow="-90" yWindow="-90" windowWidth="19380" windowHeight="10260" xr2:uid="{22087CAF-49CA-428C-B5D6-EA7B2182EFAF}"/>
  </bookViews>
  <sheets>
    <sheet name="Documentation" sheetId="2" r:id="rId1"/>
    <sheet name="Options" sheetId="7" r:id="rId2"/>
    <sheet name="Scenario Summary" sheetId="10" r:id="rId3"/>
    <sheet name="Scenario PivotTable" sheetId="12" r:id="rId4"/>
  </sheets>
  <definedNames>
    <definedName name="AssetsChange">Options!$C$8</definedName>
    <definedName name="Common2PreferredEquityRatio">Options!$D$24</definedName>
    <definedName name="CommonStockChange">Options!$C$13</definedName>
    <definedName name="Debt2">Options!$D$12</definedName>
    <definedName name="Debt2CommonEquityRatio">Options!$D$22</definedName>
    <definedName name="Debt2EquityRatio">Options!$D$20</definedName>
    <definedName name="Equity2">Options!$D$16</definedName>
    <definedName name="FinancingOption">Options!$A$4</definedName>
    <definedName name="LongDebt2CommonEquityRatio">Options!$D$23</definedName>
    <definedName name="LongDebt2EquityRatio">Options!$D$21</definedName>
    <definedName name="LongTermDebtChange">Options!$C$11</definedName>
    <definedName name="PreferredStockChange">Options!$C$14</definedName>
    <definedName name="TotalEquityChange">Options!$C$16</definedName>
    <definedName name="TotalLiabilitiesChange">Options!$C$12</definedName>
  </definedNames>
  <calcPr calcId="191029"/>
  <pivotCaches>
    <pivotCache cacheId="0" r:id="rId5"/>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9" i="7" l="1"/>
  <c r="F10" i="7"/>
  <c r="F11" i="7"/>
  <c r="F13" i="7"/>
  <c r="F14" i="7"/>
  <c r="F15" i="7"/>
  <c r="F8" i="7"/>
  <c r="B24" i="7" l="1"/>
  <c r="B23" i="7"/>
  <c r="B22" i="7"/>
  <c r="B21" i="7"/>
  <c r="B20" i="7"/>
  <c r="B17" i="7"/>
  <c r="C16" i="7"/>
  <c r="F16" i="7" s="1"/>
  <c r="B16" i="7"/>
  <c r="D14" i="7"/>
  <c r="D15" i="7"/>
  <c r="D13" i="7"/>
  <c r="B12" i="7"/>
  <c r="C12" i="7"/>
  <c r="F12" i="7" s="1"/>
  <c r="D10" i="7"/>
  <c r="D11" i="7"/>
  <c r="D8" i="7"/>
  <c r="D12" i="7" l="1"/>
  <c r="C17" i="7"/>
  <c r="F17" i="7" s="1"/>
  <c r="D16" i="7"/>
  <c r="D24" i="7"/>
  <c r="D23" i="7"/>
  <c r="D22" i="7" l="1"/>
  <c r="D17" i="7"/>
  <c r="D20" i="7"/>
  <c r="D21"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tc={DCAE990E-6F4C-4109-98A0-6D6AD94C67AD}</author>
  </authors>
  <commentList>
    <comment ref="B4" authorId="0" shapeId="0" xr:uid="{DCAE990E-6F4C-4109-98A0-6D6AD94C67AD}">
      <text>
        <t>[Threaded comment]
Your version of Excel allows you to read this threaded comment; however, any edits to it will get removed if the file is opened in a newer version of Excel. Learn more: https://go.microsoft.com/fwlink/?linkid=870924
Comment:
    Attention: There are different Scenarios on this worksheet. To access the Scenario Manager, press Alt, a, w, s.
Reply:
    To Grader: I know I have a small space at the end of my values. Please don't take points off, because this was a stylistic choice because having values that close to the edge puts me on edge ☺️</t>
      </text>
    </comment>
  </commentList>
</comments>
</file>

<file path=xl/sharedStrings.xml><?xml version="1.0" encoding="utf-8"?>
<sst xmlns="http://schemas.openxmlformats.org/spreadsheetml/2006/main" count="92" uniqueCount="67">
  <si>
    <t>This page</t>
  </si>
  <si>
    <t>Documentation</t>
  </si>
  <si>
    <t>Worksheet Description</t>
  </si>
  <si>
    <t>Worksheet Name</t>
  </si>
  <si>
    <t>Workbook Description:</t>
  </si>
  <si>
    <t>Last Modified:</t>
  </si>
  <si>
    <t>Cheryl Hornung</t>
  </si>
  <si>
    <t>Created by:</t>
  </si>
  <si>
    <t>I, Cheryl Fawn Hornung, have abided by this honor code.</t>
  </si>
  <si>
    <t>Honor Code:
   On my honor, I have neither given nor received any unauthorized aid in completion of this assignment.  I recognize that I am allowed to help my classmates with questions or problems, and I am also allowed to seek help from classmates.  But ultimately, I have created and completed this assignment on my own.  This file is my own.  I have not referred to, used, or copied a file that has been given to me by anyone else; nor have I given a copy of my file to anyone else. 
   I have used my own computer to complete the assignment and I have not given anyone else access to my computer or to my files.  I understand that if I must use another person’s computer, or I need to lend another person my computer, I will take steps to ensure that unauthorized files are not accessible.  (For example, only lend someone your computer while logged in using a “guest” account…not using your own account.)</t>
  </si>
  <si>
    <t>BUSI_520_Assignment_Submission_Week_8!</t>
  </si>
  <si>
    <t>Evaluating Expansion Financing Options for Granite City</t>
  </si>
  <si>
    <t>Granite City Books is planning a $2.5 million expansion of its facilities. It needs to evaluate its options for financing the expansion. The company’s bank might not allow it to obtain more long-term debt financing if its debt-to-equity ratio gets too high. Alternatively, common stockholders might be displeased if their ownership rights become diluted by issuing a substantial amount of preferred stock, or even additional common stock if it is not issued on a pro-rata basis. A workbook has been started that contains a basic balance sheet, solvency, and capital structure ratio data. Your task is to create scenarios for each financing alternative and prepare reports that Granite City Books’ bank and management can use to compare the various financing alternatives.</t>
  </si>
  <si>
    <t>Common-to-preferred equity:</t>
  </si>
  <si>
    <t>Long-term-debt to common equity:</t>
  </si>
  <si>
    <t>Debt-to-common-equity ratio:</t>
  </si>
  <si>
    <t>Long-term-debt to equity ratio:</t>
  </si>
  <si>
    <t>Debt-to-equity ratio:</t>
  </si>
  <si>
    <t>Total liabilities &amp; stockholders' equity</t>
  </si>
  <si>
    <t>Total stockholders' equity</t>
  </si>
  <si>
    <t>Retained earnings</t>
  </si>
  <si>
    <t>#</t>
  </si>
  <si>
    <t>Preferred stock</t>
  </si>
  <si>
    <t>Common stock</t>
  </si>
  <si>
    <t>Total liabilities</t>
  </si>
  <si>
    <t>Long-term liabilities</t>
  </si>
  <si>
    <t>Current liabilities</t>
  </si>
  <si>
    <t>Total assets:</t>
  </si>
  <si>
    <t>% Change</t>
  </si>
  <si>
    <t>Changes</t>
  </si>
  <si>
    <t>Financing Options for Expansion</t>
  </si>
  <si>
    <t>Granite City Books</t>
  </si>
  <si>
    <t>Options</t>
  </si>
  <si>
    <t>Blank Scenario</t>
  </si>
  <si>
    <t>Long Term Debt Financing</t>
  </si>
  <si>
    <t>Balanced Financing</t>
  </si>
  <si>
    <t>Preferred Stock Financing</t>
  </si>
  <si>
    <t>Common Stock Financing</t>
  </si>
  <si>
    <t>Blank</t>
  </si>
  <si>
    <t>Created by Hornung, Cheryl on 10/13/2022</t>
  </si>
  <si>
    <t>Created by Hornung, Cheryl on 10/13/2022
Modified by Hornung, Cheryl on 10/13/2022</t>
  </si>
  <si>
    <t>Scenario Summary</t>
  </si>
  <si>
    <t>Changing Cells:</t>
  </si>
  <si>
    <t>Current Values:</t>
  </si>
  <si>
    <t>Result Cells:</t>
  </si>
  <si>
    <t>Notes:  Current Values column represents values of changing cells at</t>
  </si>
  <si>
    <t>time Scenario Summary Report was created.  Changing cells for each</t>
  </si>
  <si>
    <t>scenario are highlighted in gray.</t>
  </si>
  <si>
    <t>FinancingOption</t>
  </si>
  <si>
    <t>AssetsChange</t>
  </si>
  <si>
    <t>LongTermDebtChange</t>
  </si>
  <si>
    <t>CommonStockChange</t>
  </si>
  <si>
    <t>PreferredStockChange</t>
  </si>
  <si>
    <t>TotalLiabilitiesChange</t>
  </si>
  <si>
    <t>TotalEquityChange</t>
  </si>
  <si>
    <t>Debt2EquityRatio</t>
  </si>
  <si>
    <t>LongDebt2EquityRatio</t>
  </si>
  <si>
    <t>Debt2CommonEquityRatio</t>
  </si>
  <si>
    <t>LongDebt2CommonEquityRatio</t>
  </si>
  <si>
    <t>Common2PreferredEquityRatio</t>
  </si>
  <si>
    <t>Scenario Pivot Table: Financing Options for Expansion</t>
  </si>
  <si>
    <t>Result Cells</t>
  </si>
  <si>
    <t>Financing Options</t>
  </si>
  <si>
    <t>(all $ values shown in thousands of dollars)</t>
  </si>
  <si>
    <t>Scenario PivotTable</t>
  </si>
  <si>
    <t>Create a professional-looking Scenario Summary report that shows all the results cells listed in the table above. Make it so that you can quickly and easily hide or show the row containing the Scenario Name changing cell, and the column containing the Current Values.</t>
  </si>
  <si>
    <t>Create a professional-looking Scenario PivotTable that shows all the result cells listed in the Result Cells Range Name Table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</si>
</sst>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164" formatCode="_(&quot;$&quot;#,##0_);_(&quot;$&quot;\-#,##0_);_(\ &quot;-&quot;??_)"/>
    <numFmt numFmtId="165" formatCode="0.00%_);;_(\ &quot;-&quot;??_)"/>
    <numFmt numFmtId="166" formatCode="0.00%_);_(\-0.00%_);_(\ &quot;-&quot;??_)"/>
  </numFmts>
  <fonts count="25" x14ac:knownFonts="1">
    <font>
      <sz val="11"/>
      <color theme="1"/>
      <name val="Calibri"/>
      <family val="2"/>
      <scheme val="minor"/>
    </font>
    <font>
      <sz val="11"/>
      <color theme="1"/>
      <name val="Arial"/>
      <family val="2"/>
    </font>
    <font>
      <sz val="14"/>
      <color theme="1"/>
      <name val="Arial"/>
      <family val="2"/>
    </font>
    <font>
      <b/>
      <u/>
      <sz val="14"/>
      <color theme="1"/>
      <name val="Arial"/>
      <family val="2"/>
    </font>
    <font>
      <b/>
      <sz val="14"/>
      <color theme="1"/>
      <name val="Arial"/>
      <family val="2"/>
    </font>
    <font>
      <b/>
      <sz val="22"/>
      <color theme="1"/>
      <name val="Arial"/>
      <family val="2"/>
    </font>
    <font>
      <u/>
      <sz val="11"/>
      <color theme="10"/>
      <name val="Calibri"/>
      <family val="2"/>
      <scheme val="minor"/>
    </font>
    <font>
      <sz val="12"/>
      <color theme="1"/>
      <name val="Arial"/>
      <family val="2"/>
    </font>
    <font>
      <sz val="12"/>
      <color rgb="FF333333"/>
      <name val="Arial"/>
      <family val="2"/>
    </font>
    <font>
      <u/>
      <sz val="22"/>
      <color theme="10"/>
      <name val="Arial"/>
      <family val="2"/>
    </font>
    <font>
      <sz val="11"/>
      <color theme="1"/>
      <name val="Amasis MT Pro"/>
      <family val="1"/>
    </font>
    <font>
      <b/>
      <sz val="16"/>
      <color theme="1"/>
      <name val="Amasis MT Pro"/>
      <family val="1"/>
    </font>
    <font>
      <b/>
      <sz val="12"/>
      <color theme="1"/>
      <name val="Amasis MT Pro"/>
      <family val="1"/>
    </font>
    <font>
      <sz val="11"/>
      <color theme="1"/>
      <name val="Calibri"/>
      <family val="2"/>
      <scheme val="minor"/>
    </font>
    <font>
      <b/>
      <sz val="11"/>
      <color theme="1"/>
      <name val="Amasis MT Pro"/>
      <family val="1"/>
    </font>
    <font>
      <sz val="11"/>
      <color rgb="FF0000FF"/>
      <name val="Amasis MT Pro"/>
      <family val="1"/>
    </font>
    <font>
      <b/>
      <sz val="12"/>
      <color theme="1"/>
      <name val="Amasis MT Pro"/>
      <family val="1"/>
    </font>
    <font>
      <b/>
      <sz val="12"/>
      <color indexed="9"/>
      <name val="Calibri"/>
      <family val="2"/>
      <scheme val="minor"/>
    </font>
    <font>
      <b/>
      <sz val="11"/>
      <color indexed="8"/>
      <name val="Calibri"/>
      <family val="2"/>
      <scheme val="minor"/>
    </font>
    <font>
      <b/>
      <sz val="11"/>
      <color indexed="18"/>
      <name val="Calibri"/>
      <family val="2"/>
      <scheme val="minor"/>
    </font>
    <font>
      <sz val="10"/>
      <color indexed="9"/>
      <name val="Calibri"/>
      <family val="2"/>
      <scheme val="minor"/>
    </font>
    <font>
      <sz val="8"/>
      <color theme="1"/>
      <name val="Calibri"/>
      <family val="2"/>
      <scheme val="minor"/>
    </font>
    <font>
      <sz val="18"/>
      <color theme="1"/>
      <name val="Arial"/>
      <family val="2"/>
    </font>
    <font>
      <sz val="12"/>
      <name val="Arial"/>
      <family val="2"/>
    </font>
    <font>
      <b/>
      <sz val="14"/>
      <color theme="1"/>
      <name val="Calibri"/>
      <family val="2"/>
      <scheme val="minor"/>
    </font>
  </fonts>
  <fills count="9">
    <fill>
      <patternFill patternType="none"/>
    </fill>
    <fill>
      <patternFill patternType="gray125"/>
    </fill>
    <fill>
      <patternFill patternType="solid">
        <fgColor rgb="FFF7FABC"/>
        <bgColor indexed="64"/>
      </patternFill>
    </fill>
    <fill>
      <patternFill patternType="solid">
        <fgColor theme="8" tint="0.79998168889431442"/>
        <bgColor indexed="64"/>
      </patternFill>
    </fill>
    <fill>
      <patternFill patternType="solid">
        <fgColor rgb="FFCCECFF"/>
        <bgColor indexed="64"/>
      </patternFill>
    </fill>
    <fill>
      <patternFill patternType="solid">
        <fgColor indexed="20"/>
        <bgColor indexed="24"/>
      </patternFill>
    </fill>
    <fill>
      <patternFill patternType="solid">
        <fgColor indexed="22"/>
        <bgColor indexed="24"/>
      </patternFill>
    </fill>
    <fill>
      <patternFill patternType="solid">
        <fgColor indexed="22"/>
        <bgColor indexed="7"/>
      </patternFill>
    </fill>
    <fill>
      <patternFill patternType="solid">
        <fgColor rgb="FFFFFFCC"/>
        <bgColor indexed="64"/>
      </patternFill>
    </fill>
  </fills>
  <borders count="12">
    <border>
      <left/>
      <right/>
      <top/>
      <bottom/>
      <diagonal/>
    </border>
    <border>
      <left/>
      <right style="medium">
        <color indexed="64"/>
      </right>
      <top/>
      <bottom style="medium">
        <color indexed="64"/>
      </bottom>
      <diagonal/>
    </border>
    <border>
      <left style="medium">
        <color indexed="64"/>
      </left>
      <right/>
      <top/>
      <bottom style="medium">
        <color indexed="64"/>
      </bottom>
      <diagonal/>
    </border>
    <border>
      <left/>
      <right style="medium">
        <color indexed="64"/>
      </right>
      <top/>
      <bottom/>
      <diagonal/>
    </border>
    <border>
      <left style="medium">
        <color indexed="64"/>
      </left>
      <right/>
      <top/>
      <bottom/>
      <diagonal/>
    </border>
    <border>
      <left/>
      <right style="medium">
        <color indexed="64"/>
      </right>
      <top style="medium">
        <color indexed="64"/>
      </top>
      <bottom/>
      <diagonal/>
    </border>
    <border>
      <left style="medium">
        <color indexed="64"/>
      </left>
      <right/>
      <top style="medium">
        <color indexed="64"/>
      </top>
      <bottom/>
      <diagonal/>
    </border>
    <border>
      <left/>
      <right/>
      <top style="thin">
        <color indexed="64"/>
      </top>
      <bottom style="thin">
        <color indexed="64"/>
      </bottom>
      <diagonal/>
    </border>
    <border>
      <left/>
      <right/>
      <top/>
      <bottom style="thin">
        <color indexed="64"/>
      </bottom>
      <diagonal/>
    </border>
    <border>
      <left/>
      <right/>
      <top style="medium">
        <color indexed="64"/>
      </top>
      <bottom/>
      <diagonal/>
    </border>
    <border>
      <left/>
      <right/>
      <top/>
      <bottom style="medium">
        <color indexed="64"/>
      </bottom>
      <diagonal/>
    </border>
    <border>
      <left/>
      <right/>
      <top style="thin">
        <color indexed="64"/>
      </top>
      <bottom style="double">
        <color indexed="64"/>
      </bottom>
      <diagonal/>
    </border>
  </borders>
  <cellStyleXfs count="4">
    <xf numFmtId="0" fontId="0" fillId="0" borderId="0"/>
    <xf numFmtId="0" fontId="6" fillId="0" borderId="0" applyNumberFormat="0" applyFill="0" applyBorder="0" applyAlignment="0" applyProtection="0"/>
    <xf numFmtId="44" fontId="13" fillId="0" borderId="0" applyFont="0" applyFill="0" applyBorder="0" applyAlignment="0" applyProtection="0"/>
    <xf numFmtId="9" fontId="13" fillId="0" borderId="0" applyFont="0" applyFill="0" applyBorder="0" applyAlignment="0" applyProtection="0"/>
  </cellStyleXfs>
  <cellXfs count="69">
    <xf numFmtId="0" fontId="0" fillId="0" borderId="0" xfId="0"/>
    <xf numFmtId="0" fontId="1" fillId="0" borderId="0" xfId="0" applyFont="1"/>
    <xf numFmtId="0" fontId="1" fillId="0" borderId="3" xfId="0" applyFont="1" applyBorder="1"/>
    <xf numFmtId="0" fontId="1" fillId="0" borderId="4" xfId="0" applyFont="1" applyBorder="1"/>
    <xf numFmtId="0" fontId="5" fillId="3" borderId="6" xfId="0" applyFont="1" applyFill="1" applyBorder="1" applyAlignment="1">
      <alignment horizontal="centerContinuous"/>
    </xf>
    <xf numFmtId="0" fontId="1" fillId="3" borderId="5" xfId="0" applyFont="1" applyFill="1" applyBorder="1" applyAlignment="1">
      <alignment horizontal="centerContinuous"/>
    </xf>
    <xf numFmtId="0" fontId="4" fillId="3" borderId="4" xfId="0" applyFont="1" applyFill="1" applyBorder="1"/>
    <xf numFmtId="0" fontId="4" fillId="3" borderId="4" xfId="0" applyFont="1" applyFill="1" applyBorder="1" applyAlignment="1">
      <alignment vertical="top"/>
    </xf>
    <xf numFmtId="0" fontId="3" fillId="3" borderId="4" xfId="0" applyFont="1" applyFill="1" applyBorder="1" applyAlignment="1">
      <alignment horizontal="center"/>
    </xf>
    <xf numFmtId="0" fontId="3" fillId="3" borderId="3" xfId="0" applyFont="1" applyFill="1" applyBorder="1" applyAlignment="1">
      <alignment horizontal="center"/>
    </xf>
    <xf numFmtId="0" fontId="7" fillId="0" borderId="3" xfId="0" applyFont="1" applyBorder="1" applyAlignment="1">
      <alignment wrapText="1"/>
    </xf>
    <xf numFmtId="0" fontId="2" fillId="2" borderId="3" xfId="0" applyFont="1" applyFill="1" applyBorder="1"/>
    <xf numFmtId="22" fontId="2" fillId="2" borderId="3" xfId="0" applyNumberFormat="1" applyFont="1" applyFill="1" applyBorder="1" applyAlignment="1">
      <alignment horizontal="left"/>
    </xf>
    <xf numFmtId="0" fontId="2" fillId="2" borderId="3" xfId="0" applyFont="1" applyFill="1" applyBorder="1" applyAlignment="1">
      <alignment wrapText="1"/>
    </xf>
    <xf numFmtId="0" fontId="10" fillId="4" borderId="0" xfId="0" applyFont="1" applyFill="1" applyAlignment="1">
      <alignment horizontal="centerContinuous"/>
    </xf>
    <xf numFmtId="0" fontId="10" fillId="0" borderId="0" xfId="0" applyFont="1"/>
    <xf numFmtId="0" fontId="11" fillId="4" borderId="0" xfId="0" applyFont="1" applyFill="1" applyAlignment="1">
      <alignment horizontal="centerContinuous"/>
    </xf>
    <xf numFmtId="0" fontId="12" fillId="4" borderId="0" xfId="0" applyFont="1" applyFill="1" applyAlignment="1">
      <alignment horizontal="centerContinuous"/>
    </xf>
    <xf numFmtId="0" fontId="14" fillId="4" borderId="0" xfId="0" applyFont="1" applyFill="1" applyAlignment="1">
      <alignment horizontal="center"/>
    </xf>
    <xf numFmtId="9" fontId="10" fillId="0" borderId="0" xfId="3" applyFont="1"/>
    <xf numFmtId="164" fontId="10" fillId="0" borderId="7" xfId="2" applyNumberFormat="1" applyFont="1" applyBorder="1"/>
    <xf numFmtId="164" fontId="10" fillId="0" borderId="0" xfId="2" applyNumberFormat="1" applyFont="1"/>
    <xf numFmtId="164" fontId="15" fillId="0" borderId="0" xfId="2" applyNumberFormat="1" applyFont="1"/>
    <xf numFmtId="164" fontId="10" fillId="0" borderId="0" xfId="2" applyNumberFormat="1" applyFont="1" applyBorder="1"/>
    <xf numFmtId="164" fontId="10" fillId="0" borderId="8" xfId="2" applyNumberFormat="1" applyFont="1" applyBorder="1"/>
    <xf numFmtId="165" fontId="10" fillId="0" borderId="0" xfId="3" applyNumberFormat="1" applyFont="1"/>
    <xf numFmtId="0" fontId="0" fillId="0" borderId="0" xfId="0" applyAlignment="1">
      <alignment wrapText="1"/>
    </xf>
    <xf numFmtId="0" fontId="17" fillId="5" borderId="8" xfId="0" applyFont="1" applyFill="1" applyBorder="1" applyAlignment="1">
      <alignment horizontal="left"/>
    </xf>
    <xf numFmtId="0" fontId="17" fillId="5" borderId="9" xfId="0" applyFont="1" applyFill="1" applyBorder="1" applyAlignment="1">
      <alignment horizontal="left"/>
    </xf>
    <xf numFmtId="0" fontId="0" fillId="0" borderId="7" xfId="0" applyBorder="1"/>
    <xf numFmtId="0" fontId="18" fillId="6" borderId="0" xfId="0" applyFont="1" applyFill="1" applyAlignment="1">
      <alignment horizontal="left"/>
    </xf>
    <xf numFmtId="0" fontId="19" fillId="6" borderId="7" xfId="0" applyFont="1" applyFill="1" applyBorder="1" applyAlignment="1">
      <alignment horizontal="left"/>
    </xf>
    <xf numFmtId="0" fontId="18" fillId="6" borderId="10" xfId="0" applyFont="1" applyFill="1" applyBorder="1" applyAlignment="1">
      <alignment horizontal="left"/>
    </xf>
    <xf numFmtId="0" fontId="20" fillId="5" borderId="9" xfId="0" applyFont="1" applyFill="1" applyBorder="1" applyAlignment="1">
      <alignment horizontal="right"/>
    </xf>
    <xf numFmtId="0" fontId="21" fillId="0" borderId="0" xfId="0" applyFont="1" applyAlignment="1">
      <alignment vertical="top" wrapText="1"/>
    </xf>
    <xf numFmtId="0" fontId="0" fillId="0" borderId="0" xfId="0" pivotButton="1"/>
    <xf numFmtId="0" fontId="0" fillId="0" borderId="0" xfId="0" applyAlignment="1">
      <alignment horizontal="left"/>
    </xf>
    <xf numFmtId="0" fontId="0" fillId="0" borderId="0" xfId="0" pivotButton="1" applyAlignment="1">
      <alignment wrapText="1"/>
    </xf>
    <xf numFmtId="0" fontId="0" fillId="0" borderId="0" xfId="0" applyAlignment="1">
      <alignment horizontal="centerContinuous"/>
    </xf>
    <xf numFmtId="166" fontId="10" fillId="0" borderId="8" xfId="3" applyNumberFormat="1" applyFont="1" applyBorder="1"/>
    <xf numFmtId="10" fontId="10" fillId="0" borderId="0" xfId="3" applyNumberFormat="1" applyFont="1"/>
    <xf numFmtId="166" fontId="10" fillId="0" borderId="0" xfId="3" applyNumberFormat="1" applyFont="1" applyBorder="1"/>
    <xf numFmtId="0" fontId="22" fillId="0" borderId="4" xfId="0" applyFont="1" applyBorder="1" applyAlignment="1">
      <alignment horizontal="center" vertical="center" wrapText="1"/>
    </xf>
    <xf numFmtId="0" fontId="20" fillId="5" borderId="8" xfId="0" applyFont="1" applyFill="1" applyBorder="1" applyAlignment="1">
      <alignment horizontal="center" wrapText="1"/>
    </xf>
    <xf numFmtId="0" fontId="20" fillId="5" borderId="8" xfId="0" applyFont="1" applyFill="1" applyBorder="1" applyAlignment="1">
      <alignment horizontal="center"/>
    </xf>
    <xf numFmtId="0" fontId="18" fillId="6" borderId="0" xfId="0" applyFont="1" applyFill="1" applyAlignment="1">
      <alignment horizontal="left" wrapText="1"/>
    </xf>
    <xf numFmtId="0" fontId="18" fillId="6" borderId="0" xfId="0" applyFont="1" applyFill="1" applyAlignment="1">
      <alignment horizontal="center" wrapText="1"/>
    </xf>
    <xf numFmtId="0" fontId="0" fillId="0" borderId="0" xfId="0" applyAlignment="1">
      <alignment horizontal="center" wrapText="1"/>
    </xf>
    <xf numFmtId="0" fontId="0" fillId="0" borderId="0" xfId="0" applyAlignment="1">
      <alignment horizontal="center" vertical="center" wrapText="1"/>
    </xf>
    <xf numFmtId="0" fontId="0" fillId="7" borderId="0" xfId="0" applyFill="1" applyAlignment="1">
      <alignment horizontal="center" vertical="center" wrapText="1"/>
    </xf>
    <xf numFmtId="164" fontId="0" fillId="0" borderId="0" xfId="0" applyNumberFormat="1" applyAlignment="1">
      <alignment horizontal="center" vertical="center"/>
    </xf>
    <xf numFmtId="164" fontId="0" fillId="7" borderId="0" xfId="0" applyNumberFormat="1" applyFill="1" applyAlignment="1">
      <alignment horizontal="center" vertical="center"/>
    </xf>
    <xf numFmtId="0" fontId="0" fillId="0" borderId="7" xfId="0" applyBorder="1" applyAlignment="1">
      <alignment horizontal="center" vertical="center"/>
    </xf>
    <xf numFmtId="165" fontId="0" fillId="0" borderId="0" xfId="0" applyNumberFormat="1" applyAlignment="1">
      <alignment horizontal="center" vertical="center"/>
    </xf>
    <xf numFmtId="165" fontId="0" fillId="0" borderId="10" xfId="0" applyNumberFormat="1" applyBorder="1" applyAlignment="1">
      <alignment horizontal="center" vertical="center"/>
    </xf>
    <xf numFmtId="0" fontId="24" fillId="0" borderId="0" xfId="0" applyFont="1" applyAlignment="1">
      <alignment horizontal="centerContinuous"/>
    </xf>
    <xf numFmtId="0" fontId="9" fillId="0" borderId="4" xfId="1" applyFont="1" applyBorder="1" applyAlignment="1">
      <alignment vertical="center"/>
    </xf>
    <xf numFmtId="0" fontId="7" fillId="0" borderId="3" xfId="0" applyFont="1" applyBorder="1" applyAlignment="1">
      <alignment vertical="center"/>
    </xf>
    <xf numFmtId="0" fontId="8" fillId="0" borderId="3" xfId="0" applyFont="1" applyBorder="1" applyAlignment="1">
      <alignment vertical="center" wrapText="1"/>
    </xf>
    <xf numFmtId="0" fontId="23" fillId="0" borderId="3" xfId="0" applyFont="1" applyBorder="1" applyAlignment="1">
      <alignment vertical="center" wrapText="1"/>
    </xf>
    <xf numFmtId="0" fontId="9" fillId="0" borderId="2" xfId="1" applyFont="1" applyBorder="1" applyAlignment="1">
      <alignment vertical="center"/>
    </xf>
    <xf numFmtId="0" fontId="8" fillId="0" borderId="1" xfId="0" applyFont="1" applyBorder="1" applyAlignment="1">
      <alignment vertical="center" wrapText="1"/>
    </xf>
    <xf numFmtId="164" fontId="15" fillId="8" borderId="0" xfId="2" applyNumberFormat="1" applyFont="1" applyFill="1"/>
    <xf numFmtId="0" fontId="16" fillId="8" borderId="0" xfId="0" applyFont="1" applyFill="1" applyAlignment="1">
      <alignment horizontal="centerContinuous"/>
    </xf>
    <xf numFmtId="0" fontId="10" fillId="0" borderId="0" xfId="0" applyFont="1" applyAlignment="1">
      <alignment horizontal="centerContinuous"/>
    </xf>
    <xf numFmtId="164" fontId="15" fillId="0" borderId="11" xfId="2" applyNumberFormat="1" applyFont="1" applyBorder="1"/>
    <xf numFmtId="164" fontId="15" fillId="8" borderId="11" xfId="2" applyNumberFormat="1" applyFont="1" applyFill="1" applyBorder="1"/>
    <xf numFmtId="164" fontId="10" fillId="0" borderId="11" xfId="2" applyNumberFormat="1" applyFont="1" applyBorder="1"/>
    <xf numFmtId="166" fontId="10" fillId="0" borderId="11" xfId="3" applyNumberFormat="1" applyFont="1" applyBorder="1"/>
  </cellXfs>
  <cellStyles count="4">
    <cellStyle name="Currency" xfId="2" builtinId="4"/>
    <cellStyle name="Hyperlink" xfId="1" builtinId="8"/>
    <cellStyle name="Normal" xfId="0" builtinId="0"/>
    <cellStyle name="Percent" xfId="3" builtinId="5"/>
  </cellStyles>
  <dxfs count="4">
    <dxf>
      <border>
        <top/>
        <bottom/>
        <horizontal/>
      </border>
    </dxf>
    <dxf>
      <font>
        <color auto="1"/>
      </font>
    </dxf>
    <dxf>
      <alignment wrapText="1"/>
    </dxf>
    <dxf>
      <alignment wrapText="1"/>
    </dxf>
  </dxfs>
  <tableStyles count="0" defaultTableStyle="TableStyleMedium2" defaultPivotStyle="PivotStyleLight16"/>
  <colors>
    <mruColors>
      <color rgb="FFFFFFCC"/>
      <color rgb="FF0000FF"/>
      <color rgb="FF19893C"/>
      <color rgb="FFCCCCFF"/>
      <color rgb="FFFFCCCC"/>
      <color rgb="FFCC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Hornung, Cheryl" id="{CA2CC06A-99B3-43DB-B27D-65AB276A41B8}" userId="Hornung, Cheryl" providerId="None"/>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ornung, Cheryl" refreshedDate="44849.743315162035" createdVersion="8" refreshedVersion="8" minRefreshableVersion="3" recordCount="5" xr:uid="{E964710E-D366-4CF4-A215-F152AD2EB4DB}">
  <cacheSource type="scenario"/>
  <cacheFields count="9">
    <cacheField name="FinancingOption,AssetsChange,LongTermDebtChange,$C$13:$C$14" numFmtId="0">
      <sharedItems containsNonDate="0" count="5">
        <s v="Blank"/>
        <s v="Long Term Debt Financing"/>
        <s v="Common Stock Financing"/>
        <s v="Preferred Stock Financing"/>
        <s v="Balanced Financing"/>
      </sharedItems>
    </cacheField>
    <cacheField name="FinancingOption,AssetsChange,$" numFmtId="0">
      <sharedItems containsNonDate="0" count="1">
        <s v="Hornung, Cheryl"/>
      </sharedItems>
    </cacheField>
    <cacheField name="res TotalLiabilitiesChange" numFmtId="0">
      <sharedItems containsSemiMixedTypes="0" containsNonDate="0" containsString="0" containsNumber="1" containsInteger="1" minValue="-27" maxValue="2473" count="3">
        <n v="-27"/>
        <n v="2473"/>
        <n v="973"/>
      </sharedItems>
    </cacheField>
    <cacheField name="res TotalEquityChange" numFmtId="0">
      <sharedItems containsSemiMixedTypes="0" containsNonDate="0" containsString="0" containsNumber="1" containsInteger="1" minValue="27" maxValue="2527" count="3">
        <n v="27"/>
        <n v="2527"/>
        <n v="1527"/>
      </sharedItems>
    </cacheField>
    <cacheField name="res Debt2EquityRatio" numFmtId="0">
      <sharedItems containsSemiMixedTypes="0" containsNonDate="0" containsString="0" containsNumber="1" minValue="0.20412844036697247" maxValue="2.31811797752809" count="4">
        <n v="0.5625"/>
        <n v="2.31811797752809"/>
        <n v="0.20412844036697247"/>
        <n v="0.61593707250342"/>
      </sharedItems>
    </cacheField>
    <cacheField name="res LongDebt2EquityRatio" numFmtId="0">
      <sharedItems containsSemiMixedTypes="0" containsNonDate="0" containsString="0" containsNumber="1" minValue="0.14016309887869521" maxValue="2.1418539325842696" count="4">
        <n v="0.3862359550561798"/>
        <n v="2.1418539325842696"/>
        <n v="0.14016309887869521"/>
        <n v="0.53009575923392616"/>
      </sharedItems>
    </cacheField>
    <cacheField name="res Debt2CommonEquityRatio" numFmtId="0">
      <sharedItems containsSemiMixedTypes="0" containsNonDate="0" containsString="0" containsNumber="1" minValue="0.22885714285714287" maxValue="3.3010000000000002" count="4">
        <n v="0.80100000000000005"/>
        <n v="3.3010000000000002"/>
        <n v="0.22885714285714287"/>
        <n v="1.0291428571428571"/>
      </sharedItems>
    </cacheField>
    <cacheField name="res LongDebt2CommonEquityRatio" numFmtId="0">
      <sharedItems containsSemiMixedTypes="0" containsNonDate="0" containsString="0" containsNumber="1" minValue="0.15714285714285714" maxValue="3.05" count="4">
        <n v="0.55000000000000004"/>
        <n v="3.05"/>
        <n v="0.15714285714285714"/>
        <n v="0.88571428571428568"/>
      </sharedItems>
    </cacheField>
    <cacheField name="res Common2PreferredEquityRati" numFmtId="0">
      <sharedItems containsSemiMixedTypes="0" containsNonDate="0" containsString="0" containsNumber="1" minValue="0" maxValue="2.3333333333333335" count="3">
        <n v="0"/>
        <n v="0.4"/>
        <n v="2.3333333333333335"/>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
  <r>
    <x v="0"/>
    <x v="0"/>
    <x v="0"/>
    <x v="0"/>
    <x v="0"/>
    <x v="0"/>
    <x v="0"/>
    <x v="0"/>
    <x v="0"/>
  </r>
  <r>
    <x v="1"/>
    <x v="0"/>
    <x v="1"/>
    <x v="0"/>
    <x v="1"/>
    <x v="1"/>
    <x v="1"/>
    <x v="1"/>
    <x v="0"/>
  </r>
  <r>
    <x v="2"/>
    <x v="0"/>
    <x v="0"/>
    <x v="1"/>
    <x v="2"/>
    <x v="2"/>
    <x v="2"/>
    <x v="2"/>
    <x v="0"/>
  </r>
  <r>
    <x v="3"/>
    <x v="0"/>
    <x v="0"/>
    <x v="1"/>
    <x v="2"/>
    <x v="2"/>
    <x v="0"/>
    <x v="0"/>
    <x v="1"/>
  </r>
  <r>
    <x v="4"/>
    <x v="0"/>
    <x v="2"/>
    <x v="2"/>
    <x v="3"/>
    <x v="3"/>
    <x v="3"/>
    <x v="3"/>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9CE5DFB-9810-4679-B8F7-6F76EE182335}" name="PivotTable" cacheId="0" dataOnRows="1" applyNumberFormats="0" applyBorderFormats="0" applyFontFormats="0" applyPatternFormats="0" applyAlignmentFormats="0" applyWidthHeightFormats="1" dataCaption="Result Cells" updatedVersion="8" minRefreshableVersion="3" useAutoFormatting="1" rowGrandTotals="0" colGrandTotals="0" itemPrintTitles="1" createdVersion="8" indent="0" outline="1" outlineData="1" multipleFieldFilters="0" colHeaderCaption="Financing Options" fieldListSortAscending="1">
  <location ref="A5:E13" firstHeaderRow="1" firstDataRow="2" firstDataCol="1"/>
  <pivotFields count="9">
    <pivotField axis="axisCol" showAll="0" defaultSubtotal="0">
      <items count="5">
        <item x="4"/>
        <item h="1" x="0"/>
        <item x="2"/>
        <item x="1"/>
        <item x="3"/>
      </items>
    </pivotField>
    <pivotField name=" " showAll="0">
      <items count="2">
        <item x="0"/>
        <item t="default"/>
      </items>
    </pivotField>
    <pivotField dataField="1" showAll="0"/>
    <pivotField dataField="1" showAll="0"/>
    <pivotField dataField="1" showAll="0"/>
    <pivotField dataField="1" showAll="0"/>
    <pivotField dataField="1" showAll="0"/>
    <pivotField dataField="1" showAll="0"/>
    <pivotField dataField="1" showAll="0"/>
  </pivotFields>
  <rowFields count="1">
    <field x="-2"/>
  </rowFields>
  <rowItems count="7">
    <i>
      <x/>
    </i>
    <i i="1">
      <x v="1"/>
    </i>
    <i i="2">
      <x v="2"/>
    </i>
    <i i="3">
      <x v="3"/>
    </i>
    <i i="4">
      <x v="4"/>
    </i>
    <i i="5">
      <x v="5"/>
    </i>
    <i i="6">
      <x v="6"/>
    </i>
  </rowItems>
  <colFields count="1">
    <field x="0"/>
  </colFields>
  <colItems count="4">
    <i>
      <x/>
    </i>
    <i>
      <x v="2"/>
    </i>
    <i>
      <x v="3"/>
    </i>
    <i>
      <x v="4"/>
    </i>
  </colItems>
  <dataFields count="7">
    <dataField name="TotalLiabilitiesChange" fld="2" baseField="0" baseItem="0"/>
    <dataField name="TotalEquityChange" fld="3" baseField="0" baseItem="0"/>
    <dataField name="Debt2EquityRatio" fld="4" baseField="0" baseItem="0"/>
    <dataField name="LongDebt2EquityRatio" fld="5" baseField="0" baseItem="0"/>
    <dataField name="Debt2CommonEquityRatio" fld="6" baseField="0" baseItem="0"/>
    <dataField name="LongDebt2CommonEquityRatio" fld="7" baseField="0" baseItem="0"/>
    <dataField name="Common2PreferredEquityRatio" fld="8" baseField="0" baseItem="0"/>
  </dataFields>
  <formats count="4">
    <format dxfId="3">
      <pivotArea dataOnly="0" labelOnly="1" fieldPosition="0">
        <references count="1">
          <reference field="0" count="0"/>
        </references>
      </pivotArea>
    </format>
    <format dxfId="2">
      <pivotArea field="0" type="button" dataOnly="0" labelOnly="1" outline="0" axis="axisCol" fieldPosition="0"/>
    </format>
    <format dxfId="1">
      <pivotArea collapsedLevelsAreSubtotals="1" fieldPosition="0">
        <references count="1">
          <reference field="4294967294" count="2">
            <x v="0"/>
            <x v="1"/>
          </reference>
        </references>
      </pivotArea>
    </format>
    <format dxfId="0">
      <pivotArea collapsedLevelsAreSubtotals="1" fieldPosition="0">
        <references count="1">
          <reference field="4294967294" count="2">
            <x v="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4" dT="2022-10-13T06:07:23.39" personId="{CA2CC06A-99B3-43DB-B27D-65AB276A41B8}" id="{DCAE990E-6F4C-4109-98A0-6D6AD94C67AD}">
    <text>Attention: There are different Scenarios on this worksheet. To access the Scenario Manager, press Alt, a, w, s.</text>
  </threadedComment>
  <threadedComment ref="B4" dT="2022-10-13T06:09:26.64" personId="{CA2CC06A-99B3-43DB-B27D-65AB276A41B8}" id="{A9416A8A-122A-4994-9972-EC6305B145BF}" parentId="{DCAE990E-6F4C-4109-98A0-6D6AD94C67AD}">
    <text>To Grader: I know I have a small space at the end of my values. Please don't take points off, because this was a stylistic choice because having values that close to the edge puts me on edge ☺️</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E8AF63-C520-431D-8DDE-8F76518DEA9C}">
  <sheetPr codeName="Sheet1"/>
  <dimension ref="A1:B11"/>
  <sheetViews>
    <sheetView tabSelected="1" zoomScale="80" zoomScaleNormal="80" workbookViewId="0">
      <selection activeCell="B4" sqref="B4"/>
    </sheetView>
  </sheetViews>
  <sheetFormatPr defaultColWidth="8.7265625" defaultRowHeight="14.25" x14ac:dyDescent="0.65"/>
  <cols>
    <col min="1" max="1" width="39.6796875" style="1" customWidth="1"/>
    <col min="2" max="2" width="131.7265625" style="1" customWidth="1"/>
    <col min="3" max="16384" width="8.7265625" style="1"/>
  </cols>
  <sheetData>
    <row r="1" spans="1:2" ht="27.75" x14ac:dyDescent="1.1499999999999999">
      <c r="A1" s="4" t="s">
        <v>10</v>
      </c>
      <c r="B1" s="5"/>
    </row>
    <row r="2" spans="1:2" x14ac:dyDescent="0.65">
      <c r="A2" s="3"/>
      <c r="B2" s="2"/>
    </row>
    <row r="3" spans="1:2" ht="18" x14ac:dyDescent="0.8">
      <c r="A3" s="6" t="s">
        <v>7</v>
      </c>
      <c r="B3" s="11" t="s">
        <v>6</v>
      </c>
    </row>
    <row r="4" spans="1:2" ht="18" x14ac:dyDescent="0.8">
      <c r="A4" s="6" t="s">
        <v>5</v>
      </c>
      <c r="B4" s="12">
        <v>44849.820647685185</v>
      </c>
    </row>
    <row r="5" spans="1:2" ht="18" x14ac:dyDescent="0.8">
      <c r="A5" s="7" t="s">
        <v>4</v>
      </c>
      <c r="B5" s="13" t="s">
        <v>11</v>
      </c>
    </row>
    <row r="6" spans="1:2" ht="137.25" x14ac:dyDescent="0.65">
      <c r="A6" s="42" t="s">
        <v>8</v>
      </c>
      <c r="B6" s="10" t="s">
        <v>9</v>
      </c>
    </row>
    <row r="7" spans="1:2" ht="18" x14ac:dyDescent="0.8">
      <c r="A7" s="8" t="s">
        <v>3</v>
      </c>
      <c r="B7" s="9" t="s">
        <v>2</v>
      </c>
    </row>
    <row r="8" spans="1:2" ht="38.9" customHeight="1" x14ac:dyDescent="0.65">
      <c r="A8" s="56" t="s">
        <v>1</v>
      </c>
      <c r="B8" s="57" t="s">
        <v>0</v>
      </c>
    </row>
    <row r="9" spans="1:2" ht="110.9" customHeight="1" x14ac:dyDescent="0.65">
      <c r="A9" s="56" t="s">
        <v>32</v>
      </c>
      <c r="B9" s="58" t="s">
        <v>12</v>
      </c>
    </row>
    <row r="10" spans="1:2" ht="110.9" customHeight="1" x14ac:dyDescent="0.65">
      <c r="A10" s="56" t="s">
        <v>41</v>
      </c>
      <c r="B10" s="59" t="s">
        <v>65</v>
      </c>
    </row>
    <row r="11" spans="1:2" ht="52.5" customHeight="1" thickBot="1" x14ac:dyDescent="0.8">
      <c r="A11" s="60" t="s">
        <v>64</v>
      </c>
      <c r="B11" s="61" t="s">
        <v>66</v>
      </c>
    </row>
  </sheetData>
  <hyperlinks>
    <hyperlink ref="A8" location="Documentation!A1" display="Documentation" xr:uid="{968E99E0-8384-4C32-A987-5027981C0775}"/>
    <hyperlink ref="A9" location="Options!A1" display="Options" xr:uid="{9C37FDF5-F21D-4EB5-B2D6-9D9EB01AD44B}"/>
    <hyperlink ref="A10" location="'Scenario Summary'!A1" display="Scenario Summary" xr:uid="{80B2D601-8D63-4F6A-BBDF-5F50EF6EB11B}"/>
    <hyperlink ref="A11" location="'Scenario PivotTable'!A1" display="Scenario PivotTable" xr:uid="{437641CF-5D31-4ABA-942D-4E8C22467668}"/>
  </hyperlinks>
  <pageMargins left="0.7" right="0.7" top="0.75" bottom="0.75" header="0.3" footer="0.3"/>
  <pageSetup orientation="portrait" horizontalDpi="4294967293" verticalDpi="0" r:id="rId1"/>
  <headerFooter>
    <oddHeader>&amp;CCheryl Hornung</oddHead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F8921F-ECC1-4328-ABFB-E600B1B611E2}">
  <sheetPr codeName="Sheet2"/>
  <dimension ref="A1:H24"/>
  <sheetViews>
    <sheetView workbookViewId="0"/>
  </sheetViews>
  <sheetFormatPr defaultRowHeight="14.5" x14ac:dyDescent="0.7"/>
  <cols>
    <col min="1" max="1" width="31.26953125" style="15" bestFit="1" customWidth="1"/>
    <col min="2" max="6" width="11.90625" style="15" customWidth="1"/>
    <col min="7" max="16384" width="8.7265625" style="15"/>
  </cols>
  <sheetData>
    <row r="1" spans="1:8" ht="21" x14ac:dyDescent="1">
      <c r="A1" s="16" t="s">
        <v>31</v>
      </c>
      <c r="B1" s="14"/>
      <c r="C1" s="14"/>
      <c r="D1" s="14"/>
      <c r="E1" s="14"/>
      <c r="F1" s="14"/>
    </row>
    <row r="2" spans="1:8" ht="15.75" x14ac:dyDescent="0.75">
      <c r="A2" s="17" t="s">
        <v>30</v>
      </c>
      <c r="B2" s="14"/>
      <c r="C2" s="14"/>
      <c r="D2" s="14"/>
      <c r="E2" s="14"/>
      <c r="F2" s="14"/>
    </row>
    <row r="4" spans="1:8" ht="15.75" x14ac:dyDescent="0.75">
      <c r="A4" s="63" t="s">
        <v>34</v>
      </c>
      <c r="B4" s="63"/>
      <c r="C4" s="63"/>
      <c r="D4" s="63"/>
      <c r="E4" s="63"/>
      <c r="F4" s="63"/>
    </row>
    <row r="6" spans="1:8" x14ac:dyDescent="0.7">
      <c r="A6" s="64" t="s">
        <v>63</v>
      </c>
      <c r="B6" s="64"/>
      <c r="C6" s="64"/>
      <c r="D6" s="64"/>
      <c r="E6" s="64"/>
      <c r="F6" s="64"/>
    </row>
    <row r="7" spans="1:8" x14ac:dyDescent="0.7">
      <c r="B7" s="18">
        <v>2022</v>
      </c>
      <c r="C7" s="18" t="s">
        <v>29</v>
      </c>
      <c r="D7" s="18">
        <v>2023</v>
      </c>
      <c r="F7" s="18" t="s">
        <v>28</v>
      </c>
    </row>
    <row r="8" spans="1:8" ht="15.25" thickBot="1" x14ac:dyDescent="0.85">
      <c r="A8" s="15" t="s">
        <v>27</v>
      </c>
      <c r="B8" s="65">
        <v>2225</v>
      </c>
      <c r="C8" s="66">
        <v>2500</v>
      </c>
      <c r="D8" s="67">
        <f>SUM(B8,C8)</f>
        <v>4725</v>
      </c>
      <c r="F8" s="68">
        <f>IFERROR(C8/B8, 0)</f>
        <v>1.1235955056179776</v>
      </c>
      <c r="G8" s="40"/>
    </row>
    <row r="9" spans="1:8" ht="15.25" thickTop="1" x14ac:dyDescent="0.7">
      <c r="B9" s="21"/>
      <c r="C9" s="21"/>
      <c r="D9" s="23"/>
      <c r="F9" s="41">
        <f t="shared" ref="F9:F17" si="0">IFERROR(C9/B9, 0)</f>
        <v>0</v>
      </c>
      <c r="G9" s="40"/>
    </row>
    <row r="10" spans="1:8" x14ac:dyDescent="0.7">
      <c r="A10" s="15" t="s">
        <v>26</v>
      </c>
      <c r="B10" s="22">
        <v>278</v>
      </c>
      <c r="C10" s="22">
        <v>-27</v>
      </c>
      <c r="D10" s="23">
        <f t="shared" ref="D10:D11" si="1">SUM(B10,C10)</f>
        <v>251</v>
      </c>
      <c r="F10" s="41">
        <f t="shared" si="0"/>
        <v>-9.7122302158273388E-2</v>
      </c>
      <c r="G10" s="40"/>
      <c r="H10" s="19"/>
    </row>
    <row r="11" spans="1:8" x14ac:dyDescent="0.7">
      <c r="A11" s="15" t="s">
        <v>25</v>
      </c>
      <c r="B11" s="22">
        <v>550</v>
      </c>
      <c r="C11" s="62">
        <v>2500</v>
      </c>
      <c r="D11" s="24">
        <f t="shared" si="1"/>
        <v>3050</v>
      </c>
      <c r="F11" s="41">
        <f t="shared" si="0"/>
        <v>4.5454545454545459</v>
      </c>
      <c r="G11" s="40"/>
    </row>
    <row r="12" spans="1:8" x14ac:dyDescent="0.7">
      <c r="A12" s="15" t="s">
        <v>24</v>
      </c>
      <c r="B12" s="20">
        <f t="shared" ref="B12:C12" si="2">SUM(B10,B11)</f>
        <v>828</v>
      </c>
      <c r="C12" s="20">
        <f t="shared" si="2"/>
        <v>2473</v>
      </c>
      <c r="D12" s="20">
        <f>SUM(D10,D11)</f>
        <v>3301</v>
      </c>
      <c r="F12" s="39">
        <f t="shared" si="0"/>
        <v>2.9867149758454108</v>
      </c>
      <c r="G12" s="40"/>
    </row>
    <row r="13" spans="1:8" x14ac:dyDescent="0.7">
      <c r="A13" s="15" t="s">
        <v>23</v>
      </c>
      <c r="B13" s="22">
        <v>1000</v>
      </c>
      <c r="C13" s="62">
        <v>0</v>
      </c>
      <c r="D13" s="21">
        <f>SUM(B13,C13)</f>
        <v>1000</v>
      </c>
      <c r="F13" s="41">
        <f t="shared" si="0"/>
        <v>0</v>
      </c>
      <c r="G13" s="40"/>
    </row>
    <row r="14" spans="1:8" x14ac:dyDescent="0.7">
      <c r="A14" s="15" t="s">
        <v>22</v>
      </c>
      <c r="B14" s="22">
        <v>0</v>
      </c>
      <c r="C14" s="62">
        <v>0</v>
      </c>
      <c r="D14" s="21">
        <f t="shared" ref="D14:D15" si="3">SUM(B14,C14)</f>
        <v>0</v>
      </c>
      <c r="F14" s="41">
        <f t="shared" si="0"/>
        <v>0</v>
      </c>
      <c r="G14" s="40"/>
    </row>
    <row r="15" spans="1:8" x14ac:dyDescent="0.7">
      <c r="A15" s="15" t="s">
        <v>20</v>
      </c>
      <c r="B15" s="22">
        <v>397</v>
      </c>
      <c r="C15" s="22">
        <v>27</v>
      </c>
      <c r="D15" s="21">
        <f t="shared" si="3"/>
        <v>424</v>
      </c>
      <c r="F15" s="41">
        <f t="shared" si="0"/>
        <v>6.8010075566750636E-2</v>
      </c>
      <c r="G15" s="40"/>
    </row>
    <row r="16" spans="1:8" x14ac:dyDescent="0.7">
      <c r="A16" s="15" t="s">
        <v>19</v>
      </c>
      <c r="B16" s="20">
        <f>SUM(B13:B15)</f>
        <v>1397</v>
      </c>
      <c r="C16" s="20">
        <f t="shared" ref="C16:D16" si="4">SUM(C13:C15)</f>
        <v>27</v>
      </c>
      <c r="D16" s="20">
        <f t="shared" si="4"/>
        <v>1424</v>
      </c>
      <c r="F16" s="41">
        <f t="shared" si="0"/>
        <v>1.9327129563350035E-2</v>
      </c>
      <c r="G16" s="40"/>
    </row>
    <row r="17" spans="1:7" ht="15.25" thickBot="1" x14ac:dyDescent="0.85">
      <c r="A17" s="15" t="s">
        <v>18</v>
      </c>
      <c r="B17" s="67">
        <f>SUM(B16,B12)</f>
        <v>2225</v>
      </c>
      <c r="C17" s="67">
        <f t="shared" ref="C17:D17" si="5">SUM(C16,C12)</f>
        <v>2500</v>
      </c>
      <c r="D17" s="67">
        <f t="shared" si="5"/>
        <v>4725</v>
      </c>
      <c r="F17" s="68">
        <f t="shared" si="0"/>
        <v>1.1235955056179776</v>
      </c>
      <c r="G17" s="40"/>
    </row>
    <row r="18" spans="1:7" ht="15.25" thickTop="1" x14ac:dyDescent="0.7"/>
    <row r="20" spans="1:7" x14ac:dyDescent="0.7">
      <c r="A20" s="15" t="s">
        <v>17</v>
      </c>
      <c r="B20" s="25">
        <f>IFERROR(B12/B16, 0)</f>
        <v>0.59269863994273442</v>
      </c>
      <c r="C20" s="25"/>
      <c r="D20" s="25">
        <f>IFERROR(D12/D16, 0)</f>
        <v>2.31811797752809</v>
      </c>
    </row>
    <row r="21" spans="1:7" x14ac:dyDescent="0.7">
      <c r="A21" s="15" t="s">
        <v>16</v>
      </c>
      <c r="B21" s="25">
        <f>IFERROR(B11/B16, 0)</f>
        <v>0.39370078740157483</v>
      </c>
      <c r="C21" s="25"/>
      <c r="D21" s="25">
        <f t="shared" ref="D21" si="6">IFERROR(D11/D16, 0)</f>
        <v>2.1418539325842696</v>
      </c>
    </row>
    <row r="22" spans="1:7" x14ac:dyDescent="0.7">
      <c r="A22" s="15" t="s">
        <v>15</v>
      </c>
      <c r="B22" s="25">
        <f>IFERROR(B12/B13, 0)</f>
        <v>0.82799999999999996</v>
      </c>
      <c r="C22" s="25"/>
      <c r="D22" s="25">
        <f t="shared" ref="D22" si="7">IFERROR(D12/D13, 0)</f>
        <v>3.3010000000000002</v>
      </c>
    </row>
    <row r="23" spans="1:7" x14ac:dyDescent="0.7">
      <c r="A23" s="15" t="s">
        <v>14</v>
      </c>
      <c r="B23" s="25">
        <f>IFERROR(B11/B13, 0)</f>
        <v>0.55000000000000004</v>
      </c>
      <c r="C23" s="25"/>
      <c r="D23" s="25">
        <f t="shared" ref="D23" si="8">IFERROR(D11/D13, 0)</f>
        <v>3.05</v>
      </c>
    </row>
    <row r="24" spans="1:7" x14ac:dyDescent="0.7">
      <c r="A24" s="15" t="s">
        <v>13</v>
      </c>
      <c r="B24" s="25">
        <f>IFERROR(B13/B14, 0)</f>
        <v>0</v>
      </c>
      <c r="C24" s="25"/>
      <c r="D24" s="25">
        <f t="shared" ref="D24" si="9">IFERROR(D13/D14, 0)</f>
        <v>0</v>
      </c>
    </row>
  </sheetData>
  <scenarios current="1" show="1" sqref="C12 C16 D20:D24">
    <scenario name="Blank" locked="1" count="5" user="Hornung, Cheryl" comment="Created by Hornung, Cheryl on 10/13/2022">
      <inputCells r="A4" val="Blank Scenario"/>
      <inputCells r="C8" val="#"/>
      <inputCells r="C11" val="#"/>
      <inputCells r="C13" val="#"/>
      <inputCells r="C14" val="#"/>
    </scenario>
    <scenario name="Long Term Debt Financing" locked="1" count="5" user="Hornung, Cheryl" comment="Created by Hornung, Cheryl on 10/13/2022">
      <inputCells r="A4" val="Long Term Debt Financing"/>
      <inputCells r="C8" val="2500" numFmtId="164"/>
      <inputCells r="C11" val="2500" numFmtId="164"/>
      <inputCells r="C13" val="0" numFmtId="164"/>
      <inputCells r="C14" val="0" numFmtId="164"/>
    </scenario>
    <scenario name="Common Stock Financing" locked="1" count="5" user="Hornung, Cheryl" comment="Created by Hornung, Cheryl on 10/13/2022">
      <inputCells r="A4" val="Common Stock Financing"/>
      <inputCells r="C8" val="2500" numFmtId="164"/>
      <inputCells r="C11" val="0" numFmtId="164"/>
      <inputCells r="C13" val="2500" numFmtId="164"/>
      <inputCells r="C14" val="0" numFmtId="164"/>
    </scenario>
    <scenario name="Preferred Stock Financing" locked="1" count="5" user="Hornung, Cheryl" comment="Created by Hornung, Cheryl on 10/13/2022">
      <inputCells r="A4" val="Preferred Stock Financing"/>
      <inputCells r="C8" val="2500" numFmtId="164"/>
      <inputCells r="C11" val="0" numFmtId="164"/>
      <inputCells r="C13" val="0" numFmtId="164"/>
      <inputCells r="C14" val="2500" numFmtId="164"/>
    </scenario>
    <scenario name="Balanced Financing" locked="1" count="5" user="Hornung, Cheryl" comment="Created by Hornung, Cheryl on 10/13/2022_x000a_Modified by Hornung, Cheryl on 10/13/2022">
      <inputCells r="A4" val="Balanced Financing"/>
      <inputCells r="C8" val="2500" numFmtId="164"/>
      <inputCells r="C11" val="1000" numFmtId="164"/>
      <inputCells r="C13" val="750" numFmtId="164"/>
      <inputCells r="C14" val="750" numFmtId="164"/>
    </scenario>
  </scenarios>
  <pageMargins left="0.7" right="0.7" top="0.75" bottom="0.75" header="0.3" footer="0.3"/>
  <pageSetup orientation="portrait" horizontalDpi="4294967293" verticalDpi="0" r:id="rId1"/>
  <ignoredErrors>
    <ignoredError sqref="D12" formula="1"/>
  </ignoredErrors>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8A4A11-DE5C-4776-966F-E362CB9D7CED}">
  <sheetPr>
    <outlinePr summaryBelow="0"/>
  </sheetPr>
  <dimension ref="A1:H20"/>
  <sheetViews>
    <sheetView showGridLines="0" workbookViewId="0">
      <selection activeCell="A2" sqref="A2"/>
    </sheetView>
  </sheetViews>
  <sheetFormatPr defaultRowHeight="14.75" outlineLevelRow="2" outlineLevelCol="2" x14ac:dyDescent="0.75"/>
  <cols>
    <col min="2" max="2" width="27.1796875" bestFit="1" customWidth="1"/>
    <col min="3" max="3" width="13.26953125" hidden="1" customWidth="1" outlineLevel="2"/>
    <col min="4" max="4" width="9.76953125" hidden="1" customWidth="1" outlineLevel="2"/>
    <col min="5" max="5" width="14.5" customWidth="1" outlineLevel="1" collapsed="1"/>
    <col min="6" max="8" width="14.5" customWidth="1" outlineLevel="1"/>
  </cols>
  <sheetData>
    <row r="1" spans="1:8" ht="16" x14ac:dyDescent="0.8">
      <c r="A1" s="28" t="s">
        <v>41</v>
      </c>
      <c r="B1" s="28"/>
      <c r="C1" s="33"/>
      <c r="D1" s="33"/>
      <c r="E1" s="33"/>
      <c r="F1" s="33"/>
      <c r="G1" s="33"/>
      <c r="H1" s="33"/>
    </row>
    <row r="2" spans="1:8" ht="27.5" collapsed="1" x14ac:dyDescent="0.8">
      <c r="A2" s="27"/>
      <c r="B2" s="27"/>
      <c r="C2" s="44" t="s">
        <v>43</v>
      </c>
      <c r="D2" s="43" t="s">
        <v>38</v>
      </c>
      <c r="E2" s="43" t="s">
        <v>34</v>
      </c>
      <c r="F2" s="43" t="s">
        <v>37</v>
      </c>
      <c r="G2" s="43" t="s">
        <v>36</v>
      </c>
      <c r="H2" s="43" t="s">
        <v>35</v>
      </c>
    </row>
    <row r="3" spans="1:8" ht="44" hidden="1" outlineLevel="1" x14ac:dyDescent="0.75">
      <c r="A3" s="30"/>
      <c r="B3" s="30"/>
      <c r="D3" s="34" t="s">
        <v>39</v>
      </c>
      <c r="E3" s="34" t="s">
        <v>39</v>
      </c>
      <c r="F3" s="34" t="s">
        <v>39</v>
      </c>
      <c r="G3" s="34" t="s">
        <v>39</v>
      </c>
      <c r="H3" s="34" t="s">
        <v>40</v>
      </c>
    </row>
    <row r="4" spans="1:8" x14ac:dyDescent="0.75">
      <c r="A4" s="31" t="s">
        <v>42</v>
      </c>
      <c r="B4" s="31"/>
      <c r="C4" s="29"/>
      <c r="D4" s="29"/>
      <c r="E4" s="29"/>
      <c r="F4" s="29"/>
      <c r="G4" s="29"/>
      <c r="H4" s="29"/>
    </row>
    <row r="5" spans="1:8" s="47" customFormat="1" ht="29.5" outlineLevel="2" x14ac:dyDescent="0.75">
      <c r="A5" s="46"/>
      <c r="B5" s="45" t="s">
        <v>48</v>
      </c>
      <c r="C5" s="48" t="s">
        <v>35</v>
      </c>
      <c r="D5" s="49" t="s">
        <v>33</v>
      </c>
      <c r="E5" s="49" t="s">
        <v>34</v>
      </c>
      <c r="F5" s="49" t="s">
        <v>37</v>
      </c>
      <c r="G5" s="49" t="s">
        <v>36</v>
      </c>
      <c r="H5" s="49" t="s">
        <v>35</v>
      </c>
    </row>
    <row r="6" spans="1:8" outlineLevel="1" x14ac:dyDescent="0.75">
      <c r="A6" s="30"/>
      <c r="B6" s="30" t="s">
        <v>49</v>
      </c>
      <c r="C6" s="50">
        <v>2500</v>
      </c>
      <c r="D6" s="51" t="s">
        <v>21</v>
      </c>
      <c r="E6" s="51">
        <v>2500</v>
      </c>
      <c r="F6" s="51">
        <v>2500</v>
      </c>
      <c r="G6" s="51">
        <v>2500</v>
      </c>
      <c r="H6" s="51">
        <v>2500</v>
      </c>
    </row>
    <row r="7" spans="1:8" outlineLevel="1" x14ac:dyDescent="0.75">
      <c r="A7" s="30"/>
      <c r="B7" s="30" t="s">
        <v>50</v>
      </c>
      <c r="C7" s="50">
        <v>1000</v>
      </c>
      <c r="D7" s="51" t="s">
        <v>21</v>
      </c>
      <c r="E7" s="51">
        <v>2500</v>
      </c>
      <c r="F7" s="51">
        <v>0</v>
      </c>
      <c r="G7" s="51">
        <v>0</v>
      </c>
      <c r="H7" s="51">
        <v>1000</v>
      </c>
    </row>
    <row r="8" spans="1:8" outlineLevel="1" x14ac:dyDescent="0.75">
      <c r="A8" s="30"/>
      <c r="B8" s="30" t="s">
        <v>51</v>
      </c>
      <c r="C8" s="50">
        <v>750</v>
      </c>
      <c r="D8" s="51" t="s">
        <v>21</v>
      </c>
      <c r="E8" s="51">
        <v>0</v>
      </c>
      <c r="F8" s="51">
        <v>2500</v>
      </c>
      <c r="G8" s="51">
        <v>0</v>
      </c>
      <c r="H8" s="51">
        <v>750</v>
      </c>
    </row>
    <row r="9" spans="1:8" outlineLevel="1" x14ac:dyDescent="0.75">
      <c r="A9" s="30"/>
      <c r="B9" s="30" t="s">
        <v>52</v>
      </c>
      <c r="C9" s="50">
        <v>750</v>
      </c>
      <c r="D9" s="51" t="s">
        <v>21</v>
      </c>
      <c r="E9" s="51">
        <v>0</v>
      </c>
      <c r="F9" s="51">
        <v>0</v>
      </c>
      <c r="G9" s="51">
        <v>2500</v>
      </c>
      <c r="H9" s="51">
        <v>750</v>
      </c>
    </row>
    <row r="10" spans="1:8" x14ac:dyDescent="0.75">
      <c r="A10" s="31" t="s">
        <v>44</v>
      </c>
      <c r="B10" s="31"/>
      <c r="C10" s="52"/>
      <c r="D10" s="52"/>
      <c r="E10" s="52"/>
      <c r="F10" s="52"/>
      <c r="G10" s="52"/>
      <c r="H10" s="52"/>
    </row>
    <row r="11" spans="1:8" outlineLevel="1" x14ac:dyDescent="0.75">
      <c r="A11" s="30"/>
      <c r="B11" s="30" t="s">
        <v>53</v>
      </c>
      <c r="C11" s="50">
        <v>973</v>
      </c>
      <c r="D11" s="50">
        <v>-27</v>
      </c>
      <c r="E11" s="50">
        <v>2473</v>
      </c>
      <c r="F11" s="50">
        <v>-27</v>
      </c>
      <c r="G11" s="50">
        <v>-27</v>
      </c>
      <c r="H11" s="50">
        <v>973</v>
      </c>
    </row>
    <row r="12" spans="1:8" outlineLevel="1" x14ac:dyDescent="0.75">
      <c r="A12" s="30"/>
      <c r="B12" s="30" t="s">
        <v>54</v>
      </c>
      <c r="C12" s="50">
        <v>1527</v>
      </c>
      <c r="D12" s="50">
        <v>27</v>
      </c>
      <c r="E12" s="50">
        <v>27</v>
      </c>
      <c r="F12" s="50">
        <v>2527</v>
      </c>
      <c r="G12" s="50">
        <v>2527</v>
      </c>
      <c r="H12" s="50">
        <v>1527</v>
      </c>
    </row>
    <row r="13" spans="1:8" outlineLevel="1" x14ac:dyDescent="0.75">
      <c r="A13" s="30"/>
      <c r="B13" s="30" t="s">
        <v>55</v>
      </c>
      <c r="C13" s="53">
        <v>0.61593707250342</v>
      </c>
      <c r="D13" s="53">
        <v>0.5625</v>
      </c>
      <c r="E13" s="53">
        <v>2.31811797752809</v>
      </c>
      <c r="F13" s="53">
        <v>0.204128440366972</v>
      </c>
      <c r="G13" s="53">
        <v>0.204128440366972</v>
      </c>
      <c r="H13" s="53">
        <v>0.61593707250342</v>
      </c>
    </row>
    <row r="14" spans="1:8" outlineLevel="1" x14ac:dyDescent="0.75">
      <c r="A14" s="30"/>
      <c r="B14" s="30" t="s">
        <v>56</v>
      </c>
      <c r="C14" s="53">
        <v>0.53009575923392604</v>
      </c>
      <c r="D14" s="53">
        <v>0.38623595505618002</v>
      </c>
      <c r="E14" s="53">
        <v>2.14185393258427</v>
      </c>
      <c r="F14" s="53">
        <v>0.14016309887869499</v>
      </c>
      <c r="G14" s="53">
        <v>0.14016309887869499</v>
      </c>
      <c r="H14" s="53">
        <v>0.53009575923392604</v>
      </c>
    </row>
    <row r="15" spans="1:8" outlineLevel="1" x14ac:dyDescent="0.75">
      <c r="A15" s="30"/>
      <c r="B15" s="30" t="s">
        <v>57</v>
      </c>
      <c r="C15" s="53">
        <v>1.02914285714286</v>
      </c>
      <c r="D15" s="53">
        <v>0.80100000000000005</v>
      </c>
      <c r="E15" s="53">
        <v>3.3010000000000002</v>
      </c>
      <c r="F15" s="53">
        <v>0.22885714285714301</v>
      </c>
      <c r="G15" s="53">
        <v>0.80100000000000005</v>
      </c>
      <c r="H15" s="53">
        <v>1.02914285714286</v>
      </c>
    </row>
    <row r="16" spans="1:8" outlineLevel="1" x14ac:dyDescent="0.75">
      <c r="A16" s="30"/>
      <c r="B16" s="30" t="s">
        <v>58</v>
      </c>
      <c r="C16" s="53">
        <v>0.88571428571428601</v>
      </c>
      <c r="D16" s="53">
        <v>0.55000000000000004</v>
      </c>
      <c r="E16" s="53">
        <v>3.05</v>
      </c>
      <c r="F16" s="53">
        <v>0.157142857142857</v>
      </c>
      <c r="G16" s="53">
        <v>0.55000000000000004</v>
      </c>
      <c r="H16" s="53">
        <v>0.88571428571428601</v>
      </c>
    </row>
    <row r="17" spans="1:8" ht="15.5" outlineLevel="1" thickBot="1" x14ac:dyDescent="0.9">
      <c r="A17" s="32"/>
      <c r="B17" s="32" t="s">
        <v>59</v>
      </c>
      <c r="C17" s="54">
        <v>2.3333333333333299</v>
      </c>
      <c r="D17" s="54">
        <v>0</v>
      </c>
      <c r="E17" s="54">
        <v>0</v>
      </c>
      <c r="F17" s="54">
        <v>0</v>
      </c>
      <c r="G17" s="54">
        <v>0.4</v>
      </c>
      <c r="H17" s="54">
        <v>2.3333333333333299</v>
      </c>
    </row>
    <row r="18" spans="1:8" x14ac:dyDescent="0.75">
      <c r="A18" t="s">
        <v>45</v>
      </c>
    </row>
    <row r="19" spans="1:8" x14ac:dyDescent="0.75">
      <c r="A19" t="s">
        <v>46</v>
      </c>
    </row>
    <row r="20" spans="1:8" x14ac:dyDescent="0.75">
      <c r="A20" t="s">
        <v>47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E4B8DA-43D9-4507-860A-F7368FB5DFEC}">
  <dimension ref="A1:E13"/>
  <sheetViews>
    <sheetView workbookViewId="0">
      <selection activeCell="A5" sqref="A5"/>
      <pivotSelection pane="bottomRight" showHeader="1" activeRow="4" previousRow="4" click="2" r:id="rId1">
        <pivotArea type="origin" dataOnly="0" labelOnly="1" outline="0" fieldPosition="0"/>
      </pivotSelection>
    </sheetView>
  </sheetViews>
  <sheetFormatPr defaultRowHeight="14.75" x14ac:dyDescent="0.75"/>
  <cols>
    <col min="1" max="1" width="26.40625" bestFit="1" customWidth="1"/>
    <col min="2" max="6" width="11.6796875" bestFit="1" customWidth="1"/>
    <col min="7" max="7" width="5.36328125" bestFit="1" customWidth="1"/>
    <col min="8" max="8" width="21.76953125" bestFit="1" customWidth="1"/>
    <col min="9" max="9" width="22.54296875" bestFit="1" customWidth="1"/>
    <col min="10" max="10" width="22.1328125" bestFit="1" customWidth="1"/>
    <col min="11" max="11" width="16.81640625" bestFit="1" customWidth="1"/>
    <col min="12" max="12" width="6.6796875" bestFit="1" customWidth="1"/>
    <col min="13" max="13" width="21.76953125" bestFit="1" customWidth="1"/>
    <col min="14" max="14" width="22.54296875" bestFit="1" customWidth="1"/>
    <col min="15" max="15" width="22.1328125" bestFit="1" customWidth="1"/>
    <col min="16" max="16" width="19.5" bestFit="1" customWidth="1"/>
    <col min="17" max="17" width="11.6796875" bestFit="1" customWidth="1"/>
    <col min="18" max="18" width="21.76953125" bestFit="1" customWidth="1"/>
    <col min="19" max="19" width="22.54296875" bestFit="1" customWidth="1"/>
    <col min="20" max="20" width="22.1328125" bestFit="1" customWidth="1"/>
    <col min="21" max="21" width="23.1328125" bestFit="1" customWidth="1"/>
    <col min="22" max="22" width="5.6796875" bestFit="1" customWidth="1"/>
    <col min="23" max="23" width="21.76953125" bestFit="1" customWidth="1"/>
    <col min="24" max="24" width="22.54296875" bestFit="1" customWidth="1"/>
    <col min="25" max="25" width="22.1328125" bestFit="1" customWidth="1"/>
    <col min="26" max="26" width="27.1796875" bestFit="1" customWidth="1"/>
    <col min="27" max="27" width="5.36328125" bestFit="1" customWidth="1"/>
    <col min="28" max="28" width="21.76953125" bestFit="1" customWidth="1"/>
    <col min="29" max="29" width="22.54296875" bestFit="1" customWidth="1"/>
    <col min="30" max="30" width="22.1328125" bestFit="1" customWidth="1"/>
    <col min="31" max="31" width="27.08984375" bestFit="1" customWidth="1"/>
    <col min="32" max="32" width="5.36328125" bestFit="1" customWidth="1"/>
    <col min="33" max="33" width="21.76953125" bestFit="1" customWidth="1"/>
    <col min="34" max="34" width="22.54296875" bestFit="1" customWidth="1"/>
    <col min="35" max="35" width="22.1328125" bestFit="1" customWidth="1"/>
  </cols>
  <sheetData>
    <row r="1" spans="1:5" ht="18.5" x14ac:dyDescent="0.9">
      <c r="A1" s="55" t="s">
        <v>60</v>
      </c>
      <c r="B1" s="38"/>
      <c r="C1" s="38"/>
      <c r="D1" s="38"/>
      <c r="E1" s="38"/>
    </row>
    <row r="4" spans="1:5" x14ac:dyDescent="0.75">
      <c r="A4" s="38" t="s">
        <v>63</v>
      </c>
      <c r="B4" s="38"/>
      <c r="C4" s="38"/>
      <c r="D4" s="38"/>
      <c r="E4" s="38"/>
    </row>
    <row r="5" spans="1:5" ht="29.5" x14ac:dyDescent="0.75">
      <c r="B5" s="37" t="s">
        <v>62</v>
      </c>
    </row>
    <row r="6" spans="1:5" ht="50.5" customHeight="1" x14ac:dyDescent="0.75">
      <c r="A6" s="35" t="s">
        <v>61</v>
      </c>
      <c r="B6" s="26" t="s">
        <v>35</v>
      </c>
      <c r="C6" s="26" t="s">
        <v>37</v>
      </c>
      <c r="D6" s="26" t="s">
        <v>34</v>
      </c>
      <c r="E6" s="26" t="s">
        <v>36</v>
      </c>
    </row>
    <row r="7" spans="1:5" x14ac:dyDescent="0.75">
      <c r="A7" s="36" t="s">
        <v>53</v>
      </c>
      <c r="B7" s="23">
        <v>973</v>
      </c>
      <c r="C7" s="23">
        <v>-27</v>
      </c>
      <c r="D7" s="23">
        <v>2473</v>
      </c>
      <c r="E7" s="23">
        <v>-27</v>
      </c>
    </row>
    <row r="8" spans="1:5" x14ac:dyDescent="0.75">
      <c r="A8" s="36" t="s">
        <v>54</v>
      </c>
      <c r="B8" s="23">
        <v>1527</v>
      </c>
      <c r="C8" s="23">
        <v>2527</v>
      </c>
      <c r="D8" s="23">
        <v>27</v>
      </c>
      <c r="E8" s="23">
        <v>2527</v>
      </c>
    </row>
    <row r="9" spans="1:5" x14ac:dyDescent="0.75">
      <c r="A9" s="36" t="s">
        <v>55</v>
      </c>
      <c r="B9" s="25">
        <v>0.61593707250342</v>
      </c>
      <c r="C9" s="25">
        <v>0.20412844036697247</v>
      </c>
      <c r="D9" s="25">
        <v>2.31811797752809</v>
      </c>
      <c r="E9" s="25">
        <v>0.20412844036697247</v>
      </c>
    </row>
    <row r="10" spans="1:5" x14ac:dyDescent="0.75">
      <c r="A10" s="36" t="s">
        <v>56</v>
      </c>
      <c r="B10" s="25">
        <v>0.53009575923392616</v>
      </c>
      <c r="C10" s="25">
        <v>0.14016309887869521</v>
      </c>
      <c r="D10" s="25">
        <v>2.1418539325842696</v>
      </c>
      <c r="E10" s="25">
        <v>0.14016309887869521</v>
      </c>
    </row>
    <row r="11" spans="1:5" x14ac:dyDescent="0.75">
      <c r="A11" s="36" t="s">
        <v>57</v>
      </c>
      <c r="B11" s="25">
        <v>1.0291428571428571</v>
      </c>
      <c r="C11" s="25">
        <v>0.22885714285714287</v>
      </c>
      <c r="D11" s="25">
        <v>3.3010000000000002</v>
      </c>
      <c r="E11" s="25">
        <v>0.80100000000000005</v>
      </c>
    </row>
    <row r="12" spans="1:5" x14ac:dyDescent="0.75">
      <c r="A12" s="36" t="s">
        <v>58</v>
      </c>
      <c r="B12" s="25">
        <v>0.88571428571428568</v>
      </c>
      <c r="C12" s="25">
        <v>0.15714285714285714</v>
      </c>
      <c r="D12" s="25">
        <v>3.05</v>
      </c>
      <c r="E12" s="25">
        <v>0.55000000000000004</v>
      </c>
    </row>
    <row r="13" spans="1:5" x14ac:dyDescent="0.75">
      <c r="A13" s="36" t="s">
        <v>59</v>
      </c>
      <c r="B13" s="25">
        <v>2.3333333333333335</v>
      </c>
      <c r="C13" s="25">
        <v>0</v>
      </c>
      <c r="D13" s="25">
        <v>0</v>
      </c>
      <c r="E13" s="25">
        <v>0.4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14</vt:i4>
      </vt:variant>
    </vt:vector>
  </HeadingPairs>
  <TitlesOfParts>
    <vt:vector size="18" baseType="lpstr">
      <vt:lpstr>Documentation</vt:lpstr>
      <vt:lpstr>Options</vt:lpstr>
      <vt:lpstr>Scenario Summary</vt:lpstr>
      <vt:lpstr>Scenario PivotTable</vt:lpstr>
      <vt:lpstr>AssetsChange</vt:lpstr>
      <vt:lpstr>Common2PreferredEquityRatio</vt:lpstr>
      <vt:lpstr>CommonStockChange</vt:lpstr>
      <vt:lpstr>Debt2</vt:lpstr>
      <vt:lpstr>Debt2CommonEquityRatio</vt:lpstr>
      <vt:lpstr>Debt2EquityRatio</vt:lpstr>
      <vt:lpstr>Equity2</vt:lpstr>
      <vt:lpstr>FinancingOption</vt:lpstr>
      <vt:lpstr>LongDebt2CommonEquityRatio</vt:lpstr>
      <vt:lpstr>LongDebt2EquityRatio</vt:lpstr>
      <vt:lpstr>LongTermDebtChange</vt:lpstr>
      <vt:lpstr>PreferredStockChange</vt:lpstr>
      <vt:lpstr>TotalEquityChange</vt:lpstr>
      <vt:lpstr>TotalLiabilitiesChange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Hornung, Cheryl</dc:creator>
  <cp:lastModifiedBy>Hornung, Cheryl</cp:lastModifiedBy>
  <dcterms:created xsi:type="dcterms:W3CDTF">2022-09-18T00:41:18Z</dcterms:created>
  <dcterms:modified xsi:type="dcterms:W3CDTF">2022-10-15T23:41:44Z</dcterms:modified>
</cp:coreProperties>
</file>