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hidePivotFieldList="1" defaultThemeVersion="166925"/>
  <mc:AlternateContent xmlns:mc="http://schemas.openxmlformats.org/markup-compatibility/2006">
    <mc:Choice Requires="x15">
      <x15ac:absPath xmlns:x15ac="http://schemas.microsoft.com/office/spreadsheetml/2010/11/ac" url="C:\Users\cfhor\OneDrive\BUSI520\week9\"/>
    </mc:Choice>
  </mc:AlternateContent>
  <xr:revisionPtr revIDLastSave="0" documentId="13_ncr:1_{D56B406D-F4DF-456A-877D-ED8EDC946152}" xr6:coauthVersionLast="47" xr6:coauthVersionMax="47" xr10:uidLastSave="{00000000-0000-0000-0000-000000000000}"/>
  <bookViews>
    <workbookView xWindow="25145" yWindow="-13050" windowWidth="30900" windowHeight="12420" xr2:uid="{22087CAF-49CA-428C-B5D6-EA7B2182EFAF}"/>
  </bookViews>
  <sheets>
    <sheet name="Documentation" sheetId="2" r:id="rId1"/>
    <sheet name="Mortgage1" sheetId="13" r:id="rId2"/>
    <sheet name="Mortgage2" sheetId="14" r:id="rId3"/>
    <sheet name="Amortization1" sheetId="15" r:id="rId4"/>
    <sheet name="Amortization2" sheetId="17" r:id="rId5"/>
    <sheet name="Amortization3" sheetId="18" r:id="rId6"/>
    <sheet name="Lottery1A" sheetId="19" r:id="rId7"/>
    <sheet name="Lottery1B" sheetId="20" r:id="rId8"/>
    <sheet name="Lottery2A" sheetId="21" r:id="rId9"/>
    <sheet name="Lottery2B" sheetId="22" r:id="rId10"/>
    <sheet name="Lottery2C" sheetId="23" r:id="rId11"/>
  </sheets>
  <definedNames>
    <definedName name="AssetsChange">#REF!</definedName>
    <definedName name="Common2PreferredEquityRatio">#REF!</definedName>
    <definedName name="CommonStockChange">#REF!</definedName>
    <definedName name="Debt2">#REF!</definedName>
    <definedName name="Debt2CommonEquityRatio">#REF!</definedName>
    <definedName name="Debt2EquityRatio">#REF!</definedName>
    <definedName name="Equity2">#REF!</definedName>
    <definedName name="FinancingOption">#REF!</definedName>
    <definedName name="LongDebt2CommonEquityRatio">#REF!</definedName>
    <definedName name="LongDebt2EquityRatio">#REF!</definedName>
    <definedName name="LongTermDebtChange">#REF!</definedName>
    <definedName name="PreferredStockChange">#REF!</definedName>
    <definedName name="_xlnm.Print_Titles" localSheetId="3">Amortization1!$10:$10</definedName>
    <definedName name="_xlnm.Print_Titles" localSheetId="4">Amortization2!$10:$10</definedName>
    <definedName name="_xlnm.Print_Titles" localSheetId="5">Amortization3!$10:$10</definedName>
    <definedName name="TotalEquityChange">#REF!</definedName>
    <definedName name="TotalLiabilitiesChang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7" i="23" l="1"/>
  <c r="D17" i="23"/>
  <c r="E17" i="23"/>
  <c r="B17" i="23"/>
  <c r="F17" i="23"/>
  <c r="C16" i="23"/>
  <c r="D16" i="23"/>
  <c r="E16" i="23"/>
  <c r="B16" i="23"/>
  <c r="F16" i="23"/>
  <c r="F20" i="23" s="1"/>
  <c r="C15" i="23"/>
  <c r="D15" i="23"/>
  <c r="E15" i="23"/>
  <c r="B15" i="23"/>
  <c r="F15" i="23"/>
  <c r="C17" i="22"/>
  <c r="B17" i="22"/>
  <c r="E17" i="22"/>
  <c r="F17" i="22"/>
  <c r="D17" i="22"/>
  <c r="C16" i="22"/>
  <c r="B16" i="22"/>
  <c r="E16" i="22"/>
  <c r="F16" i="22"/>
  <c r="D16" i="22"/>
  <c r="C15" i="22"/>
  <c r="B15" i="22"/>
  <c r="E15" i="22"/>
  <c r="F15" i="22"/>
  <c r="F19" i="22" s="1"/>
  <c r="D15" i="22"/>
  <c r="F20" i="21"/>
  <c r="B21" i="21"/>
  <c r="C21" i="21"/>
  <c r="D21" i="21"/>
  <c r="E21" i="21"/>
  <c r="F21" i="21"/>
  <c r="B20" i="21"/>
  <c r="C20" i="21"/>
  <c r="D20" i="21"/>
  <c r="E20" i="21"/>
  <c r="C19" i="21"/>
  <c r="D19" i="21"/>
  <c r="E19" i="21"/>
  <c r="F19" i="21"/>
  <c r="B19" i="21"/>
  <c r="C17" i="21"/>
  <c r="D17" i="21"/>
  <c r="E17" i="21"/>
  <c r="F17" i="21"/>
  <c r="B17" i="21"/>
  <c r="C16" i="21"/>
  <c r="D16" i="21"/>
  <c r="E16" i="21"/>
  <c r="F16" i="21"/>
  <c r="B16" i="21"/>
  <c r="C15" i="21"/>
  <c r="D15" i="21"/>
  <c r="E15" i="21"/>
  <c r="F15" i="21"/>
  <c r="B15" i="21"/>
  <c r="B11" i="19"/>
  <c r="B11" i="20"/>
  <c r="B7" i="20"/>
  <c r="B7" i="19"/>
  <c r="D21" i="23" l="1"/>
  <c r="C19" i="23"/>
  <c r="D20" i="23"/>
  <c r="E19" i="23"/>
  <c r="F21" i="23"/>
  <c r="D19" i="23"/>
  <c r="E21" i="23"/>
  <c r="E20" i="23"/>
  <c r="F19" i="23"/>
  <c r="B20" i="23"/>
  <c r="B19" i="23"/>
  <c r="C21" i="23"/>
  <c r="C20" i="23"/>
  <c r="B21" i="23"/>
  <c r="D19" i="22"/>
  <c r="D21" i="22"/>
  <c r="C19" i="22"/>
  <c r="F21" i="22"/>
  <c r="E21" i="22"/>
  <c r="E19" i="22"/>
  <c r="D20" i="22"/>
  <c r="C21" i="22"/>
  <c r="B19" i="22"/>
  <c r="B21" i="22"/>
  <c r="E20" i="22"/>
  <c r="F20" i="22"/>
  <c r="C20" i="22"/>
  <c r="B20" i="22"/>
  <c r="E9" i="18"/>
  <c r="E9" i="17" a="1"/>
  <c r="E9" i="17" s="1"/>
  <c r="F11" i="18"/>
  <c r="F11" i="17"/>
  <c r="E11" i="15"/>
  <c r="E371" i="18"/>
  <c r="E370" i="18"/>
  <c r="E369" i="18"/>
  <c r="E368" i="18"/>
  <c r="E367" i="18"/>
  <c r="E366" i="18"/>
  <c r="E365" i="18"/>
  <c r="E364" i="18"/>
  <c r="E363" i="18"/>
  <c r="E362" i="18"/>
  <c r="E361" i="18"/>
  <c r="E360" i="18"/>
  <c r="E359" i="18"/>
  <c r="E358" i="18"/>
  <c r="E357" i="18"/>
  <c r="E356" i="18"/>
  <c r="E355" i="18"/>
  <c r="E354" i="18"/>
  <c r="E353" i="18"/>
  <c r="E352" i="18"/>
  <c r="E351" i="18"/>
  <c r="E350" i="18"/>
  <c r="E349" i="18"/>
  <c r="E348" i="18"/>
  <c r="E347" i="18"/>
  <c r="E346" i="18"/>
  <c r="E345" i="18"/>
  <c r="E344" i="18"/>
  <c r="E343" i="18"/>
  <c r="E342" i="18"/>
  <c r="E341" i="18"/>
  <c r="E340" i="18"/>
  <c r="E339" i="18"/>
  <c r="E338" i="18"/>
  <c r="E337" i="18"/>
  <c r="E336" i="18"/>
  <c r="E335" i="18"/>
  <c r="E334" i="18"/>
  <c r="E333" i="18"/>
  <c r="E332" i="18"/>
  <c r="E331" i="18"/>
  <c r="E330" i="18"/>
  <c r="E329" i="18"/>
  <c r="E328" i="18"/>
  <c r="E327" i="18"/>
  <c r="E326" i="18"/>
  <c r="E325" i="18"/>
  <c r="E324" i="18"/>
  <c r="E323" i="18"/>
  <c r="E322" i="18"/>
  <c r="E321" i="18"/>
  <c r="E320" i="18"/>
  <c r="E319" i="18"/>
  <c r="E318" i="18"/>
  <c r="E317" i="18"/>
  <c r="E316" i="18"/>
  <c r="E315" i="18"/>
  <c r="E314" i="18"/>
  <c r="E313" i="18"/>
  <c r="E312" i="18"/>
  <c r="E311" i="18"/>
  <c r="E310" i="18"/>
  <c r="E309" i="18"/>
  <c r="E308" i="18"/>
  <c r="E307" i="18"/>
  <c r="E306" i="18"/>
  <c r="E305" i="18"/>
  <c r="E304" i="18"/>
  <c r="E303" i="18"/>
  <c r="E302" i="18"/>
  <c r="E301" i="18"/>
  <c r="E300" i="18"/>
  <c r="E299" i="18"/>
  <c r="E298" i="18"/>
  <c r="E297" i="18"/>
  <c r="E296" i="18"/>
  <c r="E295" i="18"/>
  <c r="E294" i="18"/>
  <c r="E293" i="18"/>
  <c r="E292" i="18"/>
  <c r="E291" i="18"/>
  <c r="E290" i="18"/>
  <c r="E289" i="18"/>
  <c r="E288" i="18"/>
  <c r="E287" i="18"/>
  <c r="E286" i="18"/>
  <c r="E285" i="18"/>
  <c r="E284" i="18"/>
  <c r="E283" i="18"/>
  <c r="E282" i="18"/>
  <c r="E281" i="18"/>
  <c r="E280" i="18"/>
  <c r="E279" i="18"/>
  <c r="E278" i="18"/>
  <c r="E277" i="18"/>
  <c r="E276" i="18"/>
  <c r="E275" i="18"/>
  <c r="E274" i="18"/>
  <c r="E273" i="18"/>
  <c r="E272" i="18"/>
  <c r="E271" i="18"/>
  <c r="E270" i="18"/>
  <c r="E269" i="18"/>
  <c r="E268" i="18"/>
  <c r="E267" i="18"/>
  <c r="E266" i="18"/>
  <c r="E265" i="18"/>
  <c r="E264" i="18"/>
  <c r="E263" i="18"/>
  <c r="E262" i="18"/>
  <c r="E261" i="18"/>
  <c r="E260" i="18"/>
  <c r="E259" i="18"/>
  <c r="E258" i="18"/>
  <c r="E257" i="18"/>
  <c r="E256" i="18"/>
  <c r="E255" i="18"/>
  <c r="E254" i="18"/>
  <c r="E253" i="18"/>
  <c r="E252" i="18"/>
  <c r="E251" i="18"/>
  <c r="E250" i="18"/>
  <c r="E249" i="18"/>
  <c r="E248" i="18"/>
  <c r="E247" i="18"/>
  <c r="E246" i="18"/>
  <c r="E245" i="18"/>
  <c r="E244" i="18"/>
  <c r="E243" i="18"/>
  <c r="E242" i="18"/>
  <c r="E241" i="18"/>
  <c r="E240" i="18"/>
  <c r="E239" i="18"/>
  <c r="E238" i="18"/>
  <c r="E237" i="18"/>
  <c r="E236" i="18"/>
  <c r="E235" i="18"/>
  <c r="E234" i="18"/>
  <c r="E233" i="18"/>
  <c r="E232" i="18"/>
  <c r="E231" i="18"/>
  <c r="E230" i="18"/>
  <c r="E229" i="18"/>
  <c r="E228" i="18"/>
  <c r="E227" i="18"/>
  <c r="E226" i="18"/>
  <c r="E225" i="18"/>
  <c r="E224" i="18"/>
  <c r="E223" i="18"/>
  <c r="E222" i="18"/>
  <c r="E221" i="18"/>
  <c r="E220" i="18"/>
  <c r="E219" i="18"/>
  <c r="E218" i="18"/>
  <c r="E217" i="18"/>
  <c r="E216" i="18"/>
  <c r="E215" i="18"/>
  <c r="E214" i="18"/>
  <c r="E213" i="18"/>
  <c r="E212" i="18"/>
  <c r="E211" i="18"/>
  <c r="E210" i="18"/>
  <c r="E209" i="18"/>
  <c r="E208" i="18"/>
  <c r="E207" i="18"/>
  <c r="E206" i="18"/>
  <c r="E205" i="18"/>
  <c r="E204" i="18"/>
  <c r="E203" i="18"/>
  <c r="E202" i="18"/>
  <c r="E201" i="18"/>
  <c r="E200" i="18"/>
  <c r="E199" i="18"/>
  <c r="E198" i="18"/>
  <c r="E197" i="18"/>
  <c r="E196" i="18"/>
  <c r="E195" i="18"/>
  <c r="E194" i="18"/>
  <c r="E193" i="18"/>
  <c r="E192" i="18"/>
  <c r="E191" i="18"/>
  <c r="E190" i="18"/>
  <c r="E189" i="18"/>
  <c r="E188" i="18"/>
  <c r="E187" i="18"/>
  <c r="E186" i="18"/>
  <c r="E185" i="18"/>
  <c r="E184" i="18"/>
  <c r="E183" i="18"/>
  <c r="E182" i="18"/>
  <c r="E181" i="18"/>
  <c r="E180" i="18"/>
  <c r="E179" i="18"/>
  <c r="E178" i="18"/>
  <c r="E177" i="18"/>
  <c r="E176" i="18"/>
  <c r="E175" i="18"/>
  <c r="E174" i="18"/>
  <c r="E173" i="18"/>
  <c r="E172" i="18"/>
  <c r="E171" i="18"/>
  <c r="E170" i="18"/>
  <c r="E169" i="18"/>
  <c r="E168" i="18"/>
  <c r="E167" i="18"/>
  <c r="E166" i="18"/>
  <c r="E165" i="18"/>
  <c r="E164" i="18"/>
  <c r="E163" i="18"/>
  <c r="E162" i="18"/>
  <c r="E161" i="18"/>
  <c r="E160" i="18"/>
  <c r="E159" i="18"/>
  <c r="E158" i="18"/>
  <c r="E157" i="18"/>
  <c r="E156" i="18"/>
  <c r="E155" i="18"/>
  <c r="E154" i="18"/>
  <c r="E153" i="18"/>
  <c r="E152" i="18"/>
  <c r="E151" i="18"/>
  <c r="E150" i="18"/>
  <c r="E149" i="18"/>
  <c r="E148" i="18"/>
  <c r="E147" i="18"/>
  <c r="E146" i="18"/>
  <c r="E145" i="18"/>
  <c r="E144" i="18"/>
  <c r="E143" i="18"/>
  <c r="E142" i="18"/>
  <c r="E141" i="18"/>
  <c r="E140" i="18"/>
  <c r="E139" i="18"/>
  <c r="E138" i="18"/>
  <c r="E137" i="18"/>
  <c r="E136" i="18"/>
  <c r="E135" i="18"/>
  <c r="E134" i="18"/>
  <c r="E133" i="18"/>
  <c r="E132" i="18"/>
  <c r="E131" i="18"/>
  <c r="E130" i="18"/>
  <c r="E129" i="18"/>
  <c r="E128" i="18"/>
  <c r="E127" i="18"/>
  <c r="E126" i="18"/>
  <c r="E125" i="18"/>
  <c r="E124" i="18"/>
  <c r="E123" i="18"/>
  <c r="E122" i="18"/>
  <c r="E121" i="18"/>
  <c r="E120" i="18"/>
  <c r="E119" i="18"/>
  <c r="E118" i="18"/>
  <c r="E117" i="18"/>
  <c r="E116" i="18"/>
  <c r="E115" i="18"/>
  <c r="E114" i="18"/>
  <c r="E113" i="18"/>
  <c r="E112" i="18"/>
  <c r="E111" i="18"/>
  <c r="E110" i="18"/>
  <c r="E109" i="18"/>
  <c r="E108" i="18"/>
  <c r="E107" i="18"/>
  <c r="E106" i="18"/>
  <c r="E105" i="18"/>
  <c r="E104" i="18"/>
  <c r="E103" i="18"/>
  <c r="E102" i="18"/>
  <c r="E101" i="18"/>
  <c r="E100" i="18"/>
  <c r="E99" i="18"/>
  <c r="E98" i="18"/>
  <c r="E97" i="18"/>
  <c r="E96" i="18"/>
  <c r="E95" i="18"/>
  <c r="E94" i="18"/>
  <c r="E93" i="18"/>
  <c r="E92" i="18"/>
  <c r="E91" i="18"/>
  <c r="E90" i="18"/>
  <c r="E89" i="18"/>
  <c r="E88" i="18"/>
  <c r="E87" i="18"/>
  <c r="E86" i="18"/>
  <c r="E85" i="18"/>
  <c r="E84" i="18"/>
  <c r="E83" i="18"/>
  <c r="E82" i="18"/>
  <c r="E81" i="18"/>
  <c r="E80" i="18"/>
  <c r="E79" i="18"/>
  <c r="E78" i="18"/>
  <c r="E77" i="18"/>
  <c r="E76" i="18"/>
  <c r="E75" i="18"/>
  <c r="E74" i="18"/>
  <c r="E73" i="18"/>
  <c r="E72" i="18"/>
  <c r="E71" i="18"/>
  <c r="E70" i="18"/>
  <c r="E69" i="18"/>
  <c r="E68" i="18"/>
  <c r="E67" i="18"/>
  <c r="E66" i="18"/>
  <c r="E65" i="18"/>
  <c r="E64" i="18"/>
  <c r="E63" i="18"/>
  <c r="E62" i="18"/>
  <c r="E61" i="18"/>
  <c r="E60" i="18"/>
  <c r="E59" i="18"/>
  <c r="E58" i="18"/>
  <c r="E57" i="18"/>
  <c r="E56" i="18"/>
  <c r="E55" i="18"/>
  <c r="E54" i="18"/>
  <c r="E53" i="18"/>
  <c r="E52" i="18"/>
  <c r="E51" i="18"/>
  <c r="E50" i="18"/>
  <c r="E49" i="18"/>
  <c r="E48" i="18"/>
  <c r="E47" i="18"/>
  <c r="E46" i="18"/>
  <c r="E45" i="18"/>
  <c r="E44" i="18"/>
  <c r="E43" i="18"/>
  <c r="E42" i="18"/>
  <c r="E41" i="18"/>
  <c r="E40" i="18"/>
  <c r="E39" i="18"/>
  <c r="E38" i="18"/>
  <c r="E37" i="18"/>
  <c r="E36" i="18"/>
  <c r="E35" i="18"/>
  <c r="E34" i="18"/>
  <c r="E33" i="18"/>
  <c r="E32" i="18"/>
  <c r="E31" i="18"/>
  <c r="E30" i="18"/>
  <c r="E29" i="18"/>
  <c r="E28" i="18"/>
  <c r="E27" i="18"/>
  <c r="E26" i="18"/>
  <c r="E25" i="18"/>
  <c r="E24" i="18"/>
  <c r="E23" i="18"/>
  <c r="E22" i="18"/>
  <c r="E21" i="18"/>
  <c r="E20" i="18"/>
  <c r="E19" i="18"/>
  <c r="E18" i="18"/>
  <c r="E17" i="18"/>
  <c r="E16" i="18"/>
  <c r="E15" i="18"/>
  <c r="E14" i="18"/>
  <c r="E13" i="18"/>
  <c r="E12" i="18"/>
  <c r="C12" i="18" a="1"/>
  <c r="C12" i="18" s="1"/>
  <c r="B7" i="18"/>
  <c r="B340" i="18" s="1"/>
  <c r="B87" i="18" l="1"/>
  <c r="B101" i="18"/>
  <c r="B18" i="18"/>
  <c r="B39" i="18"/>
  <c r="B117" i="18"/>
  <c r="B19" i="18"/>
  <c r="B47" i="18"/>
  <c r="B69" i="18"/>
  <c r="B212" i="18"/>
  <c r="B244" i="18"/>
  <c r="B15" i="18"/>
  <c r="B292" i="18"/>
  <c r="B185" i="18"/>
  <c r="B12" i="18"/>
  <c r="D12" i="18" s="1"/>
  <c r="F12" i="18" s="1"/>
  <c r="C13" i="18" s="1"/>
  <c r="B108" i="18"/>
  <c r="B31" i="18"/>
  <c r="B27" i="18"/>
  <c r="B55" i="18"/>
  <c r="B76" i="18"/>
  <c r="B71" i="18"/>
  <c r="B92" i="18"/>
  <c r="B367" i="18"/>
  <c r="B359" i="18"/>
  <c r="B351" i="18"/>
  <c r="B343" i="18"/>
  <c r="B335" i="18"/>
  <c r="B327" i="18"/>
  <c r="B319" i="18"/>
  <c r="B311" i="18"/>
  <c r="B303" i="18"/>
  <c r="B295" i="18"/>
  <c r="B287" i="18"/>
  <c r="B279" i="18"/>
  <c r="B271" i="18"/>
  <c r="B263" i="18"/>
  <c r="B255" i="18"/>
  <c r="B247" i="18"/>
  <c r="B239" i="18"/>
  <c r="B231" i="18"/>
  <c r="B223" i="18"/>
  <c r="B215" i="18"/>
  <c r="B207" i="18"/>
  <c r="B365" i="18"/>
  <c r="B357" i="18"/>
  <c r="B349" i="18"/>
  <c r="B341" i="18"/>
  <c r="B333" i="18"/>
  <c r="B325" i="18"/>
  <c r="B317" i="18"/>
  <c r="B309" i="18"/>
  <c r="B301" i="18"/>
  <c r="B293" i="18"/>
  <c r="B285" i="18"/>
  <c r="B277" i="18"/>
  <c r="B269" i="18"/>
  <c r="B261" i="18"/>
  <c r="B253" i="18"/>
  <c r="B245" i="18"/>
  <c r="B237" i="18"/>
  <c r="B229" i="18"/>
  <c r="B221" i="18"/>
  <c r="B213" i="18"/>
  <c r="B205" i="18"/>
  <c r="B368" i="18"/>
  <c r="B360" i="18"/>
  <c r="B352" i="18"/>
  <c r="B344" i="18"/>
  <c r="B336" i="18"/>
  <c r="B328" i="18"/>
  <c r="B320" i="18"/>
  <c r="B312" i="18"/>
  <c r="B304" i="18"/>
  <c r="B296" i="18"/>
  <c r="B288" i="18"/>
  <c r="B280" i="18"/>
  <c r="B272" i="18"/>
  <c r="B264" i="18"/>
  <c r="B256" i="18"/>
  <c r="B248" i="18"/>
  <c r="B240" i="18"/>
  <c r="B232" i="18"/>
  <c r="B224" i="18"/>
  <c r="B216" i="18"/>
  <c r="B208" i="18"/>
  <c r="B371" i="18"/>
  <c r="B363" i="18"/>
  <c r="B355" i="18"/>
  <c r="B347" i="18"/>
  <c r="B339" i="18"/>
  <c r="B331" i="18"/>
  <c r="B323" i="18"/>
  <c r="B315" i="18"/>
  <c r="B307" i="18"/>
  <c r="B299" i="18"/>
  <c r="B291" i="18"/>
  <c r="B283" i="18"/>
  <c r="B275" i="18"/>
  <c r="B267" i="18"/>
  <c r="B259" i="18"/>
  <c r="B251" i="18"/>
  <c r="B243" i="18"/>
  <c r="B235" i="18"/>
  <c r="B227" i="18"/>
  <c r="B219" i="18"/>
  <c r="B211" i="18"/>
  <c r="B366" i="18"/>
  <c r="B358" i="18"/>
  <c r="B350" i="18"/>
  <c r="B342" i="18"/>
  <c r="B334" i="18"/>
  <c r="B326" i="18"/>
  <c r="B318" i="18"/>
  <c r="B310" i="18"/>
  <c r="B302" i="18"/>
  <c r="B294" i="18"/>
  <c r="B286" i="18"/>
  <c r="B278" i="18"/>
  <c r="B270" i="18"/>
  <c r="B262" i="18"/>
  <c r="B254" i="18"/>
  <c r="B246" i="18"/>
  <c r="B238" i="18"/>
  <c r="B230" i="18"/>
  <c r="B222" i="18"/>
  <c r="B214" i="18"/>
  <c r="B206" i="18"/>
  <c r="B199" i="18"/>
  <c r="B191" i="18"/>
  <c r="B183" i="18"/>
  <c r="B175" i="18"/>
  <c r="B167" i="18"/>
  <c r="B159" i="18"/>
  <c r="B151" i="18"/>
  <c r="B361" i="18"/>
  <c r="B345" i="18"/>
  <c r="B329" i="18"/>
  <c r="B313" i="18"/>
  <c r="B297" i="18"/>
  <c r="B281" i="18"/>
  <c r="B265" i="18"/>
  <c r="B249" i="18"/>
  <c r="B233" i="18"/>
  <c r="B217" i="18"/>
  <c r="B202" i="18"/>
  <c r="B194" i="18"/>
  <c r="B186" i="18"/>
  <c r="B178" i="18"/>
  <c r="B170" i="18"/>
  <c r="B162" i="18"/>
  <c r="B154" i="18"/>
  <c r="B146" i="18"/>
  <c r="B138" i="18"/>
  <c r="B130" i="18"/>
  <c r="B197" i="18"/>
  <c r="B189" i="18"/>
  <c r="B181" i="18"/>
  <c r="B173" i="18"/>
  <c r="B165" i="18"/>
  <c r="B157" i="18"/>
  <c r="B149" i="18"/>
  <c r="B370" i="18"/>
  <c r="B364" i="18"/>
  <c r="B354" i="18"/>
  <c r="B348" i="18"/>
  <c r="B338" i="18"/>
  <c r="B332" i="18"/>
  <c r="B322" i="18"/>
  <c r="B316" i="18"/>
  <c r="B306" i="18"/>
  <c r="B300" i="18"/>
  <c r="B290" i="18"/>
  <c r="B284" i="18"/>
  <c r="B274" i="18"/>
  <c r="B268" i="18"/>
  <c r="B258" i="18"/>
  <c r="B252" i="18"/>
  <c r="B242" i="18"/>
  <c r="B236" i="18"/>
  <c r="B226" i="18"/>
  <c r="B220" i="18"/>
  <c r="B210" i="18"/>
  <c r="B204" i="18"/>
  <c r="B200" i="18"/>
  <c r="B192" i="18"/>
  <c r="B184" i="18"/>
  <c r="B176" i="18"/>
  <c r="B168" i="18"/>
  <c r="B195" i="18"/>
  <c r="B187" i="18"/>
  <c r="B179" i="18"/>
  <c r="B171" i="18"/>
  <c r="B163" i="18"/>
  <c r="B155" i="18"/>
  <c r="B147" i="18"/>
  <c r="B139" i="18"/>
  <c r="B369" i="18"/>
  <c r="B353" i="18"/>
  <c r="B337" i="18"/>
  <c r="B321" i="18"/>
  <c r="B305" i="18"/>
  <c r="B289" i="18"/>
  <c r="B273" i="18"/>
  <c r="B257" i="18"/>
  <c r="B241" i="18"/>
  <c r="B225" i="18"/>
  <c r="B209" i="18"/>
  <c r="B203" i="18"/>
  <c r="B198" i="18"/>
  <c r="B190" i="18"/>
  <c r="B182" i="18"/>
  <c r="B174" i="18"/>
  <c r="B166" i="18"/>
  <c r="B158" i="18"/>
  <c r="B150" i="18"/>
  <c r="B142" i="18"/>
  <c r="B134" i="18"/>
  <c r="B126" i="18"/>
  <c r="B118" i="18"/>
  <c r="B110" i="18"/>
  <c r="B102" i="18"/>
  <c r="B94" i="18"/>
  <c r="B86" i="18"/>
  <c r="B78" i="18"/>
  <c r="B70" i="18"/>
  <c r="B62" i="18"/>
  <c r="B122" i="18"/>
  <c r="B115" i="18"/>
  <c r="B113" i="18"/>
  <c r="B106" i="18"/>
  <c r="B99" i="18"/>
  <c r="B97" i="18"/>
  <c r="B90" i="18"/>
  <c r="B83" i="18"/>
  <c r="B81" i="18"/>
  <c r="B74" i="18"/>
  <c r="B67" i="18"/>
  <c r="B65" i="18"/>
  <c r="B58" i="18"/>
  <c r="B53" i="18"/>
  <c r="B45" i="18"/>
  <c r="B37" i="18"/>
  <c r="B29" i="18"/>
  <c r="B21" i="18"/>
  <c r="B13" i="18"/>
  <c r="B196" i="18"/>
  <c r="B188" i="18"/>
  <c r="B180" i="18"/>
  <c r="B172" i="18"/>
  <c r="B164" i="18"/>
  <c r="B148" i="18"/>
  <c r="B145" i="18"/>
  <c r="B143" i="18"/>
  <c r="B136" i="18"/>
  <c r="B120" i="18"/>
  <c r="B104" i="18"/>
  <c r="B88" i="18"/>
  <c r="B72" i="18"/>
  <c r="B56" i="18"/>
  <c r="B48" i="18"/>
  <c r="B40" i="18"/>
  <c r="B32" i="18"/>
  <c r="B24" i="18"/>
  <c r="B16" i="18"/>
  <c r="B160" i="18"/>
  <c r="B111" i="18"/>
  <c r="B95" i="18"/>
  <c r="B79" i="18"/>
  <c r="B63" i="18"/>
  <c r="B51" i="18"/>
  <c r="B43" i="18"/>
  <c r="B35" i="18"/>
  <c r="B153" i="18"/>
  <c r="B140" i="18"/>
  <c r="B133" i="18"/>
  <c r="B129" i="18"/>
  <c r="B125" i="18"/>
  <c r="B116" i="18"/>
  <c r="B109" i="18"/>
  <c r="B100" i="18"/>
  <c r="B93" i="18"/>
  <c r="B84" i="18"/>
  <c r="B77" i="18"/>
  <c r="B68" i="18"/>
  <c r="B61" i="18"/>
  <c r="B54" i="18"/>
  <c r="B46" i="18"/>
  <c r="B38" i="18"/>
  <c r="B30" i="18"/>
  <c r="B22" i="18"/>
  <c r="B14" i="18"/>
  <c r="B131" i="18"/>
  <c r="B127" i="18"/>
  <c r="B123" i="18"/>
  <c r="B121" i="18"/>
  <c r="B114" i="18"/>
  <c r="B107" i="18"/>
  <c r="B105" i="18"/>
  <c r="B98" i="18"/>
  <c r="B91" i="18"/>
  <c r="B89" i="18"/>
  <c r="B82" i="18"/>
  <c r="B75" i="18"/>
  <c r="B73" i="18"/>
  <c r="B66" i="18"/>
  <c r="B59" i="18"/>
  <c r="B57" i="18"/>
  <c r="B49" i="18"/>
  <c r="B41" i="18"/>
  <c r="B33" i="18"/>
  <c r="B25" i="18"/>
  <c r="B17" i="18"/>
  <c r="B362" i="18"/>
  <c r="B346" i="18"/>
  <c r="B330" i="18"/>
  <c r="B314" i="18"/>
  <c r="B298" i="18"/>
  <c r="B282" i="18"/>
  <c r="B266" i="18"/>
  <c r="B250" i="18"/>
  <c r="B234" i="18"/>
  <c r="B218" i="18"/>
  <c r="B156" i="18"/>
  <c r="B144" i="18"/>
  <c r="B137" i="18"/>
  <c r="B135" i="18"/>
  <c r="B112" i="18"/>
  <c r="B96" i="18"/>
  <c r="B80" i="18"/>
  <c r="B64" i="18"/>
  <c r="B52" i="18"/>
  <c r="B44" i="18"/>
  <c r="B36" i="18"/>
  <c r="B28" i="18"/>
  <c r="B20" i="18"/>
  <c r="B60" i="18"/>
  <c r="B85" i="18"/>
  <c r="B161" i="18"/>
  <c r="B193" i="18"/>
  <c r="B260" i="18"/>
  <c r="B308" i="18"/>
  <c r="B26" i="18"/>
  <c r="B169" i="18"/>
  <c r="B201" i="18"/>
  <c r="B228" i="18"/>
  <c r="B356" i="18"/>
  <c r="B23" i="18"/>
  <c r="B119" i="18"/>
  <c r="B141" i="18"/>
  <c r="B276" i="18"/>
  <c r="B34" i="18"/>
  <c r="B42" i="18"/>
  <c r="B50" i="18"/>
  <c r="B103" i="18"/>
  <c r="B124" i="18"/>
  <c r="B128" i="18"/>
  <c r="B132" i="18"/>
  <c r="B152" i="18"/>
  <c r="B177" i="18"/>
  <c r="B324" i="18"/>
  <c r="D13" i="18" l="1"/>
  <c r="F13" i="18" s="1"/>
  <c r="C14" i="18" l="1"/>
  <c r="D14" i="18" l="1"/>
  <c r="F14" i="18" s="1"/>
  <c r="C15" i="18" l="1"/>
  <c r="D15" i="18" s="1"/>
  <c r="F15" i="18" s="1"/>
  <c r="C16" i="18" l="1"/>
  <c r="D16" i="18" s="1"/>
  <c r="F16" i="18" s="1"/>
  <c r="C17" i="18" l="1"/>
  <c r="D17" i="18" s="1"/>
  <c r="F17" i="18" s="1"/>
  <c r="C18" i="18" l="1"/>
  <c r="D18" i="18" s="1"/>
  <c r="F18" i="18" s="1"/>
  <c r="C19" i="18" l="1"/>
  <c r="D19" i="18" s="1"/>
  <c r="F19" i="18" s="1"/>
  <c r="C20" i="18" l="1"/>
  <c r="D20" i="18" s="1"/>
  <c r="F20" i="18" s="1"/>
  <c r="C21" i="18" l="1"/>
  <c r="D21" i="18" s="1"/>
  <c r="F21" i="18" s="1"/>
  <c r="C22" i="18" l="1"/>
  <c r="D22" i="18" s="1"/>
  <c r="F22" i="18" s="1"/>
  <c r="C23" i="18" l="1"/>
  <c r="D23" i="18" s="1"/>
  <c r="F23" i="18" s="1"/>
  <c r="C24" i="18" l="1"/>
  <c r="D24" i="18" s="1"/>
  <c r="F24" i="18" s="1"/>
  <c r="C25" i="18" l="1"/>
  <c r="D25" i="18" s="1"/>
  <c r="F25" i="18" s="1"/>
  <c r="C26" i="18" l="1"/>
  <c r="D26" i="18" s="1"/>
  <c r="F26" i="18" s="1"/>
  <c r="C27" i="18" l="1"/>
  <c r="D27" i="18" s="1"/>
  <c r="F27" i="18" s="1"/>
  <c r="C28" i="18" l="1"/>
  <c r="D28" i="18" s="1"/>
  <c r="F28" i="18" s="1"/>
  <c r="C29" i="18" l="1"/>
  <c r="D29" i="18" s="1"/>
  <c r="F29" i="18" s="1"/>
  <c r="C30" i="18" l="1"/>
  <c r="D30" i="18" s="1"/>
  <c r="F30" i="18" s="1"/>
  <c r="C31" i="18" l="1"/>
  <c r="D31" i="18" s="1"/>
  <c r="F31" i="18" s="1"/>
  <c r="C32" i="18" l="1"/>
  <c r="D32" i="18" s="1"/>
  <c r="F32" i="18" s="1"/>
  <c r="C33" i="18" l="1"/>
  <c r="D33" i="18" s="1"/>
  <c r="F33" i="18" s="1"/>
  <c r="E14" i="17"/>
  <c r="E15" i="17"/>
  <c r="E16" i="17"/>
  <c r="E17" i="17"/>
  <c r="E18" i="17"/>
  <c r="E19" i="17"/>
  <c r="E20" i="17"/>
  <c r="E21" i="17"/>
  <c r="E22" i="17"/>
  <c r="E23" i="17"/>
  <c r="E24" i="17"/>
  <c r="E25" i="17"/>
  <c r="E26" i="17"/>
  <c r="E27" i="17"/>
  <c r="E28" i="17"/>
  <c r="E29" i="17"/>
  <c r="E30" i="17"/>
  <c r="E31" i="17"/>
  <c r="E32" i="17"/>
  <c r="E33" i="17"/>
  <c r="E34" i="17"/>
  <c r="E35" i="17"/>
  <c r="E36" i="17"/>
  <c r="E37" i="17"/>
  <c r="E38" i="17"/>
  <c r="E39" i="17"/>
  <c r="E40" i="17"/>
  <c r="E41" i="17"/>
  <c r="E42" i="17"/>
  <c r="E43" i="17"/>
  <c r="E44" i="17"/>
  <c r="E45" i="17"/>
  <c r="E46" i="17"/>
  <c r="E47" i="17"/>
  <c r="E48" i="17"/>
  <c r="E49" i="17"/>
  <c r="E50" i="17"/>
  <c r="E51" i="17"/>
  <c r="E52" i="17"/>
  <c r="E53" i="17"/>
  <c r="E54" i="17"/>
  <c r="E55" i="17"/>
  <c r="E56" i="17"/>
  <c r="E57" i="17"/>
  <c r="E58" i="17"/>
  <c r="E59" i="17"/>
  <c r="E60" i="17"/>
  <c r="E61" i="17"/>
  <c r="E62" i="17"/>
  <c r="E63" i="17"/>
  <c r="E64" i="17"/>
  <c r="E65" i="17"/>
  <c r="E66" i="17"/>
  <c r="E67" i="17"/>
  <c r="E68" i="17"/>
  <c r="E69" i="17"/>
  <c r="E70" i="17"/>
  <c r="E71" i="17"/>
  <c r="E72" i="17"/>
  <c r="E73" i="17"/>
  <c r="E74" i="17"/>
  <c r="E75" i="17"/>
  <c r="E76" i="17"/>
  <c r="E77" i="17"/>
  <c r="E78" i="17"/>
  <c r="E79" i="17"/>
  <c r="E80" i="17"/>
  <c r="E81" i="17"/>
  <c r="E82" i="17"/>
  <c r="E83" i="17"/>
  <c r="E84" i="17"/>
  <c r="E85" i="17"/>
  <c r="E86" i="17"/>
  <c r="E87" i="17"/>
  <c r="E88" i="17"/>
  <c r="E89" i="17"/>
  <c r="E90" i="17"/>
  <c r="E91" i="17"/>
  <c r="E92" i="17"/>
  <c r="E93" i="17"/>
  <c r="E94" i="17"/>
  <c r="E95" i="17"/>
  <c r="E96" i="17"/>
  <c r="E97" i="17"/>
  <c r="E98" i="17"/>
  <c r="E99" i="17"/>
  <c r="E100" i="17"/>
  <c r="E101" i="17"/>
  <c r="E102" i="17"/>
  <c r="E103" i="17"/>
  <c r="E104" i="17"/>
  <c r="E105" i="17"/>
  <c r="E106" i="17"/>
  <c r="E107" i="17"/>
  <c r="E108" i="17"/>
  <c r="E109" i="17"/>
  <c r="E110" i="17"/>
  <c r="E111" i="17"/>
  <c r="E112" i="17"/>
  <c r="E113" i="17"/>
  <c r="E114" i="17"/>
  <c r="E115" i="17"/>
  <c r="E116" i="17"/>
  <c r="E117" i="17"/>
  <c r="E118" i="17"/>
  <c r="E119" i="17"/>
  <c r="E120" i="17"/>
  <c r="E121" i="17"/>
  <c r="E122" i="17"/>
  <c r="E123" i="17"/>
  <c r="E124" i="17"/>
  <c r="E125" i="17"/>
  <c r="E126" i="17"/>
  <c r="E127" i="17"/>
  <c r="E128" i="17"/>
  <c r="E129" i="17"/>
  <c r="E130" i="17"/>
  <c r="E131" i="17"/>
  <c r="E132" i="17"/>
  <c r="E133" i="17"/>
  <c r="E134" i="17"/>
  <c r="E135" i="17"/>
  <c r="E136" i="17"/>
  <c r="E137" i="17"/>
  <c r="E138" i="17"/>
  <c r="E139" i="17"/>
  <c r="E140" i="17"/>
  <c r="E141" i="17"/>
  <c r="E142" i="17"/>
  <c r="E143" i="17"/>
  <c r="E144" i="17"/>
  <c r="E145" i="17"/>
  <c r="E146" i="17"/>
  <c r="E147" i="17"/>
  <c r="E148" i="17"/>
  <c r="E149" i="17"/>
  <c r="E150" i="17"/>
  <c r="E151" i="17"/>
  <c r="E152" i="17"/>
  <c r="E153" i="17"/>
  <c r="E154" i="17"/>
  <c r="E155" i="17"/>
  <c r="E156" i="17"/>
  <c r="E157" i="17"/>
  <c r="E158" i="17"/>
  <c r="E159" i="17"/>
  <c r="E160" i="17"/>
  <c r="E161" i="17"/>
  <c r="E162" i="17"/>
  <c r="E163" i="17"/>
  <c r="E164" i="17"/>
  <c r="E165" i="17"/>
  <c r="E166" i="17"/>
  <c r="E167" i="17"/>
  <c r="E168" i="17"/>
  <c r="E169" i="17"/>
  <c r="E170" i="17"/>
  <c r="E171" i="17"/>
  <c r="E172" i="17"/>
  <c r="E173" i="17"/>
  <c r="E174" i="17"/>
  <c r="E175" i="17"/>
  <c r="E176" i="17"/>
  <c r="E177" i="17"/>
  <c r="E178" i="17"/>
  <c r="E179" i="17"/>
  <c r="E180" i="17"/>
  <c r="E181" i="17"/>
  <c r="E182" i="17"/>
  <c r="E183" i="17"/>
  <c r="E184" i="17"/>
  <c r="E185" i="17"/>
  <c r="E186" i="17"/>
  <c r="E187" i="17"/>
  <c r="E188" i="17"/>
  <c r="E189" i="17"/>
  <c r="E190" i="17"/>
  <c r="E191" i="17"/>
  <c r="E192" i="17"/>
  <c r="E193" i="17"/>
  <c r="E194" i="17"/>
  <c r="E195" i="17"/>
  <c r="E196" i="17"/>
  <c r="E197" i="17"/>
  <c r="E198" i="17"/>
  <c r="E199" i="17"/>
  <c r="E200" i="17"/>
  <c r="E201" i="17"/>
  <c r="E202" i="17"/>
  <c r="E203" i="17"/>
  <c r="E204" i="17"/>
  <c r="E205" i="17"/>
  <c r="E206" i="17"/>
  <c r="E207" i="17"/>
  <c r="E208" i="17"/>
  <c r="E209" i="17"/>
  <c r="E210" i="17"/>
  <c r="E211" i="17"/>
  <c r="E212" i="17"/>
  <c r="E213" i="17"/>
  <c r="E214" i="17"/>
  <c r="E215" i="17"/>
  <c r="E216" i="17"/>
  <c r="E217" i="17"/>
  <c r="E218" i="17"/>
  <c r="E219" i="17"/>
  <c r="E220" i="17"/>
  <c r="E221" i="17"/>
  <c r="E222" i="17"/>
  <c r="E223" i="17"/>
  <c r="E224" i="17"/>
  <c r="E225" i="17"/>
  <c r="E226" i="17"/>
  <c r="E227" i="17"/>
  <c r="E228" i="17"/>
  <c r="E229" i="17"/>
  <c r="E230" i="17"/>
  <c r="E231" i="17"/>
  <c r="E232" i="17"/>
  <c r="E233" i="17"/>
  <c r="E234" i="17"/>
  <c r="E235" i="17"/>
  <c r="E236" i="17"/>
  <c r="E237" i="17"/>
  <c r="E238" i="17"/>
  <c r="E239" i="17"/>
  <c r="E240" i="17"/>
  <c r="E241" i="17"/>
  <c r="E242" i="17"/>
  <c r="E243" i="17"/>
  <c r="E244" i="17"/>
  <c r="E245" i="17"/>
  <c r="E246" i="17"/>
  <c r="E247" i="17"/>
  <c r="E248" i="17"/>
  <c r="E249" i="17"/>
  <c r="E250" i="17"/>
  <c r="E251" i="17"/>
  <c r="E252" i="17"/>
  <c r="E253" i="17"/>
  <c r="E254" i="17"/>
  <c r="E255" i="17"/>
  <c r="E256" i="17"/>
  <c r="E257" i="17"/>
  <c r="E258" i="17"/>
  <c r="E259" i="17"/>
  <c r="E260" i="17"/>
  <c r="E261" i="17"/>
  <c r="E262" i="17"/>
  <c r="E263" i="17"/>
  <c r="E264" i="17"/>
  <c r="E265" i="17"/>
  <c r="E266" i="17"/>
  <c r="E267" i="17"/>
  <c r="E268" i="17"/>
  <c r="E269" i="17"/>
  <c r="E270" i="17"/>
  <c r="E271" i="17"/>
  <c r="E272" i="17"/>
  <c r="E273" i="17"/>
  <c r="E274" i="17"/>
  <c r="E275" i="17"/>
  <c r="E276" i="17"/>
  <c r="E277" i="17"/>
  <c r="E278" i="17"/>
  <c r="E279" i="17"/>
  <c r="E280" i="17"/>
  <c r="E281" i="17"/>
  <c r="E282" i="17"/>
  <c r="E283" i="17"/>
  <c r="E284" i="17"/>
  <c r="E285" i="17"/>
  <c r="E286" i="17"/>
  <c r="E287" i="17"/>
  <c r="E288" i="17"/>
  <c r="E289" i="17"/>
  <c r="E290" i="17"/>
  <c r="E291" i="17"/>
  <c r="E292" i="17"/>
  <c r="E293" i="17"/>
  <c r="E294" i="17"/>
  <c r="E295" i="17"/>
  <c r="E296" i="17"/>
  <c r="E297" i="17"/>
  <c r="E298" i="17"/>
  <c r="E299" i="17"/>
  <c r="E300" i="17"/>
  <c r="E301" i="17"/>
  <c r="E302" i="17"/>
  <c r="E303" i="17"/>
  <c r="E304" i="17"/>
  <c r="E305" i="17"/>
  <c r="E306" i="17"/>
  <c r="E307" i="17"/>
  <c r="E308" i="17"/>
  <c r="E309" i="17"/>
  <c r="E310" i="17"/>
  <c r="E311" i="17"/>
  <c r="E312" i="17"/>
  <c r="E313" i="17"/>
  <c r="E314" i="17"/>
  <c r="E315" i="17"/>
  <c r="E316" i="17"/>
  <c r="E317" i="17"/>
  <c r="E318" i="17"/>
  <c r="E319" i="17"/>
  <c r="E320" i="17"/>
  <c r="E321" i="17"/>
  <c r="E322" i="17"/>
  <c r="E323" i="17"/>
  <c r="E324" i="17"/>
  <c r="E325" i="17"/>
  <c r="E326" i="17"/>
  <c r="E327" i="17"/>
  <c r="E328" i="17"/>
  <c r="E329" i="17"/>
  <c r="E330" i="17"/>
  <c r="E331" i="17"/>
  <c r="E332" i="17"/>
  <c r="E333" i="17"/>
  <c r="E334" i="17"/>
  <c r="E335" i="17"/>
  <c r="E336" i="17"/>
  <c r="E337" i="17"/>
  <c r="E338" i="17"/>
  <c r="E339" i="17"/>
  <c r="E340" i="17"/>
  <c r="E341" i="17"/>
  <c r="E342" i="17"/>
  <c r="E343" i="17"/>
  <c r="E344" i="17"/>
  <c r="E345" i="17"/>
  <c r="E346" i="17"/>
  <c r="E347" i="17"/>
  <c r="E348" i="17"/>
  <c r="E349" i="17"/>
  <c r="E350" i="17"/>
  <c r="E351" i="17"/>
  <c r="E352" i="17"/>
  <c r="E353" i="17"/>
  <c r="E354" i="17"/>
  <c r="E355" i="17"/>
  <c r="E356" i="17"/>
  <c r="E357" i="17"/>
  <c r="E358" i="17"/>
  <c r="E359" i="17"/>
  <c r="E360" i="17"/>
  <c r="E361" i="17"/>
  <c r="E362" i="17"/>
  <c r="E363" i="17"/>
  <c r="E364" i="17"/>
  <c r="E365" i="17"/>
  <c r="E366" i="17"/>
  <c r="E367" i="17"/>
  <c r="E368" i="17"/>
  <c r="E369" i="17"/>
  <c r="E370" i="17"/>
  <c r="E371" i="17"/>
  <c r="E13" i="17"/>
  <c r="E12" i="17"/>
  <c r="C12" i="17" a="1"/>
  <c r="C12" i="17" s="1"/>
  <c r="B7" i="17"/>
  <c r="B7" i="15"/>
  <c r="B9" i="15" s="1"/>
  <c r="C12" i="15" a="1"/>
  <c r="C12" i="15" s="1"/>
  <c r="C10" i="14"/>
  <c r="D10" i="14"/>
  <c r="E10" i="14"/>
  <c r="F10" i="14"/>
  <c r="G10" i="14"/>
  <c r="C11" i="14"/>
  <c r="D11" i="14"/>
  <c r="E11" i="14"/>
  <c r="F11" i="14"/>
  <c r="G11" i="14"/>
  <c r="C12" i="14"/>
  <c r="D12" i="14"/>
  <c r="E12" i="14"/>
  <c r="F12" i="14"/>
  <c r="G12" i="14"/>
  <c r="C13" i="14"/>
  <c r="D13" i="14"/>
  <c r="E13" i="14"/>
  <c r="F13" i="14"/>
  <c r="G13" i="14"/>
  <c r="C14" i="14"/>
  <c r="D14" i="14"/>
  <c r="E14" i="14"/>
  <c r="F14" i="14"/>
  <c r="G14" i="14"/>
  <c r="C15" i="14"/>
  <c r="D15" i="14"/>
  <c r="E15" i="14"/>
  <c r="F15" i="14"/>
  <c r="G15" i="14"/>
  <c r="C16" i="14"/>
  <c r="D16" i="14"/>
  <c r="E16" i="14"/>
  <c r="F16" i="14"/>
  <c r="G16" i="14"/>
  <c r="C17" i="14"/>
  <c r="D17" i="14"/>
  <c r="E17" i="14"/>
  <c r="F17" i="14"/>
  <c r="G17" i="14"/>
  <c r="C18" i="14"/>
  <c r="D18" i="14"/>
  <c r="E18" i="14"/>
  <c r="F18" i="14"/>
  <c r="G18" i="14"/>
  <c r="C19" i="14"/>
  <c r="D19" i="14"/>
  <c r="E19" i="14"/>
  <c r="F19" i="14"/>
  <c r="G19" i="14"/>
  <c r="C20" i="14"/>
  <c r="D20" i="14"/>
  <c r="E20" i="14"/>
  <c r="F20" i="14"/>
  <c r="G20" i="14"/>
  <c r="B11" i="14"/>
  <c r="B12" i="14"/>
  <c r="B13" i="14"/>
  <c r="B14" i="14"/>
  <c r="B15" i="14"/>
  <c r="B16" i="14"/>
  <c r="B17" i="14"/>
  <c r="B18" i="14"/>
  <c r="B19" i="14"/>
  <c r="B20" i="14"/>
  <c r="B10" i="14"/>
  <c r="A12" i="14"/>
  <c r="A13" i="14" s="1"/>
  <c r="A14" i="14" s="1"/>
  <c r="A15" i="14" s="1"/>
  <c r="A16" i="14" s="1"/>
  <c r="A17" i="14" s="1"/>
  <c r="A18" i="14" s="1"/>
  <c r="A19" i="14" s="1"/>
  <c r="A20" i="14" s="1"/>
  <c r="A11" i="14"/>
  <c r="D9" i="14"/>
  <c r="E9" i="14" s="1"/>
  <c r="F9" i="14" s="1"/>
  <c r="G9" i="14" s="1"/>
  <c r="C9" i="14"/>
  <c r="C7" i="13"/>
  <c r="C34" i="18" l="1"/>
  <c r="D34" i="18" s="1"/>
  <c r="F34" i="18" s="1"/>
  <c r="B15" i="17"/>
  <c r="B319" i="17"/>
  <c r="B351" i="17"/>
  <c r="B287" i="17"/>
  <c r="B239" i="17"/>
  <c r="B350" i="17"/>
  <c r="B318" i="17"/>
  <c r="B286" i="17"/>
  <c r="B231" i="17"/>
  <c r="B342" i="17"/>
  <c r="B310" i="17"/>
  <c r="B278" i="17"/>
  <c r="B215" i="17"/>
  <c r="B359" i="17"/>
  <c r="B327" i="17"/>
  <c r="B295" i="17"/>
  <c r="B255" i="17"/>
  <c r="B358" i="17"/>
  <c r="B326" i="17"/>
  <c r="B294" i="17"/>
  <c r="B247" i="17"/>
  <c r="B343" i="17"/>
  <c r="B223" i="17"/>
  <c r="B367" i="17"/>
  <c r="B335" i="17"/>
  <c r="B303" i="17"/>
  <c r="B271" i="17"/>
  <c r="B207" i="17"/>
  <c r="B311" i="17"/>
  <c r="B279" i="17"/>
  <c r="B366" i="17"/>
  <c r="B334" i="17"/>
  <c r="B302" i="17"/>
  <c r="B263" i="17"/>
  <c r="B199" i="17"/>
  <c r="B364" i="17"/>
  <c r="B356" i="17"/>
  <c r="B348" i="17"/>
  <c r="B340" i="17"/>
  <c r="B332" i="17"/>
  <c r="B324" i="17"/>
  <c r="B316" i="17"/>
  <c r="B308" i="17"/>
  <c r="B300" i="17"/>
  <c r="B292" i="17"/>
  <c r="B284" i="17"/>
  <c r="B276" i="17"/>
  <c r="B268" i="17"/>
  <c r="B260" i="17"/>
  <c r="B252" i="17"/>
  <c r="B244" i="17"/>
  <c r="B236" i="17"/>
  <c r="B228" i="17"/>
  <c r="B220" i="17"/>
  <c r="B212" i="17"/>
  <c r="B204" i="17"/>
  <c r="B196" i="17"/>
  <c r="B371" i="17"/>
  <c r="B363" i="17"/>
  <c r="B355" i="17"/>
  <c r="B347" i="17"/>
  <c r="B339" i="17"/>
  <c r="B331" i="17"/>
  <c r="B323" i="17"/>
  <c r="B315" i="17"/>
  <c r="B307" i="17"/>
  <c r="B299" i="17"/>
  <c r="B291" i="17"/>
  <c r="B283" i="17"/>
  <c r="B275" i="17"/>
  <c r="B267" i="17"/>
  <c r="B259" i="17"/>
  <c r="B251" i="17"/>
  <c r="B243" i="17"/>
  <c r="B235" i="17"/>
  <c r="B227" i="17"/>
  <c r="B219" i="17"/>
  <c r="B211" i="17"/>
  <c r="B203" i="17"/>
  <c r="B195" i="17"/>
  <c r="B270" i="17"/>
  <c r="B262" i="17"/>
  <c r="B254" i="17"/>
  <c r="B246" i="17"/>
  <c r="B238" i="17"/>
  <c r="B230" i="17"/>
  <c r="B222" i="17"/>
  <c r="B214" i="17"/>
  <c r="B206" i="17"/>
  <c r="B198" i="17"/>
  <c r="B357" i="17"/>
  <c r="B333" i="17"/>
  <c r="B301" i="17"/>
  <c r="B277" i="17"/>
  <c r="B261" i="17"/>
  <c r="B229" i="17"/>
  <c r="B197" i="17"/>
  <c r="B370" i="17"/>
  <c r="B346" i="17"/>
  <c r="B322" i="17"/>
  <c r="B290" i="17"/>
  <c r="B258" i="17"/>
  <c r="B202" i="17"/>
  <c r="B369" i="17"/>
  <c r="B361" i="17"/>
  <c r="B353" i="17"/>
  <c r="B345" i="17"/>
  <c r="B337" i="17"/>
  <c r="B329" i="17"/>
  <c r="B321" i="17"/>
  <c r="B313" i="17"/>
  <c r="B305" i="17"/>
  <c r="B297" i="17"/>
  <c r="B289" i="17"/>
  <c r="B281" i="17"/>
  <c r="B273" i="17"/>
  <c r="B265" i="17"/>
  <c r="B257" i="17"/>
  <c r="B249" i="17"/>
  <c r="B241" i="17"/>
  <c r="B233" i="17"/>
  <c r="B225" i="17"/>
  <c r="B217" i="17"/>
  <c r="B209" i="17"/>
  <c r="B201" i="17"/>
  <c r="B365" i="17"/>
  <c r="B349" i="17"/>
  <c r="B341" i="17"/>
  <c r="B325" i="17"/>
  <c r="B317" i="17"/>
  <c r="B309" i="17"/>
  <c r="B293" i="17"/>
  <c r="B285" i="17"/>
  <c r="B269" i="17"/>
  <c r="B253" i="17"/>
  <c r="B245" i="17"/>
  <c r="B237" i="17"/>
  <c r="B221" i="17"/>
  <c r="B213" i="17"/>
  <c r="B205" i="17"/>
  <c r="B192" i="17"/>
  <c r="B362" i="17"/>
  <c r="B354" i="17"/>
  <c r="B338" i="17"/>
  <c r="B330" i="17"/>
  <c r="B314" i="17"/>
  <c r="B306" i="17"/>
  <c r="B298" i="17"/>
  <c r="B282" i="17"/>
  <c r="B274" i="17"/>
  <c r="B266" i="17"/>
  <c r="B250" i="17"/>
  <c r="B242" i="17"/>
  <c r="B234" i="17"/>
  <c r="B226" i="17"/>
  <c r="B218" i="17"/>
  <c r="B210" i="17"/>
  <c r="B194" i="17"/>
  <c r="B368" i="17"/>
  <c r="B360" i="17"/>
  <c r="B352" i="17"/>
  <c r="B344" i="17"/>
  <c r="B336" i="17"/>
  <c r="B328" i="17"/>
  <c r="B320" i="17"/>
  <c r="B312" i="17"/>
  <c r="B304" i="17"/>
  <c r="B296" i="17"/>
  <c r="B288" i="17"/>
  <c r="B280" i="17"/>
  <c r="B272" i="17"/>
  <c r="B264" i="17"/>
  <c r="B256" i="17"/>
  <c r="B248" i="17"/>
  <c r="B240" i="17"/>
  <c r="B232" i="17"/>
  <c r="B224" i="17"/>
  <c r="B216" i="17"/>
  <c r="B208" i="17"/>
  <c r="B200" i="17"/>
  <c r="B193" i="17"/>
  <c r="B13" i="17"/>
  <c r="B21" i="17"/>
  <c r="B23" i="17"/>
  <c r="B160" i="17"/>
  <c r="B191" i="17"/>
  <c r="B189" i="17"/>
  <c r="B187" i="17"/>
  <c r="B185" i="17"/>
  <c r="B183" i="17"/>
  <c r="B181" i="17"/>
  <c r="B179" i="17"/>
  <c r="B177" i="17"/>
  <c r="B175" i="17"/>
  <c r="B173" i="17"/>
  <c r="B171" i="17"/>
  <c r="B169" i="17"/>
  <c r="B167" i="17"/>
  <c r="B165" i="17"/>
  <c r="B163" i="17"/>
  <c r="B161" i="17"/>
  <c r="B159" i="17"/>
  <c r="B157" i="17"/>
  <c r="B155" i="17"/>
  <c r="B153" i="17"/>
  <c r="B151" i="17"/>
  <c r="B149" i="17"/>
  <c r="B147" i="17"/>
  <c r="B145" i="17"/>
  <c r="B143" i="17"/>
  <c r="B141" i="17"/>
  <c r="B139" i="17"/>
  <c r="B186" i="17"/>
  <c r="B170" i="17"/>
  <c r="B154" i="17"/>
  <c r="B138" i="17"/>
  <c r="B134" i="17"/>
  <c r="B130" i="17"/>
  <c r="B126" i="17"/>
  <c r="B122" i="17"/>
  <c r="B118" i="17"/>
  <c r="B114" i="17"/>
  <c r="B110" i="17"/>
  <c r="B106" i="17"/>
  <c r="B102" i="17"/>
  <c r="B98" i="17"/>
  <c r="B94" i="17"/>
  <c r="B90" i="17"/>
  <c r="B86" i="17"/>
  <c r="B82" i="17"/>
  <c r="B78" i="17"/>
  <c r="B74" i="17"/>
  <c r="B70" i="17"/>
  <c r="B66" i="17"/>
  <c r="B62" i="17"/>
  <c r="B58" i="17"/>
  <c r="B54" i="17"/>
  <c r="B50" i="17"/>
  <c r="B46" i="17"/>
  <c r="B42" i="17"/>
  <c r="B38" i="17"/>
  <c r="B34" i="17"/>
  <c r="B30" i="17"/>
  <c r="B26" i="17"/>
  <c r="B111" i="17"/>
  <c r="B55" i="17"/>
  <c r="B35" i="17"/>
  <c r="B166" i="17"/>
  <c r="B150" i="17"/>
  <c r="B180" i="17"/>
  <c r="B164" i="17"/>
  <c r="B148" i="17"/>
  <c r="B137" i="17"/>
  <c r="B133" i="17"/>
  <c r="B129" i="17"/>
  <c r="B125" i="17"/>
  <c r="B121" i="17"/>
  <c r="B117" i="17"/>
  <c r="B113" i="17"/>
  <c r="B109" i="17"/>
  <c r="B105" i="17"/>
  <c r="B101" i="17"/>
  <c r="B97" i="17"/>
  <c r="B93" i="17"/>
  <c r="B89" i="17"/>
  <c r="B85" i="17"/>
  <c r="B81" i="17"/>
  <c r="B77" i="17"/>
  <c r="B73" i="17"/>
  <c r="B69" i="17"/>
  <c r="B65" i="17"/>
  <c r="B61" i="17"/>
  <c r="B57" i="17"/>
  <c r="B53" i="17"/>
  <c r="B49" i="17"/>
  <c r="B45" i="17"/>
  <c r="B41" i="17"/>
  <c r="B37" i="17"/>
  <c r="B33" i="17"/>
  <c r="B29" i="17"/>
  <c r="B25" i="17"/>
  <c r="B190" i="17"/>
  <c r="B174" i="17"/>
  <c r="B158" i="17"/>
  <c r="B142" i="17"/>
  <c r="B22" i="17"/>
  <c r="B20" i="17"/>
  <c r="B18" i="17"/>
  <c r="B16" i="17"/>
  <c r="B14" i="17"/>
  <c r="B184" i="17"/>
  <c r="B168" i="17"/>
  <c r="B152" i="17"/>
  <c r="B12" i="17"/>
  <c r="B63" i="17"/>
  <c r="B182" i="17"/>
  <c r="B178" i="17"/>
  <c r="B162" i="17"/>
  <c r="B146" i="17"/>
  <c r="B136" i="17"/>
  <c r="B132" i="17"/>
  <c r="B128" i="17"/>
  <c r="B124" i="17"/>
  <c r="B120" i="17"/>
  <c r="B116" i="17"/>
  <c r="B112" i="17"/>
  <c r="B108" i="17"/>
  <c r="B104" i="17"/>
  <c r="B100" i="17"/>
  <c r="B96" i="17"/>
  <c r="B92" i="17"/>
  <c r="B88" i="17"/>
  <c r="B84" i="17"/>
  <c r="B80" i="17"/>
  <c r="B76" i="17"/>
  <c r="B72" i="17"/>
  <c r="B68" i="17"/>
  <c r="B64" i="17"/>
  <c r="B60" i="17"/>
  <c r="B56" i="17"/>
  <c r="B52" i="17"/>
  <c r="B48" i="17"/>
  <c r="B44" i="17"/>
  <c r="B40" i="17"/>
  <c r="B36" i="17"/>
  <c r="B32" i="17"/>
  <c r="B28" i="17"/>
  <c r="B24" i="17"/>
  <c r="B188" i="17"/>
  <c r="B172" i="17"/>
  <c r="B156" i="17"/>
  <c r="B140" i="17"/>
  <c r="B135" i="17"/>
  <c r="B131" i="17"/>
  <c r="B127" i="17"/>
  <c r="B123" i="17"/>
  <c r="B119" i="17"/>
  <c r="B115" i="17"/>
  <c r="B107" i="17"/>
  <c r="B103" i="17"/>
  <c r="B99" i="17"/>
  <c r="B95" i="17"/>
  <c r="B91" i="17"/>
  <c r="B87" i="17"/>
  <c r="B83" i="17"/>
  <c r="B79" i="17"/>
  <c r="B75" i="17"/>
  <c r="B71" i="17"/>
  <c r="B67" i="17"/>
  <c r="B59" i="17"/>
  <c r="B51" i="17"/>
  <c r="B47" i="17"/>
  <c r="B43" i="17"/>
  <c r="B39" i="17"/>
  <c r="B31" i="17"/>
  <c r="B27" i="17"/>
  <c r="B17" i="17"/>
  <c r="B176" i="17"/>
  <c r="B144" i="17"/>
  <c r="B19" i="17"/>
  <c r="B18" i="15"/>
  <c r="B137" i="15"/>
  <c r="B73" i="15"/>
  <c r="B12" i="15"/>
  <c r="D12" i="15" s="1"/>
  <c r="E12" i="15" s="1"/>
  <c r="B185" i="15"/>
  <c r="B121" i="15"/>
  <c r="B57" i="15"/>
  <c r="B177" i="15"/>
  <c r="B113" i="15"/>
  <c r="B49" i="15"/>
  <c r="B65" i="15"/>
  <c r="B169" i="15"/>
  <c r="B105" i="15"/>
  <c r="B41" i="15"/>
  <c r="B161" i="15"/>
  <c r="B97" i="15"/>
  <c r="B33" i="15"/>
  <c r="B153" i="15"/>
  <c r="B89" i="15"/>
  <c r="B25" i="15"/>
  <c r="B129" i="15"/>
  <c r="B145" i="15"/>
  <c r="B81" i="15"/>
  <c r="B17" i="15"/>
  <c r="B184" i="15"/>
  <c r="B176" i="15"/>
  <c r="B168" i="15"/>
  <c r="B160" i="15"/>
  <c r="B152" i="15"/>
  <c r="B144" i="15"/>
  <c r="B136" i="15"/>
  <c r="B128" i="15"/>
  <c r="B120" i="15"/>
  <c r="B112" i="15"/>
  <c r="B104" i="15"/>
  <c r="B96" i="15"/>
  <c r="B88" i="15"/>
  <c r="B80" i="15"/>
  <c r="B72" i="15"/>
  <c r="B64" i="15"/>
  <c r="B56" i="15"/>
  <c r="B48" i="15"/>
  <c r="B40" i="15"/>
  <c r="B32" i="15"/>
  <c r="B24" i="15"/>
  <c r="B16" i="15"/>
  <c r="B191" i="15"/>
  <c r="B183" i="15"/>
  <c r="B175" i="15"/>
  <c r="B167" i="15"/>
  <c r="B159" i="15"/>
  <c r="B151" i="15"/>
  <c r="B143" i="15"/>
  <c r="B135" i="15"/>
  <c r="B127" i="15"/>
  <c r="B119" i="15"/>
  <c r="B111" i="15"/>
  <c r="B103" i="15"/>
  <c r="B95" i="15"/>
  <c r="B87" i="15"/>
  <c r="B79" i="15"/>
  <c r="B71" i="15"/>
  <c r="B63" i="15"/>
  <c r="B55" i="15"/>
  <c r="B47" i="15"/>
  <c r="B39" i="15"/>
  <c r="B31" i="15"/>
  <c r="B23" i="15"/>
  <c r="B15" i="15"/>
  <c r="B190" i="15"/>
  <c r="B174" i="15"/>
  <c r="B158" i="15"/>
  <c r="B150" i="15"/>
  <c r="B134" i="15"/>
  <c r="B118" i="15"/>
  <c r="B110" i="15"/>
  <c r="B102" i="15"/>
  <c r="B94" i="15"/>
  <c r="B86" i="15"/>
  <c r="B78" i="15"/>
  <c r="B70" i="15"/>
  <c r="B62" i="15"/>
  <c r="B54" i="15"/>
  <c r="B46" i="15"/>
  <c r="B38" i="15"/>
  <c r="B30" i="15"/>
  <c r="B22" i="15"/>
  <c r="B14" i="15"/>
  <c r="B142" i="15"/>
  <c r="B189" i="15"/>
  <c r="B181" i="15"/>
  <c r="B173" i="15"/>
  <c r="B165" i="15"/>
  <c r="B157" i="15"/>
  <c r="B149" i="15"/>
  <c r="B141" i="15"/>
  <c r="B133" i="15"/>
  <c r="B125" i="15"/>
  <c r="B117" i="15"/>
  <c r="B109" i="15"/>
  <c r="B101" i="15"/>
  <c r="B93" i="15"/>
  <c r="B85" i="15"/>
  <c r="B77" i="15"/>
  <c r="B69" i="15"/>
  <c r="B61" i="15"/>
  <c r="B53" i="15"/>
  <c r="B45" i="15"/>
  <c r="B37" i="15"/>
  <c r="B29" i="15"/>
  <c r="B21" i="15"/>
  <c r="B13" i="15"/>
  <c r="B182" i="15"/>
  <c r="B126" i="15"/>
  <c r="B188" i="15"/>
  <c r="B180" i="15"/>
  <c r="B172" i="15"/>
  <c r="B164" i="15"/>
  <c r="B156" i="15"/>
  <c r="B148" i="15"/>
  <c r="B140" i="15"/>
  <c r="B132" i="15"/>
  <c r="B124" i="15"/>
  <c r="B116" i="15"/>
  <c r="B108" i="15"/>
  <c r="B100" i="15"/>
  <c r="B92" i="15"/>
  <c r="B84" i="15"/>
  <c r="B76" i="15"/>
  <c r="B68" i="15"/>
  <c r="B60" i="15"/>
  <c r="B52" i="15"/>
  <c r="B44" i="15"/>
  <c r="B36" i="15"/>
  <c r="B28" i="15"/>
  <c r="B20" i="15"/>
  <c r="B187" i="15"/>
  <c r="B179" i="15"/>
  <c r="B171" i="15"/>
  <c r="B163" i="15"/>
  <c r="B155" i="15"/>
  <c r="B147" i="15"/>
  <c r="B139" i="15"/>
  <c r="B131" i="15"/>
  <c r="B123" i="15"/>
  <c r="B115" i="15"/>
  <c r="B107" i="15"/>
  <c r="B99" i="15"/>
  <c r="B91" i="15"/>
  <c r="B83" i="15"/>
  <c r="B75" i="15"/>
  <c r="B67" i="15"/>
  <c r="B59" i="15"/>
  <c r="B51" i="15"/>
  <c r="B43" i="15"/>
  <c r="B35" i="15"/>
  <c r="B27" i="15"/>
  <c r="B19" i="15"/>
  <c r="B166" i="15"/>
  <c r="B186" i="15"/>
  <c r="B178" i="15"/>
  <c r="B170" i="15"/>
  <c r="B162" i="15"/>
  <c r="B154" i="15"/>
  <c r="B146" i="15"/>
  <c r="B138" i="15"/>
  <c r="B130" i="15"/>
  <c r="B122" i="15"/>
  <c r="B114" i="15"/>
  <c r="B106" i="15"/>
  <c r="B98" i="15"/>
  <c r="B90" i="15"/>
  <c r="B82" i="15"/>
  <c r="B74" i="15"/>
  <c r="B66" i="15"/>
  <c r="B58" i="15"/>
  <c r="B50" i="15"/>
  <c r="B42" i="15"/>
  <c r="B34" i="15"/>
  <c r="B26" i="15"/>
  <c r="C35" i="18" l="1"/>
  <c r="D35" i="18" s="1"/>
  <c r="F35" i="18" s="1"/>
  <c r="D12" i="17"/>
  <c r="C13" i="15"/>
  <c r="D13" i="15" s="1"/>
  <c r="C36" i="18" l="1"/>
  <c r="D36" i="18" s="1"/>
  <c r="F36" i="18" s="1"/>
  <c r="F12" i="17"/>
  <c r="E13" i="15"/>
  <c r="C14" i="15" s="1"/>
  <c r="D14" i="15" s="1"/>
  <c r="E14" i="15" s="1"/>
  <c r="C37" i="18" l="1"/>
  <c r="D37" i="18" s="1"/>
  <c r="F37" i="18" s="1"/>
  <c r="C13" i="17"/>
  <c r="C15" i="15"/>
  <c r="D15" i="15" s="1"/>
  <c r="E15" i="15" s="1"/>
  <c r="C16" i="15" s="1"/>
  <c r="C38" i="18" l="1"/>
  <c r="D38" i="18" s="1"/>
  <c r="F38" i="18" s="1"/>
  <c r="D13" i="17"/>
  <c r="D16" i="15"/>
  <c r="C39" i="18" l="1"/>
  <c r="D39" i="18" s="1"/>
  <c r="F39" i="18" s="1"/>
  <c r="F13" i="17"/>
  <c r="C14" i="17" s="1"/>
  <c r="E16" i="15"/>
  <c r="C17" i="15" s="1"/>
  <c r="C40" i="18" l="1"/>
  <c r="D40" i="18" s="1"/>
  <c r="F40" i="18" s="1"/>
  <c r="D14" i="17"/>
  <c r="D17" i="15"/>
  <c r="E17" i="15" s="1"/>
  <c r="C18" i="15" s="1"/>
  <c r="D18" i="15" s="1"/>
  <c r="E18" i="15" s="1"/>
  <c r="C19" i="15" s="1"/>
  <c r="D19" i="15" s="1"/>
  <c r="E19" i="15" s="1"/>
  <c r="C20" i="15" s="1"/>
  <c r="D20" i="15" s="1"/>
  <c r="E20" i="15" s="1"/>
  <c r="C21" i="15" s="1"/>
  <c r="D21" i="15" s="1"/>
  <c r="E21" i="15" s="1"/>
  <c r="C41" i="18" l="1"/>
  <c r="D41" i="18" s="1"/>
  <c r="F41" i="18" s="1"/>
  <c r="F14" i="17"/>
  <c r="C22" i="15"/>
  <c r="D22" i="15" s="1"/>
  <c r="E22" i="15" s="1"/>
  <c r="C42" i="18" l="1"/>
  <c r="D42" i="18" s="1"/>
  <c r="F42" i="18" s="1"/>
  <c r="C15" i="17"/>
  <c r="C23" i="15"/>
  <c r="D23" i="15" s="1"/>
  <c r="E23" i="15" s="1"/>
  <c r="C43" i="18" l="1"/>
  <c r="D43" i="18" s="1"/>
  <c r="F43" i="18" s="1"/>
  <c r="D15" i="17"/>
  <c r="C24" i="15"/>
  <c r="D24" i="15" s="1"/>
  <c r="E24" i="15" s="1"/>
  <c r="C44" i="18" l="1"/>
  <c r="D44" i="18" s="1"/>
  <c r="F44" i="18" s="1"/>
  <c r="F15" i="17"/>
  <c r="C25" i="15"/>
  <c r="D25" i="15" s="1"/>
  <c r="E25" i="15" s="1"/>
  <c r="C45" i="18" l="1"/>
  <c r="D45" i="18" s="1"/>
  <c r="F45" i="18" s="1"/>
  <c r="C16" i="17"/>
  <c r="C26" i="15"/>
  <c r="D26" i="15" s="1"/>
  <c r="E26" i="15" s="1"/>
  <c r="C46" i="18" l="1"/>
  <c r="D46" i="18" s="1"/>
  <c r="F46" i="18" s="1"/>
  <c r="D16" i="17"/>
  <c r="C27" i="15"/>
  <c r="D27" i="15" s="1"/>
  <c r="E27" i="15" s="1"/>
  <c r="C47" i="18" l="1"/>
  <c r="D47" i="18" s="1"/>
  <c r="F47" i="18" s="1"/>
  <c r="F16" i="17"/>
  <c r="C28" i="15"/>
  <c r="D28" i="15" s="1"/>
  <c r="E28" i="15" s="1"/>
  <c r="C48" i="18" l="1"/>
  <c r="D48" i="18" s="1"/>
  <c r="F48" i="18" s="1"/>
  <c r="C17" i="17"/>
  <c r="D17" i="17" s="1"/>
  <c r="F17" i="17" s="1"/>
  <c r="C18" i="17" s="1"/>
  <c r="D18" i="17" s="1"/>
  <c r="F18" i="17" s="1"/>
  <c r="C19" i="17" s="1"/>
  <c r="D19" i="17" s="1"/>
  <c r="F19" i="17" s="1"/>
  <c r="C29" i="15"/>
  <c r="D29" i="15" s="1"/>
  <c r="E29" i="15" s="1"/>
  <c r="C49" i="18" l="1"/>
  <c r="D49" i="18" s="1"/>
  <c r="F49" i="18" s="1"/>
  <c r="C20" i="17"/>
  <c r="D20" i="17" s="1"/>
  <c r="F20" i="17" s="1"/>
  <c r="C30" i="15"/>
  <c r="D30" i="15" s="1"/>
  <c r="E30" i="15" s="1"/>
  <c r="C50" i="18" l="1"/>
  <c r="D50" i="18" s="1"/>
  <c r="F50" i="18" s="1"/>
  <c r="C21" i="17"/>
  <c r="D21" i="17" s="1"/>
  <c r="F21" i="17" s="1"/>
  <c r="C31" i="15"/>
  <c r="D31" i="15" s="1"/>
  <c r="E31" i="15" s="1"/>
  <c r="C51" i="18" l="1"/>
  <c r="D51" i="18" s="1"/>
  <c r="F51" i="18" s="1"/>
  <c r="C22" i="17"/>
  <c r="D22" i="17" s="1"/>
  <c r="F22" i="17" s="1"/>
  <c r="C32" i="15"/>
  <c r="D32" i="15" s="1"/>
  <c r="E32" i="15" s="1"/>
  <c r="C52" i="18" l="1"/>
  <c r="D52" i="18" s="1"/>
  <c r="F52" i="18" s="1"/>
  <c r="C23" i="17"/>
  <c r="D23" i="17" s="1"/>
  <c r="F23" i="17" s="1"/>
  <c r="C33" i="15"/>
  <c r="D33" i="15" s="1"/>
  <c r="E33" i="15" s="1"/>
  <c r="C53" i="18" l="1"/>
  <c r="D53" i="18" s="1"/>
  <c r="F53" i="18" s="1"/>
  <c r="C24" i="17"/>
  <c r="D24" i="17" s="1"/>
  <c r="F24" i="17" s="1"/>
  <c r="C34" i="15"/>
  <c r="D34" i="15" s="1"/>
  <c r="E34" i="15" s="1"/>
  <c r="C54" i="18" l="1"/>
  <c r="D54" i="18" s="1"/>
  <c r="F54" i="18" s="1"/>
  <c r="C25" i="17"/>
  <c r="D25" i="17" s="1"/>
  <c r="F25" i="17" s="1"/>
  <c r="C35" i="15"/>
  <c r="D35" i="15" s="1"/>
  <c r="E35" i="15" s="1"/>
  <c r="C55" i="18" l="1"/>
  <c r="D55" i="18" s="1"/>
  <c r="F55" i="18" s="1"/>
  <c r="C26" i="17"/>
  <c r="D26" i="17" s="1"/>
  <c r="F26" i="17" s="1"/>
  <c r="C36" i="15"/>
  <c r="D36" i="15" s="1"/>
  <c r="E36" i="15" s="1"/>
  <c r="C56" i="18" l="1"/>
  <c r="D56" i="18" s="1"/>
  <c r="F56" i="18" s="1"/>
  <c r="C27" i="17"/>
  <c r="D27" i="17" s="1"/>
  <c r="F27" i="17" s="1"/>
  <c r="C37" i="15"/>
  <c r="D37" i="15" s="1"/>
  <c r="E37" i="15" s="1"/>
  <c r="C57" i="18" l="1"/>
  <c r="D57" i="18" s="1"/>
  <c r="F57" i="18" s="1"/>
  <c r="C28" i="17"/>
  <c r="D28" i="17" s="1"/>
  <c r="F28" i="17" s="1"/>
  <c r="C38" i="15"/>
  <c r="D38" i="15" s="1"/>
  <c r="E38" i="15" s="1"/>
  <c r="C58" i="18" l="1"/>
  <c r="D58" i="18" s="1"/>
  <c r="F58" i="18" s="1"/>
  <c r="C29" i="17"/>
  <c r="D29" i="17" s="1"/>
  <c r="F29" i="17" s="1"/>
  <c r="C39" i="15"/>
  <c r="D39" i="15" s="1"/>
  <c r="E39" i="15" s="1"/>
  <c r="C59" i="18" l="1"/>
  <c r="D59" i="18" s="1"/>
  <c r="F59" i="18" s="1"/>
  <c r="C30" i="17"/>
  <c r="D30" i="17" s="1"/>
  <c r="F30" i="17" s="1"/>
  <c r="C40" i="15"/>
  <c r="D40" i="15" s="1"/>
  <c r="E40" i="15" s="1"/>
  <c r="C60" i="18" l="1"/>
  <c r="D60" i="18" s="1"/>
  <c r="F60" i="18" s="1"/>
  <c r="C31" i="17"/>
  <c r="D31" i="17" s="1"/>
  <c r="F31" i="17" s="1"/>
  <c r="C41" i="15"/>
  <c r="D41" i="15" s="1"/>
  <c r="E41" i="15" s="1"/>
  <c r="C61" i="18" l="1"/>
  <c r="D61" i="18" s="1"/>
  <c r="F61" i="18" s="1"/>
  <c r="C32" i="17"/>
  <c r="D32" i="17" s="1"/>
  <c r="F32" i="17" s="1"/>
  <c r="C42" i="15"/>
  <c r="D42" i="15" s="1"/>
  <c r="E42" i="15" s="1"/>
  <c r="C62" i="18" l="1"/>
  <c r="D62" i="18" s="1"/>
  <c r="F62" i="18" s="1"/>
  <c r="C33" i="17"/>
  <c r="D33" i="17" s="1"/>
  <c r="F33" i="17" s="1"/>
  <c r="C43" i="15"/>
  <c r="D43" i="15" s="1"/>
  <c r="E43" i="15" s="1"/>
  <c r="C63" i="18" l="1"/>
  <c r="D63" i="18" s="1"/>
  <c r="F63" i="18" s="1"/>
  <c r="C34" i="17"/>
  <c r="D34" i="17" s="1"/>
  <c r="F34" i="17" s="1"/>
  <c r="C44" i="15"/>
  <c r="D44" i="15" s="1"/>
  <c r="E44" i="15" s="1"/>
  <c r="C64" i="18" l="1"/>
  <c r="D64" i="18" s="1"/>
  <c r="F64" i="18" s="1"/>
  <c r="C35" i="17"/>
  <c r="D35" i="17" s="1"/>
  <c r="F35" i="17" s="1"/>
  <c r="C45" i="15"/>
  <c r="D45" i="15" s="1"/>
  <c r="E45" i="15" s="1"/>
  <c r="C65" i="18" l="1"/>
  <c r="D65" i="18" s="1"/>
  <c r="F65" i="18" s="1"/>
  <c r="C36" i="17"/>
  <c r="D36" i="17" s="1"/>
  <c r="F36" i="17" s="1"/>
  <c r="C46" i="15"/>
  <c r="D46" i="15" s="1"/>
  <c r="E46" i="15" s="1"/>
  <c r="C66" i="18" l="1"/>
  <c r="D66" i="18" s="1"/>
  <c r="F66" i="18" s="1"/>
  <c r="C37" i="17"/>
  <c r="D37" i="17" s="1"/>
  <c r="F37" i="17" s="1"/>
  <c r="C47" i="15"/>
  <c r="D47" i="15" s="1"/>
  <c r="E47" i="15" s="1"/>
  <c r="C67" i="18" l="1"/>
  <c r="D67" i="18" s="1"/>
  <c r="F67" i="18" s="1"/>
  <c r="C38" i="17"/>
  <c r="D38" i="17" s="1"/>
  <c r="F38" i="17" s="1"/>
  <c r="C48" i="15"/>
  <c r="D48" i="15" s="1"/>
  <c r="E48" i="15" s="1"/>
  <c r="C68" i="18" l="1"/>
  <c r="D68" i="18" s="1"/>
  <c r="F68" i="18" s="1"/>
  <c r="C39" i="17"/>
  <c r="D39" i="17" s="1"/>
  <c r="F39" i="17" s="1"/>
  <c r="C49" i="15"/>
  <c r="D49" i="15" s="1"/>
  <c r="E49" i="15" s="1"/>
  <c r="C69" i="18" l="1"/>
  <c r="D69" i="18" s="1"/>
  <c r="F69" i="18" s="1"/>
  <c r="C40" i="17"/>
  <c r="D40" i="17" s="1"/>
  <c r="F40" i="17" s="1"/>
  <c r="C50" i="15"/>
  <c r="D50" i="15" s="1"/>
  <c r="E50" i="15" s="1"/>
  <c r="C70" i="18" l="1"/>
  <c r="D70" i="18" s="1"/>
  <c r="F70" i="18" s="1"/>
  <c r="C41" i="17"/>
  <c r="D41" i="17" s="1"/>
  <c r="F41" i="17" s="1"/>
  <c r="C51" i="15"/>
  <c r="D51" i="15" s="1"/>
  <c r="E51" i="15" s="1"/>
  <c r="C71" i="18" l="1"/>
  <c r="D71" i="18" s="1"/>
  <c r="F71" i="18" s="1"/>
  <c r="C42" i="17"/>
  <c r="D42" i="17" s="1"/>
  <c r="F42" i="17" s="1"/>
  <c r="C52" i="15"/>
  <c r="D52" i="15" s="1"/>
  <c r="E52" i="15" s="1"/>
  <c r="C72" i="18" l="1"/>
  <c r="D72" i="18" s="1"/>
  <c r="F72" i="18" s="1"/>
  <c r="C43" i="17"/>
  <c r="D43" i="17" s="1"/>
  <c r="F43" i="17" s="1"/>
  <c r="C53" i="15"/>
  <c r="D53" i="15" s="1"/>
  <c r="E53" i="15" s="1"/>
  <c r="C73" i="18" l="1"/>
  <c r="D73" i="18" s="1"/>
  <c r="F73" i="18" s="1"/>
  <c r="C44" i="17"/>
  <c r="D44" i="17" s="1"/>
  <c r="F44" i="17" s="1"/>
  <c r="C54" i="15"/>
  <c r="D54" i="15" s="1"/>
  <c r="E54" i="15" s="1"/>
  <c r="C74" i="18" l="1"/>
  <c r="D74" i="18" s="1"/>
  <c r="F74" i="18" s="1"/>
  <c r="C45" i="17"/>
  <c r="D45" i="17" s="1"/>
  <c r="F45" i="17" s="1"/>
  <c r="C55" i="15"/>
  <c r="D55" i="15" s="1"/>
  <c r="E55" i="15" s="1"/>
  <c r="C75" i="18" l="1"/>
  <c r="D75" i="18" s="1"/>
  <c r="F75" i="18" s="1"/>
  <c r="C46" i="17"/>
  <c r="D46" i="17" s="1"/>
  <c r="F46" i="17" s="1"/>
  <c r="C56" i="15"/>
  <c r="D56" i="15" s="1"/>
  <c r="E56" i="15" s="1"/>
  <c r="C76" i="18" l="1"/>
  <c r="D76" i="18" s="1"/>
  <c r="F76" i="18" s="1"/>
  <c r="C47" i="17"/>
  <c r="D47" i="17" s="1"/>
  <c r="F47" i="17" s="1"/>
  <c r="C57" i="15"/>
  <c r="D57" i="15" s="1"/>
  <c r="E57" i="15" s="1"/>
  <c r="C77" i="18" l="1"/>
  <c r="D77" i="18" s="1"/>
  <c r="F77" i="18" s="1"/>
  <c r="C48" i="17"/>
  <c r="D48" i="17" s="1"/>
  <c r="F48" i="17" s="1"/>
  <c r="C58" i="15"/>
  <c r="D58" i="15" s="1"/>
  <c r="E58" i="15" s="1"/>
  <c r="C78" i="18" l="1"/>
  <c r="D78" i="18" s="1"/>
  <c r="F78" i="18" s="1"/>
  <c r="C49" i="17"/>
  <c r="D49" i="17" s="1"/>
  <c r="F49" i="17" s="1"/>
  <c r="C59" i="15"/>
  <c r="D59" i="15" s="1"/>
  <c r="E59" i="15" s="1"/>
  <c r="C79" i="18" l="1"/>
  <c r="D79" i="18" s="1"/>
  <c r="F79" i="18" s="1"/>
  <c r="C50" i="17"/>
  <c r="D50" i="17" s="1"/>
  <c r="F50" i="17" s="1"/>
  <c r="C60" i="15"/>
  <c r="D60" i="15" s="1"/>
  <c r="E60" i="15" s="1"/>
  <c r="C80" i="18" l="1"/>
  <c r="D80" i="18" s="1"/>
  <c r="F80" i="18" s="1"/>
  <c r="C51" i="17"/>
  <c r="D51" i="17" s="1"/>
  <c r="F51" i="17" s="1"/>
  <c r="C61" i="15"/>
  <c r="D61" i="15" s="1"/>
  <c r="E61" i="15" s="1"/>
  <c r="C81" i="18" l="1"/>
  <c r="D81" i="18" s="1"/>
  <c r="F81" i="18" s="1"/>
  <c r="C52" i="17"/>
  <c r="D52" i="17" s="1"/>
  <c r="F52" i="17" s="1"/>
  <c r="C62" i="15"/>
  <c r="D62" i="15" s="1"/>
  <c r="E62" i="15" s="1"/>
  <c r="C82" i="18" l="1"/>
  <c r="D82" i="18" s="1"/>
  <c r="F82" i="18" s="1"/>
  <c r="C53" i="17"/>
  <c r="D53" i="17" s="1"/>
  <c r="F53" i="17" s="1"/>
  <c r="C63" i="15"/>
  <c r="D63" i="15" s="1"/>
  <c r="E63" i="15" s="1"/>
  <c r="C83" i="18" l="1"/>
  <c r="D83" i="18" s="1"/>
  <c r="F83" i="18" s="1"/>
  <c r="C54" i="17"/>
  <c r="D54" i="17" s="1"/>
  <c r="F54" i="17" s="1"/>
  <c r="C64" i="15"/>
  <c r="D64" i="15" s="1"/>
  <c r="E64" i="15" s="1"/>
  <c r="C84" i="18" l="1"/>
  <c r="D84" i="18" s="1"/>
  <c r="F84" i="18" s="1"/>
  <c r="C55" i="17"/>
  <c r="D55" i="17" s="1"/>
  <c r="F55" i="17" s="1"/>
  <c r="C65" i="15"/>
  <c r="D65" i="15" s="1"/>
  <c r="E65" i="15" s="1"/>
  <c r="C85" i="18" l="1"/>
  <c r="D85" i="18" s="1"/>
  <c r="F85" i="18" s="1"/>
  <c r="C56" i="17"/>
  <c r="D56" i="17" s="1"/>
  <c r="F56" i="17" s="1"/>
  <c r="C66" i="15"/>
  <c r="D66" i="15" s="1"/>
  <c r="E66" i="15" s="1"/>
  <c r="C86" i="18" l="1"/>
  <c r="D86" i="18" s="1"/>
  <c r="F86" i="18" s="1"/>
  <c r="C57" i="17"/>
  <c r="D57" i="17" s="1"/>
  <c r="F57" i="17" s="1"/>
  <c r="C67" i="15"/>
  <c r="D67" i="15" s="1"/>
  <c r="E67" i="15" s="1"/>
  <c r="C87" i="18" l="1"/>
  <c r="D87" i="18" s="1"/>
  <c r="F87" i="18" s="1"/>
  <c r="C58" i="17"/>
  <c r="D58" i="17" s="1"/>
  <c r="F58" i="17" s="1"/>
  <c r="C68" i="15"/>
  <c r="D68" i="15" s="1"/>
  <c r="E68" i="15" s="1"/>
  <c r="C88" i="18" l="1"/>
  <c r="D88" i="18" s="1"/>
  <c r="F88" i="18" s="1"/>
  <c r="C59" i="17"/>
  <c r="D59" i="17" s="1"/>
  <c r="F59" i="17" s="1"/>
  <c r="C69" i="15"/>
  <c r="D69" i="15" s="1"/>
  <c r="E69" i="15" s="1"/>
  <c r="C89" i="18" l="1"/>
  <c r="D89" i="18" s="1"/>
  <c r="F89" i="18" s="1"/>
  <c r="C60" i="17"/>
  <c r="D60" i="17" s="1"/>
  <c r="F60" i="17" s="1"/>
  <c r="C70" i="15"/>
  <c r="D70" i="15" s="1"/>
  <c r="E70" i="15" s="1"/>
  <c r="C90" i="18" l="1"/>
  <c r="D90" i="18" s="1"/>
  <c r="F90" i="18" s="1"/>
  <c r="C61" i="17"/>
  <c r="D61" i="17" s="1"/>
  <c r="F61" i="17" s="1"/>
  <c r="C71" i="15"/>
  <c r="D71" i="15" s="1"/>
  <c r="E71" i="15" s="1"/>
  <c r="C91" i="18" l="1"/>
  <c r="D91" i="18" s="1"/>
  <c r="F91" i="18" s="1"/>
  <c r="C62" i="17"/>
  <c r="D62" i="17" s="1"/>
  <c r="F62" i="17" s="1"/>
  <c r="C72" i="15"/>
  <c r="D72" i="15" s="1"/>
  <c r="E72" i="15" s="1"/>
  <c r="C92" i="18" l="1"/>
  <c r="D92" i="18" s="1"/>
  <c r="F92" i="18" s="1"/>
  <c r="C63" i="17"/>
  <c r="D63" i="17" s="1"/>
  <c r="F63" i="17" s="1"/>
  <c r="C73" i="15"/>
  <c r="D73" i="15" s="1"/>
  <c r="E73" i="15" s="1"/>
  <c r="C93" i="18" l="1"/>
  <c r="D93" i="18" s="1"/>
  <c r="F93" i="18" s="1"/>
  <c r="C64" i="17"/>
  <c r="D64" i="17" s="1"/>
  <c r="F64" i="17" s="1"/>
  <c r="C74" i="15"/>
  <c r="D74" i="15" s="1"/>
  <c r="E74" i="15" s="1"/>
  <c r="C94" i="18" l="1"/>
  <c r="D94" i="18" s="1"/>
  <c r="F94" i="18" s="1"/>
  <c r="C65" i="17"/>
  <c r="D65" i="17" s="1"/>
  <c r="F65" i="17" s="1"/>
  <c r="C75" i="15"/>
  <c r="D75" i="15" s="1"/>
  <c r="E75" i="15" s="1"/>
  <c r="C95" i="18" l="1"/>
  <c r="D95" i="18" s="1"/>
  <c r="F95" i="18" s="1"/>
  <c r="C66" i="17"/>
  <c r="D66" i="17" s="1"/>
  <c r="F66" i="17" s="1"/>
  <c r="C76" i="15"/>
  <c r="D76" i="15" s="1"/>
  <c r="E76" i="15" s="1"/>
  <c r="C96" i="18" l="1"/>
  <c r="D96" i="18" s="1"/>
  <c r="F96" i="18" s="1"/>
  <c r="C67" i="17"/>
  <c r="D67" i="17" s="1"/>
  <c r="F67" i="17" s="1"/>
  <c r="C77" i="15"/>
  <c r="D77" i="15" s="1"/>
  <c r="E77" i="15" s="1"/>
  <c r="C97" i="18" l="1"/>
  <c r="D97" i="18" s="1"/>
  <c r="F97" i="18" s="1"/>
  <c r="C68" i="17"/>
  <c r="D68" i="17" s="1"/>
  <c r="F68" i="17" s="1"/>
  <c r="C78" i="15"/>
  <c r="D78" i="15" s="1"/>
  <c r="E78" i="15" s="1"/>
  <c r="C98" i="18" l="1"/>
  <c r="D98" i="18" s="1"/>
  <c r="F98" i="18" s="1"/>
  <c r="C69" i="17"/>
  <c r="D69" i="17" s="1"/>
  <c r="F69" i="17" s="1"/>
  <c r="C79" i="15"/>
  <c r="D79" i="15" s="1"/>
  <c r="E79" i="15" s="1"/>
  <c r="C99" i="18" l="1"/>
  <c r="D99" i="18" s="1"/>
  <c r="F99" i="18" s="1"/>
  <c r="C70" i="17"/>
  <c r="D70" i="17" s="1"/>
  <c r="F70" i="17" s="1"/>
  <c r="C80" i="15"/>
  <c r="D80" i="15" s="1"/>
  <c r="E80" i="15" s="1"/>
  <c r="C100" i="18" l="1"/>
  <c r="D100" i="18" s="1"/>
  <c r="F100" i="18" s="1"/>
  <c r="C71" i="17"/>
  <c r="D71" i="17" s="1"/>
  <c r="F71" i="17" s="1"/>
  <c r="C81" i="15"/>
  <c r="D81" i="15" s="1"/>
  <c r="E81" i="15" s="1"/>
  <c r="C101" i="18" l="1"/>
  <c r="D101" i="18" s="1"/>
  <c r="F101" i="18" s="1"/>
  <c r="C72" i="17"/>
  <c r="D72" i="17" s="1"/>
  <c r="F72" i="17" s="1"/>
  <c r="C82" i="15"/>
  <c r="D82" i="15" s="1"/>
  <c r="E82" i="15" s="1"/>
  <c r="C102" i="18" l="1"/>
  <c r="D102" i="18" s="1"/>
  <c r="F102" i="18" s="1"/>
  <c r="C73" i="17"/>
  <c r="D73" i="17" s="1"/>
  <c r="F73" i="17" s="1"/>
  <c r="C83" i="15"/>
  <c r="D83" i="15" s="1"/>
  <c r="E83" i="15" s="1"/>
  <c r="C103" i="18" l="1"/>
  <c r="D103" i="18" s="1"/>
  <c r="F103" i="18" s="1"/>
  <c r="C74" i="17"/>
  <c r="D74" i="17" s="1"/>
  <c r="F74" i="17" s="1"/>
  <c r="C84" i="15"/>
  <c r="D84" i="15" s="1"/>
  <c r="E84" i="15" s="1"/>
  <c r="C104" i="18" l="1"/>
  <c r="D104" i="18" s="1"/>
  <c r="F104" i="18" s="1"/>
  <c r="C75" i="17"/>
  <c r="D75" i="17" s="1"/>
  <c r="F75" i="17" s="1"/>
  <c r="C85" i="15"/>
  <c r="D85" i="15" s="1"/>
  <c r="E85" i="15" s="1"/>
  <c r="C105" i="18" l="1"/>
  <c r="D105" i="18" s="1"/>
  <c r="F105" i="18" s="1"/>
  <c r="C76" i="17"/>
  <c r="D76" i="17" s="1"/>
  <c r="F76" i="17" s="1"/>
  <c r="C86" i="15"/>
  <c r="D86" i="15" s="1"/>
  <c r="E86" i="15" s="1"/>
  <c r="C106" i="18" l="1"/>
  <c r="D106" i="18" s="1"/>
  <c r="F106" i="18" s="1"/>
  <c r="C77" i="17"/>
  <c r="D77" i="17" s="1"/>
  <c r="F77" i="17" s="1"/>
  <c r="C87" i="15"/>
  <c r="D87" i="15" s="1"/>
  <c r="E87" i="15" s="1"/>
  <c r="C107" i="18" l="1"/>
  <c r="D107" i="18" s="1"/>
  <c r="F107" i="18" s="1"/>
  <c r="C78" i="17"/>
  <c r="D78" i="17" s="1"/>
  <c r="F78" i="17" s="1"/>
  <c r="C88" i="15"/>
  <c r="D88" i="15" s="1"/>
  <c r="E88" i="15" s="1"/>
  <c r="C108" i="18" l="1"/>
  <c r="D108" i="18" s="1"/>
  <c r="F108" i="18" s="1"/>
  <c r="C79" i="17"/>
  <c r="D79" i="17" s="1"/>
  <c r="F79" i="17" s="1"/>
  <c r="C89" i="15"/>
  <c r="D89" i="15" s="1"/>
  <c r="E89" i="15" s="1"/>
  <c r="C109" i="18" l="1"/>
  <c r="D109" i="18" s="1"/>
  <c r="F109" i="18" s="1"/>
  <c r="C80" i="17"/>
  <c r="D80" i="17" s="1"/>
  <c r="F80" i="17" s="1"/>
  <c r="C90" i="15"/>
  <c r="D90" i="15" s="1"/>
  <c r="E90" i="15" s="1"/>
  <c r="C110" i="18" l="1"/>
  <c r="D110" i="18" s="1"/>
  <c r="F110" i="18" s="1"/>
  <c r="C81" i="17"/>
  <c r="D81" i="17" s="1"/>
  <c r="F81" i="17" s="1"/>
  <c r="C91" i="15"/>
  <c r="D91" i="15" s="1"/>
  <c r="E91" i="15" s="1"/>
  <c r="C111" i="18" l="1"/>
  <c r="D111" i="18" s="1"/>
  <c r="F111" i="18" s="1"/>
  <c r="C82" i="17"/>
  <c r="D82" i="17" s="1"/>
  <c r="F82" i="17" s="1"/>
  <c r="C92" i="15"/>
  <c r="D92" i="15" s="1"/>
  <c r="E92" i="15" s="1"/>
  <c r="C112" i="18" l="1"/>
  <c r="D112" i="18" s="1"/>
  <c r="F112" i="18" s="1"/>
  <c r="C83" i="17"/>
  <c r="D83" i="17" s="1"/>
  <c r="F83" i="17" s="1"/>
  <c r="C93" i="15"/>
  <c r="D93" i="15" s="1"/>
  <c r="E93" i="15" s="1"/>
  <c r="C113" i="18" l="1"/>
  <c r="D113" i="18" s="1"/>
  <c r="F113" i="18" s="1"/>
  <c r="C84" i="17"/>
  <c r="D84" i="17" s="1"/>
  <c r="F84" i="17" s="1"/>
  <c r="C94" i="15"/>
  <c r="D94" i="15" s="1"/>
  <c r="E94" i="15" s="1"/>
  <c r="C114" i="18" l="1"/>
  <c r="D114" i="18" s="1"/>
  <c r="F114" i="18" s="1"/>
  <c r="C85" i="17"/>
  <c r="D85" i="17" s="1"/>
  <c r="F85" i="17" s="1"/>
  <c r="C95" i="15"/>
  <c r="D95" i="15" s="1"/>
  <c r="E95" i="15" s="1"/>
  <c r="C115" i="18" l="1"/>
  <c r="D115" i="18" s="1"/>
  <c r="F115" i="18" s="1"/>
  <c r="C86" i="17"/>
  <c r="D86" i="17" s="1"/>
  <c r="F86" i="17" s="1"/>
  <c r="C96" i="15"/>
  <c r="D96" i="15" s="1"/>
  <c r="E96" i="15" s="1"/>
  <c r="C116" i="18" l="1"/>
  <c r="D116" i="18" s="1"/>
  <c r="F116" i="18" s="1"/>
  <c r="C87" i="17"/>
  <c r="D87" i="17" s="1"/>
  <c r="F87" i="17" s="1"/>
  <c r="C97" i="15"/>
  <c r="D97" i="15" s="1"/>
  <c r="E97" i="15" s="1"/>
  <c r="C117" i="18" l="1"/>
  <c r="D117" i="18" s="1"/>
  <c r="F117" i="18" s="1"/>
  <c r="C88" i="17"/>
  <c r="D88" i="17" s="1"/>
  <c r="F88" i="17" s="1"/>
  <c r="C98" i="15"/>
  <c r="D98" i="15" s="1"/>
  <c r="E98" i="15" s="1"/>
  <c r="C118" i="18" l="1"/>
  <c r="D118" i="18" s="1"/>
  <c r="F118" i="18" s="1"/>
  <c r="C89" i="17"/>
  <c r="D89" i="17" s="1"/>
  <c r="F89" i="17" s="1"/>
  <c r="C99" i="15"/>
  <c r="D99" i="15" s="1"/>
  <c r="E99" i="15" s="1"/>
  <c r="C119" i="18" l="1"/>
  <c r="D119" i="18" s="1"/>
  <c r="F119" i="18" s="1"/>
  <c r="C90" i="17"/>
  <c r="D90" i="17" s="1"/>
  <c r="F90" i="17" s="1"/>
  <c r="C100" i="15"/>
  <c r="D100" i="15" s="1"/>
  <c r="E100" i="15" s="1"/>
  <c r="C120" i="18" l="1"/>
  <c r="D120" i="18" s="1"/>
  <c r="F120" i="18" s="1"/>
  <c r="C91" i="17"/>
  <c r="D91" i="17" s="1"/>
  <c r="F91" i="17" s="1"/>
  <c r="C101" i="15"/>
  <c r="D101" i="15" s="1"/>
  <c r="E101" i="15" s="1"/>
  <c r="C121" i="18" l="1"/>
  <c r="D121" i="18" s="1"/>
  <c r="F121" i="18" s="1"/>
  <c r="C92" i="17"/>
  <c r="D92" i="17" s="1"/>
  <c r="F92" i="17" s="1"/>
  <c r="C102" i="15"/>
  <c r="D102" i="15" s="1"/>
  <c r="E102" i="15" s="1"/>
  <c r="C122" i="18" l="1"/>
  <c r="D122" i="18" s="1"/>
  <c r="F122" i="18" s="1"/>
  <c r="C93" i="17"/>
  <c r="D93" i="17" s="1"/>
  <c r="F93" i="17" s="1"/>
  <c r="C103" i="15"/>
  <c r="D103" i="15" s="1"/>
  <c r="E103" i="15" s="1"/>
  <c r="C123" i="18" l="1"/>
  <c r="D123" i="18" s="1"/>
  <c r="F123" i="18" s="1"/>
  <c r="C94" i="17"/>
  <c r="D94" i="17" s="1"/>
  <c r="F94" i="17" s="1"/>
  <c r="C104" i="15"/>
  <c r="D104" i="15" s="1"/>
  <c r="E104" i="15" s="1"/>
  <c r="C124" i="18" l="1"/>
  <c r="D124" i="18" s="1"/>
  <c r="F124" i="18" s="1"/>
  <c r="C95" i="17"/>
  <c r="D95" i="17" s="1"/>
  <c r="F95" i="17" s="1"/>
  <c r="C105" i="15"/>
  <c r="D105" i="15" s="1"/>
  <c r="E105" i="15" s="1"/>
  <c r="C125" i="18" l="1"/>
  <c r="D125" i="18" s="1"/>
  <c r="F125" i="18" s="1"/>
  <c r="C96" i="17"/>
  <c r="D96" i="17" s="1"/>
  <c r="F96" i="17" s="1"/>
  <c r="C106" i="15"/>
  <c r="D106" i="15" s="1"/>
  <c r="E106" i="15" s="1"/>
  <c r="C126" i="18" l="1"/>
  <c r="D126" i="18" s="1"/>
  <c r="F126" i="18" s="1"/>
  <c r="C97" i="17"/>
  <c r="D97" i="17" s="1"/>
  <c r="F97" i="17" s="1"/>
  <c r="C107" i="15"/>
  <c r="D107" i="15" s="1"/>
  <c r="E107" i="15" s="1"/>
  <c r="C127" i="18" l="1"/>
  <c r="D127" i="18" s="1"/>
  <c r="F127" i="18" s="1"/>
  <c r="C98" i="17"/>
  <c r="D98" i="17" s="1"/>
  <c r="F98" i="17" s="1"/>
  <c r="C108" i="15"/>
  <c r="D108" i="15" s="1"/>
  <c r="E108" i="15" s="1"/>
  <c r="C128" i="18" l="1"/>
  <c r="D128" i="18" s="1"/>
  <c r="F128" i="18" s="1"/>
  <c r="C99" i="17"/>
  <c r="D99" i="17" s="1"/>
  <c r="F99" i="17" s="1"/>
  <c r="C109" i="15"/>
  <c r="D109" i="15" s="1"/>
  <c r="E109" i="15" s="1"/>
  <c r="C129" i="18" l="1"/>
  <c r="D129" i="18" s="1"/>
  <c r="F129" i="18" s="1"/>
  <c r="C100" i="17"/>
  <c r="D100" i="17" s="1"/>
  <c r="F100" i="17" s="1"/>
  <c r="C110" i="15"/>
  <c r="D110" i="15" s="1"/>
  <c r="E110" i="15" s="1"/>
  <c r="C130" i="18" l="1"/>
  <c r="D130" i="18" s="1"/>
  <c r="F130" i="18" s="1"/>
  <c r="C101" i="17"/>
  <c r="D101" i="17" s="1"/>
  <c r="F101" i="17" s="1"/>
  <c r="C111" i="15"/>
  <c r="D111" i="15" s="1"/>
  <c r="E111" i="15" s="1"/>
  <c r="C131" i="18" l="1"/>
  <c r="D131" i="18" s="1"/>
  <c r="F131" i="18" s="1"/>
  <c r="C102" i="17"/>
  <c r="D102" i="17" s="1"/>
  <c r="F102" i="17" s="1"/>
  <c r="C112" i="15"/>
  <c r="D112" i="15" s="1"/>
  <c r="E112" i="15" s="1"/>
  <c r="C132" i="18" l="1"/>
  <c r="D132" i="18" s="1"/>
  <c r="F132" i="18" s="1"/>
  <c r="C103" i="17"/>
  <c r="D103" i="17" s="1"/>
  <c r="F103" i="17" s="1"/>
  <c r="C113" i="15"/>
  <c r="D113" i="15" s="1"/>
  <c r="E113" i="15" s="1"/>
  <c r="C133" i="18" l="1"/>
  <c r="D133" i="18" s="1"/>
  <c r="F133" i="18" s="1"/>
  <c r="C104" i="17"/>
  <c r="D104" i="17" s="1"/>
  <c r="F104" i="17" s="1"/>
  <c r="C114" i="15"/>
  <c r="D114" i="15" s="1"/>
  <c r="E114" i="15" s="1"/>
  <c r="C134" i="18" l="1"/>
  <c r="D134" i="18" s="1"/>
  <c r="F134" i="18" s="1"/>
  <c r="C105" i="17"/>
  <c r="D105" i="17" s="1"/>
  <c r="F105" i="17" s="1"/>
  <c r="C115" i="15"/>
  <c r="D115" i="15" s="1"/>
  <c r="E115" i="15" s="1"/>
  <c r="C135" i="18" l="1"/>
  <c r="D135" i="18" s="1"/>
  <c r="F135" i="18" s="1"/>
  <c r="C106" i="17"/>
  <c r="D106" i="17" s="1"/>
  <c r="F106" i="17" s="1"/>
  <c r="C116" i="15"/>
  <c r="D116" i="15" s="1"/>
  <c r="E116" i="15" s="1"/>
  <c r="C136" i="18" l="1"/>
  <c r="D136" i="18" s="1"/>
  <c r="F136" i="18" s="1"/>
  <c r="C107" i="17"/>
  <c r="D107" i="17" s="1"/>
  <c r="F107" i="17" s="1"/>
  <c r="C117" i="15"/>
  <c r="D117" i="15" s="1"/>
  <c r="E117" i="15" s="1"/>
  <c r="C137" i="18" l="1"/>
  <c r="D137" i="18" s="1"/>
  <c r="F137" i="18" s="1"/>
  <c r="C108" i="17"/>
  <c r="D108" i="17" s="1"/>
  <c r="F108" i="17" s="1"/>
  <c r="C118" i="15"/>
  <c r="D118" i="15" s="1"/>
  <c r="E118" i="15" s="1"/>
  <c r="C138" i="18" l="1"/>
  <c r="D138" i="18" s="1"/>
  <c r="F138" i="18" s="1"/>
  <c r="C109" i="17"/>
  <c r="D109" i="17" s="1"/>
  <c r="F109" i="17" s="1"/>
  <c r="C119" i="15"/>
  <c r="D119" i="15" s="1"/>
  <c r="E119" i="15" s="1"/>
  <c r="C139" i="18" l="1"/>
  <c r="D139" i="18" s="1"/>
  <c r="F139" i="18" s="1"/>
  <c r="C110" i="17"/>
  <c r="D110" i="17" s="1"/>
  <c r="F110" i="17" s="1"/>
  <c r="C120" i="15"/>
  <c r="D120" i="15" s="1"/>
  <c r="E120" i="15" s="1"/>
  <c r="C140" i="18" l="1"/>
  <c r="D140" i="18" s="1"/>
  <c r="F140" i="18" s="1"/>
  <c r="C111" i="17"/>
  <c r="D111" i="17" s="1"/>
  <c r="F111" i="17" s="1"/>
  <c r="C121" i="15"/>
  <c r="D121" i="15" s="1"/>
  <c r="E121" i="15" s="1"/>
  <c r="C141" i="18" l="1"/>
  <c r="D141" i="18" s="1"/>
  <c r="F141" i="18"/>
  <c r="C112" i="17"/>
  <c r="D112" i="17" s="1"/>
  <c r="F112" i="17" s="1"/>
  <c r="C122" i="15"/>
  <c r="D122" i="15" s="1"/>
  <c r="E122" i="15" s="1"/>
  <c r="C142" i="18" l="1"/>
  <c r="D142" i="18" s="1"/>
  <c r="F142" i="18" s="1"/>
  <c r="C113" i="17"/>
  <c r="D113" i="17" s="1"/>
  <c r="F113" i="17" s="1"/>
  <c r="C123" i="15"/>
  <c r="D123" i="15" s="1"/>
  <c r="E123" i="15" s="1"/>
  <c r="C143" i="18" l="1"/>
  <c r="D143" i="18" s="1"/>
  <c r="F143" i="18" s="1"/>
  <c r="C114" i="17"/>
  <c r="D114" i="17" s="1"/>
  <c r="F114" i="17" s="1"/>
  <c r="C124" i="15"/>
  <c r="D124" i="15" s="1"/>
  <c r="E124" i="15" s="1"/>
  <c r="C144" i="18" l="1"/>
  <c r="D144" i="18" s="1"/>
  <c r="F144" i="18" s="1"/>
  <c r="C115" i="17"/>
  <c r="D115" i="17" s="1"/>
  <c r="F115" i="17" s="1"/>
  <c r="C125" i="15"/>
  <c r="D125" i="15" s="1"/>
  <c r="E125" i="15" s="1"/>
  <c r="C145" i="18" l="1"/>
  <c r="D145" i="18" s="1"/>
  <c r="F145" i="18"/>
  <c r="C116" i="17"/>
  <c r="D116" i="17" s="1"/>
  <c r="F116" i="17" s="1"/>
  <c r="C126" i="15"/>
  <c r="D126" i="15" s="1"/>
  <c r="E126" i="15" s="1"/>
  <c r="C146" i="18" l="1"/>
  <c r="D146" i="18" s="1"/>
  <c r="F146" i="18" s="1"/>
  <c r="C117" i="17"/>
  <c r="D117" i="17" s="1"/>
  <c r="F117" i="17" s="1"/>
  <c r="C127" i="15"/>
  <c r="D127" i="15" s="1"/>
  <c r="E127" i="15" s="1"/>
  <c r="C147" i="18" l="1"/>
  <c r="D147" i="18" s="1"/>
  <c r="F147" i="18" s="1"/>
  <c r="C118" i="17"/>
  <c r="D118" i="17" s="1"/>
  <c r="F118" i="17" s="1"/>
  <c r="C128" i="15"/>
  <c r="D128" i="15" s="1"/>
  <c r="E128" i="15" s="1"/>
  <c r="C148" i="18" l="1"/>
  <c r="D148" i="18" s="1"/>
  <c r="F148" i="18" s="1"/>
  <c r="C119" i="17"/>
  <c r="D119" i="17" s="1"/>
  <c r="F119" i="17" s="1"/>
  <c r="C129" i="15"/>
  <c r="D129" i="15" s="1"/>
  <c r="E129" i="15" s="1"/>
  <c r="C149" i="18" l="1"/>
  <c r="D149" i="18" s="1"/>
  <c r="F149" i="18" s="1"/>
  <c r="C120" i="17"/>
  <c r="D120" i="17" s="1"/>
  <c r="F120" i="17" s="1"/>
  <c r="C130" i="15"/>
  <c r="D130" i="15" s="1"/>
  <c r="E130" i="15" s="1"/>
  <c r="C150" i="18" l="1"/>
  <c r="D150" i="18" s="1"/>
  <c r="F150" i="18" s="1"/>
  <c r="C121" i="17"/>
  <c r="D121" i="17" s="1"/>
  <c r="F121" i="17" s="1"/>
  <c r="C131" i="15"/>
  <c r="D131" i="15" s="1"/>
  <c r="E131" i="15" s="1"/>
  <c r="C151" i="18" l="1"/>
  <c r="D151" i="18" s="1"/>
  <c r="F151" i="18" s="1"/>
  <c r="C122" i="17"/>
  <c r="D122" i="17" s="1"/>
  <c r="F122" i="17" s="1"/>
  <c r="C132" i="15"/>
  <c r="D132" i="15" s="1"/>
  <c r="E132" i="15" s="1"/>
  <c r="C152" i="18" l="1"/>
  <c r="D152" i="18" s="1"/>
  <c r="F152" i="18" s="1"/>
  <c r="C123" i="17"/>
  <c r="D123" i="17" s="1"/>
  <c r="F123" i="17" s="1"/>
  <c r="C133" i="15"/>
  <c r="D133" i="15" s="1"/>
  <c r="E133" i="15" s="1"/>
  <c r="C153" i="18" l="1"/>
  <c r="D153" i="18" s="1"/>
  <c r="F153" i="18" s="1"/>
  <c r="C124" i="17"/>
  <c r="D124" i="17" s="1"/>
  <c r="F124" i="17" s="1"/>
  <c r="C134" i="15"/>
  <c r="D134" i="15" s="1"/>
  <c r="E134" i="15" s="1"/>
  <c r="C154" i="18" l="1"/>
  <c r="D154" i="18" s="1"/>
  <c r="F154" i="18" s="1"/>
  <c r="C125" i="17"/>
  <c r="D125" i="17" s="1"/>
  <c r="F125" i="17" s="1"/>
  <c r="C135" i="15"/>
  <c r="D135" i="15" s="1"/>
  <c r="E135" i="15" s="1"/>
  <c r="C155" i="18" l="1"/>
  <c r="D155" i="18" s="1"/>
  <c r="F155" i="18" s="1"/>
  <c r="C126" i="17"/>
  <c r="D126" i="17" s="1"/>
  <c r="F126" i="17" s="1"/>
  <c r="C136" i="15"/>
  <c r="D136" i="15" s="1"/>
  <c r="E136" i="15" s="1"/>
  <c r="C156" i="18" l="1"/>
  <c r="D156" i="18" s="1"/>
  <c r="F156" i="18" s="1"/>
  <c r="C127" i="17"/>
  <c r="D127" i="17" s="1"/>
  <c r="F127" i="17" s="1"/>
  <c r="C137" i="15"/>
  <c r="D137" i="15" s="1"/>
  <c r="E137" i="15" s="1"/>
  <c r="C157" i="18" l="1"/>
  <c r="D157" i="18" s="1"/>
  <c r="F157" i="18" s="1"/>
  <c r="C128" i="17"/>
  <c r="D128" i="17" s="1"/>
  <c r="F128" i="17" s="1"/>
  <c r="C138" i="15"/>
  <c r="D138" i="15" s="1"/>
  <c r="E138" i="15" s="1"/>
  <c r="C158" i="18" l="1"/>
  <c r="D158" i="18" s="1"/>
  <c r="F158" i="18" s="1"/>
  <c r="C129" i="17"/>
  <c r="D129" i="17" s="1"/>
  <c r="F129" i="17" s="1"/>
  <c r="C139" i="15"/>
  <c r="D139" i="15" s="1"/>
  <c r="E139" i="15" s="1"/>
  <c r="C159" i="18" l="1"/>
  <c r="D159" i="18" s="1"/>
  <c r="F159" i="18" s="1"/>
  <c r="C130" i="17"/>
  <c r="D130" i="17" s="1"/>
  <c r="F130" i="17" s="1"/>
  <c r="C140" i="15"/>
  <c r="D140" i="15" s="1"/>
  <c r="E140" i="15" s="1"/>
  <c r="C160" i="18" l="1"/>
  <c r="D160" i="18" s="1"/>
  <c r="F160" i="18" s="1"/>
  <c r="C131" i="17"/>
  <c r="D131" i="17" s="1"/>
  <c r="F131" i="17" s="1"/>
  <c r="C141" i="15"/>
  <c r="D141" i="15" s="1"/>
  <c r="E141" i="15" s="1"/>
  <c r="C161" i="18" l="1"/>
  <c r="D161" i="18" s="1"/>
  <c r="F161" i="18" s="1"/>
  <c r="C132" i="17"/>
  <c r="D132" i="17" s="1"/>
  <c r="F132" i="17" s="1"/>
  <c r="C142" i="15"/>
  <c r="D142" i="15" s="1"/>
  <c r="E142" i="15" s="1"/>
  <c r="C162" i="18" l="1"/>
  <c r="D162" i="18" s="1"/>
  <c r="F162" i="18" s="1"/>
  <c r="C133" i="17"/>
  <c r="D133" i="17" s="1"/>
  <c r="F133" i="17" s="1"/>
  <c r="C143" i="15"/>
  <c r="D143" i="15" s="1"/>
  <c r="E143" i="15" s="1"/>
  <c r="C163" i="18" l="1"/>
  <c r="D163" i="18" s="1"/>
  <c r="F163" i="18" s="1"/>
  <c r="C134" i="17"/>
  <c r="D134" i="17" s="1"/>
  <c r="F134" i="17" s="1"/>
  <c r="C144" i="15"/>
  <c r="D144" i="15" s="1"/>
  <c r="E144" i="15" s="1"/>
  <c r="C164" i="18" l="1"/>
  <c r="D164" i="18" s="1"/>
  <c r="F164" i="18" s="1"/>
  <c r="C135" i="17"/>
  <c r="D135" i="17" s="1"/>
  <c r="F135" i="17" s="1"/>
  <c r="C145" i="15"/>
  <c r="D145" i="15" s="1"/>
  <c r="E145" i="15" s="1"/>
  <c r="C165" i="18" l="1"/>
  <c r="D165" i="18" s="1"/>
  <c r="F165" i="18" s="1"/>
  <c r="C136" i="17"/>
  <c r="D136" i="17" s="1"/>
  <c r="F136" i="17" s="1"/>
  <c r="C146" i="15"/>
  <c r="D146" i="15" s="1"/>
  <c r="E146" i="15" s="1"/>
  <c r="C166" i="18" l="1"/>
  <c r="D166" i="18" s="1"/>
  <c r="F166" i="18" s="1"/>
  <c r="C137" i="17"/>
  <c r="D137" i="17" s="1"/>
  <c r="F137" i="17" s="1"/>
  <c r="C147" i="15"/>
  <c r="D147" i="15" s="1"/>
  <c r="E147" i="15" s="1"/>
  <c r="C167" i="18" l="1"/>
  <c r="D167" i="18" s="1"/>
  <c r="F167" i="18" s="1"/>
  <c r="C138" i="17"/>
  <c r="D138" i="17" s="1"/>
  <c r="F138" i="17" s="1"/>
  <c r="C148" i="15"/>
  <c r="D148" i="15" s="1"/>
  <c r="E148" i="15" s="1"/>
  <c r="C168" i="18" l="1"/>
  <c r="D168" i="18" s="1"/>
  <c r="F168" i="18" s="1"/>
  <c r="C139" i="17"/>
  <c r="D139" i="17" s="1"/>
  <c r="F139" i="17" s="1"/>
  <c r="C149" i="15"/>
  <c r="D149" i="15" s="1"/>
  <c r="E149" i="15" s="1"/>
  <c r="C169" i="18" l="1"/>
  <c r="D169" i="18" s="1"/>
  <c r="F169" i="18" s="1"/>
  <c r="C140" i="17"/>
  <c r="D140" i="17" s="1"/>
  <c r="F140" i="17" s="1"/>
  <c r="C150" i="15"/>
  <c r="D150" i="15" s="1"/>
  <c r="E150" i="15" s="1"/>
  <c r="C170" i="18" l="1"/>
  <c r="D170" i="18" s="1"/>
  <c r="F170" i="18" s="1"/>
  <c r="C141" i="17"/>
  <c r="D141" i="17" s="1"/>
  <c r="F141" i="17" s="1"/>
  <c r="C151" i="15"/>
  <c r="D151" i="15" s="1"/>
  <c r="E151" i="15" s="1"/>
  <c r="C171" i="18" l="1"/>
  <c r="D171" i="18" s="1"/>
  <c r="F171" i="18" s="1"/>
  <c r="C142" i="17"/>
  <c r="D142" i="17" s="1"/>
  <c r="F142" i="17" s="1"/>
  <c r="C152" i="15"/>
  <c r="D152" i="15" s="1"/>
  <c r="E152" i="15" s="1"/>
  <c r="C172" i="18" l="1"/>
  <c r="D172" i="18" s="1"/>
  <c r="F172" i="18" s="1"/>
  <c r="C143" i="17"/>
  <c r="D143" i="17" s="1"/>
  <c r="F143" i="17" s="1"/>
  <c r="C153" i="15"/>
  <c r="D153" i="15" s="1"/>
  <c r="E153" i="15" s="1"/>
  <c r="C173" i="18" l="1"/>
  <c r="D173" i="18" s="1"/>
  <c r="F173" i="18" s="1"/>
  <c r="C144" i="17"/>
  <c r="D144" i="17" s="1"/>
  <c r="F144" i="17" s="1"/>
  <c r="C154" i="15"/>
  <c r="D154" i="15" s="1"/>
  <c r="E154" i="15" s="1"/>
  <c r="C174" i="18" l="1"/>
  <c r="D174" i="18" s="1"/>
  <c r="F174" i="18" s="1"/>
  <c r="C145" i="17"/>
  <c r="D145" i="17" s="1"/>
  <c r="F145" i="17" s="1"/>
  <c r="C155" i="15"/>
  <c r="D155" i="15" s="1"/>
  <c r="E155" i="15" s="1"/>
  <c r="C175" i="18" l="1"/>
  <c r="D175" i="18" s="1"/>
  <c r="F175" i="18" s="1"/>
  <c r="C146" i="17"/>
  <c r="D146" i="17" s="1"/>
  <c r="F146" i="17" s="1"/>
  <c r="C156" i="15"/>
  <c r="D156" i="15" s="1"/>
  <c r="E156" i="15" s="1"/>
  <c r="C176" i="18" l="1"/>
  <c r="D176" i="18" s="1"/>
  <c r="F176" i="18"/>
  <c r="C147" i="17"/>
  <c r="D147" i="17" s="1"/>
  <c r="F147" i="17" s="1"/>
  <c r="C157" i="15"/>
  <c r="D157" i="15" s="1"/>
  <c r="E157" i="15" s="1"/>
  <c r="C177" i="18" l="1"/>
  <c r="D177" i="18" s="1"/>
  <c r="F177" i="18" s="1"/>
  <c r="C148" i="17"/>
  <c r="D148" i="17" s="1"/>
  <c r="F148" i="17" s="1"/>
  <c r="C158" i="15"/>
  <c r="D158" i="15" s="1"/>
  <c r="E158" i="15" s="1"/>
  <c r="C178" i="18" l="1"/>
  <c r="D178" i="18" s="1"/>
  <c r="F178" i="18" s="1"/>
  <c r="C149" i="17"/>
  <c r="D149" i="17" s="1"/>
  <c r="F149" i="17" s="1"/>
  <c r="C159" i="15"/>
  <c r="D159" i="15" s="1"/>
  <c r="E159" i="15" s="1"/>
  <c r="C179" i="18" l="1"/>
  <c r="D179" i="18" s="1"/>
  <c r="F179" i="18" s="1"/>
  <c r="C150" i="17"/>
  <c r="D150" i="17" s="1"/>
  <c r="F150" i="17" s="1"/>
  <c r="C160" i="15"/>
  <c r="D160" i="15" s="1"/>
  <c r="E160" i="15" s="1"/>
  <c r="C180" i="18" l="1"/>
  <c r="D180" i="18" s="1"/>
  <c r="F180" i="18" s="1"/>
  <c r="C151" i="17"/>
  <c r="D151" i="17" s="1"/>
  <c r="F151" i="17" s="1"/>
  <c r="C161" i="15"/>
  <c r="D161" i="15" s="1"/>
  <c r="E161" i="15" s="1"/>
  <c r="C181" i="18" l="1"/>
  <c r="D181" i="18" s="1"/>
  <c r="F181" i="18" s="1"/>
  <c r="C152" i="17"/>
  <c r="D152" i="17" s="1"/>
  <c r="F152" i="17" s="1"/>
  <c r="C162" i="15"/>
  <c r="D162" i="15" s="1"/>
  <c r="E162" i="15" s="1"/>
  <c r="C182" i="18" l="1"/>
  <c r="D182" i="18" s="1"/>
  <c r="F182" i="18" s="1"/>
  <c r="C153" i="17"/>
  <c r="D153" i="17" s="1"/>
  <c r="F153" i="17" s="1"/>
  <c r="C163" i="15"/>
  <c r="D163" i="15" s="1"/>
  <c r="E163" i="15" s="1"/>
  <c r="C183" i="18" l="1"/>
  <c r="D183" i="18" s="1"/>
  <c r="F183" i="18" s="1"/>
  <c r="C154" i="17"/>
  <c r="D154" i="17" s="1"/>
  <c r="F154" i="17" s="1"/>
  <c r="C164" i="15"/>
  <c r="D164" i="15" s="1"/>
  <c r="E164" i="15" s="1"/>
  <c r="C184" i="18" l="1"/>
  <c r="D184" i="18" s="1"/>
  <c r="F184" i="18"/>
  <c r="C155" i="17"/>
  <c r="D155" i="17" s="1"/>
  <c r="F155" i="17" s="1"/>
  <c r="C165" i="15"/>
  <c r="D165" i="15" s="1"/>
  <c r="E165" i="15" s="1"/>
  <c r="C185" i="18" l="1"/>
  <c r="D185" i="18" s="1"/>
  <c r="F185" i="18" s="1"/>
  <c r="C156" i="17"/>
  <c r="D156" i="17" s="1"/>
  <c r="F156" i="17" s="1"/>
  <c r="C166" i="15"/>
  <c r="D166" i="15" s="1"/>
  <c r="E166" i="15" s="1"/>
  <c r="C186" i="18" l="1"/>
  <c r="D186" i="18" s="1"/>
  <c r="F186" i="18" s="1"/>
  <c r="C157" i="17"/>
  <c r="D157" i="17" s="1"/>
  <c r="F157" i="17" s="1"/>
  <c r="C167" i="15"/>
  <c r="D167" i="15" s="1"/>
  <c r="E167" i="15" s="1"/>
  <c r="C187" i="18" l="1"/>
  <c r="D187" i="18" s="1"/>
  <c r="F187" i="18" s="1"/>
  <c r="C158" i="17"/>
  <c r="D158" i="17" s="1"/>
  <c r="F158" i="17" s="1"/>
  <c r="C168" i="15"/>
  <c r="D168" i="15" s="1"/>
  <c r="E168" i="15" s="1"/>
  <c r="C188" i="18" l="1"/>
  <c r="D188" i="18" s="1"/>
  <c r="F188" i="18" s="1"/>
  <c r="C159" i="17"/>
  <c r="D159" i="17" s="1"/>
  <c r="F159" i="17" s="1"/>
  <c r="C169" i="15"/>
  <c r="D169" i="15" s="1"/>
  <c r="E169" i="15" s="1"/>
  <c r="C189" i="18" l="1"/>
  <c r="D189" i="18" s="1"/>
  <c r="F189" i="18" s="1"/>
  <c r="C160" i="17"/>
  <c r="D160" i="17" s="1"/>
  <c r="F160" i="17" s="1"/>
  <c r="C170" i="15"/>
  <c r="D170" i="15" s="1"/>
  <c r="E170" i="15" s="1"/>
  <c r="C190" i="18" l="1"/>
  <c r="D190" i="18" s="1"/>
  <c r="F190" i="18" s="1"/>
  <c r="C161" i="17"/>
  <c r="D161" i="17" s="1"/>
  <c r="F161" i="17" s="1"/>
  <c r="C171" i="15"/>
  <c r="D171" i="15" s="1"/>
  <c r="E171" i="15" s="1"/>
  <c r="C191" i="18" l="1"/>
  <c r="D191" i="18" s="1"/>
  <c r="C162" i="17"/>
  <c r="D162" i="17" s="1"/>
  <c r="F162" i="17" s="1"/>
  <c r="C172" i="15"/>
  <c r="D172" i="15" s="1"/>
  <c r="E172" i="15" s="1"/>
  <c r="F191" i="18" l="1"/>
  <c r="C192" i="18" s="1"/>
  <c r="D192" i="18" s="1"/>
  <c r="F192" i="18" s="1"/>
  <c r="C163" i="17"/>
  <c r="D163" i="17" s="1"/>
  <c r="F163" i="17" s="1"/>
  <c r="C173" i="15"/>
  <c r="D173" i="15" s="1"/>
  <c r="E173" i="15" s="1"/>
  <c r="C193" i="18" l="1"/>
  <c r="C164" i="17"/>
  <c r="D164" i="17" s="1"/>
  <c r="F164" i="17" s="1"/>
  <c r="C174" i="15"/>
  <c r="D174" i="15" s="1"/>
  <c r="E174" i="15" s="1"/>
  <c r="D193" i="18" l="1"/>
  <c r="F193" i="18" s="1"/>
  <c r="C194" i="18" s="1"/>
  <c r="D194" i="18" s="1"/>
  <c r="F194" i="18" s="1"/>
  <c r="C165" i="17"/>
  <c r="D165" i="17" s="1"/>
  <c r="F165" i="17" s="1"/>
  <c r="C175" i="15"/>
  <c r="D175" i="15" s="1"/>
  <c r="E175" i="15" s="1"/>
  <c r="C195" i="18" l="1"/>
  <c r="C166" i="17"/>
  <c r="D166" i="17" s="1"/>
  <c r="F166" i="17" s="1"/>
  <c r="C176" i="15"/>
  <c r="D176" i="15" s="1"/>
  <c r="E176" i="15" s="1"/>
  <c r="D195" i="18" l="1"/>
  <c r="F195" i="18" s="1"/>
  <c r="C196" i="18" s="1"/>
  <c r="D196" i="18" s="1"/>
  <c r="F196" i="18" s="1"/>
  <c r="C167" i="17"/>
  <c r="D167" i="17" s="1"/>
  <c r="F167" i="17" s="1"/>
  <c r="C177" i="15"/>
  <c r="D177" i="15" s="1"/>
  <c r="E177" i="15" s="1"/>
  <c r="C197" i="18" l="1"/>
  <c r="C168" i="17"/>
  <c r="D168" i="17" s="1"/>
  <c r="F168" i="17" s="1"/>
  <c r="C178" i="15"/>
  <c r="D178" i="15" s="1"/>
  <c r="E178" i="15" s="1"/>
  <c r="D197" i="18" l="1"/>
  <c r="F197" i="18" s="1"/>
  <c r="C198" i="18" s="1"/>
  <c r="D198" i="18" s="1"/>
  <c r="F198" i="18" s="1"/>
  <c r="C169" i="17"/>
  <c r="D169" i="17" s="1"/>
  <c r="F169" i="17" s="1"/>
  <c r="C179" i="15"/>
  <c r="D179" i="15" s="1"/>
  <c r="E179" i="15" s="1"/>
  <c r="C199" i="18" l="1"/>
  <c r="C170" i="17"/>
  <c r="D170" i="17" s="1"/>
  <c r="F170" i="17" s="1"/>
  <c r="C180" i="15"/>
  <c r="D180" i="15" s="1"/>
  <c r="E180" i="15" s="1"/>
  <c r="D199" i="18" l="1"/>
  <c r="F199" i="18" s="1"/>
  <c r="C200" i="18" s="1"/>
  <c r="D200" i="18" s="1"/>
  <c r="F200" i="18" s="1"/>
  <c r="C171" i="17"/>
  <c r="D171" i="17" s="1"/>
  <c r="F171" i="17" s="1"/>
  <c r="C181" i="15"/>
  <c r="D181" i="15" s="1"/>
  <c r="E181" i="15" s="1"/>
  <c r="C201" i="18" l="1"/>
  <c r="D201" i="18" s="1"/>
  <c r="F201" i="18" s="1"/>
  <c r="C172" i="17"/>
  <c r="D172" i="17" s="1"/>
  <c r="F172" i="17" s="1"/>
  <c r="C182" i="15"/>
  <c r="D182" i="15" s="1"/>
  <c r="E182" i="15" s="1"/>
  <c r="C202" i="18" l="1"/>
  <c r="D202" i="18" s="1"/>
  <c r="F202" i="18" s="1"/>
  <c r="C173" i="17"/>
  <c r="D173" i="17" s="1"/>
  <c r="F173" i="17" s="1"/>
  <c r="C183" i="15"/>
  <c r="D183" i="15" s="1"/>
  <c r="E183" i="15" s="1"/>
  <c r="C203" i="18" l="1"/>
  <c r="D203" i="18" s="1"/>
  <c r="F203" i="18" s="1"/>
  <c r="C174" i="17"/>
  <c r="D174" i="17" s="1"/>
  <c r="F174" i="17" s="1"/>
  <c r="C184" i="15"/>
  <c r="D184" i="15" s="1"/>
  <c r="E184" i="15" s="1"/>
  <c r="C204" i="18" l="1"/>
  <c r="D204" i="18" s="1"/>
  <c r="F204" i="18" s="1"/>
  <c r="C175" i="17"/>
  <c r="D175" i="17" s="1"/>
  <c r="F175" i="17" s="1"/>
  <c r="C185" i="15"/>
  <c r="D185" i="15" s="1"/>
  <c r="E185" i="15" s="1"/>
  <c r="C205" i="18" l="1"/>
  <c r="D205" i="18" s="1"/>
  <c r="F205" i="18" s="1"/>
  <c r="C176" i="17"/>
  <c r="D176" i="17" s="1"/>
  <c r="F176" i="17" s="1"/>
  <c r="C186" i="15"/>
  <c r="D186" i="15" s="1"/>
  <c r="E186" i="15" s="1"/>
  <c r="C206" i="18" l="1"/>
  <c r="D206" i="18" s="1"/>
  <c r="F206" i="18" s="1"/>
  <c r="C177" i="17"/>
  <c r="D177" i="17" s="1"/>
  <c r="F177" i="17" s="1"/>
  <c r="C187" i="15"/>
  <c r="D187" i="15" s="1"/>
  <c r="E187" i="15" s="1"/>
  <c r="C207" i="18" l="1"/>
  <c r="D207" i="18" s="1"/>
  <c r="F207" i="18" s="1"/>
  <c r="C178" i="17"/>
  <c r="D178" i="17" s="1"/>
  <c r="F178" i="17" s="1"/>
  <c r="C188" i="15"/>
  <c r="D188" i="15" s="1"/>
  <c r="E188" i="15" s="1"/>
  <c r="C208" i="18" l="1"/>
  <c r="D208" i="18" s="1"/>
  <c r="F208" i="18" s="1"/>
  <c r="C179" i="17"/>
  <c r="D179" i="17" s="1"/>
  <c r="F179" i="17" s="1"/>
  <c r="C189" i="15"/>
  <c r="D189" i="15" s="1"/>
  <c r="E189" i="15" s="1"/>
  <c r="C209" i="18" l="1"/>
  <c r="D209" i="18" s="1"/>
  <c r="F209" i="18" s="1"/>
  <c r="C180" i="17"/>
  <c r="D180" i="17" s="1"/>
  <c r="F180" i="17" s="1"/>
  <c r="C190" i="15"/>
  <c r="D190" i="15" s="1"/>
  <c r="E190" i="15" s="1"/>
  <c r="C210" i="18" l="1"/>
  <c r="D210" i="18" s="1"/>
  <c r="F210" i="18" s="1"/>
  <c r="C181" i="17"/>
  <c r="D181" i="17" s="1"/>
  <c r="F181" i="17" s="1"/>
  <c r="C191" i="15"/>
  <c r="C211" i="18" l="1"/>
  <c r="D211" i="18" s="1"/>
  <c r="F211" i="18" s="1"/>
  <c r="C182" i="17"/>
  <c r="D182" i="17" s="1"/>
  <c r="F182" i="17" s="1"/>
  <c r="D191" i="15"/>
  <c r="C9" i="15"/>
  <c r="C212" i="18" l="1"/>
  <c r="D212" i="18" s="1"/>
  <c r="F212" i="18" s="1"/>
  <c r="C183" i="17"/>
  <c r="D183" i="17" s="1"/>
  <c r="F183" i="17" s="1"/>
  <c r="D9" i="15"/>
  <c r="E191" i="15"/>
  <c r="C213" i="18" l="1"/>
  <c r="D213" i="18" s="1"/>
  <c r="F213" i="18" s="1"/>
  <c r="C184" i="17"/>
  <c r="D184" i="17" s="1"/>
  <c r="F184" i="17" s="1"/>
  <c r="C214" i="18" l="1"/>
  <c r="D214" i="18" s="1"/>
  <c r="F214" i="18"/>
  <c r="C185" i="17"/>
  <c r="D185" i="17" s="1"/>
  <c r="F185" i="17" s="1"/>
  <c r="C215" i="18" l="1"/>
  <c r="D215" i="18" s="1"/>
  <c r="F215" i="18" s="1"/>
  <c r="C186" i="17"/>
  <c r="D186" i="17" s="1"/>
  <c r="F186" i="17" s="1"/>
  <c r="C216" i="18" l="1"/>
  <c r="D216" i="18" s="1"/>
  <c r="F216" i="18" s="1"/>
  <c r="C187" i="17"/>
  <c r="D187" i="17" s="1"/>
  <c r="F187" i="17" s="1"/>
  <c r="C217" i="18" l="1"/>
  <c r="D217" i="18" s="1"/>
  <c r="F217" i="18" s="1"/>
  <c r="C188" i="17"/>
  <c r="D188" i="17" s="1"/>
  <c r="F188" i="17" s="1"/>
  <c r="C218" i="18" l="1"/>
  <c r="D218" i="18" s="1"/>
  <c r="F218" i="18" s="1"/>
  <c r="C189" i="17"/>
  <c r="D189" i="17" s="1"/>
  <c r="F189" i="17" s="1"/>
  <c r="C219" i="18" l="1"/>
  <c r="D219" i="18" s="1"/>
  <c r="F219" i="18" s="1"/>
  <c r="C190" i="17"/>
  <c r="D190" i="17" s="1"/>
  <c r="F190" i="17" s="1"/>
  <c r="C220" i="18" l="1"/>
  <c r="D220" i="18" s="1"/>
  <c r="F220" i="18" s="1"/>
  <c r="C191" i="17"/>
  <c r="C221" i="18" l="1"/>
  <c r="D221" i="18" s="1"/>
  <c r="F221" i="18" s="1"/>
  <c r="D191" i="17"/>
  <c r="F191" i="17" s="1"/>
  <c r="C222" i="18" l="1"/>
  <c r="D222" i="18" s="1"/>
  <c r="F222" i="18"/>
  <c r="C192" i="17"/>
  <c r="D192" i="17" s="1"/>
  <c r="F192" i="17" s="1"/>
  <c r="C223" i="18" l="1"/>
  <c r="D223" i="18" s="1"/>
  <c r="F223" i="18" s="1"/>
  <c r="C193" i="17"/>
  <c r="D193" i="17" s="1"/>
  <c r="F193" i="17" s="1"/>
  <c r="C224" i="18" l="1"/>
  <c r="D224" i="18" s="1"/>
  <c r="F224" i="18" s="1"/>
  <c r="C194" i="17"/>
  <c r="D194" i="17" s="1"/>
  <c r="F194" i="17" s="1"/>
  <c r="C225" i="18" l="1"/>
  <c r="D225" i="18" s="1"/>
  <c r="F225" i="18" s="1"/>
  <c r="C195" i="17"/>
  <c r="D195" i="17" s="1"/>
  <c r="F195" i="17" s="1"/>
  <c r="C226" i="18" l="1"/>
  <c r="D226" i="18" s="1"/>
  <c r="F226" i="18" s="1"/>
  <c r="C196" i="17"/>
  <c r="D196" i="17" s="1"/>
  <c r="F196" i="17" s="1"/>
  <c r="C227" i="18" l="1"/>
  <c r="D227" i="18" s="1"/>
  <c r="F227" i="18" s="1"/>
  <c r="C197" i="17"/>
  <c r="D197" i="17" s="1"/>
  <c r="F197" i="17" s="1"/>
  <c r="C228" i="18" l="1"/>
  <c r="D228" i="18" s="1"/>
  <c r="F228" i="18" s="1"/>
  <c r="C198" i="17"/>
  <c r="D198" i="17" s="1"/>
  <c r="F198" i="17" s="1"/>
  <c r="C229" i="18" l="1"/>
  <c r="D229" i="18" s="1"/>
  <c r="F229" i="18" s="1"/>
  <c r="C199" i="17"/>
  <c r="D199" i="17" s="1"/>
  <c r="F199" i="17" s="1"/>
  <c r="C230" i="18" l="1"/>
  <c r="D230" i="18" s="1"/>
  <c r="F230" i="18" s="1"/>
  <c r="C200" i="17"/>
  <c r="D200" i="17" s="1"/>
  <c r="F200" i="17" s="1"/>
  <c r="C231" i="18" l="1"/>
  <c r="D231" i="18" s="1"/>
  <c r="F231" i="18" s="1"/>
  <c r="C201" i="17"/>
  <c r="D201" i="17" s="1"/>
  <c r="F201" i="17" s="1"/>
  <c r="C232" i="18" l="1"/>
  <c r="D232" i="18" s="1"/>
  <c r="F232" i="18" s="1"/>
  <c r="C202" i="17"/>
  <c r="D202" i="17" s="1"/>
  <c r="F202" i="17" s="1"/>
  <c r="C233" i="18" l="1"/>
  <c r="D233" i="18" s="1"/>
  <c r="F233" i="18" s="1"/>
  <c r="C203" i="17"/>
  <c r="D203" i="17" s="1"/>
  <c r="F203" i="17" s="1"/>
  <c r="C234" i="18" l="1"/>
  <c r="D234" i="18" s="1"/>
  <c r="F234" i="18" s="1"/>
  <c r="C204" i="17"/>
  <c r="D204" i="17" s="1"/>
  <c r="F204" i="17" s="1"/>
  <c r="C235" i="18" l="1"/>
  <c r="D235" i="18" s="1"/>
  <c r="F235" i="18" s="1"/>
  <c r="C205" i="17"/>
  <c r="D205" i="17" s="1"/>
  <c r="F205" i="17" s="1"/>
  <c r="C236" i="18" l="1"/>
  <c r="D236" i="18" s="1"/>
  <c r="F236" i="18" s="1"/>
  <c r="C206" i="17"/>
  <c r="D206" i="17" s="1"/>
  <c r="F206" i="17" s="1"/>
  <c r="C237" i="18" l="1"/>
  <c r="D237" i="18" s="1"/>
  <c r="F237" i="18" s="1"/>
  <c r="C207" i="17"/>
  <c r="D207" i="17" s="1"/>
  <c r="F207" i="17" s="1"/>
  <c r="C238" i="18" l="1"/>
  <c r="D238" i="18" s="1"/>
  <c r="F238" i="18" s="1"/>
  <c r="C208" i="17"/>
  <c r="D208" i="17" s="1"/>
  <c r="F208" i="17" s="1"/>
  <c r="C239" i="18" l="1"/>
  <c r="D239" i="18" s="1"/>
  <c r="F239" i="18" s="1"/>
  <c r="C209" i="17"/>
  <c r="D209" i="17" s="1"/>
  <c r="F209" i="17" s="1"/>
  <c r="C240" i="18" l="1"/>
  <c r="D240" i="18" s="1"/>
  <c r="F240" i="18" s="1"/>
  <c r="C210" i="17"/>
  <c r="D210" i="17" s="1"/>
  <c r="F210" i="17" s="1"/>
  <c r="C241" i="18" l="1"/>
  <c r="D241" i="18" s="1"/>
  <c r="F241" i="18" s="1"/>
  <c r="C211" i="17"/>
  <c r="D211" i="17" s="1"/>
  <c r="F211" i="17" s="1"/>
  <c r="C242" i="18" l="1"/>
  <c r="D242" i="18" s="1"/>
  <c r="F242" i="18" s="1"/>
  <c r="C212" i="17"/>
  <c r="D212" i="17" s="1"/>
  <c r="F212" i="17" s="1"/>
  <c r="C243" i="18" l="1"/>
  <c r="D243" i="18" s="1"/>
  <c r="F243" i="18" s="1"/>
  <c r="C213" i="17"/>
  <c r="D213" i="17" s="1"/>
  <c r="F213" i="17" s="1"/>
  <c r="C244" i="18" l="1"/>
  <c r="D244" i="18" s="1"/>
  <c r="F244" i="18" s="1"/>
  <c r="C214" i="17"/>
  <c r="D214" i="17" s="1"/>
  <c r="F214" i="17" s="1"/>
  <c r="C245" i="18" l="1"/>
  <c r="D245" i="18" s="1"/>
  <c r="F245" i="18" s="1"/>
  <c r="C215" i="17"/>
  <c r="D215" i="17" s="1"/>
  <c r="F215" i="17" s="1"/>
  <c r="C246" i="18" l="1"/>
  <c r="D246" i="18" s="1"/>
  <c r="F246" i="18" s="1"/>
  <c r="C216" i="17"/>
  <c r="D216" i="17" s="1"/>
  <c r="F216" i="17" s="1"/>
  <c r="C247" i="18" l="1"/>
  <c r="D247" i="18" s="1"/>
  <c r="F247" i="18" s="1"/>
  <c r="C217" i="17"/>
  <c r="D217" i="17" s="1"/>
  <c r="F217" i="17" s="1"/>
  <c r="C248" i="18" l="1"/>
  <c r="D248" i="18" s="1"/>
  <c r="F248" i="18" s="1"/>
  <c r="C218" i="17"/>
  <c r="D218" i="17" s="1"/>
  <c r="F218" i="17" s="1"/>
  <c r="C249" i="18" l="1"/>
  <c r="D249" i="18" s="1"/>
  <c r="F249" i="18" s="1"/>
  <c r="C219" i="17"/>
  <c r="D219" i="17" s="1"/>
  <c r="F219" i="17" s="1"/>
  <c r="C250" i="18" l="1"/>
  <c r="D250" i="18" s="1"/>
  <c r="F250" i="18" s="1"/>
  <c r="C220" i="17"/>
  <c r="D220" i="17" s="1"/>
  <c r="F220" i="17" s="1"/>
  <c r="C251" i="18" l="1"/>
  <c r="D251" i="18" s="1"/>
  <c r="F251" i="18" s="1"/>
  <c r="C221" i="17"/>
  <c r="D221" i="17" s="1"/>
  <c r="F221" i="17" s="1"/>
  <c r="C252" i="18" l="1"/>
  <c r="D252" i="18" s="1"/>
  <c r="F252" i="18" s="1"/>
  <c r="C222" i="17"/>
  <c r="D222" i="17" s="1"/>
  <c r="F222" i="17" s="1"/>
  <c r="C253" i="18" l="1"/>
  <c r="D253" i="18" s="1"/>
  <c r="F253" i="18" s="1"/>
  <c r="C223" i="17"/>
  <c r="D223" i="17" s="1"/>
  <c r="F223" i="17" s="1"/>
  <c r="C254" i="18" l="1"/>
  <c r="D254" i="18" s="1"/>
  <c r="F254" i="18" s="1"/>
  <c r="C224" i="17"/>
  <c r="D224" i="17" s="1"/>
  <c r="F224" i="17" s="1"/>
  <c r="C255" i="18" l="1"/>
  <c r="D255" i="18" s="1"/>
  <c r="F255" i="18" s="1"/>
  <c r="C225" i="17"/>
  <c r="D225" i="17" s="1"/>
  <c r="F225" i="17" s="1"/>
  <c r="C256" i="18" l="1"/>
  <c r="D256" i="18" s="1"/>
  <c r="F256" i="18" s="1"/>
  <c r="C226" i="17"/>
  <c r="D226" i="17" s="1"/>
  <c r="F226" i="17" s="1"/>
  <c r="C257" i="18" l="1"/>
  <c r="D257" i="18" s="1"/>
  <c r="F257" i="18" s="1"/>
  <c r="C227" i="17"/>
  <c r="D227" i="17" s="1"/>
  <c r="F227" i="17" s="1"/>
  <c r="C258" i="18" l="1"/>
  <c r="D258" i="18" s="1"/>
  <c r="F258" i="18" s="1"/>
  <c r="C228" i="17"/>
  <c r="D228" i="17" s="1"/>
  <c r="F228" i="17" s="1"/>
  <c r="C259" i="18" l="1"/>
  <c r="D259" i="18" s="1"/>
  <c r="F259" i="18" s="1"/>
  <c r="C229" i="17"/>
  <c r="D229" i="17" s="1"/>
  <c r="F229" i="17" s="1"/>
  <c r="C260" i="18" l="1"/>
  <c r="D260" i="18" s="1"/>
  <c r="F260" i="18" s="1"/>
  <c r="C230" i="17"/>
  <c r="D230" i="17" s="1"/>
  <c r="F230" i="17" s="1"/>
  <c r="C261" i="18" l="1"/>
  <c r="D261" i="18" s="1"/>
  <c r="F261" i="18" s="1"/>
  <c r="C231" i="17"/>
  <c r="D231" i="17" s="1"/>
  <c r="F231" i="17" s="1"/>
  <c r="C262" i="18" l="1"/>
  <c r="D262" i="18" s="1"/>
  <c r="F262" i="18" s="1"/>
  <c r="C232" i="17"/>
  <c r="D232" i="17" s="1"/>
  <c r="F232" i="17" s="1"/>
  <c r="C263" i="18" l="1"/>
  <c r="D263" i="18" s="1"/>
  <c r="F263" i="18" s="1"/>
  <c r="C233" i="17"/>
  <c r="D233" i="17" s="1"/>
  <c r="F233" i="17" s="1"/>
  <c r="C264" i="18" l="1"/>
  <c r="D264" i="18" s="1"/>
  <c r="F264" i="18" s="1"/>
  <c r="C234" i="17"/>
  <c r="D234" i="17" s="1"/>
  <c r="F234" i="17" s="1"/>
  <c r="C265" i="18" l="1"/>
  <c r="D265" i="18" s="1"/>
  <c r="F265" i="18" s="1"/>
  <c r="C235" i="17"/>
  <c r="D235" i="17" s="1"/>
  <c r="F235" i="17" s="1"/>
  <c r="C266" i="18" l="1"/>
  <c r="D266" i="18" s="1"/>
  <c r="F266" i="18" s="1"/>
  <c r="C236" i="17"/>
  <c r="D236" i="17" s="1"/>
  <c r="F236" i="17" s="1"/>
  <c r="C267" i="18" l="1"/>
  <c r="D267" i="18" s="1"/>
  <c r="F267" i="18" s="1"/>
  <c r="C237" i="17"/>
  <c r="D237" i="17" s="1"/>
  <c r="F237" i="17" s="1"/>
  <c r="C268" i="18" l="1"/>
  <c r="D268" i="18" s="1"/>
  <c r="F268" i="18" s="1"/>
  <c r="C238" i="17"/>
  <c r="D238" i="17" s="1"/>
  <c r="F238" i="17" s="1"/>
  <c r="C269" i="18" l="1"/>
  <c r="D269" i="18" s="1"/>
  <c r="F269" i="18" s="1"/>
  <c r="C239" i="17"/>
  <c r="D239" i="17" s="1"/>
  <c r="F239" i="17" s="1"/>
  <c r="C270" i="18" l="1"/>
  <c r="D270" i="18" s="1"/>
  <c r="F270" i="18" s="1"/>
  <c r="C240" i="17"/>
  <c r="D240" i="17" s="1"/>
  <c r="F240" i="17" s="1"/>
  <c r="C271" i="18" l="1"/>
  <c r="D271" i="18" s="1"/>
  <c r="F271" i="18" s="1"/>
  <c r="C241" i="17"/>
  <c r="D241" i="17" s="1"/>
  <c r="F241" i="17" s="1"/>
  <c r="C272" i="18" l="1"/>
  <c r="D272" i="18" s="1"/>
  <c r="F272" i="18" s="1"/>
  <c r="C242" i="17"/>
  <c r="D242" i="17" s="1"/>
  <c r="F242" i="17" s="1"/>
  <c r="C273" i="18" l="1"/>
  <c r="D273" i="18" s="1"/>
  <c r="F273" i="18" s="1"/>
  <c r="C243" i="17"/>
  <c r="D243" i="17" s="1"/>
  <c r="F243" i="17" s="1"/>
  <c r="C274" i="18" l="1"/>
  <c r="D274" i="18" s="1"/>
  <c r="F274" i="18" s="1"/>
  <c r="C244" i="17"/>
  <c r="D244" i="17" s="1"/>
  <c r="F244" i="17" s="1"/>
  <c r="C275" i="18" l="1"/>
  <c r="D275" i="18" s="1"/>
  <c r="F275" i="18" s="1"/>
  <c r="C245" i="17"/>
  <c r="D245" i="17" s="1"/>
  <c r="F245" i="17" s="1"/>
  <c r="C276" i="18" l="1"/>
  <c r="D276" i="18" s="1"/>
  <c r="F276" i="18" s="1"/>
  <c r="C246" i="17"/>
  <c r="D246" i="17" s="1"/>
  <c r="F246" i="17" s="1"/>
  <c r="C277" i="18" l="1"/>
  <c r="D277" i="18" s="1"/>
  <c r="F277" i="18" s="1"/>
  <c r="C247" i="17"/>
  <c r="D247" i="17" s="1"/>
  <c r="F247" i="17" s="1"/>
  <c r="C278" i="18" l="1"/>
  <c r="D278" i="18" s="1"/>
  <c r="F278" i="18" s="1"/>
  <c r="C248" i="17"/>
  <c r="D248" i="17" s="1"/>
  <c r="F248" i="17" s="1"/>
  <c r="C279" i="18" l="1"/>
  <c r="D279" i="18" s="1"/>
  <c r="F279" i="18" s="1"/>
  <c r="C249" i="17"/>
  <c r="D249" i="17" s="1"/>
  <c r="F249" i="17" s="1"/>
  <c r="C280" i="18" l="1"/>
  <c r="D280" i="18" s="1"/>
  <c r="F280" i="18" s="1"/>
  <c r="C250" i="17"/>
  <c r="D250" i="17" s="1"/>
  <c r="F250" i="17" s="1"/>
  <c r="C281" i="18" l="1"/>
  <c r="D281" i="18" s="1"/>
  <c r="F281" i="18" s="1"/>
  <c r="C251" i="17"/>
  <c r="D251" i="17" s="1"/>
  <c r="F251" i="17" s="1"/>
  <c r="C282" i="18" l="1"/>
  <c r="D282" i="18" s="1"/>
  <c r="F282" i="18" s="1"/>
  <c r="C252" i="17"/>
  <c r="D252" i="17" s="1"/>
  <c r="F252" i="17" s="1"/>
  <c r="C283" i="18" l="1"/>
  <c r="D283" i="18" s="1"/>
  <c r="F283" i="18" s="1"/>
  <c r="C253" i="17"/>
  <c r="D253" i="17" s="1"/>
  <c r="F253" i="17" s="1"/>
  <c r="C284" i="18" l="1"/>
  <c r="D284" i="18" s="1"/>
  <c r="F284" i="18" s="1"/>
  <c r="C254" i="17"/>
  <c r="D254" i="17" s="1"/>
  <c r="F254" i="17" s="1"/>
  <c r="C285" i="18" l="1"/>
  <c r="D285" i="18" s="1"/>
  <c r="F285" i="18" s="1"/>
  <c r="C255" i="17"/>
  <c r="D255" i="17" s="1"/>
  <c r="F255" i="17" s="1"/>
  <c r="C286" i="18" l="1"/>
  <c r="D286" i="18" s="1"/>
  <c r="F286" i="18" s="1"/>
  <c r="C256" i="17"/>
  <c r="D256" i="17" s="1"/>
  <c r="F256" i="17" s="1"/>
  <c r="C287" i="18" l="1"/>
  <c r="D287" i="18" s="1"/>
  <c r="F287" i="18" s="1"/>
  <c r="C257" i="17"/>
  <c r="D257" i="17" s="1"/>
  <c r="F257" i="17" s="1"/>
  <c r="C288" i="18" l="1"/>
  <c r="D288" i="18" s="1"/>
  <c r="F288" i="18" s="1"/>
  <c r="C258" i="17"/>
  <c r="D258" i="17" s="1"/>
  <c r="F258" i="17" s="1"/>
  <c r="C289" i="18" l="1"/>
  <c r="D289" i="18" s="1"/>
  <c r="F289" i="18" s="1"/>
  <c r="C259" i="17"/>
  <c r="D259" i="17" s="1"/>
  <c r="F259" i="17" s="1"/>
  <c r="C290" i="18" l="1"/>
  <c r="D290" i="18" s="1"/>
  <c r="F290" i="18" s="1"/>
  <c r="C260" i="17"/>
  <c r="D260" i="17" s="1"/>
  <c r="F260" i="17" s="1"/>
  <c r="C291" i="18" l="1"/>
  <c r="D291" i="18" s="1"/>
  <c r="F291" i="18" s="1"/>
  <c r="C261" i="17"/>
  <c r="D261" i="17" s="1"/>
  <c r="F261" i="17" s="1"/>
  <c r="C292" i="18" l="1"/>
  <c r="D292" i="18" s="1"/>
  <c r="F292" i="18" s="1"/>
  <c r="C262" i="17"/>
  <c r="D262" i="17" s="1"/>
  <c r="F262" i="17" s="1"/>
  <c r="C293" i="18" l="1"/>
  <c r="D293" i="18" s="1"/>
  <c r="F293" i="18" s="1"/>
  <c r="C263" i="17"/>
  <c r="D263" i="17" s="1"/>
  <c r="F263" i="17" s="1"/>
  <c r="C294" i="18" l="1"/>
  <c r="D294" i="18" s="1"/>
  <c r="F294" i="18" s="1"/>
  <c r="C264" i="17"/>
  <c r="D264" i="17" s="1"/>
  <c r="F264" i="17" s="1"/>
  <c r="C295" i="18" l="1"/>
  <c r="D295" i="18" s="1"/>
  <c r="F295" i="18" s="1"/>
  <c r="C265" i="17"/>
  <c r="D265" i="17" s="1"/>
  <c r="F265" i="17" s="1"/>
  <c r="C296" i="18" l="1"/>
  <c r="D296" i="18" s="1"/>
  <c r="F296" i="18" s="1"/>
  <c r="C266" i="17"/>
  <c r="D266" i="17" s="1"/>
  <c r="F266" i="17" s="1"/>
  <c r="C297" i="18" l="1"/>
  <c r="D297" i="18" s="1"/>
  <c r="F297" i="18" s="1"/>
  <c r="C267" i="17"/>
  <c r="D267" i="17" s="1"/>
  <c r="F267" i="17" s="1"/>
  <c r="C298" i="18" l="1"/>
  <c r="D298" i="18" s="1"/>
  <c r="F298" i="18" s="1"/>
  <c r="C268" i="17"/>
  <c r="D268" i="17" s="1"/>
  <c r="F268" i="17" s="1"/>
  <c r="C299" i="18" l="1"/>
  <c r="D299" i="18" s="1"/>
  <c r="F299" i="18" s="1"/>
  <c r="C269" i="17"/>
  <c r="D269" i="17" s="1"/>
  <c r="F269" i="17" s="1"/>
  <c r="C300" i="18" l="1"/>
  <c r="D300" i="18" s="1"/>
  <c r="F300" i="18" s="1"/>
  <c r="C270" i="17"/>
  <c r="D270" i="17" s="1"/>
  <c r="F270" i="17" s="1"/>
  <c r="C301" i="18" l="1"/>
  <c r="D301" i="18" s="1"/>
  <c r="F301" i="18" s="1"/>
  <c r="C271" i="17"/>
  <c r="D271" i="17" s="1"/>
  <c r="F271" i="17" s="1"/>
  <c r="C302" i="18" l="1"/>
  <c r="D302" i="18" s="1"/>
  <c r="F302" i="18" s="1"/>
  <c r="C272" i="17"/>
  <c r="D272" i="17" s="1"/>
  <c r="F272" i="17" s="1"/>
  <c r="C303" i="18" l="1"/>
  <c r="D303" i="18" s="1"/>
  <c r="F303" i="18" s="1"/>
  <c r="C273" i="17"/>
  <c r="D273" i="17" s="1"/>
  <c r="F273" i="17" s="1"/>
  <c r="C304" i="18" l="1"/>
  <c r="D304" i="18" s="1"/>
  <c r="F304" i="18" s="1"/>
  <c r="C274" i="17"/>
  <c r="D274" i="17" s="1"/>
  <c r="F274" i="17" s="1"/>
  <c r="C305" i="18" l="1"/>
  <c r="D305" i="18" s="1"/>
  <c r="F305" i="18" s="1"/>
  <c r="C275" i="17"/>
  <c r="D275" i="17" s="1"/>
  <c r="F275" i="17" s="1"/>
  <c r="C306" i="18" l="1"/>
  <c r="D306" i="18" s="1"/>
  <c r="F306" i="18" s="1"/>
  <c r="C276" i="17"/>
  <c r="D276" i="17" s="1"/>
  <c r="F276" i="17" s="1"/>
  <c r="C307" i="18" l="1"/>
  <c r="D307" i="18" s="1"/>
  <c r="F307" i="18" s="1"/>
  <c r="C277" i="17"/>
  <c r="D277" i="17" s="1"/>
  <c r="F277" i="17" s="1"/>
  <c r="C308" i="18" l="1"/>
  <c r="D308" i="18" s="1"/>
  <c r="F308" i="18" s="1"/>
  <c r="C278" i="17"/>
  <c r="D278" i="17" s="1"/>
  <c r="F278" i="17" s="1"/>
  <c r="C309" i="18" l="1"/>
  <c r="D309" i="18" s="1"/>
  <c r="F309" i="18" s="1"/>
  <c r="C279" i="17"/>
  <c r="D279" i="17" s="1"/>
  <c r="F279" i="17" s="1"/>
  <c r="C310" i="18" l="1"/>
  <c r="D310" i="18" s="1"/>
  <c r="F310" i="18" s="1"/>
  <c r="C280" i="17"/>
  <c r="D280" i="17" s="1"/>
  <c r="F280" i="17" s="1"/>
  <c r="C311" i="18" l="1"/>
  <c r="D311" i="18" s="1"/>
  <c r="F311" i="18" s="1"/>
  <c r="C281" i="17"/>
  <c r="D281" i="17" s="1"/>
  <c r="F281" i="17" s="1"/>
  <c r="C312" i="18" l="1"/>
  <c r="D312" i="18" s="1"/>
  <c r="F312" i="18" s="1"/>
  <c r="C282" i="17"/>
  <c r="D282" i="17" s="1"/>
  <c r="F282" i="17" s="1"/>
  <c r="C313" i="18" l="1"/>
  <c r="D313" i="18" s="1"/>
  <c r="F313" i="18" s="1"/>
  <c r="C283" i="17"/>
  <c r="D283" i="17" s="1"/>
  <c r="F283" i="17" s="1"/>
  <c r="C314" i="18" l="1"/>
  <c r="D314" i="18" s="1"/>
  <c r="F314" i="18" s="1"/>
  <c r="C284" i="17"/>
  <c r="D284" i="17" s="1"/>
  <c r="F284" i="17" s="1"/>
  <c r="C315" i="18" l="1"/>
  <c r="D315" i="18" s="1"/>
  <c r="F315" i="18" s="1"/>
  <c r="C285" i="17"/>
  <c r="D285" i="17" s="1"/>
  <c r="F285" i="17" s="1"/>
  <c r="C316" i="18" l="1"/>
  <c r="D316" i="18" s="1"/>
  <c r="F316" i="18" s="1"/>
  <c r="C286" i="17"/>
  <c r="D286" i="17" s="1"/>
  <c r="F286" i="17" s="1"/>
  <c r="C317" i="18" l="1"/>
  <c r="D317" i="18" s="1"/>
  <c r="F317" i="18" s="1"/>
  <c r="C287" i="17"/>
  <c r="D287" i="17" s="1"/>
  <c r="F287" i="17" s="1"/>
  <c r="C318" i="18" l="1"/>
  <c r="D318" i="18" s="1"/>
  <c r="F318" i="18" s="1"/>
  <c r="C288" i="17"/>
  <c r="D288" i="17" s="1"/>
  <c r="F288" i="17" s="1"/>
  <c r="C319" i="18" l="1"/>
  <c r="D319" i="18" s="1"/>
  <c r="F319" i="18" s="1"/>
  <c r="C289" i="17"/>
  <c r="D289" i="17" s="1"/>
  <c r="F289" i="17" s="1"/>
  <c r="C320" i="18" l="1"/>
  <c r="D320" i="18" s="1"/>
  <c r="F320" i="18" s="1"/>
  <c r="C290" i="17"/>
  <c r="D290" i="17" s="1"/>
  <c r="F290" i="17" s="1"/>
  <c r="C321" i="18" l="1"/>
  <c r="D321" i="18" s="1"/>
  <c r="F321" i="18" s="1"/>
  <c r="C291" i="17"/>
  <c r="D291" i="17" s="1"/>
  <c r="F291" i="17" s="1"/>
  <c r="C322" i="18" l="1"/>
  <c r="D322" i="18" s="1"/>
  <c r="F322" i="18" s="1"/>
  <c r="C292" i="17"/>
  <c r="D292" i="17" s="1"/>
  <c r="F292" i="17" s="1"/>
  <c r="C323" i="18" l="1"/>
  <c r="D323" i="18" s="1"/>
  <c r="F323" i="18" s="1"/>
  <c r="C293" i="17"/>
  <c r="D293" i="17" s="1"/>
  <c r="F293" i="17" s="1"/>
  <c r="C324" i="18" l="1"/>
  <c r="D324" i="18" s="1"/>
  <c r="F324" i="18" s="1"/>
  <c r="C294" i="17"/>
  <c r="D294" i="17" s="1"/>
  <c r="F294" i="17" s="1"/>
  <c r="C325" i="18" l="1"/>
  <c r="D325" i="18" s="1"/>
  <c r="F325" i="18" s="1"/>
  <c r="C295" i="17"/>
  <c r="D295" i="17" s="1"/>
  <c r="F295" i="17" s="1"/>
  <c r="C326" i="18" l="1"/>
  <c r="D326" i="18" s="1"/>
  <c r="F326" i="18" s="1"/>
  <c r="C296" i="17"/>
  <c r="D296" i="17" s="1"/>
  <c r="F296" i="17" s="1"/>
  <c r="C327" i="18" l="1"/>
  <c r="D327" i="18" s="1"/>
  <c r="F327" i="18" s="1"/>
  <c r="C297" i="17"/>
  <c r="D297" i="17" s="1"/>
  <c r="F297" i="17" s="1"/>
  <c r="C328" i="18" l="1"/>
  <c r="D328" i="18" s="1"/>
  <c r="F328" i="18" s="1"/>
  <c r="C298" i="17"/>
  <c r="D298" i="17" s="1"/>
  <c r="F298" i="17" s="1"/>
  <c r="C329" i="18" l="1"/>
  <c r="D329" i="18" s="1"/>
  <c r="F329" i="18" s="1"/>
  <c r="C299" i="17"/>
  <c r="D299" i="17" s="1"/>
  <c r="F299" i="17" s="1"/>
  <c r="C330" i="18" l="1"/>
  <c r="D330" i="18" s="1"/>
  <c r="F330" i="18" s="1"/>
  <c r="C300" i="17"/>
  <c r="D300" i="17" s="1"/>
  <c r="F300" i="17" s="1"/>
  <c r="C331" i="18" l="1"/>
  <c r="D331" i="18" s="1"/>
  <c r="F331" i="18" s="1"/>
  <c r="C301" i="17"/>
  <c r="D301" i="17" s="1"/>
  <c r="F301" i="17" s="1"/>
  <c r="C332" i="18" l="1"/>
  <c r="D332" i="18" s="1"/>
  <c r="F332" i="18" s="1"/>
  <c r="C302" i="17"/>
  <c r="D302" i="17" s="1"/>
  <c r="F302" i="17" s="1"/>
  <c r="C333" i="18" l="1"/>
  <c r="D333" i="18" s="1"/>
  <c r="F333" i="18" s="1"/>
  <c r="C303" i="17"/>
  <c r="D303" i="17" s="1"/>
  <c r="F303" i="17" s="1"/>
  <c r="C334" i="18" l="1"/>
  <c r="D334" i="18" s="1"/>
  <c r="F334" i="18" s="1"/>
  <c r="C304" i="17"/>
  <c r="D304" i="17" s="1"/>
  <c r="F304" i="17" s="1"/>
  <c r="C335" i="18" l="1"/>
  <c r="D335" i="18" s="1"/>
  <c r="F335" i="18" s="1"/>
  <c r="C305" i="17"/>
  <c r="D305" i="17" s="1"/>
  <c r="F305" i="17" s="1"/>
  <c r="C336" i="18" l="1"/>
  <c r="D336" i="18" s="1"/>
  <c r="F336" i="18" s="1"/>
  <c r="C306" i="17"/>
  <c r="D306" i="17" s="1"/>
  <c r="F306" i="17" s="1"/>
  <c r="C337" i="18" l="1"/>
  <c r="D337" i="18" s="1"/>
  <c r="F337" i="18" s="1"/>
  <c r="C307" i="17"/>
  <c r="D307" i="17" s="1"/>
  <c r="F307" i="17" s="1"/>
  <c r="C338" i="18" l="1"/>
  <c r="D338" i="18" s="1"/>
  <c r="F338" i="18" s="1"/>
  <c r="C308" i="17"/>
  <c r="D308" i="17" s="1"/>
  <c r="F308" i="17" s="1"/>
  <c r="C339" i="18" l="1"/>
  <c r="D339" i="18" s="1"/>
  <c r="F339" i="18" s="1"/>
  <c r="C309" i="17"/>
  <c r="D309" i="17" s="1"/>
  <c r="F309" i="17" s="1"/>
  <c r="C340" i="18" l="1"/>
  <c r="D340" i="18" s="1"/>
  <c r="F340" i="18" s="1"/>
  <c r="C310" i="17"/>
  <c r="D310" i="17" s="1"/>
  <c r="F310" i="17" s="1"/>
  <c r="C341" i="18" l="1"/>
  <c r="D341" i="18" s="1"/>
  <c r="F341" i="18" s="1"/>
  <c r="C311" i="17"/>
  <c r="D311" i="17" s="1"/>
  <c r="F311" i="17" s="1"/>
  <c r="C342" i="18" l="1"/>
  <c r="D342" i="18" s="1"/>
  <c r="F342" i="18" s="1"/>
  <c r="C312" i="17"/>
  <c r="D312" i="17" s="1"/>
  <c r="F312" i="17" s="1"/>
  <c r="C343" i="18" l="1"/>
  <c r="D343" i="18" s="1"/>
  <c r="F343" i="18" s="1"/>
  <c r="C313" i="17"/>
  <c r="D313" i="17" s="1"/>
  <c r="F313" i="17" s="1"/>
  <c r="C344" i="18" l="1"/>
  <c r="D344" i="18" s="1"/>
  <c r="F344" i="18" s="1"/>
  <c r="C314" i="17"/>
  <c r="D314" i="17" s="1"/>
  <c r="F314" i="17" s="1"/>
  <c r="C345" i="18" l="1"/>
  <c r="D345" i="18" s="1"/>
  <c r="F345" i="18" s="1"/>
  <c r="C315" i="17"/>
  <c r="D315" i="17" s="1"/>
  <c r="F315" i="17" s="1"/>
  <c r="C346" i="18" l="1"/>
  <c r="D346" i="18" s="1"/>
  <c r="F346" i="18" s="1"/>
  <c r="C316" i="17"/>
  <c r="D316" i="17" s="1"/>
  <c r="F316" i="17" s="1"/>
  <c r="C347" i="18" l="1"/>
  <c r="D347" i="18" s="1"/>
  <c r="F347" i="18" s="1"/>
  <c r="C317" i="17"/>
  <c r="D317" i="17" s="1"/>
  <c r="F317" i="17" s="1"/>
  <c r="C348" i="18" l="1"/>
  <c r="D348" i="18" s="1"/>
  <c r="F348" i="18" s="1"/>
  <c r="C318" i="17"/>
  <c r="D318" i="17" s="1"/>
  <c r="F318" i="17" s="1"/>
  <c r="C349" i="18" l="1"/>
  <c r="D349" i="18" s="1"/>
  <c r="F349" i="18" s="1"/>
  <c r="C319" i="17"/>
  <c r="C350" i="18" l="1"/>
  <c r="D350" i="18" s="1"/>
  <c r="F350" i="18" s="1"/>
  <c r="D319" i="17"/>
  <c r="C351" i="18" l="1"/>
  <c r="D351" i="18" s="1"/>
  <c r="F351" i="18" s="1"/>
  <c r="F319" i="17"/>
  <c r="C320" i="17" s="1"/>
  <c r="C352" i="18" l="1"/>
  <c r="D352" i="18" s="1"/>
  <c r="F352" i="18" s="1"/>
  <c r="D320" i="17"/>
  <c r="F320" i="17" s="1"/>
  <c r="C353" i="18" l="1"/>
  <c r="D353" i="18" s="1"/>
  <c r="F353" i="18" s="1"/>
  <c r="C321" i="17"/>
  <c r="C354" i="18" l="1"/>
  <c r="D354" i="18" s="1"/>
  <c r="F354" i="18" s="1"/>
  <c r="D321" i="17"/>
  <c r="F321" i="17" s="1"/>
  <c r="C355" i="18" l="1"/>
  <c r="D355" i="18" s="1"/>
  <c r="F355" i="18" s="1"/>
  <c r="C322" i="17"/>
  <c r="C356" i="18" l="1"/>
  <c r="D356" i="18" s="1"/>
  <c r="F356" i="18" s="1"/>
  <c r="D322" i="17"/>
  <c r="F322" i="17" s="1"/>
  <c r="C357" i="18" l="1"/>
  <c r="D357" i="18" s="1"/>
  <c r="F357" i="18" s="1"/>
  <c r="C323" i="17"/>
  <c r="C358" i="18" l="1"/>
  <c r="D358" i="18" s="1"/>
  <c r="F358" i="18" s="1"/>
  <c r="D323" i="17"/>
  <c r="F323" i="17" s="1"/>
  <c r="C359" i="18" l="1"/>
  <c r="D359" i="18" s="1"/>
  <c r="F359" i="18" s="1"/>
  <c r="C324" i="17"/>
  <c r="C360" i="18" l="1"/>
  <c r="D360" i="18" s="1"/>
  <c r="F360" i="18" s="1"/>
  <c r="D324" i="17"/>
  <c r="F324" i="17" s="1"/>
  <c r="C361" i="18" l="1"/>
  <c r="D361" i="18" s="1"/>
  <c r="F361" i="18" s="1"/>
  <c r="C325" i="17"/>
  <c r="D325" i="17" s="1"/>
  <c r="F325" i="17" s="1"/>
  <c r="C362" i="18" l="1"/>
  <c r="D362" i="18" s="1"/>
  <c r="F362" i="18" s="1"/>
  <c r="C326" i="17"/>
  <c r="D326" i="17" s="1"/>
  <c r="F326" i="17" s="1"/>
  <c r="C363" i="18" l="1"/>
  <c r="D363" i="18" s="1"/>
  <c r="F363" i="18" s="1"/>
  <c r="C327" i="17"/>
  <c r="D327" i="17" s="1"/>
  <c r="F327" i="17" s="1"/>
  <c r="C364" i="18" l="1"/>
  <c r="D364" i="18" s="1"/>
  <c r="F364" i="18" s="1"/>
  <c r="C328" i="17"/>
  <c r="D328" i="17" s="1"/>
  <c r="F328" i="17" s="1"/>
  <c r="C365" i="18" l="1"/>
  <c r="D365" i="18" s="1"/>
  <c r="F365" i="18" s="1"/>
  <c r="C329" i="17"/>
  <c r="D329" i="17" s="1"/>
  <c r="F329" i="17" s="1"/>
  <c r="C366" i="18" l="1"/>
  <c r="D366" i="18" s="1"/>
  <c r="F366" i="18" s="1"/>
  <c r="C330" i="17"/>
  <c r="D330" i="17" s="1"/>
  <c r="F330" i="17" s="1"/>
  <c r="C367" i="18" l="1"/>
  <c r="D367" i="18" s="1"/>
  <c r="F367" i="18" s="1"/>
  <c r="C331" i="17"/>
  <c r="D331" i="17" s="1"/>
  <c r="F331" i="17" s="1"/>
  <c r="C368" i="18" l="1"/>
  <c r="D368" i="18" s="1"/>
  <c r="F368" i="18" s="1"/>
  <c r="C332" i="17"/>
  <c r="D332" i="17" s="1"/>
  <c r="F332" i="17" s="1"/>
  <c r="C369" i="18" l="1"/>
  <c r="D369" i="18" s="1"/>
  <c r="F369" i="18" s="1"/>
  <c r="C333" i="17"/>
  <c r="D333" i="17" s="1"/>
  <c r="F333" i="17" s="1"/>
  <c r="C370" i="18" l="1"/>
  <c r="D370" i="18" s="1"/>
  <c r="F370" i="18" s="1"/>
  <c r="C334" i="17"/>
  <c r="D334" i="17" s="1"/>
  <c r="F334" i="17" s="1"/>
  <c r="C371" i="18" l="1"/>
  <c r="C335" i="17"/>
  <c r="D335" i="17" s="1"/>
  <c r="F335" i="17" s="1"/>
  <c r="D371" i="18" l="1"/>
  <c r="F371" i="18" s="1"/>
  <c r="C9" i="18"/>
  <c r="C336" i="17"/>
  <c r="D336" i="17" s="1"/>
  <c r="F336" i="17" s="1"/>
  <c r="D9" i="18" l="1" a="1"/>
  <c r="D9" i="18" s="1"/>
  <c r="B9" i="18" a="1"/>
  <c r="B9" i="18" s="1"/>
  <c r="C337" i="17"/>
  <c r="D337" i="17" s="1"/>
  <c r="F337" i="17" s="1"/>
  <c r="C338" i="17" l="1"/>
  <c r="D338" i="17" s="1"/>
  <c r="F338" i="17" s="1"/>
  <c r="C339" i="17" l="1"/>
  <c r="D339" i="17" s="1"/>
  <c r="F339" i="17" s="1"/>
  <c r="C340" i="17" l="1"/>
  <c r="D340" i="17" s="1"/>
  <c r="F340" i="17" s="1"/>
  <c r="C341" i="17" l="1"/>
  <c r="D341" i="17" s="1"/>
  <c r="F341" i="17" s="1"/>
  <c r="C342" i="17" l="1"/>
  <c r="D342" i="17" s="1"/>
  <c r="F342" i="17" s="1"/>
  <c r="C343" i="17" l="1"/>
  <c r="D343" i="17" s="1"/>
  <c r="F343" i="17" s="1"/>
  <c r="C344" i="17" l="1"/>
  <c r="D344" i="17" s="1"/>
  <c r="F344" i="17" s="1"/>
  <c r="C345" i="17" l="1"/>
  <c r="D345" i="17" s="1"/>
  <c r="F345" i="17" s="1"/>
  <c r="C346" i="17" l="1"/>
  <c r="D346" i="17" s="1"/>
  <c r="F346" i="17" s="1"/>
  <c r="C347" i="17" l="1"/>
  <c r="D347" i="17" s="1"/>
  <c r="F347" i="17" s="1"/>
  <c r="C348" i="17" l="1"/>
  <c r="D348" i="17" s="1"/>
  <c r="F348" i="17" s="1"/>
  <c r="C349" i="17" l="1"/>
  <c r="D349" i="17" s="1"/>
  <c r="F349" i="17" s="1"/>
  <c r="C350" i="17" l="1"/>
  <c r="D350" i="17" s="1"/>
  <c r="F350" i="17" s="1"/>
  <c r="C351" i="17" l="1"/>
  <c r="D351" i="17" s="1"/>
  <c r="F351" i="17" s="1"/>
  <c r="C352" i="17" l="1"/>
  <c r="D352" i="17" s="1"/>
  <c r="F352" i="17" s="1"/>
  <c r="C353" i="17" l="1"/>
  <c r="D353" i="17" s="1"/>
  <c r="F353" i="17" s="1"/>
  <c r="C354" i="17" l="1"/>
  <c r="D354" i="17" s="1"/>
  <c r="F354" i="17" s="1"/>
  <c r="C355" i="17" l="1"/>
  <c r="D355" i="17" s="1"/>
  <c r="F355" i="17" s="1"/>
  <c r="C356" i="17" l="1"/>
  <c r="D356" i="17" s="1"/>
  <c r="F356" i="17" s="1"/>
  <c r="C357" i="17" l="1"/>
  <c r="D357" i="17" s="1"/>
  <c r="F357" i="17" s="1"/>
  <c r="C358" i="17" l="1"/>
  <c r="D358" i="17" s="1"/>
  <c r="F358" i="17"/>
  <c r="C359" i="17" l="1"/>
  <c r="D359" i="17" s="1"/>
  <c r="F359" i="17" s="1"/>
  <c r="C360" i="17" l="1"/>
  <c r="D360" i="17" s="1"/>
  <c r="F360" i="17" s="1"/>
  <c r="C361" i="17" l="1"/>
  <c r="D361" i="17" s="1"/>
  <c r="F361" i="17" s="1"/>
  <c r="C362" i="17" l="1"/>
  <c r="D362" i="17" s="1"/>
  <c r="F362" i="17" s="1"/>
  <c r="C363" i="17" l="1"/>
  <c r="D363" i="17" s="1"/>
  <c r="F363" i="17" s="1"/>
  <c r="C364" i="17" l="1"/>
  <c r="D364" i="17" s="1"/>
  <c r="F364" i="17" s="1"/>
  <c r="C365" i="17" l="1"/>
  <c r="D365" i="17" s="1"/>
  <c r="F365" i="17" s="1"/>
  <c r="C366" i="17" l="1"/>
  <c r="D366" i="17" s="1"/>
  <c r="F366" i="17" s="1"/>
  <c r="C367" i="17" l="1"/>
  <c r="D367" i="17" s="1"/>
  <c r="F367" i="17" s="1"/>
  <c r="C368" i="17" l="1"/>
  <c r="D368" i="17" s="1"/>
  <c r="F368" i="17" s="1"/>
  <c r="C369" i="17" l="1"/>
  <c r="D369" i="17" s="1"/>
  <c r="F369" i="17" s="1"/>
  <c r="C370" i="17" l="1"/>
  <c r="D370" i="17" s="1"/>
  <c r="F370" i="17" s="1"/>
  <c r="C371" i="17" l="1"/>
  <c r="D371" i="17" l="1"/>
  <c r="F371" i="17" s="1"/>
  <c r="C9" i="17"/>
  <c r="D9" i="17" l="1" a="1"/>
  <c r="D9" i="17" s="1"/>
  <c r="B9" i="17" a="1"/>
  <c r="B9" i="1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tc={753F7449-B1F7-444B-A9CD-340D2EB8B09B}</author>
  </authors>
  <commentList>
    <comment ref="E7" authorId="0" shapeId="0" xr:uid="{753F7449-B1F7-444B-A9CD-340D2EB8B09B}">
      <text>
        <t>[Threaded comment]
Your version of Excel allows you to read this threaded comment; however, any edits to it will get removed if the file is opened in a newer version of Excel. Learn more: https://go.microsoft.com/fwlink/?linkid=870924
Comment:
    The monthly regular loan payment for this 30 year loan plus the extra payment of $634.93 is equal to the 15 year version of this loan without an extra payment, which is both $1.976.98</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tc={27A43FE2-6F4C-45B4-B250-70859C55E2D2}</author>
  </authors>
  <commentList>
    <comment ref="A7" authorId="0" shapeId="0" xr:uid="{27A43FE2-6F4C-45B4-B250-70859C55E2D2}">
      <text>
        <t>[Threaded comment]
Your version of Excel allows you to read this threaded comment; however, any edits to it will get removed if the file is opened in a newer version of Excel. Learn more: https://go.microsoft.com/fwlink/?linkid=870924
Comment:
     "Payments per Year" also serves as the interest compounding frequency</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tc={174FEA62-E83C-4FF3-A426-ECA634FD50DE}</author>
  </authors>
  <commentList>
    <comment ref="A7" authorId="0" shapeId="0" xr:uid="{174FEA62-E83C-4FF3-A426-ECA634FD50DE}">
      <text>
        <t>[Threaded comment]
Your version of Excel allows you to read this threaded comment; however, any edits to it will get removed if the file is opened in a newer version of Excel. Learn more: https://go.microsoft.com/fwlink/?linkid=870924
Comment:
     "Payments per Year" also serves as the interest compounding frequency</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tc={2B713918-E5B1-448D-A269-711C0AA8934B}</author>
  </authors>
  <commentList>
    <comment ref="A7" authorId="0" shapeId="0" xr:uid="{2B713918-E5B1-448D-A269-711C0AA8934B}">
      <text>
        <t>[Threaded comment]
Your version of Excel allows you to read this threaded comment; however, any edits to it will get removed if the file is opened in a newer version of Excel. Learn more: https://go.microsoft.com/fwlink/?linkid=870924
Comment:
     "Payments per Year" also serves as the interest compounding frequency</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<sst xmlns="http://schemas.openxmlformats.org/spreadsheetml/2006/main" count="185" uniqueCount="92">
  <si>
    <t>This page</t>
  </si>
  <si>
    <t>Documentation</t>
  </si>
  <si>
    <t>Worksheet Description</t>
  </si>
  <si>
    <t>Worksheet Name</t>
  </si>
  <si>
    <t>Workbook Description:</t>
  </si>
  <si>
    <t>Last Modified:</t>
  </si>
  <si>
    <t>Cheryl Hornung</t>
  </si>
  <si>
    <t>Created by:</t>
  </si>
  <si>
    <t>I, Cheryl Fawn Hornung, have abided by this honor code.</t>
  </si>
  <si>
    <t>Honor Code:
   On my honor, I have neither given nor received any unauthorized aid in completion of this assignment.  I recognize that I am allowed to help my classmates with questions or problems, and I am also allowed to seek help from classmates.  But ultimately, I have created and completed this assignment on my own.  This file is my own.  I have not referred to, used, or copied a file that has been given to me by anyone else; nor have I given a copy of my file to anyone else. 
   I have used my own computer to complete the assignment and I have not given anyone else access to my computer or to my files.  I understand that if I must use another person’s computer, or I need to lend another person my computer, I will take steps to ensure that unauthorized files are not accessible.  (For example, only lend someone your computer while logged in using a “guest” account…not using your own account.)</t>
  </si>
  <si>
    <t>BUSI_520_Assignment_Submission_Week_9!</t>
  </si>
  <si>
    <t>Financial Analysis</t>
  </si>
  <si>
    <t>Mortgage1</t>
  </si>
  <si>
    <t>You are considering buying a house and would like to figure out what your payments will be. Calculate the monthly payments for a 30 year loan in the amount of $250,000 with an annual interest rate of 5%.</t>
  </si>
  <si>
    <t>Mortgage Calculator 1</t>
  </si>
  <si>
    <t>Loan Amount (principal)</t>
  </si>
  <si>
    <t>Term (years)</t>
  </si>
  <si>
    <t>Annual Interest Rate</t>
  </si>
  <si>
    <t>Loan Payment Amount</t>
  </si>
  <si>
    <t>Pmts per Year</t>
  </si>
  <si>
    <t>Payments Type</t>
  </si>
  <si>
    <t>Since you’re not exactly sure how much the house will cost, and you’re not sure what the interest rate will be when you take out the loan, create a table with its own set of assumptions showing the loan payment based on a 30-year loan with various interest rates and various loan amounts. Show annual interest rates as column headings, starting at 3.75% and with the next column heading at 4.00%.  The remaining column headings will increase by the same increment, up to 5.00%.  Show loan amounts as row headings, starting at $200,000 and with the next row heading at $210,000.  The remaining row headings will increase by the same increment, up to $300,000. </t>
  </si>
  <si>
    <t>Mortgage2</t>
  </si>
  <si>
    <t>Mortgage Calculator 2</t>
  </si>
  <si>
    <t>Payment Type</t>
  </si>
  <si>
    <t>Table of Mortgage Paymemts</t>
  </si>
  <si>
    <t>Loan Amount</t>
  </si>
  <si>
    <t>Amortization1</t>
  </si>
  <si>
    <t>Use an Excel function to calculate the monthly payment for a 15-year loan with a principal amount of $250,000, and an annual interest rate of 5.0%</t>
  </si>
  <si>
    <t>Amortizarion Schedule 1</t>
  </si>
  <si>
    <t>Loan (Principal)</t>
  </si>
  <si>
    <t>Annual Interest</t>
  </si>
  <si>
    <t>Term (Years)</t>
  </si>
  <si>
    <t>Payment</t>
  </si>
  <si>
    <t>Totals</t>
  </si>
  <si>
    <t>Payment Number</t>
  </si>
  <si>
    <t>Regular Payment</t>
  </si>
  <si>
    <t>Toward Interest</t>
  </si>
  <si>
    <t>Toward Principal</t>
  </si>
  <si>
    <t>Balance</t>
  </si>
  <si>
    <t>Extra Payment</t>
  </si>
  <si>
    <t>Amortization2</t>
  </si>
  <si>
    <t>Amortization3</t>
  </si>
  <si>
    <t>Copy the spreadsheet you just completed , and edit your spreadsheet to show a term of 30 years rather than 15 years.</t>
  </si>
  <si>
    <t>Make a copy of the spreadsheet you completed above, leaving the Length of loan assumption as 30 years. Figure out how much extra payment you could pay every single month in order to pay off the loan in 15 years rather than 30 years.</t>
  </si>
  <si>
    <t>Amortizarion Schedule 2</t>
  </si>
  <si>
    <t>Lottery1A</t>
  </si>
  <si>
    <t>Assumptions</t>
  </si>
  <si>
    <t>Advertised Lottery Value</t>
  </si>
  <si>
    <t>Term of Payment Schedule (yrs)</t>
  </si>
  <si>
    <t>Payments per year</t>
  </si>
  <si>
    <t>Payment Amount</t>
  </si>
  <si>
    <t>Interest Rate</t>
  </si>
  <si>
    <t>Payment Type (timing of pmt)</t>
  </si>
  <si>
    <t>Actual (Lump Sum) Worth</t>
  </si>
  <si>
    <t>Prize Option Assumptions</t>
  </si>
  <si>
    <t>Payments per Year</t>
  </si>
  <si>
    <t>Payment Type (timing of first payment)</t>
  </si>
  <si>
    <t>Payment Occuring Each Period</t>
  </si>
  <si>
    <t>Amount of $ paid up front</t>
  </si>
  <si>
    <t>Amount og $ paid at end</t>
  </si>
  <si>
    <t>Prize Option Values</t>
  </si>
  <si>
    <t>Advertised Prize Money (sum of all payments)</t>
  </si>
  <si>
    <t>Worth of investment prize option payments at the end of term</t>
  </si>
  <si>
    <t>Actual worth of prize option  today</t>
  </si>
  <si>
    <t>Rank of Advertised Prize Value (highest to lowest)</t>
  </si>
  <si>
    <t>Rank of End of Term Value (highest to lowest)</t>
  </si>
  <si>
    <t>Rank of Actual Worth (highest to lowest)</t>
  </si>
  <si>
    <t>Option 1</t>
  </si>
  <si>
    <t>Option 2</t>
  </si>
  <si>
    <t>Option 3</t>
  </si>
  <si>
    <t>Option 4</t>
  </si>
  <si>
    <t>Option 5</t>
  </si>
  <si>
    <t>Annuity</t>
  </si>
  <si>
    <t>Lump Sum &amp; Annuity</t>
  </si>
  <si>
    <t>Future Lump Sum</t>
  </si>
  <si>
    <t>Annuity &amp; Future Lump Sum</t>
  </si>
  <si>
    <t>Term of Payment Schedule (years)</t>
  </si>
  <si>
    <t>Lump Sum        (paid up front)</t>
  </si>
  <si>
    <t>Lottery 2A - Sorted by Option #</t>
  </si>
  <si>
    <t>Lottery 2B - Sorted by Advertised Prize Value</t>
  </si>
  <si>
    <t>Lottery 2B - Sorted by Future Value</t>
  </si>
  <si>
    <t>Lottery 1A</t>
  </si>
  <si>
    <t>Lottery1B</t>
  </si>
  <si>
    <t>Lottery2A</t>
  </si>
  <si>
    <t>Lottery2B</t>
  </si>
  <si>
    <t>Lottery2C</t>
  </si>
  <si>
    <t>Many states raise money through lotteries that advertise prizes of several million dollars. In reality, however, the actual value of the prize is considerably less than the advertised value, although the winners almost certainly do not care. Consider, for example, a lottery prize advertised as being worth $1.5 billion.  But if the winner opted for a single lump sum payment, he/she would not receive $1.5 billion.  This “advertised” value may simply be the “summed up” value of annual payments over 30 years.  In some lotteries, annuity payments may vary/increase from year to year, but for simplicity’s sake, assume that the entire $1.5 billion is split into equal annual payments over 30 years. What is the actual value of the prize if paid as a single lump sum (assuming an annual interest rate of five percent)? The first sheet, named "Lottery 1A" should show the prize worth if payments started immediately. </t>
  </si>
  <si>
    <t>Using the above criteria, using a separate sheet named "Lottery 1B", should look exactly the same, except that it should show what the prize is worth if the annual payments are started at the end of the first year.</t>
  </si>
  <si>
    <t>The state lottery commission has informed you that you have won the lottery, and they offer you various different options for the distribution of the prize money. Although you are happy to have won the lottery, pretend you are already wealthy enough that you will not need any money for the next 30 years.  Instead of spending your winnings, you intend to put the money in the bank and leave the winnings to your newborn child when he turns 30 years old.  Ignoring taxes, alternative potential investment options, etc., which Lottery Option will result in the most money for your child? This sheet is sorted by option number,</t>
  </si>
  <si>
    <t xml:space="preserve">Using the criteria above, this sheet, named "Lottery2B", should be sorted by Advertised Prize Value. </t>
  </si>
  <si>
    <t xml:space="preserve">Using the criteria above, this sheet, named "Lottery2C", should be sorted by Advertised Future Value.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</si>
</sst>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7" formatCode="&quot;$&quot;#,##0.00_);\(&quot;$&quot;#,##0.00\)"/>
    <numFmt numFmtId="8" formatCode="&quot;$&quot;#,##0.00_);[Red]\(&quot;$&quot;#,##0.00\)"/>
    <numFmt numFmtId="42" formatCode="_(&quot;$&quot;* #,##0_);_(&quot;$&quot;* \(#,##0\);_(&quot;$&quot;* &quot;-&quot;_);_(@_)"/>
    <numFmt numFmtId="44" formatCode="_(&quot;$&quot;* #,##0.00_);_(&quot;$&quot;* \(#,##0.00\);_(&quot;$&quot;* &quot;-&quot;??_);_(@_)"/>
    <numFmt numFmtId="43" formatCode="_(* #,##0.00_);_(* \(#,##0.00\);_(* &quot;-&quot;??_);_(@_)"/>
    <numFmt numFmtId="171" formatCode="&quot;$&quot;#,##0"/>
    <numFmt numFmtId="175" formatCode="&quot;$&quot;#,##0.00"/>
    <numFmt numFmtId="177" formatCode="_([$$-409]* #,##0.00_);_([$$-409]* \(#,##0.00\);_([$$-409]* &quot;-&quot;??_);_(@_)"/>
  </numFmts>
  <fonts count="23" x14ac:knownFonts="1">
    <font>
      <sz val="11"/>
      <color theme="1"/>
      <name val="Calibri"/>
      <family val="2"/>
      <scheme val="minor"/>
    </font>
    <font>
      <sz val="11"/>
      <color theme="1"/>
      <name val="Arial"/>
      <family val="2"/>
    </font>
    <font>
      <sz val="14"/>
      <color theme="1"/>
      <name val="Arial"/>
      <family val="2"/>
    </font>
    <font>
      <b/>
      <u/>
      <sz val="14"/>
      <color theme="1"/>
      <name val="Arial"/>
      <family val="2"/>
    </font>
    <font>
      <b/>
      <sz val="14"/>
      <color theme="1"/>
      <name val="Arial"/>
      <family val="2"/>
    </font>
    <font>
      <b/>
      <sz val="22"/>
      <color theme="1"/>
      <name val="Arial"/>
      <family val="2"/>
    </font>
    <font>
      <u/>
      <sz val="11"/>
      <color theme="10"/>
      <name val="Calibri"/>
      <family val="2"/>
      <scheme val="minor"/>
    </font>
    <font>
      <sz val="12"/>
      <color theme="1"/>
      <name val="Arial"/>
      <family val="2"/>
    </font>
    <font>
      <u/>
      <sz val="22"/>
      <color theme="10"/>
      <name val="Arial"/>
      <family val="2"/>
    </font>
    <font>
      <sz val="11"/>
      <color theme="1"/>
      <name val="Calibri"/>
      <family val="2"/>
      <scheme val="minor"/>
    </font>
    <font>
      <sz val="18"/>
      <color theme="1"/>
      <name val="Arial"/>
      <family val="2"/>
    </font>
    <font>
      <sz val="12"/>
      <name val="Arial"/>
      <family val="2"/>
    </font>
    <font>
      <b/>
      <sz val="14"/>
      <color theme="1"/>
      <name val="Calibri"/>
      <family val="2"/>
      <scheme val="minor"/>
    </font>
    <font>
      <b/>
      <sz val="11"/>
      <color theme="1"/>
      <name val="Calibri"/>
      <family val="2"/>
      <scheme val="minor"/>
    </font>
    <font>
      <b/>
      <sz val="20"/>
      <color theme="1"/>
      <name val="Calibri"/>
      <family val="2"/>
      <scheme val="minor"/>
    </font>
    <font>
      <sz val="11"/>
      <color theme="4"/>
      <name val="Calibri"/>
      <family val="2"/>
      <scheme val="minor"/>
    </font>
    <font>
      <sz val="20"/>
      <color theme="1"/>
      <name val="Calibri"/>
      <family val="2"/>
      <scheme val="minor"/>
    </font>
    <font>
      <b/>
      <sz val="11"/>
      <color theme="4"/>
      <name val="Calibri"/>
      <family val="2"/>
      <scheme val="minor"/>
    </font>
    <font>
      <b/>
      <sz val="11"/>
      <name val="Calibri"/>
      <family val="2"/>
      <scheme val="minor"/>
    </font>
    <font>
      <sz val="12"/>
      <color theme="1"/>
      <name val="Calibri"/>
      <family val="2"/>
      <scheme val="minor"/>
    </font>
    <font>
      <b/>
      <sz val="12"/>
      <color theme="1"/>
      <name val="Calibri"/>
      <family val="2"/>
      <scheme val="minor"/>
    </font>
    <font>
      <sz val="9"/>
      <color indexed="81"/>
      <name val="Tahoma"/>
      <family val="2"/>
    </font>
    <font>
      <sz val="12"/>
      <color theme="4"/>
      <name val="Calibri"/>
      <family val="2"/>
      <scheme val="minor"/>
    </font>
  </fonts>
  <fills count="5">
    <fill>
      <patternFill patternType="none"/>
    </fill>
    <fill>
      <patternFill patternType="gray125"/>
    </fill>
    <fill>
      <patternFill patternType="solid">
        <fgColor rgb="FFF7FABC"/>
        <bgColor indexed="64"/>
      </patternFill>
    </fill>
    <fill>
      <patternFill patternType="solid">
        <fgColor theme="8" tint="0.79998168889431442"/>
        <bgColor indexed="64"/>
      </patternFill>
    </fill>
    <fill>
      <patternFill patternType="solid">
        <fgColor rgb="FFCCECFF"/>
        <bgColor indexed="64"/>
      </patternFill>
    </fill>
  </fills>
  <borders count="10">
    <border>
      <left/>
      <right/>
      <top/>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diagonal/>
    </border>
    <border>
      <left/>
      <right/>
      <top/>
      <bottom style="thin">
        <color indexed="64"/>
      </bottom>
      <diagonal/>
    </border>
    <border>
      <left/>
      <right style="thin">
        <color indexed="64"/>
      </right>
      <top/>
      <bottom/>
      <diagonal/>
    </border>
    <border>
      <left style="thin">
        <color indexed="64"/>
      </left>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s>
  <cellStyleXfs count="4">
    <xf numFmtId="0" fontId="0" fillId="0" borderId="0"/>
    <xf numFmtId="0" fontId="6" fillId="0" borderId="0" applyNumberFormat="0" applyFill="0" applyBorder="0" applyAlignment="0" applyProtection="0"/>
    <xf numFmtId="44" fontId="9" fillId="0" borderId="0" applyFont="0" applyFill="0" applyBorder="0" applyAlignment="0" applyProtection="0"/>
    <xf numFmtId="9" fontId="9" fillId="0" borderId="0" applyFont="0" applyFill="0" applyBorder="0" applyAlignment="0" applyProtection="0"/>
  </cellStyleXfs>
  <cellXfs count="68">
    <xf numFmtId="0" fontId="0" fillId="0" borderId="0" xfId="0"/>
    <xf numFmtId="0" fontId="1" fillId="0" borderId="0" xfId="0" applyFont="1"/>
    <xf numFmtId="0" fontId="1" fillId="0" borderId="1" xfId="0" applyFont="1" applyBorder="1"/>
    <xf numFmtId="0" fontId="1" fillId="0" borderId="2" xfId="0" applyFont="1" applyBorder="1"/>
    <xf numFmtId="0" fontId="5" fillId="3" borderId="4" xfId="0" applyFont="1" applyFill="1" applyBorder="1" applyAlignment="1">
      <alignment horizontal="centerContinuous"/>
    </xf>
    <xf numFmtId="0" fontId="1" fillId="3" borderId="3" xfId="0" applyFont="1" applyFill="1" applyBorder="1" applyAlignment="1">
      <alignment horizontal="centerContinuous"/>
    </xf>
    <xf numFmtId="0" fontId="4" fillId="3" borderId="2" xfId="0" applyFont="1" applyFill="1" applyBorder="1"/>
    <xf numFmtId="0" fontId="4" fillId="3" borderId="2" xfId="0" applyFont="1" applyFill="1" applyBorder="1" applyAlignment="1">
      <alignment vertical="top"/>
    </xf>
    <xf numFmtId="0" fontId="3" fillId="3" borderId="2" xfId="0" applyFont="1" applyFill="1" applyBorder="1" applyAlignment="1">
      <alignment horizontal="center"/>
    </xf>
    <xf numFmtId="0" fontId="3" fillId="3" borderId="1" xfId="0" applyFont="1" applyFill="1" applyBorder="1" applyAlignment="1">
      <alignment horizontal="center"/>
    </xf>
    <xf numFmtId="0" fontId="7" fillId="0" borderId="1" xfId="0" applyFont="1" applyBorder="1" applyAlignment="1">
      <alignment wrapText="1"/>
    </xf>
    <xf numFmtId="0" fontId="2" fillId="2" borderId="1" xfId="0" applyFont="1" applyFill="1" applyBorder="1"/>
    <xf numFmtId="22" fontId="2" fillId="2" borderId="1" xfId="0" applyNumberFormat="1" applyFont="1" applyFill="1" applyBorder="1" applyAlignment="1">
      <alignment horizontal="left"/>
    </xf>
    <xf numFmtId="0" fontId="2" fillId="2" borderId="1" xfId="0" applyFont="1" applyFill="1" applyBorder="1" applyAlignment="1">
      <alignment wrapText="1"/>
    </xf>
    <xf numFmtId="0" fontId="10" fillId="0" borderId="2" xfId="0" applyFont="1" applyBorder="1" applyAlignment="1">
      <alignment horizontal="center" vertical="center" wrapText="1"/>
    </xf>
    <xf numFmtId="0" fontId="8" fillId="0" borderId="2" xfId="1" applyFont="1" applyBorder="1" applyAlignment="1">
      <alignment vertical="center"/>
    </xf>
    <xf numFmtId="0" fontId="7" fillId="0" borderId="1" xfId="0" applyFont="1" applyBorder="1" applyAlignment="1">
      <alignment vertical="center"/>
    </xf>
    <xf numFmtId="0" fontId="11" fillId="0" borderId="1" xfId="0" applyFont="1" applyBorder="1" applyAlignment="1">
      <alignment vertical="center" wrapText="1"/>
    </xf>
    <xf numFmtId="0" fontId="15" fillId="0" borderId="0" xfId="0" applyFont="1"/>
    <xf numFmtId="171" fontId="15" fillId="0" borderId="0" xfId="0" applyNumberFormat="1" applyFont="1"/>
    <xf numFmtId="8" fontId="0" fillId="0" borderId="0" xfId="0" applyNumberFormat="1"/>
    <xf numFmtId="0" fontId="0" fillId="0" borderId="0" xfId="0" applyAlignment="1">
      <alignment horizontal="right"/>
    </xf>
    <xf numFmtId="0" fontId="13" fillId="0" borderId="0" xfId="0" applyFont="1" applyAlignment="1">
      <alignment horizontal="right"/>
    </xf>
    <xf numFmtId="8" fontId="13" fillId="0" borderId="0" xfId="0" applyNumberFormat="1" applyFont="1"/>
    <xf numFmtId="10" fontId="15" fillId="0" borderId="0" xfId="3" applyNumberFormat="1" applyFont="1"/>
    <xf numFmtId="0" fontId="13" fillId="0" borderId="0" xfId="0" applyFont="1"/>
    <xf numFmtId="40" fontId="0" fillId="0" borderId="0" xfId="0" applyNumberFormat="1"/>
    <xf numFmtId="44" fontId="0" fillId="0" borderId="0" xfId="0" applyNumberFormat="1"/>
    <xf numFmtId="0" fontId="12" fillId="0" borderId="0" xfId="0" applyFont="1"/>
    <xf numFmtId="37" fontId="17" fillId="4" borderId="6" xfId="2" applyNumberFormat="1" applyFont="1" applyFill="1" applyBorder="1"/>
    <xf numFmtId="0" fontId="13" fillId="4" borderId="6" xfId="0" applyFont="1" applyFill="1" applyBorder="1" applyAlignment="1">
      <alignment horizontal="right"/>
    </xf>
    <xf numFmtId="42" fontId="17" fillId="4" borderId="6" xfId="0" applyNumberFormat="1" applyFont="1" applyFill="1" applyBorder="1"/>
    <xf numFmtId="37" fontId="18" fillId="4" borderId="6" xfId="2" applyNumberFormat="1" applyFont="1" applyFill="1" applyBorder="1"/>
    <xf numFmtId="0" fontId="13" fillId="4" borderId="0" xfId="0" applyFont="1" applyFill="1"/>
    <xf numFmtId="10" fontId="17" fillId="4" borderId="7" xfId="3" applyNumberFormat="1" applyFont="1" applyFill="1" applyBorder="1"/>
    <xf numFmtId="10" fontId="17" fillId="4" borderId="5" xfId="3" applyNumberFormat="1" applyFont="1" applyFill="1" applyBorder="1"/>
    <xf numFmtId="10" fontId="18" fillId="4" borderId="5" xfId="3" applyNumberFormat="1" applyFont="1" applyFill="1" applyBorder="1"/>
    <xf numFmtId="0" fontId="14" fillId="4" borderId="0" xfId="0" applyFont="1" applyFill="1" applyAlignment="1">
      <alignment horizontal="centerContinuous"/>
    </xf>
    <xf numFmtId="0" fontId="0" fillId="4" borderId="0" xfId="0" applyFill="1" applyAlignment="1">
      <alignment horizontal="centerContinuous"/>
    </xf>
    <xf numFmtId="0" fontId="13" fillId="4" borderId="0" xfId="0" applyFont="1" applyFill="1" applyAlignment="1">
      <alignment horizontal="centerContinuous"/>
    </xf>
    <xf numFmtId="0" fontId="20" fillId="4" borderId="0" xfId="0" applyFont="1" applyFill="1" applyAlignment="1">
      <alignment horizontal="center" wrapText="1"/>
    </xf>
    <xf numFmtId="0" fontId="0" fillId="0" borderId="0" xfId="0" applyAlignment="1">
      <alignment vertical="center"/>
    </xf>
    <xf numFmtId="0" fontId="0" fillId="0" borderId="0" xfId="0" applyAlignment="1">
      <alignment horizontal="center"/>
    </xf>
    <xf numFmtId="43" fontId="0" fillId="0" borderId="0" xfId="0" applyNumberFormat="1"/>
    <xf numFmtId="7" fontId="15" fillId="0" borderId="0" xfId="2" applyNumberFormat="1" applyFont="1"/>
    <xf numFmtId="177" fontId="0" fillId="0" borderId="0" xfId="0" applyNumberFormat="1"/>
    <xf numFmtId="44" fontId="0" fillId="0" borderId="0" xfId="2" applyFont="1"/>
    <xf numFmtId="177" fontId="15" fillId="0" borderId="0" xfId="0" applyNumberFormat="1" applyFont="1"/>
    <xf numFmtId="0" fontId="16" fillId="4" borderId="0" xfId="0" applyFont="1" applyFill="1" applyAlignment="1">
      <alignment horizontal="centerContinuous"/>
    </xf>
    <xf numFmtId="0" fontId="20" fillId="0" borderId="0" xfId="0" applyFont="1"/>
    <xf numFmtId="0" fontId="19" fillId="0" borderId="0" xfId="0" applyFont="1"/>
    <xf numFmtId="0" fontId="19" fillId="0" borderId="0" xfId="0" applyFont="1" applyAlignment="1">
      <alignment horizontal="left" indent="1"/>
    </xf>
    <xf numFmtId="0" fontId="20" fillId="4" borderId="0" xfId="0" applyFont="1" applyFill="1"/>
    <xf numFmtId="10" fontId="22" fillId="0" borderId="0" xfId="3" applyNumberFormat="1" applyFont="1"/>
    <xf numFmtId="0" fontId="22" fillId="0" borderId="0" xfId="0" applyFont="1"/>
    <xf numFmtId="171" fontId="19" fillId="0" borderId="0" xfId="0" applyNumberFormat="1" applyFont="1"/>
    <xf numFmtId="171" fontId="22" fillId="0" borderId="0" xfId="0" applyNumberFormat="1" applyFont="1"/>
    <xf numFmtId="171" fontId="19" fillId="4" borderId="0" xfId="0" applyNumberFormat="1" applyFont="1" applyFill="1"/>
    <xf numFmtId="0" fontId="20" fillId="4" borderId="0" xfId="0" applyFont="1" applyFill="1" applyAlignment="1">
      <alignment horizontal="center"/>
    </xf>
    <xf numFmtId="0" fontId="15" fillId="0" borderId="0" xfId="0" applyFont="1" applyAlignment="1">
      <alignment horizontal="right"/>
    </xf>
    <xf numFmtId="10" fontId="15" fillId="0" borderId="0" xfId="3" applyNumberFormat="1" applyFont="1" applyAlignment="1">
      <alignment horizontal="right"/>
    </xf>
    <xf numFmtId="171" fontId="15" fillId="0" borderId="0" xfId="2" applyNumberFormat="1" applyFont="1" applyAlignment="1"/>
    <xf numFmtId="171" fontId="15" fillId="0" borderId="0" xfId="0" applyNumberFormat="1" applyFont="1" applyAlignment="1"/>
    <xf numFmtId="171" fontId="0" fillId="0" borderId="0" xfId="0" applyNumberFormat="1" applyAlignment="1">
      <alignment horizontal="right"/>
    </xf>
    <xf numFmtId="175" fontId="0" fillId="0" borderId="0" xfId="0" applyNumberFormat="1" applyAlignment="1">
      <alignment horizontal="right"/>
    </xf>
    <xf numFmtId="0" fontId="20" fillId="0" borderId="0" xfId="0" applyFont="1" applyAlignment="1">
      <alignment horizontal="center" wrapText="1"/>
    </xf>
    <xf numFmtId="0" fontId="8" fillId="0" borderId="8" xfId="1" applyFont="1" applyBorder="1" applyAlignment="1">
      <alignment vertical="center"/>
    </xf>
    <xf numFmtId="0" fontId="11" fillId="0" borderId="9" xfId="0" applyFont="1" applyBorder="1" applyAlignment="1">
      <alignment vertical="center" wrapText="1"/>
    </xf>
  </cellXfs>
  <cellStyles count="4">
    <cellStyle name="Currency" xfId="2" builtinId="4"/>
    <cellStyle name="Hyperlink" xfId="1" builtinId="8"/>
    <cellStyle name="Normal" xfId="0" builtinId="0"/>
    <cellStyle name="Percent" xfId="3" builtinId="5"/>
  </cellStyles>
  <dxfs count="0"/>
  <tableStyles count="0" defaultTableStyle="TableStyleMedium2" defaultPivotStyle="PivotStyleLight16"/>
  <colors>
    <mruColors>
      <color rgb="FFCCECFF"/>
      <color rgb="FFFFFFCC"/>
      <color rgb="FF0000FF"/>
      <color rgb="FF19893C"/>
      <color rgb="FFCCCCFF"/>
      <color rgb="FFFFCCCC"/>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ornung, Cheryl" id="{CA2CC06A-99B3-43DB-B27D-65AB276A41B8}" userId="Hornung, Cheryl"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7" dT="2022-10-31T04:05:04.44" personId="{CA2CC06A-99B3-43DB-B27D-65AB276A41B8}" id="{753F7449-B1F7-444B-A9CD-340D2EB8B09B}">
    <text>The monthly regular loan payment for this 30 year loan plus the extra payment of $634.93 is equal to the 15 year version of this loan without an extra payment, which is both $1.976.98</text>
  </threadedComment>
</ThreadedComments>
</file>

<file path=xl/threadedComments/threadedComment2.xml><?xml version="1.0" encoding="utf-8"?>
<ThreadedComments xmlns="http://schemas.microsoft.com/office/spreadsheetml/2018/threadedcomments" xmlns:x="http://schemas.openxmlformats.org/spreadsheetml/2006/main">
  <threadedComment ref="A7" dT="2022-10-31T14:01:57.44" personId="{CA2CC06A-99B3-43DB-B27D-65AB276A41B8}" id="{27A43FE2-6F4C-45B4-B250-70859C55E2D2}">
    <text xml:space="preserve"> "Payments per Year" also serves as the interest compounding frequency</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2-10-31T14:01:57.44" personId="{CA2CC06A-99B3-43DB-B27D-65AB276A41B8}" id="{174FEA62-E83C-4FF3-A426-ECA634FD50DE}">
    <text xml:space="preserve"> "Payments per Year" also serves as the interest compounding frequency</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2-10-31T14:01:57.44" personId="{CA2CC06A-99B3-43DB-B27D-65AB276A41B8}" id="{2B713918-E5B1-448D-A269-711C0AA8934B}">
    <text xml:space="preserve"> "Payments per Year" also serves as the interest compounding frequency</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8AF63-C520-431D-8DDE-8F76518DEA9C}">
  <sheetPr codeName="Sheet1"/>
  <dimension ref="A1:B18"/>
  <sheetViews>
    <sheetView tabSelected="1" zoomScale="70" zoomScaleNormal="70" workbookViewId="0">
      <selection activeCell="B4" sqref="B4"/>
    </sheetView>
  </sheetViews>
  <sheetFormatPr defaultColWidth="8.7265625" defaultRowHeight="14.25" x14ac:dyDescent="0.65"/>
  <cols>
    <col min="1" max="1" width="39.6796875" style="1" customWidth="1"/>
    <col min="2" max="2" width="131.7265625" style="1" customWidth="1"/>
    <col min="3" max="16384" width="8.7265625" style="1"/>
  </cols>
  <sheetData>
    <row r="1" spans="1:2" ht="27.75" x14ac:dyDescent="1.1499999999999999">
      <c r="A1" s="4" t="s">
        <v>10</v>
      </c>
      <c r="B1" s="5"/>
    </row>
    <row r="2" spans="1:2" x14ac:dyDescent="0.65">
      <c r="A2" s="3"/>
      <c r="B2" s="2"/>
    </row>
    <row r="3" spans="1:2" ht="18" x14ac:dyDescent="0.8">
      <c r="A3" s="6" t="s">
        <v>7</v>
      </c>
      <c r="B3" s="11" t="s">
        <v>6</v>
      </c>
    </row>
    <row r="4" spans="1:2" ht="18" x14ac:dyDescent="0.8">
      <c r="A4" s="6" t="s">
        <v>5</v>
      </c>
      <c r="B4" s="12">
        <v>44865.474824305558</v>
      </c>
    </row>
    <row r="5" spans="1:2" ht="18" x14ac:dyDescent="0.8">
      <c r="A5" s="7" t="s">
        <v>4</v>
      </c>
      <c r="B5" s="13" t="s">
        <v>11</v>
      </c>
    </row>
    <row r="6" spans="1:2" ht="137.25" x14ac:dyDescent="0.65">
      <c r="A6" s="14" t="s">
        <v>8</v>
      </c>
      <c r="B6" s="10" t="s">
        <v>9</v>
      </c>
    </row>
    <row r="7" spans="1:2" ht="18" x14ac:dyDescent="0.8">
      <c r="A7" s="8" t="s">
        <v>3</v>
      </c>
      <c r="B7" s="9" t="s">
        <v>2</v>
      </c>
    </row>
    <row r="8" spans="1:2" ht="38.9" customHeight="1" x14ac:dyDescent="0.65">
      <c r="A8" s="15" t="s">
        <v>1</v>
      </c>
      <c r="B8" s="16" t="s">
        <v>0</v>
      </c>
    </row>
    <row r="9" spans="1:2" ht="51.5" customHeight="1" x14ac:dyDescent="0.65">
      <c r="A9" s="15" t="s">
        <v>12</v>
      </c>
      <c r="B9" s="17" t="s">
        <v>13</v>
      </c>
    </row>
    <row r="10" spans="1:2" ht="91.5" x14ac:dyDescent="0.65">
      <c r="A10" s="15" t="s">
        <v>22</v>
      </c>
      <c r="B10" s="17" t="s">
        <v>21</v>
      </c>
    </row>
    <row r="11" spans="1:2" ht="52.5" customHeight="1" x14ac:dyDescent="0.65">
      <c r="A11" s="15" t="s">
        <v>27</v>
      </c>
      <c r="B11" s="17" t="s">
        <v>28</v>
      </c>
    </row>
    <row r="12" spans="1:2" ht="51.5" customHeight="1" x14ac:dyDescent="0.65">
      <c r="A12" s="15" t="s">
        <v>41</v>
      </c>
      <c r="B12" s="17" t="s">
        <v>43</v>
      </c>
    </row>
    <row r="13" spans="1:2" ht="63.75" customHeight="1" x14ac:dyDescent="0.65">
      <c r="A13" s="15" t="s">
        <v>42</v>
      </c>
      <c r="B13" s="17" t="s">
        <v>44</v>
      </c>
    </row>
    <row r="14" spans="1:2" ht="130.25" customHeight="1" x14ac:dyDescent="0.65">
      <c r="A14" s="15" t="s">
        <v>46</v>
      </c>
      <c r="B14" s="17" t="s">
        <v>87</v>
      </c>
    </row>
    <row r="15" spans="1:2" ht="43.5" customHeight="1" x14ac:dyDescent="0.65">
      <c r="A15" s="15" t="s">
        <v>83</v>
      </c>
      <c r="B15" s="17" t="s">
        <v>88</v>
      </c>
    </row>
    <row r="16" spans="1:2" ht="91" customHeight="1" x14ac:dyDescent="0.65">
      <c r="A16" s="15" t="s">
        <v>84</v>
      </c>
      <c r="B16" s="17" t="s">
        <v>89</v>
      </c>
    </row>
    <row r="17" spans="1:2" ht="33.35" customHeight="1" x14ac:dyDescent="0.65">
      <c r="A17" s="15" t="s">
        <v>85</v>
      </c>
      <c r="B17" s="17" t="s">
        <v>90</v>
      </c>
    </row>
    <row r="18" spans="1:2" ht="33.35" customHeight="1" x14ac:dyDescent="0.65">
      <c r="A18" s="66" t="s">
        <v>86</v>
      </c>
      <c r="B18" s="67" t="s">
        <v>91</v>
      </c>
    </row>
  </sheetData>
  <hyperlinks>
    <hyperlink ref="A8" location="Documentation!A1" display="Documentation" xr:uid="{968E99E0-8384-4C32-A987-5027981C0775}"/>
    <hyperlink ref="A9" location="Mortgage1!A1" display="Mortgage1" xr:uid="{8264F7AA-3B1F-4F60-90C2-5BBAB62378CD}"/>
    <hyperlink ref="A10" location="Mortgage2!A1" display="Mortgage2" xr:uid="{33FD1C7C-557A-4C82-92AE-76CC8B686EAC}"/>
    <hyperlink ref="A11" location="Amortization1!A1" display="Amortization1" xr:uid="{815868EF-4A43-44E0-A485-5376203F3775}"/>
    <hyperlink ref="A12" location="Amortization2!A1" display="Amortization2" xr:uid="{5D687A04-0475-499A-942D-F082926E441E}"/>
    <hyperlink ref="A13" location="Amortization3!A1" display="Amortization3" xr:uid="{4ECEAA5A-FCC1-428A-B5E3-56306C2710B0}"/>
    <hyperlink ref="A14" location="Lottery1A!A1" display="Lottery1A" xr:uid="{9C4FECCC-4BA4-4F20-87B3-55AA0C0793EF}"/>
    <hyperlink ref="A15" location="Lottery1B!A1" display="Lottery1B" xr:uid="{051CA34A-EF13-442C-A610-6E7E79B7D6E7}"/>
    <hyperlink ref="A16" location="Lottery2A!A1" display="Lottery2A" xr:uid="{E03C14E8-A00A-46ED-AE33-02B8162E4874}"/>
    <hyperlink ref="A17" location="Lottery2B!A1" display="Lottery2B" xr:uid="{757C2F7E-0CA4-4ABA-81DD-6F46CCC7D39E}"/>
    <hyperlink ref="A18" location="Lottery2C!A1" display="Lottery2C" xr:uid="{BE4E611B-F50A-4CAB-9638-9DB9D67B737D}"/>
  </hyperlinks>
  <pageMargins left="0.7" right="0.7" top="0.75" bottom="0.75" header="0.3" footer="0.3"/>
  <pageSetup orientation="portrait" horizontalDpi="4294967293" verticalDpi="0" r:id="rId1"/>
  <headerFooter>
    <oddHeader>&amp;CCheryl Hornung</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0B4F4-BB76-431B-8157-14034FAFCC9F}">
  <sheetPr codeName="Sheet2"/>
  <dimension ref="A1:E7"/>
  <sheetViews>
    <sheetView zoomScale="90" zoomScaleNormal="90" workbookViewId="0"/>
  </sheetViews>
  <sheetFormatPr defaultRowHeight="14.75" x14ac:dyDescent="0.75"/>
  <cols>
    <col min="1" max="1" width="20.5" bestFit="1" customWidth="1"/>
    <col min="2" max="5" width="14.08984375" customWidth="1"/>
  </cols>
  <sheetData>
    <row r="1" spans="1:5" ht="26" x14ac:dyDescent="1.2">
      <c r="A1" s="37" t="s">
        <v>14</v>
      </c>
      <c r="B1" s="37"/>
      <c r="C1" s="37"/>
      <c r="D1" s="37"/>
      <c r="E1" s="37"/>
    </row>
    <row r="3" spans="1:5" x14ac:dyDescent="0.75">
      <c r="A3" t="s">
        <v>15</v>
      </c>
      <c r="B3" s="19">
        <v>250000</v>
      </c>
      <c r="D3" t="s">
        <v>19</v>
      </c>
      <c r="E3" s="18">
        <v>12</v>
      </c>
    </row>
    <row r="4" spans="1:5" x14ac:dyDescent="0.75">
      <c r="A4" t="s">
        <v>16</v>
      </c>
      <c r="B4" s="18">
        <v>30</v>
      </c>
      <c r="D4" t="s">
        <v>20</v>
      </c>
      <c r="E4" s="18">
        <v>0</v>
      </c>
    </row>
    <row r="5" spans="1:5" x14ac:dyDescent="0.75">
      <c r="A5" t="s">
        <v>17</v>
      </c>
      <c r="B5" s="24">
        <v>0.05</v>
      </c>
    </row>
    <row r="7" spans="1:5" x14ac:dyDescent="0.75">
      <c r="B7" s="22" t="s">
        <v>18</v>
      </c>
      <c r="C7" s="23">
        <f>-PMT(B5/E3,E3*B4,B3,0,E4)</f>
        <v>1342.0540575303476</v>
      </c>
    </row>
  </sheetData>
  <dataValidations count="1">
    <dataValidation type="list" allowBlank="1" showInputMessage="1" showErrorMessage="1" errorTitle="Invalid Input" error="Must be a &quot;1&quot; or &quot;0&quot; only. Choose &quot;1&quot; when payments are due immediately, or &quot;0&quot; for when payments are due at the end of the period once the loan is obtained. " promptTitle="Designates when to be paid" prompt="1=Beg of period (starting immediately); _x000a_0(or omitted)=End of period (starting one period from now)" sqref="E4" xr:uid="{6617389E-8DAD-40CC-BF9F-40C904378448}">
      <formula1>"1, 0"</formula1>
    </dataValidation>
  </dataValidations>
  <pageMargins left="0.7" right="0.7" top="0.75" bottom="0.75" header="0.3" footer="0.3"/>
  <pageSetup orientation="portrait" horizontalDpi="4294967293" verticalDpi="0" r:id="rId1"/>
  <headerFooter>
    <oddFooter>&amp;L3793&amp;RFall 2022</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AB73D-B956-47BB-AFA2-34275B676159}">
  <sheetPr codeName="Sheet3"/>
  <dimension ref="A1:G20"/>
  <sheetViews>
    <sheetView workbookViewId="0"/>
  </sheetViews>
  <sheetFormatPr defaultRowHeight="14.75" x14ac:dyDescent="0.75"/>
  <cols>
    <col min="1" max="1" width="16.31640625" customWidth="1"/>
    <col min="2" max="2" width="20.36328125" customWidth="1"/>
    <col min="3" max="7" width="14.90625" customWidth="1"/>
  </cols>
  <sheetData>
    <row r="1" spans="1:7" ht="26" x14ac:dyDescent="1.2">
      <c r="A1" s="37" t="s">
        <v>23</v>
      </c>
      <c r="B1" s="37"/>
      <c r="C1" s="37"/>
      <c r="D1" s="37"/>
      <c r="E1" s="37"/>
      <c r="F1" s="37"/>
      <c r="G1" s="37"/>
    </row>
    <row r="3" spans="1:7" x14ac:dyDescent="0.75">
      <c r="A3" s="25" t="s">
        <v>16</v>
      </c>
      <c r="B3" s="18">
        <v>30</v>
      </c>
    </row>
    <row r="4" spans="1:7" x14ac:dyDescent="0.75">
      <c r="A4" s="25" t="s">
        <v>19</v>
      </c>
      <c r="B4" s="18">
        <v>12</v>
      </c>
    </row>
    <row r="5" spans="1:7" x14ac:dyDescent="0.75">
      <c r="A5" s="25" t="s">
        <v>24</v>
      </c>
      <c r="B5" s="18">
        <v>0</v>
      </c>
    </row>
    <row r="6" spans="1:7" x14ac:dyDescent="0.75">
      <c r="A6" s="25"/>
    </row>
    <row r="7" spans="1:7" ht="18.5" x14ac:dyDescent="0.9">
      <c r="A7" s="28" t="s">
        <v>25</v>
      </c>
    </row>
    <row r="8" spans="1:7" x14ac:dyDescent="0.75">
      <c r="B8" s="33" t="s">
        <v>17</v>
      </c>
      <c r="C8" s="33"/>
      <c r="D8" s="33"/>
      <c r="E8" s="33"/>
      <c r="F8" s="33"/>
      <c r="G8" s="33"/>
    </row>
    <row r="9" spans="1:7" x14ac:dyDescent="0.75">
      <c r="A9" s="30" t="s">
        <v>26</v>
      </c>
      <c r="B9" s="34">
        <v>3.7499999999999999E-2</v>
      </c>
      <c r="C9" s="35">
        <f>B9+0.0025</f>
        <v>0.04</v>
      </c>
      <c r="D9" s="36">
        <f t="shared" ref="D9:G9" si="0">C9+0.0025</f>
        <v>4.2500000000000003E-2</v>
      </c>
      <c r="E9" s="36">
        <f t="shared" si="0"/>
        <v>4.5000000000000005E-2</v>
      </c>
      <c r="F9" s="36">
        <f t="shared" si="0"/>
        <v>4.7500000000000007E-2</v>
      </c>
      <c r="G9" s="36">
        <f t="shared" si="0"/>
        <v>5.000000000000001E-2</v>
      </c>
    </row>
    <row r="10" spans="1:7" x14ac:dyDescent="0.75">
      <c r="A10" s="31">
        <v>200000</v>
      </c>
      <c r="B10" s="27">
        <f>-PMT(B$9/$B$4,$B$3*$B$4,$A10,0,$B$5)</f>
        <v>926.23118314425551</v>
      </c>
      <c r="C10" s="27">
        <f t="shared" ref="C10:G10" si="1">-PMT(C$9/$B$4,$B$3*$B$4,$A10,0,$B$5)</f>
        <v>954.8305909309189</v>
      </c>
      <c r="D10" s="27">
        <f t="shared" si="1"/>
        <v>983.87978215896726</v>
      </c>
      <c r="E10" s="27">
        <f t="shared" si="1"/>
        <v>1013.3706196517613</v>
      </c>
      <c r="F10" s="27">
        <f t="shared" si="1"/>
        <v>1043.2946730062217</v>
      </c>
      <c r="G10" s="27">
        <f t="shared" si="1"/>
        <v>1073.6432460242784</v>
      </c>
    </row>
    <row r="11" spans="1:7" x14ac:dyDescent="0.75">
      <c r="A11" s="29">
        <f>A10+10000</f>
        <v>210000</v>
      </c>
      <c r="B11" s="26">
        <f t="shared" ref="B11:G20" si="2">-PMT(B$9/$B$4,$B$3*$B$4,$A11,0,$B$5)</f>
        <v>972.54274230146825</v>
      </c>
      <c r="C11" s="26">
        <f t="shared" si="2"/>
        <v>1002.5721204774649</v>
      </c>
      <c r="D11" s="26">
        <f t="shared" si="2"/>
        <v>1033.0737712669156</v>
      </c>
      <c r="E11" s="26">
        <f t="shared" si="2"/>
        <v>1064.0391506343497</v>
      </c>
      <c r="F11" s="26">
        <f t="shared" si="2"/>
        <v>1095.459406656533</v>
      </c>
      <c r="G11" s="26">
        <f t="shared" si="2"/>
        <v>1127.3254083254919</v>
      </c>
    </row>
    <row r="12" spans="1:7" x14ac:dyDescent="0.75">
      <c r="A12" s="32">
        <f t="shared" ref="A12:A20" si="3">A11+10000</f>
        <v>220000</v>
      </c>
      <c r="B12" s="26">
        <f t="shared" si="2"/>
        <v>1018.8543014586811</v>
      </c>
      <c r="C12" s="26">
        <f t="shared" si="2"/>
        <v>1050.3136500240109</v>
      </c>
      <c r="D12" s="26">
        <f t="shared" si="2"/>
        <v>1082.2677603748641</v>
      </c>
      <c r="E12" s="26">
        <f t="shared" si="2"/>
        <v>1114.7076816169376</v>
      </c>
      <c r="F12" s="26">
        <f t="shared" si="2"/>
        <v>1147.6241403068439</v>
      </c>
      <c r="G12" s="26">
        <f t="shared" si="2"/>
        <v>1181.007570626706</v>
      </c>
    </row>
    <row r="13" spans="1:7" x14ac:dyDescent="0.75">
      <c r="A13" s="32">
        <f t="shared" si="3"/>
        <v>230000</v>
      </c>
      <c r="B13" s="26">
        <f t="shared" si="2"/>
        <v>1065.1658606158937</v>
      </c>
      <c r="C13" s="26">
        <f t="shared" si="2"/>
        <v>1098.0551795705567</v>
      </c>
      <c r="D13" s="26">
        <f t="shared" si="2"/>
        <v>1131.4617494828124</v>
      </c>
      <c r="E13" s="26">
        <f t="shared" si="2"/>
        <v>1165.3762125995258</v>
      </c>
      <c r="F13" s="26">
        <f t="shared" si="2"/>
        <v>1199.7888739571551</v>
      </c>
      <c r="G13" s="26">
        <f t="shared" si="2"/>
        <v>1234.68973292792</v>
      </c>
    </row>
    <row r="14" spans="1:7" x14ac:dyDescent="0.75">
      <c r="A14" s="32">
        <f t="shared" si="3"/>
        <v>240000</v>
      </c>
      <c r="B14" s="26">
        <f t="shared" si="2"/>
        <v>1111.4774197731067</v>
      </c>
      <c r="C14" s="26">
        <f t="shared" si="2"/>
        <v>1145.7967091171026</v>
      </c>
      <c r="D14" s="26">
        <f t="shared" si="2"/>
        <v>1180.6557385907606</v>
      </c>
      <c r="E14" s="26">
        <f t="shared" si="2"/>
        <v>1216.0447435821138</v>
      </c>
      <c r="F14" s="26">
        <f t="shared" si="2"/>
        <v>1251.953607607466</v>
      </c>
      <c r="G14" s="26">
        <f t="shared" si="2"/>
        <v>1288.371895229134</v>
      </c>
    </row>
    <row r="15" spans="1:7" x14ac:dyDescent="0.75">
      <c r="A15" s="32">
        <f t="shared" si="3"/>
        <v>250000</v>
      </c>
      <c r="B15" s="26">
        <f t="shared" si="2"/>
        <v>1157.7889789303194</v>
      </c>
      <c r="C15" s="26">
        <f t="shared" si="2"/>
        <v>1193.5382386636488</v>
      </c>
      <c r="D15" s="26">
        <f t="shared" si="2"/>
        <v>1229.8497276987091</v>
      </c>
      <c r="E15" s="26">
        <f t="shared" si="2"/>
        <v>1266.7132745647018</v>
      </c>
      <c r="F15" s="26">
        <f t="shared" si="2"/>
        <v>1304.1183412577773</v>
      </c>
      <c r="G15" s="26">
        <f t="shared" si="2"/>
        <v>1342.0540575303478</v>
      </c>
    </row>
    <row r="16" spans="1:7" x14ac:dyDescent="0.75">
      <c r="A16" s="32">
        <f t="shared" si="3"/>
        <v>260000</v>
      </c>
      <c r="B16" s="26">
        <f t="shared" si="2"/>
        <v>1204.1005380875322</v>
      </c>
      <c r="C16" s="26">
        <f t="shared" si="2"/>
        <v>1241.2797682101948</v>
      </c>
      <c r="D16" s="26">
        <f t="shared" si="2"/>
        <v>1279.0437168066576</v>
      </c>
      <c r="E16" s="26">
        <f t="shared" si="2"/>
        <v>1317.38180554729</v>
      </c>
      <c r="F16" s="26">
        <f t="shared" si="2"/>
        <v>1356.2830749080883</v>
      </c>
      <c r="G16" s="26">
        <f t="shared" si="2"/>
        <v>1395.7362198315616</v>
      </c>
    </row>
    <row r="17" spans="1:7" x14ac:dyDescent="0.75">
      <c r="A17" s="32">
        <f t="shared" si="3"/>
        <v>270000</v>
      </c>
      <c r="B17" s="26">
        <f t="shared" si="2"/>
        <v>1250.4120972447449</v>
      </c>
      <c r="C17" s="26">
        <f t="shared" si="2"/>
        <v>1289.0212977567408</v>
      </c>
      <c r="D17" s="26">
        <f t="shared" si="2"/>
        <v>1328.2377059146058</v>
      </c>
      <c r="E17" s="26">
        <f t="shared" si="2"/>
        <v>1368.050336529878</v>
      </c>
      <c r="F17" s="26">
        <f t="shared" si="2"/>
        <v>1408.4478085583994</v>
      </c>
      <c r="G17" s="26">
        <f t="shared" si="2"/>
        <v>1449.4183821327756</v>
      </c>
    </row>
    <row r="18" spans="1:7" x14ac:dyDescent="0.75">
      <c r="A18" s="32">
        <f t="shared" si="3"/>
        <v>280000</v>
      </c>
      <c r="B18" s="26">
        <f t="shared" si="2"/>
        <v>1296.7236564019577</v>
      </c>
      <c r="C18" s="26">
        <f t="shared" si="2"/>
        <v>1336.7628273032867</v>
      </c>
      <c r="D18" s="26">
        <f t="shared" si="2"/>
        <v>1377.4316950225541</v>
      </c>
      <c r="E18" s="26">
        <f t="shared" si="2"/>
        <v>1418.718867512466</v>
      </c>
      <c r="F18" s="26">
        <f t="shared" si="2"/>
        <v>1460.6125422087105</v>
      </c>
      <c r="G18" s="26">
        <f t="shared" si="2"/>
        <v>1503.1005444339894</v>
      </c>
    </row>
    <row r="19" spans="1:7" x14ac:dyDescent="0.75">
      <c r="A19" s="32">
        <f t="shared" si="3"/>
        <v>290000</v>
      </c>
      <c r="B19" s="26">
        <f t="shared" si="2"/>
        <v>1343.0352155591706</v>
      </c>
      <c r="C19" s="26">
        <f t="shared" si="2"/>
        <v>1384.5043568498327</v>
      </c>
      <c r="D19" s="26">
        <f t="shared" si="2"/>
        <v>1426.6256841305026</v>
      </c>
      <c r="E19" s="26">
        <f t="shared" si="2"/>
        <v>1469.3873984950542</v>
      </c>
      <c r="F19" s="26">
        <f t="shared" si="2"/>
        <v>1512.7772758590215</v>
      </c>
      <c r="G19" s="26">
        <f t="shared" si="2"/>
        <v>1556.7827067352034</v>
      </c>
    </row>
    <row r="20" spans="1:7" x14ac:dyDescent="0.75">
      <c r="A20" s="32">
        <f t="shared" si="3"/>
        <v>300000</v>
      </c>
      <c r="B20" s="26">
        <f t="shared" si="2"/>
        <v>1389.3467747163832</v>
      </c>
      <c r="C20" s="26">
        <f t="shared" si="2"/>
        <v>1432.2458863963786</v>
      </c>
      <c r="D20" s="26">
        <f t="shared" si="2"/>
        <v>1475.8196732384511</v>
      </c>
      <c r="E20" s="26">
        <f t="shared" si="2"/>
        <v>1520.0559294776422</v>
      </c>
      <c r="F20" s="26">
        <f t="shared" si="2"/>
        <v>1564.9420095093326</v>
      </c>
      <c r="G20" s="26">
        <f t="shared" si="2"/>
        <v>1610.4648690364174</v>
      </c>
    </row>
  </sheetData>
  <dataValidations count="1">
    <dataValidation type="list" allowBlank="1" showInputMessage="1" showErrorMessage="1" errorTitle="Invalid Input" error="Must be a &quot;1&quot; or &quot;0&quot; only. Choose &quot;1&quot; when payments are due immediately, or &quot;0&quot; for when payments are due at the end of the period once the loan is obtained. " promptTitle="Designates when to be paid" prompt="1=Beg of period (starting immediately); _x000a_0(or omitted)=End of period (starting one period from now)" sqref="B5" xr:uid="{4195F32F-122E-4FDE-9A32-AF210C81FD2B}">
      <formula1>"1, 0"</formula1>
    </dataValidation>
  </dataValidations>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064C5-7091-4230-819A-E58228AB4DAE}">
  <sheetPr codeName="Sheet4"/>
  <dimension ref="A1:E191"/>
  <sheetViews>
    <sheetView workbookViewId="0">
      <pane ySplit="10" topLeftCell="A11" activePane="bottomLeft" state="frozen"/>
      <selection pane="bottomLeft"/>
    </sheetView>
  </sheetViews>
  <sheetFormatPr defaultRowHeight="14.75" x14ac:dyDescent="0.75"/>
  <cols>
    <col min="1" max="1" width="14.953125" style="41" customWidth="1"/>
    <col min="2" max="5" width="14.953125" customWidth="1"/>
    <col min="6" max="6" width="9.26953125" bestFit="1" customWidth="1"/>
  </cols>
  <sheetData>
    <row r="1" spans="1:5" ht="26" x14ac:dyDescent="1.2">
      <c r="A1" s="37" t="s">
        <v>29</v>
      </c>
      <c r="B1" s="37"/>
      <c r="C1" s="37"/>
      <c r="D1" s="37"/>
      <c r="E1" s="37"/>
    </row>
    <row r="2" spans="1:5" x14ac:dyDescent="0.75">
      <c r="A2"/>
    </row>
    <row r="3" spans="1:5" x14ac:dyDescent="0.75">
      <c r="A3" t="s">
        <v>30</v>
      </c>
      <c r="B3" s="44">
        <v>250000</v>
      </c>
      <c r="D3" t="s">
        <v>19</v>
      </c>
      <c r="E3" s="18">
        <v>12</v>
      </c>
    </row>
    <row r="4" spans="1:5" x14ac:dyDescent="0.75">
      <c r="A4" t="s">
        <v>31</v>
      </c>
      <c r="B4" s="24">
        <v>0.05</v>
      </c>
      <c r="D4" t="s">
        <v>24</v>
      </c>
      <c r="E4" s="18">
        <v>0</v>
      </c>
    </row>
    <row r="5" spans="1:5" x14ac:dyDescent="0.75">
      <c r="A5" t="s">
        <v>32</v>
      </c>
      <c r="B5" s="18">
        <v>15</v>
      </c>
    </row>
    <row r="6" spans="1:5" x14ac:dyDescent="0.75">
      <c r="A6"/>
    </row>
    <row r="7" spans="1:5" x14ac:dyDescent="0.75">
      <c r="A7" t="s">
        <v>33</v>
      </c>
      <c r="B7" s="20">
        <f>-PMT($B$4/$E$3,$B$5*$E$3,$B$3,0,$E$4)</f>
        <v>1976.9840668538613</v>
      </c>
    </row>
    <row r="8" spans="1:5" x14ac:dyDescent="0.75">
      <c r="A8"/>
    </row>
    <row r="9" spans="1:5" x14ac:dyDescent="0.75">
      <c r="A9" t="s">
        <v>34</v>
      </c>
      <c r="B9" s="27">
        <f>B7*E3*B5</f>
        <v>355857.132033695</v>
      </c>
      <c r="C9" s="27">
        <f>SUM(C12:C191)</f>
        <v>105857.13203369494</v>
      </c>
      <c r="D9" s="27">
        <f>SUM(D12:D191)</f>
        <v>250000.00000000003</v>
      </c>
    </row>
    <row r="10" spans="1:5" ht="32.75" customHeight="1" x14ac:dyDescent="0.8">
      <c r="A10" s="40" t="s">
        <v>35</v>
      </c>
      <c r="B10" s="40" t="s">
        <v>36</v>
      </c>
      <c r="C10" s="40" t="s">
        <v>37</v>
      </c>
      <c r="D10" s="40" t="s">
        <v>38</v>
      </c>
      <c r="E10" s="40" t="s">
        <v>39</v>
      </c>
    </row>
    <row r="11" spans="1:5" x14ac:dyDescent="0.75">
      <c r="A11"/>
      <c r="E11" s="46">
        <f>B3</f>
        <v>250000</v>
      </c>
    </row>
    <row r="12" spans="1:5" x14ac:dyDescent="0.75">
      <c r="A12" s="42">
        <v>1</v>
      </c>
      <c r="B12" s="27">
        <f>$B$7</f>
        <v>1976.9840668538613</v>
      </c>
      <c r="C12" s="27" cm="1">
        <f t="array" ref="C12">_xlfn.IFS($E$4=1, 0, $E$4=0, $B$3*$B$4/$E$3)</f>
        <v>1041.6666666666667</v>
      </c>
      <c r="D12" s="27">
        <f>B12-C12</f>
        <v>935.31740018719461</v>
      </c>
      <c r="E12" s="43">
        <f>B3-D12</f>
        <v>249064.6825998128</v>
      </c>
    </row>
    <row r="13" spans="1:5" x14ac:dyDescent="0.75">
      <c r="A13" s="42">
        <v>2</v>
      </c>
      <c r="B13" s="43">
        <f t="shared" ref="B13:B76" si="0">$B$7</f>
        <v>1976.9840668538613</v>
      </c>
      <c r="C13" s="43">
        <f>$E12*$B$4/$E$3</f>
        <v>1037.7695108325534</v>
      </c>
      <c r="D13" s="43">
        <f>$B13-C13</f>
        <v>939.214556021308</v>
      </c>
      <c r="E13" s="43">
        <f>E12-D13</f>
        <v>248125.46804379151</v>
      </c>
    </row>
    <row r="14" spans="1:5" x14ac:dyDescent="0.75">
      <c r="A14" s="42">
        <v>3</v>
      </c>
      <c r="B14" s="43">
        <f t="shared" si="0"/>
        <v>1976.9840668538613</v>
      </c>
      <c r="C14" s="43">
        <f t="shared" ref="C14:C77" si="1">$E13*$B$4/$E$3</f>
        <v>1033.8561168491312</v>
      </c>
      <c r="D14" s="43">
        <f t="shared" ref="D14:D77" si="2">$B14-C14</f>
        <v>943.12795000473011</v>
      </c>
      <c r="E14" s="43">
        <f t="shared" ref="E14:E77" si="3">E13-D14</f>
        <v>247182.34009378677</v>
      </c>
    </row>
    <row r="15" spans="1:5" x14ac:dyDescent="0.75">
      <c r="A15" s="42">
        <v>4</v>
      </c>
      <c r="B15" s="43">
        <f t="shared" si="0"/>
        <v>1976.9840668538613</v>
      </c>
      <c r="C15" s="43">
        <f t="shared" si="1"/>
        <v>1029.926417057445</v>
      </c>
      <c r="D15" s="43">
        <f t="shared" si="2"/>
        <v>947.0576497964164</v>
      </c>
      <c r="E15" s="43">
        <f t="shared" si="3"/>
        <v>246235.28244399035</v>
      </c>
    </row>
    <row r="16" spans="1:5" x14ac:dyDescent="0.75">
      <c r="A16" s="42">
        <v>5</v>
      </c>
      <c r="B16" s="43">
        <f t="shared" si="0"/>
        <v>1976.9840668538613</v>
      </c>
      <c r="C16" s="43">
        <f t="shared" si="1"/>
        <v>1025.9803435166266</v>
      </c>
      <c r="D16" s="43">
        <f t="shared" si="2"/>
        <v>951.00372333723476</v>
      </c>
      <c r="E16" s="43">
        <f t="shared" si="3"/>
        <v>245284.27872065312</v>
      </c>
    </row>
    <row r="17" spans="1:5" x14ac:dyDescent="0.75">
      <c r="A17" s="42">
        <v>6</v>
      </c>
      <c r="B17" s="43">
        <f t="shared" si="0"/>
        <v>1976.9840668538613</v>
      </c>
      <c r="C17" s="43">
        <f t="shared" si="1"/>
        <v>1022.0178280027213</v>
      </c>
      <c r="D17" s="43">
        <f t="shared" si="2"/>
        <v>954.96623885114002</v>
      </c>
      <c r="E17" s="43">
        <f t="shared" si="3"/>
        <v>244329.31248180199</v>
      </c>
    </row>
    <row r="18" spans="1:5" x14ac:dyDescent="0.75">
      <c r="A18" s="42">
        <v>7</v>
      </c>
      <c r="B18" s="43">
        <f t="shared" si="0"/>
        <v>1976.9840668538613</v>
      </c>
      <c r="C18" s="43">
        <f t="shared" si="1"/>
        <v>1018.0388020075084</v>
      </c>
      <c r="D18" s="43">
        <f t="shared" si="2"/>
        <v>958.94526484635298</v>
      </c>
      <c r="E18" s="43">
        <f t="shared" si="3"/>
        <v>243370.36721695564</v>
      </c>
    </row>
    <row r="19" spans="1:5" x14ac:dyDescent="0.75">
      <c r="A19" s="42">
        <v>8</v>
      </c>
      <c r="B19" s="43">
        <f t="shared" si="0"/>
        <v>1976.9840668538613</v>
      </c>
      <c r="C19" s="43">
        <f t="shared" si="1"/>
        <v>1014.0431967373152</v>
      </c>
      <c r="D19" s="43">
        <f t="shared" si="2"/>
        <v>962.94087011654619</v>
      </c>
      <c r="E19" s="43">
        <f t="shared" si="3"/>
        <v>242407.42634683909</v>
      </c>
    </row>
    <row r="20" spans="1:5" x14ac:dyDescent="0.75">
      <c r="A20" s="42">
        <v>9</v>
      </c>
      <c r="B20" s="43">
        <f t="shared" si="0"/>
        <v>1976.9840668538613</v>
      </c>
      <c r="C20" s="43">
        <f t="shared" si="1"/>
        <v>1010.0309431118295</v>
      </c>
      <c r="D20" s="43">
        <f t="shared" si="2"/>
        <v>966.95312374203183</v>
      </c>
      <c r="E20" s="43">
        <f t="shared" si="3"/>
        <v>241440.47322309704</v>
      </c>
    </row>
    <row r="21" spans="1:5" x14ac:dyDescent="0.75">
      <c r="A21" s="42">
        <v>10</v>
      </c>
      <c r="B21" s="43">
        <f t="shared" si="0"/>
        <v>1976.9840668538613</v>
      </c>
      <c r="C21" s="43">
        <f t="shared" si="1"/>
        <v>1006.0019717629044</v>
      </c>
      <c r="D21" s="43">
        <f t="shared" si="2"/>
        <v>970.98209509095693</v>
      </c>
      <c r="E21" s="43">
        <f t="shared" si="3"/>
        <v>240469.49112800608</v>
      </c>
    </row>
    <row r="22" spans="1:5" x14ac:dyDescent="0.75">
      <c r="A22" s="42">
        <v>11</v>
      </c>
      <c r="B22" s="43">
        <f t="shared" si="0"/>
        <v>1976.9840668538613</v>
      </c>
      <c r="C22" s="43">
        <f t="shared" si="1"/>
        <v>1001.9562130333587</v>
      </c>
      <c r="D22" s="43">
        <f t="shared" si="2"/>
        <v>975.02785382050263</v>
      </c>
      <c r="E22" s="43">
        <f t="shared" si="3"/>
        <v>239494.46327418557</v>
      </c>
    </row>
    <row r="23" spans="1:5" x14ac:dyDescent="0.75">
      <c r="A23" s="42">
        <v>12</v>
      </c>
      <c r="B23" s="43">
        <f t="shared" si="0"/>
        <v>1976.9840668538613</v>
      </c>
      <c r="C23" s="43">
        <f t="shared" si="1"/>
        <v>997.89359697577322</v>
      </c>
      <c r="D23" s="43">
        <f t="shared" si="2"/>
        <v>979.09046987808813</v>
      </c>
      <c r="E23" s="43">
        <f t="shared" si="3"/>
        <v>238515.3728043075</v>
      </c>
    </row>
    <row r="24" spans="1:5" x14ac:dyDescent="0.75">
      <c r="A24" s="42">
        <v>13</v>
      </c>
      <c r="B24" s="43">
        <f t="shared" si="0"/>
        <v>1976.9840668538613</v>
      </c>
      <c r="C24" s="43">
        <f t="shared" si="1"/>
        <v>993.81405335128136</v>
      </c>
      <c r="D24" s="43">
        <f t="shared" si="2"/>
        <v>983.17001350257999</v>
      </c>
      <c r="E24" s="43">
        <f t="shared" si="3"/>
        <v>237532.20279080491</v>
      </c>
    </row>
    <row r="25" spans="1:5" x14ac:dyDescent="0.75">
      <c r="A25" s="42">
        <v>14</v>
      </c>
      <c r="B25" s="43">
        <f t="shared" si="0"/>
        <v>1976.9840668538613</v>
      </c>
      <c r="C25" s="43">
        <f t="shared" si="1"/>
        <v>989.7175116283538</v>
      </c>
      <c r="D25" s="43">
        <f t="shared" si="2"/>
        <v>987.26655522550755</v>
      </c>
      <c r="E25" s="43">
        <f t="shared" si="3"/>
        <v>236544.9362355794</v>
      </c>
    </row>
    <row r="26" spans="1:5" x14ac:dyDescent="0.75">
      <c r="A26" s="42">
        <v>15</v>
      </c>
      <c r="B26" s="43">
        <f t="shared" si="0"/>
        <v>1976.9840668538613</v>
      </c>
      <c r="C26" s="43">
        <f t="shared" si="1"/>
        <v>985.60390098158086</v>
      </c>
      <c r="D26" s="43">
        <f t="shared" si="2"/>
        <v>991.38016587228049</v>
      </c>
      <c r="E26" s="43">
        <f t="shared" si="3"/>
        <v>235553.55606970712</v>
      </c>
    </row>
    <row r="27" spans="1:5" x14ac:dyDescent="0.75">
      <c r="A27" s="42">
        <v>16</v>
      </c>
      <c r="B27" s="43">
        <f t="shared" si="0"/>
        <v>1976.9840668538613</v>
      </c>
      <c r="C27" s="43">
        <f t="shared" si="1"/>
        <v>981.47315029044637</v>
      </c>
      <c r="D27" s="43">
        <f t="shared" si="2"/>
        <v>995.51091656341498</v>
      </c>
      <c r="E27" s="43">
        <f t="shared" si="3"/>
        <v>234558.0451531437</v>
      </c>
    </row>
    <row r="28" spans="1:5" x14ac:dyDescent="0.75">
      <c r="A28" s="42">
        <v>17</v>
      </c>
      <c r="B28" s="43">
        <f t="shared" si="0"/>
        <v>1976.9840668538613</v>
      </c>
      <c r="C28" s="43">
        <f t="shared" si="1"/>
        <v>977.32518813809884</v>
      </c>
      <c r="D28" s="43">
        <f t="shared" si="2"/>
        <v>999.65887871576251</v>
      </c>
      <c r="E28" s="43">
        <f t="shared" si="3"/>
        <v>233558.38627442793</v>
      </c>
    </row>
    <row r="29" spans="1:5" x14ac:dyDescent="0.75">
      <c r="A29" s="42">
        <v>18</v>
      </c>
      <c r="B29" s="43">
        <f t="shared" si="0"/>
        <v>1976.9840668538613</v>
      </c>
      <c r="C29" s="43">
        <f t="shared" si="1"/>
        <v>973.15994281011638</v>
      </c>
      <c r="D29" s="43">
        <f t="shared" si="2"/>
        <v>1003.824124043745</v>
      </c>
      <c r="E29" s="43">
        <f t="shared" si="3"/>
        <v>232554.56215038418</v>
      </c>
    </row>
    <row r="30" spans="1:5" x14ac:dyDescent="0.75">
      <c r="A30" s="42">
        <v>19</v>
      </c>
      <c r="B30" s="43">
        <f t="shared" si="0"/>
        <v>1976.9840668538613</v>
      </c>
      <c r="C30" s="43">
        <f t="shared" si="1"/>
        <v>968.9773422932675</v>
      </c>
      <c r="D30" s="43">
        <f t="shared" si="2"/>
        <v>1008.0067245605939</v>
      </c>
      <c r="E30" s="43">
        <f t="shared" si="3"/>
        <v>231546.55542582358</v>
      </c>
    </row>
    <row r="31" spans="1:5" x14ac:dyDescent="0.75">
      <c r="A31" s="42">
        <v>20</v>
      </c>
      <c r="B31" s="43">
        <f t="shared" si="0"/>
        <v>1976.9840668538613</v>
      </c>
      <c r="C31" s="43">
        <f t="shared" si="1"/>
        <v>964.777314274265</v>
      </c>
      <c r="D31" s="43">
        <f t="shared" si="2"/>
        <v>1012.2067525795964</v>
      </c>
      <c r="E31" s="43">
        <f t="shared" si="3"/>
        <v>230534.34867324398</v>
      </c>
    </row>
    <row r="32" spans="1:5" x14ac:dyDescent="0.75">
      <c r="A32" s="42">
        <v>21</v>
      </c>
      <c r="B32" s="43">
        <f t="shared" si="0"/>
        <v>1976.9840668538613</v>
      </c>
      <c r="C32" s="43">
        <f t="shared" si="1"/>
        <v>960.55978613851664</v>
      </c>
      <c r="D32" s="43">
        <f t="shared" si="2"/>
        <v>1016.4242807153447</v>
      </c>
      <c r="E32" s="43">
        <f t="shared" si="3"/>
        <v>229517.92439252863</v>
      </c>
    </row>
    <row r="33" spans="1:5" x14ac:dyDescent="0.75">
      <c r="A33" s="42">
        <v>22</v>
      </c>
      <c r="B33" s="43">
        <f t="shared" si="0"/>
        <v>1976.9840668538613</v>
      </c>
      <c r="C33" s="43">
        <f t="shared" si="1"/>
        <v>956.32468496886941</v>
      </c>
      <c r="D33" s="43">
        <f t="shared" si="2"/>
        <v>1020.6593818849919</v>
      </c>
      <c r="E33" s="43">
        <f t="shared" si="3"/>
        <v>228497.26501064363</v>
      </c>
    </row>
    <row r="34" spans="1:5" x14ac:dyDescent="0.75">
      <c r="A34" s="42">
        <v>23</v>
      </c>
      <c r="B34" s="43">
        <f t="shared" si="0"/>
        <v>1976.9840668538613</v>
      </c>
      <c r="C34" s="43">
        <f t="shared" si="1"/>
        <v>952.07193754434854</v>
      </c>
      <c r="D34" s="43">
        <f t="shared" si="2"/>
        <v>1024.9121293095127</v>
      </c>
      <c r="E34" s="43">
        <f t="shared" si="3"/>
        <v>227472.35288133411</v>
      </c>
    </row>
    <row r="35" spans="1:5" x14ac:dyDescent="0.75">
      <c r="A35" s="42">
        <v>24</v>
      </c>
      <c r="B35" s="43">
        <f t="shared" si="0"/>
        <v>1976.9840668538613</v>
      </c>
      <c r="C35" s="43">
        <f t="shared" si="1"/>
        <v>947.80147033889216</v>
      </c>
      <c r="D35" s="43">
        <f t="shared" si="2"/>
        <v>1029.1825965149692</v>
      </c>
      <c r="E35" s="43">
        <f t="shared" si="3"/>
        <v>226443.17028481915</v>
      </c>
    </row>
    <row r="36" spans="1:5" x14ac:dyDescent="0.75">
      <c r="A36" s="42">
        <v>25</v>
      </c>
      <c r="B36" s="43">
        <f t="shared" si="0"/>
        <v>1976.9840668538613</v>
      </c>
      <c r="C36" s="43">
        <f t="shared" si="1"/>
        <v>943.51320952007984</v>
      </c>
      <c r="D36" s="43">
        <f t="shared" si="2"/>
        <v>1033.4708573337816</v>
      </c>
      <c r="E36" s="43">
        <f t="shared" si="3"/>
        <v>225409.69942748538</v>
      </c>
    </row>
    <row r="37" spans="1:5" x14ac:dyDescent="0.75">
      <c r="A37" s="42">
        <v>26</v>
      </c>
      <c r="B37" s="43">
        <f t="shared" si="0"/>
        <v>1976.9840668538613</v>
      </c>
      <c r="C37" s="43">
        <f t="shared" si="1"/>
        <v>939.20708094785584</v>
      </c>
      <c r="D37" s="43">
        <f t="shared" si="2"/>
        <v>1037.7769859060054</v>
      </c>
      <c r="E37" s="43">
        <f t="shared" si="3"/>
        <v>224371.92244157937</v>
      </c>
    </row>
    <row r="38" spans="1:5" x14ac:dyDescent="0.75">
      <c r="A38" s="42">
        <v>27</v>
      </c>
      <c r="B38" s="43">
        <f t="shared" si="0"/>
        <v>1976.9840668538613</v>
      </c>
      <c r="C38" s="43">
        <f t="shared" si="1"/>
        <v>934.88301017324738</v>
      </c>
      <c r="D38" s="43">
        <f t="shared" si="2"/>
        <v>1042.101056680614</v>
      </c>
      <c r="E38" s="43">
        <f t="shared" si="3"/>
        <v>223329.82138489877</v>
      </c>
    </row>
    <row r="39" spans="1:5" x14ac:dyDescent="0.75">
      <c r="A39" s="42">
        <v>28</v>
      </c>
      <c r="B39" s="43">
        <f t="shared" si="0"/>
        <v>1976.9840668538613</v>
      </c>
      <c r="C39" s="43">
        <f t="shared" si="1"/>
        <v>930.54092243707828</v>
      </c>
      <c r="D39" s="43">
        <f t="shared" si="2"/>
        <v>1046.4431444167831</v>
      </c>
      <c r="E39" s="43">
        <f t="shared" si="3"/>
        <v>222283.37824048198</v>
      </c>
    </row>
    <row r="40" spans="1:5" x14ac:dyDescent="0.75">
      <c r="A40" s="42">
        <v>29</v>
      </c>
      <c r="B40" s="43">
        <f t="shared" si="0"/>
        <v>1976.9840668538613</v>
      </c>
      <c r="C40" s="43">
        <f t="shared" si="1"/>
        <v>926.18074266867495</v>
      </c>
      <c r="D40" s="43">
        <f t="shared" si="2"/>
        <v>1050.8033241851863</v>
      </c>
      <c r="E40" s="43">
        <f t="shared" si="3"/>
        <v>221232.57491629678</v>
      </c>
    </row>
    <row r="41" spans="1:5" x14ac:dyDescent="0.75">
      <c r="A41" s="42">
        <v>30</v>
      </c>
      <c r="B41" s="43">
        <f t="shared" si="0"/>
        <v>1976.9840668538613</v>
      </c>
      <c r="C41" s="43">
        <f t="shared" si="1"/>
        <v>921.80239548456996</v>
      </c>
      <c r="D41" s="43">
        <f t="shared" si="2"/>
        <v>1055.1816713692915</v>
      </c>
      <c r="E41" s="43">
        <f t="shared" si="3"/>
        <v>220177.39324492749</v>
      </c>
    </row>
    <row r="42" spans="1:5" x14ac:dyDescent="0.75">
      <c r="A42" s="42">
        <v>31</v>
      </c>
      <c r="B42" s="43">
        <f t="shared" si="0"/>
        <v>1976.9840668538613</v>
      </c>
      <c r="C42" s="43">
        <f t="shared" si="1"/>
        <v>917.40580518719798</v>
      </c>
      <c r="D42" s="43">
        <f t="shared" si="2"/>
        <v>1059.5782616666634</v>
      </c>
      <c r="E42" s="43">
        <f t="shared" si="3"/>
        <v>219117.81498326082</v>
      </c>
    </row>
    <row r="43" spans="1:5" x14ac:dyDescent="0.75">
      <c r="A43" s="42">
        <v>32</v>
      </c>
      <c r="B43" s="43">
        <f t="shared" si="0"/>
        <v>1976.9840668538613</v>
      </c>
      <c r="C43" s="43">
        <f t="shared" si="1"/>
        <v>912.99089576358676</v>
      </c>
      <c r="D43" s="43">
        <f t="shared" si="2"/>
        <v>1063.9931710902747</v>
      </c>
      <c r="E43" s="43">
        <f t="shared" si="3"/>
        <v>218053.82181217056</v>
      </c>
    </row>
    <row r="44" spans="1:5" x14ac:dyDescent="0.75">
      <c r="A44" s="42">
        <v>33</v>
      </c>
      <c r="B44" s="43">
        <f t="shared" si="0"/>
        <v>1976.9840668538613</v>
      </c>
      <c r="C44" s="43">
        <f t="shared" si="1"/>
        <v>908.55759088404409</v>
      </c>
      <c r="D44" s="43">
        <f t="shared" si="2"/>
        <v>1068.4264759698171</v>
      </c>
      <c r="E44" s="43">
        <f t="shared" si="3"/>
        <v>216985.39533620075</v>
      </c>
    </row>
    <row r="45" spans="1:5" x14ac:dyDescent="0.75">
      <c r="A45" s="42">
        <v>34</v>
      </c>
      <c r="B45" s="43">
        <f t="shared" si="0"/>
        <v>1976.9840668538613</v>
      </c>
      <c r="C45" s="43">
        <f t="shared" si="1"/>
        <v>904.10581390083644</v>
      </c>
      <c r="D45" s="43">
        <f t="shared" si="2"/>
        <v>1072.8782529530249</v>
      </c>
      <c r="E45" s="43">
        <f t="shared" si="3"/>
        <v>215912.51708324772</v>
      </c>
    </row>
    <row r="46" spans="1:5" x14ac:dyDescent="0.75">
      <c r="A46" s="42">
        <v>35</v>
      </c>
      <c r="B46" s="43">
        <f t="shared" si="0"/>
        <v>1976.9840668538613</v>
      </c>
      <c r="C46" s="43">
        <f t="shared" si="1"/>
        <v>899.63548784686554</v>
      </c>
      <c r="D46" s="43">
        <f t="shared" si="2"/>
        <v>1077.3485790069958</v>
      </c>
      <c r="E46" s="43">
        <f t="shared" si="3"/>
        <v>214835.16850424072</v>
      </c>
    </row>
    <row r="47" spans="1:5" x14ac:dyDescent="0.75">
      <c r="A47" s="42">
        <v>36</v>
      </c>
      <c r="B47" s="43">
        <f t="shared" si="0"/>
        <v>1976.9840668538613</v>
      </c>
      <c r="C47" s="43">
        <f t="shared" si="1"/>
        <v>895.14653543433633</v>
      </c>
      <c r="D47" s="43">
        <f t="shared" si="2"/>
        <v>1081.837531419525</v>
      </c>
      <c r="E47" s="43">
        <f t="shared" si="3"/>
        <v>213753.33097282119</v>
      </c>
    </row>
    <row r="48" spans="1:5" x14ac:dyDescent="0.75">
      <c r="A48" s="42">
        <v>37</v>
      </c>
      <c r="B48" s="43">
        <f t="shared" si="0"/>
        <v>1976.9840668538613</v>
      </c>
      <c r="C48" s="43">
        <f t="shared" si="1"/>
        <v>890.63887905342165</v>
      </c>
      <c r="D48" s="43">
        <f t="shared" si="2"/>
        <v>1086.3451878004398</v>
      </c>
      <c r="E48" s="43">
        <f t="shared" si="3"/>
        <v>212666.98578502075</v>
      </c>
    </row>
    <row r="49" spans="1:5" x14ac:dyDescent="0.75">
      <c r="A49" s="42">
        <v>38</v>
      </c>
      <c r="B49" s="43">
        <f t="shared" si="0"/>
        <v>1976.9840668538613</v>
      </c>
      <c r="C49" s="43">
        <f t="shared" si="1"/>
        <v>886.11244077091987</v>
      </c>
      <c r="D49" s="43">
        <f t="shared" si="2"/>
        <v>1090.8716260829415</v>
      </c>
      <c r="E49" s="43">
        <f t="shared" si="3"/>
        <v>211576.11415893779</v>
      </c>
    </row>
    <row r="50" spans="1:5" x14ac:dyDescent="0.75">
      <c r="A50" s="42">
        <v>39</v>
      </c>
      <c r="B50" s="43">
        <f t="shared" si="0"/>
        <v>1976.9840668538613</v>
      </c>
      <c r="C50" s="43">
        <f t="shared" si="1"/>
        <v>881.56714232890761</v>
      </c>
      <c r="D50" s="43">
        <f t="shared" si="2"/>
        <v>1095.4169245249536</v>
      </c>
      <c r="E50" s="43">
        <f t="shared" si="3"/>
        <v>210480.69723441283</v>
      </c>
    </row>
    <row r="51" spans="1:5" x14ac:dyDescent="0.75">
      <c r="A51" s="42">
        <v>40</v>
      </c>
      <c r="B51" s="43">
        <f t="shared" si="0"/>
        <v>1976.9840668538613</v>
      </c>
      <c r="C51" s="43">
        <f t="shared" si="1"/>
        <v>877.00290514338678</v>
      </c>
      <c r="D51" s="43">
        <f t="shared" si="2"/>
        <v>1099.9811617104747</v>
      </c>
      <c r="E51" s="43">
        <f t="shared" si="3"/>
        <v>209380.71607270234</v>
      </c>
    </row>
    <row r="52" spans="1:5" x14ac:dyDescent="0.75">
      <c r="A52" s="42">
        <v>41</v>
      </c>
      <c r="B52" s="43">
        <f t="shared" si="0"/>
        <v>1976.9840668538613</v>
      </c>
      <c r="C52" s="43">
        <f t="shared" si="1"/>
        <v>872.41965030292647</v>
      </c>
      <c r="D52" s="43">
        <f t="shared" si="2"/>
        <v>1104.5644165509348</v>
      </c>
      <c r="E52" s="43">
        <f t="shared" si="3"/>
        <v>208276.1516561514</v>
      </c>
    </row>
    <row r="53" spans="1:5" x14ac:dyDescent="0.75">
      <c r="A53" s="42">
        <v>42</v>
      </c>
      <c r="B53" s="43">
        <f t="shared" si="0"/>
        <v>1976.9840668538613</v>
      </c>
      <c r="C53" s="43">
        <f t="shared" si="1"/>
        <v>867.8172985672976</v>
      </c>
      <c r="D53" s="43">
        <f t="shared" si="2"/>
        <v>1109.1667682865636</v>
      </c>
      <c r="E53" s="43">
        <f t="shared" si="3"/>
        <v>207166.98488786485</v>
      </c>
    </row>
    <row r="54" spans="1:5" x14ac:dyDescent="0.75">
      <c r="A54" s="42">
        <v>43</v>
      </c>
      <c r="B54" s="43">
        <f t="shared" si="0"/>
        <v>1976.9840668538613</v>
      </c>
      <c r="C54" s="43">
        <f t="shared" si="1"/>
        <v>863.1957703661036</v>
      </c>
      <c r="D54" s="43">
        <f t="shared" si="2"/>
        <v>1113.7882964877576</v>
      </c>
      <c r="E54" s="43">
        <f t="shared" si="3"/>
        <v>206053.19659137708</v>
      </c>
    </row>
    <row r="55" spans="1:5" x14ac:dyDescent="0.75">
      <c r="A55" s="42">
        <v>44</v>
      </c>
      <c r="B55" s="43">
        <f t="shared" si="0"/>
        <v>1976.9840668538613</v>
      </c>
      <c r="C55" s="43">
        <f t="shared" si="1"/>
        <v>858.55498579740458</v>
      </c>
      <c r="D55" s="43">
        <f t="shared" si="2"/>
        <v>1118.4290810564567</v>
      </c>
      <c r="E55" s="43">
        <f t="shared" si="3"/>
        <v>204934.76751032061</v>
      </c>
    </row>
    <row r="56" spans="1:5" x14ac:dyDescent="0.75">
      <c r="A56" s="42">
        <v>45</v>
      </c>
      <c r="B56" s="43">
        <f t="shared" si="0"/>
        <v>1976.9840668538613</v>
      </c>
      <c r="C56" s="43">
        <f t="shared" si="1"/>
        <v>853.89486462633602</v>
      </c>
      <c r="D56" s="43">
        <f t="shared" si="2"/>
        <v>1123.0892022275252</v>
      </c>
      <c r="E56" s="43">
        <f t="shared" si="3"/>
        <v>203811.67830809308</v>
      </c>
    </row>
    <row r="57" spans="1:5" x14ac:dyDescent="0.75">
      <c r="A57" s="42">
        <v>46</v>
      </c>
      <c r="B57" s="43">
        <f t="shared" si="0"/>
        <v>1976.9840668538613</v>
      </c>
      <c r="C57" s="43">
        <f t="shared" si="1"/>
        <v>849.21532628372131</v>
      </c>
      <c r="D57" s="43">
        <f t="shared" si="2"/>
        <v>1127.7687405701399</v>
      </c>
      <c r="E57" s="43">
        <f t="shared" si="3"/>
        <v>202683.90956752293</v>
      </c>
    </row>
    <row r="58" spans="1:5" x14ac:dyDescent="0.75">
      <c r="A58" s="42">
        <v>47</v>
      </c>
      <c r="B58" s="43">
        <f t="shared" si="0"/>
        <v>1976.9840668538613</v>
      </c>
      <c r="C58" s="43">
        <f t="shared" si="1"/>
        <v>844.51628986467892</v>
      </c>
      <c r="D58" s="43">
        <f t="shared" si="2"/>
        <v>1132.4677769891823</v>
      </c>
      <c r="E58" s="43">
        <f t="shared" si="3"/>
        <v>201551.44179053375</v>
      </c>
    </row>
    <row r="59" spans="1:5" x14ac:dyDescent="0.75">
      <c r="A59" s="42">
        <v>48</v>
      </c>
      <c r="B59" s="43">
        <f t="shared" si="0"/>
        <v>1976.9840668538613</v>
      </c>
      <c r="C59" s="43">
        <f t="shared" si="1"/>
        <v>839.79767412722401</v>
      </c>
      <c r="D59" s="43">
        <f t="shared" si="2"/>
        <v>1137.1863927266372</v>
      </c>
      <c r="E59" s="43">
        <f t="shared" si="3"/>
        <v>200414.25539780711</v>
      </c>
    </row>
    <row r="60" spans="1:5" x14ac:dyDescent="0.75">
      <c r="A60" s="42">
        <v>49</v>
      </c>
      <c r="B60" s="43">
        <f t="shared" si="0"/>
        <v>1976.9840668538613</v>
      </c>
      <c r="C60" s="43">
        <f t="shared" si="1"/>
        <v>835.05939749086303</v>
      </c>
      <c r="D60" s="43">
        <f t="shared" si="2"/>
        <v>1141.9246693629984</v>
      </c>
      <c r="E60" s="43">
        <f t="shared" si="3"/>
        <v>199272.3307284441</v>
      </c>
    </row>
    <row r="61" spans="1:5" x14ac:dyDescent="0.75">
      <c r="A61" s="42">
        <v>50</v>
      </c>
      <c r="B61" s="43">
        <f t="shared" si="0"/>
        <v>1976.9840668538613</v>
      </c>
      <c r="C61" s="43">
        <f t="shared" si="1"/>
        <v>830.3013780351838</v>
      </c>
      <c r="D61" s="43">
        <f t="shared" si="2"/>
        <v>1146.6826888186774</v>
      </c>
      <c r="E61" s="43">
        <f t="shared" si="3"/>
        <v>198125.6480396254</v>
      </c>
    </row>
    <row r="62" spans="1:5" x14ac:dyDescent="0.75">
      <c r="A62" s="42">
        <v>51</v>
      </c>
      <c r="B62" s="43">
        <f t="shared" si="0"/>
        <v>1976.9840668538613</v>
      </c>
      <c r="C62" s="43">
        <f t="shared" si="1"/>
        <v>825.52353349843918</v>
      </c>
      <c r="D62" s="43">
        <f t="shared" si="2"/>
        <v>1151.4605333554223</v>
      </c>
      <c r="E62" s="43">
        <f t="shared" si="3"/>
        <v>196974.18750626998</v>
      </c>
    </row>
    <row r="63" spans="1:5" x14ac:dyDescent="0.75">
      <c r="A63" s="42">
        <v>52</v>
      </c>
      <c r="B63" s="43">
        <f t="shared" si="0"/>
        <v>1976.9840668538613</v>
      </c>
      <c r="C63" s="43">
        <f t="shared" si="1"/>
        <v>820.72578127612496</v>
      </c>
      <c r="D63" s="43">
        <f t="shared" si="2"/>
        <v>1156.2582855777364</v>
      </c>
      <c r="E63" s="43">
        <f t="shared" si="3"/>
        <v>195817.92922069225</v>
      </c>
    </row>
    <row r="64" spans="1:5" x14ac:dyDescent="0.75">
      <c r="A64" s="42">
        <v>53</v>
      </c>
      <c r="B64" s="43">
        <f t="shared" si="0"/>
        <v>1976.9840668538613</v>
      </c>
      <c r="C64" s="43">
        <f t="shared" si="1"/>
        <v>815.90803841955119</v>
      </c>
      <c r="D64" s="43">
        <f t="shared" si="2"/>
        <v>1161.07602843431</v>
      </c>
      <c r="E64" s="43">
        <f t="shared" si="3"/>
        <v>194656.85319225796</v>
      </c>
    </row>
    <row r="65" spans="1:5" x14ac:dyDescent="0.75">
      <c r="A65" s="42">
        <v>54</v>
      </c>
      <c r="B65" s="43">
        <f t="shared" si="0"/>
        <v>1976.9840668538613</v>
      </c>
      <c r="C65" s="43">
        <f t="shared" si="1"/>
        <v>811.07022163440809</v>
      </c>
      <c r="D65" s="43">
        <f t="shared" si="2"/>
        <v>1165.9138452194534</v>
      </c>
      <c r="E65" s="43">
        <f t="shared" si="3"/>
        <v>193490.93934703851</v>
      </c>
    </row>
    <row r="66" spans="1:5" x14ac:dyDescent="0.75">
      <c r="A66" s="42">
        <v>55</v>
      </c>
      <c r="B66" s="43">
        <f t="shared" si="0"/>
        <v>1976.9840668538613</v>
      </c>
      <c r="C66" s="43">
        <f t="shared" si="1"/>
        <v>806.21224727932713</v>
      </c>
      <c r="D66" s="43">
        <f t="shared" si="2"/>
        <v>1170.7718195745342</v>
      </c>
      <c r="E66" s="43">
        <f t="shared" si="3"/>
        <v>192320.16752746399</v>
      </c>
    </row>
    <row r="67" spans="1:5" x14ac:dyDescent="0.75">
      <c r="A67" s="42">
        <v>56</v>
      </c>
      <c r="B67" s="43">
        <f t="shared" si="0"/>
        <v>1976.9840668538613</v>
      </c>
      <c r="C67" s="43">
        <f t="shared" si="1"/>
        <v>801.33403136443337</v>
      </c>
      <c r="D67" s="43">
        <f t="shared" si="2"/>
        <v>1175.6500354894279</v>
      </c>
      <c r="E67" s="43">
        <f t="shared" si="3"/>
        <v>191144.51749197455</v>
      </c>
    </row>
    <row r="68" spans="1:5" x14ac:dyDescent="0.75">
      <c r="A68" s="42">
        <v>57</v>
      </c>
      <c r="B68" s="43">
        <f t="shared" si="0"/>
        <v>1976.9840668538613</v>
      </c>
      <c r="C68" s="43">
        <f t="shared" si="1"/>
        <v>796.43548954989399</v>
      </c>
      <c r="D68" s="43">
        <f t="shared" si="2"/>
        <v>1180.5485773039672</v>
      </c>
      <c r="E68" s="43">
        <f t="shared" si="3"/>
        <v>189963.96891467058</v>
      </c>
    </row>
    <row r="69" spans="1:5" x14ac:dyDescent="0.75">
      <c r="A69" s="42">
        <v>58</v>
      </c>
      <c r="B69" s="43">
        <f t="shared" si="0"/>
        <v>1976.9840668538613</v>
      </c>
      <c r="C69" s="43">
        <f t="shared" si="1"/>
        <v>791.51653714446081</v>
      </c>
      <c r="D69" s="43">
        <f t="shared" si="2"/>
        <v>1185.4675297094004</v>
      </c>
      <c r="E69" s="43">
        <f t="shared" si="3"/>
        <v>188778.50138496119</v>
      </c>
    </row>
    <row r="70" spans="1:5" x14ac:dyDescent="0.75">
      <c r="A70" s="42">
        <v>59</v>
      </c>
      <c r="B70" s="43">
        <f t="shared" si="0"/>
        <v>1976.9840668538613</v>
      </c>
      <c r="C70" s="43">
        <f t="shared" si="1"/>
        <v>786.57708910400504</v>
      </c>
      <c r="D70" s="43">
        <f t="shared" si="2"/>
        <v>1190.4069777498562</v>
      </c>
      <c r="E70" s="43">
        <f t="shared" si="3"/>
        <v>187588.09440721132</v>
      </c>
    </row>
    <row r="71" spans="1:5" x14ac:dyDescent="0.75">
      <c r="A71" s="42">
        <v>60</v>
      </c>
      <c r="B71" s="43">
        <f t="shared" si="0"/>
        <v>1976.9840668538613</v>
      </c>
      <c r="C71" s="43">
        <f t="shared" si="1"/>
        <v>781.61706003004713</v>
      </c>
      <c r="D71" s="43">
        <f t="shared" si="2"/>
        <v>1195.3670068238143</v>
      </c>
      <c r="E71" s="43">
        <f t="shared" si="3"/>
        <v>186392.72740038749</v>
      </c>
    </row>
    <row r="72" spans="1:5" x14ac:dyDescent="0.75">
      <c r="A72" s="42">
        <v>61</v>
      </c>
      <c r="B72" s="43">
        <f t="shared" si="0"/>
        <v>1976.9840668538613</v>
      </c>
      <c r="C72" s="43">
        <f t="shared" si="1"/>
        <v>776.63636416828115</v>
      </c>
      <c r="D72" s="43">
        <f t="shared" si="2"/>
        <v>1200.3477026855803</v>
      </c>
      <c r="E72" s="43">
        <f t="shared" si="3"/>
        <v>185192.37969770192</v>
      </c>
    </row>
    <row r="73" spans="1:5" x14ac:dyDescent="0.75">
      <c r="A73" s="42">
        <v>62</v>
      </c>
      <c r="B73" s="43">
        <f t="shared" si="0"/>
        <v>1976.9840668538613</v>
      </c>
      <c r="C73" s="43">
        <f t="shared" si="1"/>
        <v>771.6349154070914</v>
      </c>
      <c r="D73" s="43">
        <f t="shared" si="2"/>
        <v>1205.3491514467701</v>
      </c>
      <c r="E73" s="43">
        <f t="shared" si="3"/>
        <v>183987.03054625515</v>
      </c>
    </row>
    <row r="74" spans="1:5" x14ac:dyDescent="0.75">
      <c r="A74" s="42">
        <v>63</v>
      </c>
      <c r="B74" s="43">
        <f t="shared" si="0"/>
        <v>1976.9840668538613</v>
      </c>
      <c r="C74" s="43">
        <f t="shared" si="1"/>
        <v>766.61262727606311</v>
      </c>
      <c r="D74" s="43">
        <f t="shared" si="2"/>
        <v>1210.3714395777984</v>
      </c>
      <c r="E74" s="43">
        <f t="shared" si="3"/>
        <v>182776.65910667734</v>
      </c>
    </row>
    <row r="75" spans="1:5" x14ac:dyDescent="0.75">
      <c r="A75" s="42">
        <v>64</v>
      </c>
      <c r="B75" s="43">
        <f t="shared" si="0"/>
        <v>1976.9840668538613</v>
      </c>
      <c r="C75" s="43">
        <f t="shared" si="1"/>
        <v>761.56941294448905</v>
      </c>
      <c r="D75" s="43">
        <f t="shared" si="2"/>
        <v>1215.4146539093722</v>
      </c>
      <c r="E75" s="43">
        <f t="shared" si="3"/>
        <v>181561.24445276798</v>
      </c>
    </row>
    <row r="76" spans="1:5" x14ac:dyDescent="0.75">
      <c r="A76" s="42">
        <v>65</v>
      </c>
      <c r="B76" s="43">
        <f t="shared" si="0"/>
        <v>1976.9840668538613</v>
      </c>
      <c r="C76" s="43">
        <f t="shared" si="1"/>
        <v>756.50518521986658</v>
      </c>
      <c r="D76" s="43">
        <f t="shared" si="2"/>
        <v>1220.4788816339947</v>
      </c>
      <c r="E76" s="43">
        <f t="shared" si="3"/>
        <v>180340.76557113399</v>
      </c>
    </row>
    <row r="77" spans="1:5" x14ac:dyDescent="0.75">
      <c r="A77" s="42">
        <v>66</v>
      </c>
      <c r="B77" s="43">
        <f t="shared" ref="B77:B140" si="4">$B$7</f>
        <v>1976.9840668538613</v>
      </c>
      <c r="C77" s="43">
        <f t="shared" si="1"/>
        <v>751.41985654639166</v>
      </c>
      <c r="D77" s="43">
        <f t="shared" si="2"/>
        <v>1225.5642103074697</v>
      </c>
      <c r="E77" s="43">
        <f t="shared" si="3"/>
        <v>179115.20136082653</v>
      </c>
    </row>
    <row r="78" spans="1:5" x14ac:dyDescent="0.75">
      <c r="A78" s="42">
        <v>67</v>
      </c>
      <c r="B78" s="43">
        <f t="shared" si="4"/>
        <v>1976.9840668538613</v>
      </c>
      <c r="C78" s="43">
        <f t="shared" ref="C78:C141" si="5">$E77*$B$4/$E$3</f>
        <v>746.31333900344396</v>
      </c>
      <c r="D78" s="43">
        <f t="shared" ref="D78:D141" si="6">$B78-C78</f>
        <v>1230.6707278504173</v>
      </c>
      <c r="E78" s="43">
        <f t="shared" ref="E78:E141" si="7">E77-D78</f>
        <v>177884.53063297612</v>
      </c>
    </row>
    <row r="79" spans="1:5" x14ac:dyDescent="0.75">
      <c r="A79" s="42">
        <v>68</v>
      </c>
      <c r="B79" s="43">
        <f t="shared" si="4"/>
        <v>1976.9840668538613</v>
      </c>
      <c r="C79" s="43">
        <f t="shared" si="5"/>
        <v>741.18554430406721</v>
      </c>
      <c r="D79" s="43">
        <f t="shared" si="6"/>
        <v>1235.7985225497941</v>
      </c>
      <c r="E79" s="43">
        <f t="shared" si="7"/>
        <v>176648.73211042632</v>
      </c>
    </row>
    <row r="80" spans="1:5" x14ac:dyDescent="0.75">
      <c r="A80" s="42">
        <v>69</v>
      </c>
      <c r="B80" s="43">
        <f t="shared" si="4"/>
        <v>1976.9840668538613</v>
      </c>
      <c r="C80" s="43">
        <f t="shared" si="5"/>
        <v>736.03638379344295</v>
      </c>
      <c r="D80" s="43">
        <f t="shared" si="6"/>
        <v>1240.9476830604185</v>
      </c>
      <c r="E80" s="43">
        <f t="shared" si="7"/>
        <v>175407.7844273659</v>
      </c>
    </row>
    <row r="81" spans="1:5" x14ac:dyDescent="0.75">
      <c r="A81" s="42">
        <v>70</v>
      </c>
      <c r="B81" s="43">
        <f t="shared" si="4"/>
        <v>1976.9840668538613</v>
      </c>
      <c r="C81" s="43">
        <f t="shared" si="5"/>
        <v>730.86576844735794</v>
      </c>
      <c r="D81" s="43">
        <f t="shared" si="6"/>
        <v>1246.1182984065035</v>
      </c>
      <c r="E81" s="43">
        <f t="shared" si="7"/>
        <v>174161.66612895939</v>
      </c>
    </row>
    <row r="82" spans="1:5" x14ac:dyDescent="0.75">
      <c r="A82" s="42">
        <v>71</v>
      </c>
      <c r="B82" s="43">
        <f t="shared" si="4"/>
        <v>1976.9840668538613</v>
      </c>
      <c r="C82" s="43">
        <f t="shared" si="5"/>
        <v>725.67360887066422</v>
      </c>
      <c r="D82" s="43">
        <f t="shared" si="6"/>
        <v>1251.310457983197</v>
      </c>
      <c r="E82" s="43">
        <f t="shared" si="7"/>
        <v>172910.35567097619</v>
      </c>
    </row>
    <row r="83" spans="1:5" x14ac:dyDescent="0.75">
      <c r="A83" s="42">
        <v>72</v>
      </c>
      <c r="B83" s="43">
        <f t="shared" si="4"/>
        <v>1976.9840668538613</v>
      </c>
      <c r="C83" s="43">
        <f t="shared" si="5"/>
        <v>720.45981529573419</v>
      </c>
      <c r="D83" s="43">
        <f t="shared" si="6"/>
        <v>1256.5242515581272</v>
      </c>
      <c r="E83" s="43">
        <f t="shared" si="7"/>
        <v>171653.83141941807</v>
      </c>
    </row>
    <row r="84" spans="1:5" x14ac:dyDescent="0.75">
      <c r="A84" s="42">
        <v>73</v>
      </c>
      <c r="B84" s="43">
        <f t="shared" si="4"/>
        <v>1976.9840668538613</v>
      </c>
      <c r="C84" s="43">
        <f t="shared" si="5"/>
        <v>715.22429758090868</v>
      </c>
      <c r="D84" s="43">
        <f t="shared" si="6"/>
        <v>1261.7597692729528</v>
      </c>
      <c r="E84" s="43">
        <f t="shared" si="7"/>
        <v>170392.07165014511</v>
      </c>
    </row>
    <row r="85" spans="1:5" x14ac:dyDescent="0.75">
      <c r="A85" s="42">
        <v>74</v>
      </c>
      <c r="B85" s="43">
        <f t="shared" si="4"/>
        <v>1976.9840668538613</v>
      </c>
      <c r="C85" s="43">
        <f t="shared" si="5"/>
        <v>709.96696520893795</v>
      </c>
      <c r="D85" s="43">
        <f t="shared" si="6"/>
        <v>1267.0171016449235</v>
      </c>
      <c r="E85" s="43">
        <f t="shared" si="7"/>
        <v>169125.05454850019</v>
      </c>
    </row>
    <row r="86" spans="1:5" x14ac:dyDescent="0.75">
      <c r="A86" s="42">
        <v>75</v>
      </c>
      <c r="B86" s="43">
        <f t="shared" si="4"/>
        <v>1976.9840668538613</v>
      </c>
      <c r="C86" s="43">
        <f t="shared" si="5"/>
        <v>704.68772728541751</v>
      </c>
      <c r="D86" s="43">
        <f t="shared" si="6"/>
        <v>1272.2963395684437</v>
      </c>
      <c r="E86" s="43">
        <f t="shared" si="7"/>
        <v>167852.75820893174</v>
      </c>
    </row>
    <row r="87" spans="1:5" x14ac:dyDescent="0.75">
      <c r="A87" s="42">
        <v>76</v>
      </c>
      <c r="B87" s="43">
        <f t="shared" si="4"/>
        <v>1976.9840668538613</v>
      </c>
      <c r="C87" s="43">
        <f t="shared" si="5"/>
        <v>699.38649253721553</v>
      </c>
      <c r="D87" s="43">
        <f t="shared" si="6"/>
        <v>1277.5975743166459</v>
      </c>
      <c r="E87" s="43">
        <f t="shared" si="7"/>
        <v>166575.16063461511</v>
      </c>
    </row>
    <row r="88" spans="1:5" x14ac:dyDescent="0.75">
      <c r="A88" s="42">
        <v>77</v>
      </c>
      <c r="B88" s="43">
        <f t="shared" si="4"/>
        <v>1976.9840668538613</v>
      </c>
      <c r="C88" s="43">
        <f t="shared" si="5"/>
        <v>694.06316931089634</v>
      </c>
      <c r="D88" s="43">
        <f t="shared" si="6"/>
        <v>1282.9208975429651</v>
      </c>
      <c r="E88" s="43">
        <f t="shared" si="7"/>
        <v>165292.23973707214</v>
      </c>
    </row>
    <row r="89" spans="1:5" x14ac:dyDescent="0.75">
      <c r="A89" s="42">
        <v>78</v>
      </c>
      <c r="B89" s="43">
        <f t="shared" si="4"/>
        <v>1976.9840668538613</v>
      </c>
      <c r="C89" s="43">
        <f t="shared" si="5"/>
        <v>688.71766557113403</v>
      </c>
      <c r="D89" s="43">
        <f t="shared" si="6"/>
        <v>1288.2664012827272</v>
      </c>
      <c r="E89" s="43">
        <f t="shared" si="7"/>
        <v>164003.97333578943</v>
      </c>
    </row>
    <row r="90" spans="1:5" x14ac:dyDescent="0.75">
      <c r="A90" s="42">
        <v>79</v>
      </c>
      <c r="B90" s="43">
        <f t="shared" si="4"/>
        <v>1976.9840668538613</v>
      </c>
      <c r="C90" s="43">
        <f t="shared" si="5"/>
        <v>683.34988889912267</v>
      </c>
      <c r="D90" s="43">
        <f t="shared" si="6"/>
        <v>1293.6341779547388</v>
      </c>
      <c r="E90" s="43">
        <f t="shared" si="7"/>
        <v>162710.33915783468</v>
      </c>
    </row>
    <row r="91" spans="1:5" x14ac:dyDescent="0.75">
      <c r="A91" s="42">
        <v>80</v>
      </c>
      <c r="B91" s="43">
        <f t="shared" si="4"/>
        <v>1976.9840668538613</v>
      </c>
      <c r="C91" s="43">
        <f t="shared" si="5"/>
        <v>677.95974649097786</v>
      </c>
      <c r="D91" s="43">
        <f t="shared" si="6"/>
        <v>1299.0243203628834</v>
      </c>
      <c r="E91" s="43">
        <f t="shared" si="7"/>
        <v>161411.31483747179</v>
      </c>
    </row>
    <row r="92" spans="1:5" x14ac:dyDescent="0.75">
      <c r="A92" s="42">
        <v>81</v>
      </c>
      <c r="B92" s="43">
        <f t="shared" si="4"/>
        <v>1976.9840668538613</v>
      </c>
      <c r="C92" s="43">
        <f t="shared" si="5"/>
        <v>672.5471451561325</v>
      </c>
      <c r="D92" s="43">
        <f t="shared" si="6"/>
        <v>1304.4369216977288</v>
      </c>
      <c r="E92" s="43">
        <f t="shared" si="7"/>
        <v>160106.87791577406</v>
      </c>
    </row>
    <row r="93" spans="1:5" x14ac:dyDescent="0.75">
      <c r="A93" s="42">
        <v>82</v>
      </c>
      <c r="B93" s="43">
        <f t="shared" si="4"/>
        <v>1976.9840668538613</v>
      </c>
      <c r="C93" s="43">
        <f t="shared" si="5"/>
        <v>667.11199131572528</v>
      </c>
      <c r="D93" s="43">
        <f t="shared" si="6"/>
        <v>1309.872075538136</v>
      </c>
      <c r="E93" s="43">
        <f t="shared" si="7"/>
        <v>158797.00584023594</v>
      </c>
    </row>
    <row r="94" spans="1:5" x14ac:dyDescent="0.75">
      <c r="A94" s="42">
        <v>83</v>
      </c>
      <c r="B94" s="43">
        <f t="shared" si="4"/>
        <v>1976.9840668538613</v>
      </c>
      <c r="C94" s="43">
        <f t="shared" si="5"/>
        <v>661.65419100098313</v>
      </c>
      <c r="D94" s="43">
        <f t="shared" si="6"/>
        <v>1315.3298758528781</v>
      </c>
      <c r="E94" s="43">
        <f t="shared" si="7"/>
        <v>157481.67596438306</v>
      </c>
    </row>
    <row r="95" spans="1:5" x14ac:dyDescent="0.75">
      <c r="A95" s="42">
        <v>84</v>
      </c>
      <c r="B95" s="43">
        <f t="shared" si="4"/>
        <v>1976.9840668538613</v>
      </c>
      <c r="C95" s="43">
        <f t="shared" si="5"/>
        <v>656.17364985159611</v>
      </c>
      <c r="D95" s="43">
        <f t="shared" si="6"/>
        <v>1320.8104170022652</v>
      </c>
      <c r="E95" s="43">
        <f t="shared" si="7"/>
        <v>156160.86554738079</v>
      </c>
    </row>
    <row r="96" spans="1:5" x14ac:dyDescent="0.75">
      <c r="A96" s="42">
        <v>85</v>
      </c>
      <c r="B96" s="43">
        <f t="shared" si="4"/>
        <v>1976.9840668538613</v>
      </c>
      <c r="C96" s="43">
        <f t="shared" si="5"/>
        <v>650.67027311408663</v>
      </c>
      <c r="D96" s="43">
        <f t="shared" si="6"/>
        <v>1326.3137937397746</v>
      </c>
      <c r="E96" s="43">
        <f t="shared" si="7"/>
        <v>154834.55175364102</v>
      </c>
    </row>
    <row r="97" spans="1:5" x14ac:dyDescent="0.75">
      <c r="A97" s="42">
        <v>86</v>
      </c>
      <c r="B97" s="43">
        <f t="shared" si="4"/>
        <v>1976.9840668538613</v>
      </c>
      <c r="C97" s="43">
        <f t="shared" si="5"/>
        <v>645.1439656401709</v>
      </c>
      <c r="D97" s="43">
        <f t="shared" si="6"/>
        <v>1331.8401012136906</v>
      </c>
      <c r="E97" s="43">
        <f t="shared" si="7"/>
        <v>153502.71165242733</v>
      </c>
    </row>
    <row r="98" spans="1:5" x14ac:dyDescent="0.75">
      <c r="A98" s="42">
        <v>87</v>
      </c>
      <c r="B98" s="43">
        <f t="shared" si="4"/>
        <v>1976.9840668538613</v>
      </c>
      <c r="C98" s="43">
        <f t="shared" si="5"/>
        <v>639.59463188511393</v>
      </c>
      <c r="D98" s="43">
        <f t="shared" si="6"/>
        <v>1337.3894349687475</v>
      </c>
      <c r="E98" s="43">
        <f t="shared" si="7"/>
        <v>152165.32221745857</v>
      </c>
    </row>
    <row r="99" spans="1:5" x14ac:dyDescent="0.75">
      <c r="A99" s="42">
        <v>88</v>
      </c>
      <c r="B99" s="43">
        <f t="shared" si="4"/>
        <v>1976.9840668538613</v>
      </c>
      <c r="C99" s="43">
        <f t="shared" si="5"/>
        <v>634.02217590607745</v>
      </c>
      <c r="D99" s="43">
        <f t="shared" si="6"/>
        <v>1342.961890947784</v>
      </c>
      <c r="E99" s="43">
        <f t="shared" si="7"/>
        <v>150822.3603265108</v>
      </c>
    </row>
    <row r="100" spans="1:5" x14ac:dyDescent="0.75">
      <c r="A100" s="42">
        <v>89</v>
      </c>
      <c r="B100" s="43">
        <f t="shared" si="4"/>
        <v>1976.9840668538613</v>
      </c>
      <c r="C100" s="43">
        <f t="shared" si="5"/>
        <v>628.42650136046166</v>
      </c>
      <c r="D100" s="43">
        <f t="shared" si="6"/>
        <v>1348.5575654933996</v>
      </c>
      <c r="E100" s="43">
        <f t="shared" si="7"/>
        <v>149473.8027610174</v>
      </c>
    </row>
    <row r="101" spans="1:5" x14ac:dyDescent="0.75">
      <c r="A101" s="42">
        <v>90</v>
      </c>
      <c r="B101" s="43">
        <f t="shared" si="4"/>
        <v>1976.9840668538613</v>
      </c>
      <c r="C101" s="43">
        <f t="shared" si="5"/>
        <v>622.80751150423919</v>
      </c>
      <c r="D101" s="43">
        <f t="shared" si="6"/>
        <v>1354.176555349622</v>
      </c>
      <c r="E101" s="43">
        <f t="shared" si="7"/>
        <v>148119.6262056678</v>
      </c>
    </row>
    <row r="102" spans="1:5" x14ac:dyDescent="0.75">
      <c r="A102" s="42">
        <v>91</v>
      </c>
      <c r="B102" s="43">
        <f t="shared" si="4"/>
        <v>1976.9840668538613</v>
      </c>
      <c r="C102" s="43">
        <f t="shared" si="5"/>
        <v>617.16510919028258</v>
      </c>
      <c r="D102" s="43">
        <f t="shared" si="6"/>
        <v>1359.8189576635787</v>
      </c>
      <c r="E102" s="43">
        <f t="shared" si="7"/>
        <v>146759.80724800422</v>
      </c>
    </row>
    <row r="103" spans="1:5" x14ac:dyDescent="0.75">
      <c r="A103" s="42">
        <v>92</v>
      </c>
      <c r="B103" s="43">
        <f t="shared" si="4"/>
        <v>1976.9840668538613</v>
      </c>
      <c r="C103" s="43">
        <f t="shared" si="5"/>
        <v>611.4991968666842</v>
      </c>
      <c r="D103" s="43">
        <f t="shared" si="6"/>
        <v>1365.4848699871773</v>
      </c>
      <c r="E103" s="43">
        <f t="shared" si="7"/>
        <v>145394.32237801704</v>
      </c>
    </row>
    <row r="104" spans="1:5" x14ac:dyDescent="0.75">
      <c r="A104" s="42">
        <v>93</v>
      </c>
      <c r="B104" s="43">
        <f t="shared" si="4"/>
        <v>1976.9840668538613</v>
      </c>
      <c r="C104" s="43">
        <f t="shared" si="5"/>
        <v>605.80967657507097</v>
      </c>
      <c r="D104" s="43">
        <f t="shared" si="6"/>
        <v>1371.1743902787903</v>
      </c>
      <c r="E104" s="43">
        <f t="shared" si="7"/>
        <v>144023.14798773825</v>
      </c>
    </row>
    <row r="105" spans="1:5" x14ac:dyDescent="0.75">
      <c r="A105" s="42">
        <v>94</v>
      </c>
      <c r="B105" s="43">
        <f t="shared" si="4"/>
        <v>1976.9840668538613</v>
      </c>
      <c r="C105" s="43">
        <f t="shared" si="5"/>
        <v>600.09644994890948</v>
      </c>
      <c r="D105" s="43">
        <f t="shared" si="6"/>
        <v>1376.8876169049518</v>
      </c>
      <c r="E105" s="43">
        <f t="shared" si="7"/>
        <v>142646.2603708333</v>
      </c>
    </row>
    <row r="106" spans="1:5" x14ac:dyDescent="0.75">
      <c r="A106" s="42">
        <v>95</v>
      </c>
      <c r="B106" s="43">
        <f t="shared" si="4"/>
        <v>1976.9840668538613</v>
      </c>
      <c r="C106" s="43">
        <f t="shared" si="5"/>
        <v>594.35941821180552</v>
      </c>
      <c r="D106" s="43">
        <f t="shared" si="6"/>
        <v>1382.6246486420559</v>
      </c>
      <c r="E106" s="43">
        <f t="shared" si="7"/>
        <v>141263.63572219125</v>
      </c>
    </row>
    <row r="107" spans="1:5" x14ac:dyDescent="0.75">
      <c r="A107" s="42">
        <v>96</v>
      </c>
      <c r="B107" s="43">
        <f t="shared" si="4"/>
        <v>1976.9840668538613</v>
      </c>
      <c r="C107" s="43">
        <f t="shared" si="5"/>
        <v>588.5984821757969</v>
      </c>
      <c r="D107" s="43">
        <f t="shared" si="6"/>
        <v>1388.3855846780643</v>
      </c>
      <c r="E107" s="43">
        <f t="shared" si="7"/>
        <v>139875.25013751318</v>
      </c>
    </row>
    <row r="108" spans="1:5" x14ac:dyDescent="0.75">
      <c r="A108" s="42">
        <v>97</v>
      </c>
      <c r="B108" s="43">
        <f t="shared" si="4"/>
        <v>1976.9840668538613</v>
      </c>
      <c r="C108" s="43">
        <f t="shared" si="5"/>
        <v>582.81354223963831</v>
      </c>
      <c r="D108" s="43">
        <f t="shared" si="6"/>
        <v>1394.170524614223</v>
      </c>
      <c r="E108" s="43">
        <f t="shared" si="7"/>
        <v>138481.07961289896</v>
      </c>
    </row>
    <row r="109" spans="1:5" x14ac:dyDescent="0.75">
      <c r="A109" s="42">
        <v>98</v>
      </c>
      <c r="B109" s="43">
        <f t="shared" si="4"/>
        <v>1976.9840668538613</v>
      </c>
      <c r="C109" s="43">
        <f t="shared" si="5"/>
        <v>577.00449838707902</v>
      </c>
      <c r="D109" s="43">
        <f t="shared" si="6"/>
        <v>1399.9795684667824</v>
      </c>
      <c r="E109" s="43">
        <f t="shared" si="7"/>
        <v>137081.10004443218</v>
      </c>
    </row>
    <row r="110" spans="1:5" x14ac:dyDescent="0.75">
      <c r="A110" s="42">
        <v>99</v>
      </c>
      <c r="B110" s="43">
        <f t="shared" si="4"/>
        <v>1976.9840668538613</v>
      </c>
      <c r="C110" s="43">
        <f t="shared" si="5"/>
        <v>571.17125018513411</v>
      </c>
      <c r="D110" s="43">
        <f t="shared" si="6"/>
        <v>1405.8128166687272</v>
      </c>
      <c r="E110" s="43">
        <f t="shared" si="7"/>
        <v>135675.28722776345</v>
      </c>
    </row>
    <row r="111" spans="1:5" x14ac:dyDescent="0.75">
      <c r="A111" s="42">
        <v>100</v>
      </c>
      <c r="B111" s="43">
        <f t="shared" si="4"/>
        <v>1976.9840668538613</v>
      </c>
      <c r="C111" s="43">
        <f t="shared" si="5"/>
        <v>565.31369678234773</v>
      </c>
      <c r="D111" s="43">
        <f t="shared" si="6"/>
        <v>1411.6703700715136</v>
      </c>
      <c r="E111" s="43">
        <f t="shared" si="7"/>
        <v>134263.61685769193</v>
      </c>
    </row>
    <row r="112" spans="1:5" x14ac:dyDescent="0.75">
      <c r="A112" s="42">
        <v>101</v>
      </c>
      <c r="B112" s="43">
        <f t="shared" si="4"/>
        <v>1976.9840668538613</v>
      </c>
      <c r="C112" s="43">
        <f t="shared" si="5"/>
        <v>559.43173690704975</v>
      </c>
      <c r="D112" s="43">
        <f t="shared" si="6"/>
        <v>1417.5523299468116</v>
      </c>
      <c r="E112" s="43">
        <f t="shared" si="7"/>
        <v>132846.06452774513</v>
      </c>
    </row>
    <row r="113" spans="1:5" x14ac:dyDescent="0.75">
      <c r="A113" s="42">
        <v>102</v>
      </c>
      <c r="B113" s="43">
        <f t="shared" si="4"/>
        <v>1976.9840668538613</v>
      </c>
      <c r="C113" s="43">
        <f t="shared" si="5"/>
        <v>553.52526886560474</v>
      </c>
      <c r="D113" s="43">
        <f t="shared" si="6"/>
        <v>1423.4587979882567</v>
      </c>
      <c r="E113" s="43">
        <f t="shared" si="7"/>
        <v>131422.60572975688</v>
      </c>
    </row>
    <row r="114" spans="1:5" x14ac:dyDescent="0.75">
      <c r="A114" s="42">
        <v>103</v>
      </c>
      <c r="B114" s="43">
        <f t="shared" si="4"/>
        <v>1976.9840668538613</v>
      </c>
      <c r="C114" s="43">
        <f t="shared" si="5"/>
        <v>547.5941905406537</v>
      </c>
      <c r="D114" s="43">
        <f t="shared" si="6"/>
        <v>1429.3898763132077</v>
      </c>
      <c r="E114" s="43">
        <f t="shared" si="7"/>
        <v>129993.21585344367</v>
      </c>
    </row>
    <row r="115" spans="1:5" x14ac:dyDescent="0.75">
      <c r="A115" s="42">
        <v>104</v>
      </c>
      <c r="B115" s="43">
        <f t="shared" si="4"/>
        <v>1976.9840668538613</v>
      </c>
      <c r="C115" s="43">
        <f t="shared" si="5"/>
        <v>541.63839938934871</v>
      </c>
      <c r="D115" s="43">
        <f t="shared" si="6"/>
        <v>1435.3456674645126</v>
      </c>
      <c r="E115" s="43">
        <f t="shared" si="7"/>
        <v>128557.87018597916</v>
      </c>
    </row>
    <row r="116" spans="1:5" x14ac:dyDescent="0.75">
      <c r="A116" s="42">
        <v>105</v>
      </c>
      <c r="B116" s="43">
        <f t="shared" si="4"/>
        <v>1976.9840668538613</v>
      </c>
      <c r="C116" s="43">
        <f t="shared" si="5"/>
        <v>535.65779244157989</v>
      </c>
      <c r="D116" s="43">
        <f t="shared" si="6"/>
        <v>1441.3262744122815</v>
      </c>
      <c r="E116" s="43">
        <f t="shared" si="7"/>
        <v>127116.54391156689</v>
      </c>
    </row>
    <row r="117" spans="1:5" x14ac:dyDescent="0.75">
      <c r="A117" s="42">
        <v>106</v>
      </c>
      <c r="B117" s="43">
        <f t="shared" si="4"/>
        <v>1976.9840668538613</v>
      </c>
      <c r="C117" s="43">
        <f t="shared" si="5"/>
        <v>529.6522662981954</v>
      </c>
      <c r="D117" s="43">
        <f t="shared" si="6"/>
        <v>1447.331800555666</v>
      </c>
      <c r="E117" s="43">
        <f t="shared" si="7"/>
        <v>125669.21211101122</v>
      </c>
    </row>
    <row r="118" spans="1:5" x14ac:dyDescent="0.75">
      <c r="A118" s="42">
        <v>107</v>
      </c>
      <c r="B118" s="43">
        <f t="shared" si="4"/>
        <v>1976.9840668538613</v>
      </c>
      <c r="C118" s="43">
        <f t="shared" si="5"/>
        <v>523.62171712921338</v>
      </c>
      <c r="D118" s="43">
        <f t="shared" si="6"/>
        <v>1453.3623497246481</v>
      </c>
      <c r="E118" s="43">
        <f t="shared" si="7"/>
        <v>124215.84976128658</v>
      </c>
    </row>
    <row r="119" spans="1:5" x14ac:dyDescent="0.75">
      <c r="A119" s="42">
        <v>108</v>
      </c>
      <c r="B119" s="43">
        <f t="shared" si="4"/>
        <v>1976.9840668538613</v>
      </c>
      <c r="C119" s="43">
        <f t="shared" si="5"/>
        <v>517.5660406720275</v>
      </c>
      <c r="D119" s="43">
        <f t="shared" si="6"/>
        <v>1459.4180261818337</v>
      </c>
      <c r="E119" s="43">
        <f t="shared" si="7"/>
        <v>122756.43173510474</v>
      </c>
    </row>
    <row r="120" spans="1:5" x14ac:dyDescent="0.75">
      <c r="A120" s="42">
        <v>109</v>
      </c>
      <c r="B120" s="43">
        <f t="shared" si="4"/>
        <v>1976.9840668538613</v>
      </c>
      <c r="C120" s="43">
        <f t="shared" si="5"/>
        <v>511.4851322296031</v>
      </c>
      <c r="D120" s="43">
        <f t="shared" si="6"/>
        <v>1465.4989346242583</v>
      </c>
      <c r="E120" s="43">
        <f t="shared" si="7"/>
        <v>121290.93280048048</v>
      </c>
    </row>
    <row r="121" spans="1:5" x14ac:dyDescent="0.75">
      <c r="A121" s="42">
        <v>110</v>
      </c>
      <c r="B121" s="43">
        <f t="shared" si="4"/>
        <v>1976.9840668538613</v>
      </c>
      <c r="C121" s="43">
        <f t="shared" si="5"/>
        <v>505.37888666866871</v>
      </c>
      <c r="D121" s="43">
        <f t="shared" si="6"/>
        <v>1471.6051801851927</v>
      </c>
      <c r="E121" s="43">
        <f t="shared" si="7"/>
        <v>119819.3276202953</v>
      </c>
    </row>
    <row r="122" spans="1:5" x14ac:dyDescent="0.75">
      <c r="A122" s="42">
        <v>111</v>
      </c>
      <c r="B122" s="43">
        <f t="shared" si="4"/>
        <v>1976.9840668538613</v>
      </c>
      <c r="C122" s="43">
        <f t="shared" si="5"/>
        <v>499.2471984178971</v>
      </c>
      <c r="D122" s="43">
        <f t="shared" si="6"/>
        <v>1477.7368684359642</v>
      </c>
      <c r="E122" s="43">
        <f t="shared" si="7"/>
        <v>118341.59075185933</v>
      </c>
    </row>
    <row r="123" spans="1:5" x14ac:dyDescent="0.75">
      <c r="A123" s="42">
        <v>112</v>
      </c>
      <c r="B123" s="43">
        <f t="shared" si="4"/>
        <v>1976.9840668538613</v>
      </c>
      <c r="C123" s="43">
        <f t="shared" si="5"/>
        <v>493.08996146608052</v>
      </c>
      <c r="D123" s="43">
        <f t="shared" si="6"/>
        <v>1483.8941053877809</v>
      </c>
      <c r="E123" s="43">
        <f t="shared" si="7"/>
        <v>116857.69664647155</v>
      </c>
    </row>
    <row r="124" spans="1:5" x14ac:dyDescent="0.75">
      <c r="A124" s="42">
        <v>113</v>
      </c>
      <c r="B124" s="43">
        <f t="shared" si="4"/>
        <v>1976.9840668538613</v>
      </c>
      <c r="C124" s="43">
        <f t="shared" si="5"/>
        <v>486.90706936029818</v>
      </c>
      <c r="D124" s="43">
        <f t="shared" si="6"/>
        <v>1490.0769974935631</v>
      </c>
      <c r="E124" s="43">
        <f t="shared" si="7"/>
        <v>115367.61964897798</v>
      </c>
    </row>
    <row r="125" spans="1:5" x14ac:dyDescent="0.75">
      <c r="A125" s="42">
        <v>114</v>
      </c>
      <c r="B125" s="43">
        <f t="shared" si="4"/>
        <v>1976.9840668538613</v>
      </c>
      <c r="C125" s="43">
        <f t="shared" si="5"/>
        <v>480.69841520407499</v>
      </c>
      <c r="D125" s="43">
        <f t="shared" si="6"/>
        <v>1496.2856516497864</v>
      </c>
      <c r="E125" s="43">
        <f t="shared" si="7"/>
        <v>113871.3339973282</v>
      </c>
    </row>
    <row r="126" spans="1:5" x14ac:dyDescent="0.75">
      <c r="A126" s="42">
        <v>115</v>
      </c>
      <c r="B126" s="43">
        <f t="shared" si="4"/>
        <v>1976.9840668538613</v>
      </c>
      <c r="C126" s="43">
        <f t="shared" si="5"/>
        <v>474.46389165553416</v>
      </c>
      <c r="D126" s="43">
        <f t="shared" si="6"/>
        <v>1502.5201751983273</v>
      </c>
      <c r="E126" s="43">
        <f t="shared" si="7"/>
        <v>112368.81382212987</v>
      </c>
    </row>
    <row r="127" spans="1:5" x14ac:dyDescent="0.75">
      <c r="A127" s="42">
        <v>116</v>
      </c>
      <c r="B127" s="43">
        <f t="shared" si="4"/>
        <v>1976.9840668538613</v>
      </c>
      <c r="C127" s="43">
        <f t="shared" si="5"/>
        <v>468.20339092554121</v>
      </c>
      <c r="D127" s="43">
        <f t="shared" si="6"/>
        <v>1508.7806759283201</v>
      </c>
      <c r="E127" s="43">
        <f t="shared" si="7"/>
        <v>110860.03314620155</v>
      </c>
    </row>
    <row r="128" spans="1:5" x14ac:dyDescent="0.75">
      <c r="A128" s="42">
        <v>117</v>
      </c>
      <c r="B128" s="43">
        <f t="shared" si="4"/>
        <v>1976.9840668538613</v>
      </c>
      <c r="C128" s="43">
        <f t="shared" si="5"/>
        <v>461.91680477583981</v>
      </c>
      <c r="D128" s="43">
        <f t="shared" si="6"/>
        <v>1515.0672620780215</v>
      </c>
      <c r="E128" s="43">
        <f t="shared" si="7"/>
        <v>109344.96588412352</v>
      </c>
    </row>
    <row r="129" spans="1:5" x14ac:dyDescent="0.75">
      <c r="A129" s="42">
        <v>118</v>
      </c>
      <c r="B129" s="43">
        <f t="shared" si="4"/>
        <v>1976.9840668538613</v>
      </c>
      <c r="C129" s="43">
        <f t="shared" si="5"/>
        <v>455.60402451718136</v>
      </c>
      <c r="D129" s="43">
        <f t="shared" si="6"/>
        <v>1521.3800423366799</v>
      </c>
      <c r="E129" s="43">
        <f t="shared" si="7"/>
        <v>107823.58584178684</v>
      </c>
    </row>
    <row r="130" spans="1:5" x14ac:dyDescent="0.75">
      <c r="A130" s="42">
        <v>119</v>
      </c>
      <c r="B130" s="43">
        <f t="shared" si="4"/>
        <v>1976.9840668538613</v>
      </c>
      <c r="C130" s="43">
        <f t="shared" si="5"/>
        <v>449.2649410074452</v>
      </c>
      <c r="D130" s="43">
        <f t="shared" si="6"/>
        <v>1527.7191258464161</v>
      </c>
      <c r="E130" s="43">
        <f t="shared" si="7"/>
        <v>106295.86671594043</v>
      </c>
    </row>
    <row r="131" spans="1:5" x14ac:dyDescent="0.75">
      <c r="A131" s="42">
        <v>120</v>
      </c>
      <c r="B131" s="43">
        <f t="shared" si="4"/>
        <v>1976.9840668538613</v>
      </c>
      <c r="C131" s="43">
        <f t="shared" si="5"/>
        <v>442.89944464975179</v>
      </c>
      <c r="D131" s="43">
        <f t="shared" si="6"/>
        <v>1534.0846222041096</v>
      </c>
      <c r="E131" s="43">
        <f t="shared" si="7"/>
        <v>104761.78209373631</v>
      </c>
    </row>
    <row r="132" spans="1:5" x14ac:dyDescent="0.75">
      <c r="A132" s="42">
        <v>121</v>
      </c>
      <c r="B132" s="43">
        <f t="shared" si="4"/>
        <v>1976.9840668538613</v>
      </c>
      <c r="C132" s="43">
        <f t="shared" si="5"/>
        <v>436.50742539056802</v>
      </c>
      <c r="D132" s="43">
        <f t="shared" si="6"/>
        <v>1540.4766414632934</v>
      </c>
      <c r="E132" s="43">
        <f t="shared" si="7"/>
        <v>103221.30545227302</v>
      </c>
    </row>
    <row r="133" spans="1:5" x14ac:dyDescent="0.75">
      <c r="A133" s="42">
        <v>122</v>
      </c>
      <c r="B133" s="43">
        <f t="shared" si="4"/>
        <v>1976.9840668538613</v>
      </c>
      <c r="C133" s="43">
        <f t="shared" si="5"/>
        <v>430.08877271780426</v>
      </c>
      <c r="D133" s="43">
        <f t="shared" si="6"/>
        <v>1546.8952941360571</v>
      </c>
      <c r="E133" s="43">
        <f t="shared" si="7"/>
        <v>101674.41015813696</v>
      </c>
    </row>
    <row r="134" spans="1:5" x14ac:dyDescent="0.75">
      <c r="A134" s="42">
        <v>123</v>
      </c>
      <c r="B134" s="43">
        <f t="shared" si="4"/>
        <v>1976.9840668538613</v>
      </c>
      <c r="C134" s="43">
        <f t="shared" si="5"/>
        <v>423.64337565890401</v>
      </c>
      <c r="D134" s="43">
        <f t="shared" si="6"/>
        <v>1553.3406911949573</v>
      </c>
      <c r="E134" s="43">
        <f t="shared" si="7"/>
        <v>100121.069466942</v>
      </c>
    </row>
    <row r="135" spans="1:5" x14ac:dyDescent="0.75">
      <c r="A135" s="42">
        <v>124</v>
      </c>
      <c r="B135" s="43">
        <f t="shared" si="4"/>
        <v>1976.9840668538613</v>
      </c>
      <c r="C135" s="43">
        <f t="shared" si="5"/>
        <v>417.17112277892505</v>
      </c>
      <c r="D135" s="43">
        <f t="shared" si="6"/>
        <v>1559.8129440749362</v>
      </c>
      <c r="E135" s="43">
        <f t="shared" si="7"/>
        <v>98561.256522867072</v>
      </c>
    </row>
    <row r="136" spans="1:5" x14ac:dyDescent="0.75">
      <c r="A136" s="42">
        <v>125</v>
      </c>
      <c r="B136" s="43">
        <f t="shared" si="4"/>
        <v>1976.9840668538613</v>
      </c>
      <c r="C136" s="43">
        <f t="shared" si="5"/>
        <v>410.67190217861281</v>
      </c>
      <c r="D136" s="43">
        <f t="shared" si="6"/>
        <v>1566.3121646752486</v>
      </c>
      <c r="E136" s="43">
        <f t="shared" si="7"/>
        <v>96994.944358191817</v>
      </c>
    </row>
    <row r="137" spans="1:5" x14ac:dyDescent="0.75">
      <c r="A137" s="42">
        <v>126</v>
      </c>
      <c r="B137" s="43">
        <f t="shared" si="4"/>
        <v>1976.9840668538613</v>
      </c>
      <c r="C137" s="43">
        <f t="shared" si="5"/>
        <v>404.14560149246591</v>
      </c>
      <c r="D137" s="43">
        <f t="shared" si="6"/>
        <v>1572.8384653613955</v>
      </c>
      <c r="E137" s="43">
        <f t="shared" si="7"/>
        <v>95422.105892830426</v>
      </c>
    </row>
    <row r="138" spans="1:5" x14ac:dyDescent="0.75">
      <c r="A138" s="42">
        <v>127</v>
      </c>
      <c r="B138" s="43">
        <f t="shared" si="4"/>
        <v>1976.9840668538613</v>
      </c>
      <c r="C138" s="43">
        <f t="shared" si="5"/>
        <v>397.59210788679343</v>
      </c>
      <c r="D138" s="43">
        <f t="shared" si="6"/>
        <v>1579.3919589670679</v>
      </c>
      <c r="E138" s="43">
        <f t="shared" si="7"/>
        <v>93842.713933863357</v>
      </c>
    </row>
    <row r="139" spans="1:5" x14ac:dyDescent="0.75">
      <c r="A139" s="42">
        <v>128</v>
      </c>
      <c r="B139" s="43">
        <f t="shared" si="4"/>
        <v>1976.9840668538613</v>
      </c>
      <c r="C139" s="43">
        <f t="shared" si="5"/>
        <v>391.01130805776398</v>
      </c>
      <c r="D139" s="43">
        <f t="shared" si="6"/>
        <v>1585.9727587960974</v>
      </c>
      <c r="E139" s="43">
        <f t="shared" si="7"/>
        <v>92256.741175067262</v>
      </c>
    </row>
    <row r="140" spans="1:5" x14ac:dyDescent="0.75">
      <c r="A140" s="42">
        <v>129</v>
      </c>
      <c r="B140" s="43">
        <f t="shared" si="4"/>
        <v>1976.9840668538613</v>
      </c>
      <c r="C140" s="43">
        <f t="shared" si="5"/>
        <v>384.40308822944695</v>
      </c>
      <c r="D140" s="43">
        <f t="shared" si="6"/>
        <v>1592.5809786244145</v>
      </c>
      <c r="E140" s="43">
        <f t="shared" si="7"/>
        <v>90664.160196442841</v>
      </c>
    </row>
    <row r="141" spans="1:5" x14ac:dyDescent="0.75">
      <c r="A141" s="42">
        <v>130</v>
      </c>
      <c r="B141" s="43">
        <f t="shared" ref="B141:B191" si="8">$B$7</f>
        <v>1976.9840668538613</v>
      </c>
      <c r="C141" s="43">
        <f t="shared" si="5"/>
        <v>377.7673341518452</v>
      </c>
      <c r="D141" s="43">
        <f t="shared" si="6"/>
        <v>1599.2167327020161</v>
      </c>
      <c r="E141" s="43">
        <f t="shared" si="7"/>
        <v>89064.943463740827</v>
      </c>
    </row>
    <row r="142" spans="1:5" x14ac:dyDescent="0.75">
      <c r="A142" s="42">
        <v>131</v>
      </c>
      <c r="B142" s="43">
        <f t="shared" si="8"/>
        <v>1976.9840668538613</v>
      </c>
      <c r="C142" s="43">
        <f t="shared" ref="C142:C191" si="9">$E141*$B$4/$E$3</f>
        <v>371.10393109892016</v>
      </c>
      <c r="D142" s="43">
        <f t="shared" ref="D142:D191" si="10">$B142-C142</f>
        <v>1605.8801357549412</v>
      </c>
      <c r="E142" s="43">
        <f t="shared" ref="E142:E191" si="11">E141-D142</f>
        <v>87459.063327985888</v>
      </c>
    </row>
    <row r="143" spans="1:5" x14ac:dyDescent="0.75">
      <c r="A143" s="42">
        <v>132</v>
      </c>
      <c r="B143" s="43">
        <f t="shared" si="8"/>
        <v>1976.9840668538613</v>
      </c>
      <c r="C143" s="43">
        <f t="shared" si="9"/>
        <v>364.41276386660792</v>
      </c>
      <c r="D143" s="43">
        <f t="shared" si="10"/>
        <v>1612.5713029872534</v>
      </c>
      <c r="E143" s="43">
        <f t="shared" si="11"/>
        <v>85846.492024998632</v>
      </c>
    </row>
    <row r="144" spans="1:5" x14ac:dyDescent="0.75">
      <c r="A144" s="42">
        <v>133</v>
      </c>
      <c r="B144" s="43">
        <f t="shared" si="8"/>
        <v>1976.9840668538613</v>
      </c>
      <c r="C144" s="43">
        <f t="shared" si="9"/>
        <v>357.69371677082768</v>
      </c>
      <c r="D144" s="43">
        <f t="shared" si="10"/>
        <v>1619.2903500830337</v>
      </c>
      <c r="E144" s="43">
        <f t="shared" si="11"/>
        <v>84227.201674915603</v>
      </c>
    </row>
    <row r="145" spans="1:5" x14ac:dyDescent="0.75">
      <c r="A145" s="42">
        <v>134</v>
      </c>
      <c r="B145" s="43">
        <f t="shared" si="8"/>
        <v>1976.9840668538613</v>
      </c>
      <c r="C145" s="43">
        <f t="shared" si="9"/>
        <v>350.94667364548172</v>
      </c>
      <c r="D145" s="43">
        <f t="shared" si="10"/>
        <v>1626.0373932083796</v>
      </c>
      <c r="E145" s="43">
        <f t="shared" si="11"/>
        <v>82601.164281707228</v>
      </c>
    </row>
    <row r="146" spans="1:5" x14ac:dyDescent="0.75">
      <c r="A146" s="42">
        <v>135</v>
      </c>
      <c r="B146" s="43">
        <f t="shared" si="8"/>
        <v>1976.9840668538613</v>
      </c>
      <c r="C146" s="43">
        <f t="shared" si="9"/>
        <v>344.17151784044677</v>
      </c>
      <c r="D146" s="43">
        <f t="shared" si="10"/>
        <v>1632.8125490134146</v>
      </c>
      <c r="E146" s="43">
        <f t="shared" si="11"/>
        <v>80968.351732693816</v>
      </c>
    </row>
    <row r="147" spans="1:5" x14ac:dyDescent="0.75">
      <c r="A147" s="42">
        <v>136</v>
      </c>
      <c r="B147" s="43">
        <f t="shared" si="8"/>
        <v>1976.9840668538613</v>
      </c>
      <c r="C147" s="43">
        <f t="shared" si="9"/>
        <v>337.36813221955759</v>
      </c>
      <c r="D147" s="43">
        <f t="shared" si="10"/>
        <v>1639.6159346343038</v>
      </c>
      <c r="E147" s="43">
        <f t="shared" si="11"/>
        <v>79328.735798059512</v>
      </c>
    </row>
    <row r="148" spans="1:5" x14ac:dyDescent="0.75">
      <c r="A148" s="42">
        <v>137</v>
      </c>
      <c r="B148" s="43">
        <f t="shared" si="8"/>
        <v>1976.9840668538613</v>
      </c>
      <c r="C148" s="43">
        <f t="shared" si="9"/>
        <v>330.53639915858133</v>
      </c>
      <c r="D148" s="43">
        <f t="shared" si="10"/>
        <v>1646.44766769528</v>
      </c>
      <c r="E148" s="43">
        <f t="shared" si="11"/>
        <v>77682.288130364235</v>
      </c>
    </row>
    <row r="149" spans="1:5" x14ac:dyDescent="0.75">
      <c r="A149" s="42">
        <v>138</v>
      </c>
      <c r="B149" s="43">
        <f t="shared" si="8"/>
        <v>1976.9840668538613</v>
      </c>
      <c r="C149" s="43">
        <f t="shared" si="9"/>
        <v>323.67620054318434</v>
      </c>
      <c r="D149" s="43">
        <f t="shared" si="10"/>
        <v>1653.3078663106771</v>
      </c>
      <c r="E149" s="43">
        <f t="shared" si="11"/>
        <v>76028.980264053564</v>
      </c>
    </row>
    <row r="150" spans="1:5" x14ac:dyDescent="0.75">
      <c r="A150" s="42">
        <v>139</v>
      </c>
      <c r="B150" s="43">
        <f t="shared" si="8"/>
        <v>1976.9840668538613</v>
      </c>
      <c r="C150" s="43">
        <f t="shared" si="9"/>
        <v>316.78741776688986</v>
      </c>
      <c r="D150" s="43">
        <f t="shared" si="10"/>
        <v>1660.1966490869715</v>
      </c>
      <c r="E150" s="43">
        <f t="shared" si="11"/>
        <v>74368.783614966596</v>
      </c>
    </row>
    <row r="151" spans="1:5" x14ac:dyDescent="0.75">
      <c r="A151" s="42">
        <v>140</v>
      </c>
      <c r="B151" s="43">
        <f t="shared" si="8"/>
        <v>1976.9840668538613</v>
      </c>
      <c r="C151" s="43">
        <f t="shared" si="9"/>
        <v>309.86993172902748</v>
      </c>
      <c r="D151" s="43">
        <f t="shared" si="10"/>
        <v>1667.1141351248339</v>
      </c>
      <c r="E151" s="43">
        <f t="shared" si="11"/>
        <v>72701.669479841759</v>
      </c>
    </row>
    <row r="152" spans="1:5" x14ac:dyDescent="0.75">
      <c r="A152" s="42">
        <v>141</v>
      </c>
      <c r="B152" s="43">
        <f t="shared" si="8"/>
        <v>1976.9840668538613</v>
      </c>
      <c r="C152" s="43">
        <f t="shared" si="9"/>
        <v>302.92362283267403</v>
      </c>
      <c r="D152" s="43">
        <f t="shared" si="10"/>
        <v>1674.0604440211873</v>
      </c>
      <c r="E152" s="43">
        <f t="shared" si="11"/>
        <v>71027.609035820569</v>
      </c>
    </row>
    <row r="153" spans="1:5" x14ac:dyDescent="0.75">
      <c r="A153" s="42">
        <v>142</v>
      </c>
      <c r="B153" s="43">
        <f t="shared" si="8"/>
        <v>1976.9840668538613</v>
      </c>
      <c r="C153" s="43">
        <f t="shared" si="9"/>
        <v>295.94837098258569</v>
      </c>
      <c r="D153" s="43">
        <f t="shared" si="10"/>
        <v>1681.0356958712757</v>
      </c>
      <c r="E153" s="43">
        <f t="shared" si="11"/>
        <v>69346.573339949289</v>
      </c>
    </row>
    <row r="154" spans="1:5" x14ac:dyDescent="0.75">
      <c r="A154" s="42">
        <v>143</v>
      </c>
      <c r="B154" s="43">
        <f t="shared" si="8"/>
        <v>1976.9840668538613</v>
      </c>
      <c r="C154" s="43">
        <f t="shared" si="9"/>
        <v>288.94405558312206</v>
      </c>
      <c r="D154" s="43">
        <f t="shared" si="10"/>
        <v>1688.0400112707393</v>
      </c>
      <c r="E154" s="43">
        <f t="shared" si="11"/>
        <v>67658.533328678546</v>
      </c>
    </row>
    <row r="155" spans="1:5" x14ac:dyDescent="0.75">
      <c r="A155" s="42">
        <v>144</v>
      </c>
      <c r="B155" s="43">
        <f t="shared" si="8"/>
        <v>1976.9840668538613</v>
      </c>
      <c r="C155" s="43">
        <f t="shared" si="9"/>
        <v>281.91055553616064</v>
      </c>
      <c r="D155" s="43">
        <f t="shared" si="10"/>
        <v>1695.0735113177006</v>
      </c>
      <c r="E155" s="43">
        <f t="shared" si="11"/>
        <v>65963.459817360839</v>
      </c>
    </row>
    <row r="156" spans="1:5" x14ac:dyDescent="0.75">
      <c r="A156" s="42">
        <v>145</v>
      </c>
      <c r="B156" s="43">
        <f t="shared" si="8"/>
        <v>1976.9840668538613</v>
      </c>
      <c r="C156" s="43">
        <f t="shared" si="9"/>
        <v>274.84774923900352</v>
      </c>
      <c r="D156" s="43">
        <f t="shared" si="10"/>
        <v>1702.1363176148579</v>
      </c>
      <c r="E156" s="43">
        <f t="shared" si="11"/>
        <v>64261.32349974598</v>
      </c>
    </row>
    <row r="157" spans="1:5" x14ac:dyDescent="0.75">
      <c r="A157" s="42">
        <v>146</v>
      </c>
      <c r="B157" s="43">
        <f t="shared" si="8"/>
        <v>1976.9840668538613</v>
      </c>
      <c r="C157" s="43">
        <f t="shared" si="9"/>
        <v>267.75551458227494</v>
      </c>
      <c r="D157" s="43">
        <f t="shared" si="10"/>
        <v>1709.2285522715865</v>
      </c>
      <c r="E157" s="43">
        <f t="shared" si="11"/>
        <v>62552.094947474397</v>
      </c>
    </row>
    <row r="158" spans="1:5" x14ac:dyDescent="0.75">
      <c r="A158" s="42">
        <v>147</v>
      </c>
      <c r="B158" s="43">
        <f t="shared" si="8"/>
        <v>1976.9840668538613</v>
      </c>
      <c r="C158" s="43">
        <f t="shared" si="9"/>
        <v>260.63372894780997</v>
      </c>
      <c r="D158" s="43">
        <f t="shared" si="10"/>
        <v>1716.3503379060514</v>
      </c>
      <c r="E158" s="43">
        <f t="shared" si="11"/>
        <v>60835.744609568348</v>
      </c>
    </row>
    <row r="159" spans="1:5" x14ac:dyDescent="0.75">
      <c r="A159" s="42">
        <v>148</v>
      </c>
      <c r="B159" s="43">
        <f t="shared" si="8"/>
        <v>1976.9840668538613</v>
      </c>
      <c r="C159" s="43">
        <f t="shared" si="9"/>
        <v>253.48226920653482</v>
      </c>
      <c r="D159" s="43">
        <f t="shared" si="10"/>
        <v>1723.5017976473266</v>
      </c>
      <c r="E159" s="43">
        <f t="shared" si="11"/>
        <v>59112.242811921024</v>
      </c>
    </row>
    <row r="160" spans="1:5" x14ac:dyDescent="0.75">
      <c r="A160" s="42">
        <v>149</v>
      </c>
      <c r="B160" s="43">
        <f t="shared" si="8"/>
        <v>1976.9840668538613</v>
      </c>
      <c r="C160" s="43">
        <f t="shared" si="9"/>
        <v>246.3010117163376</v>
      </c>
      <c r="D160" s="43">
        <f t="shared" si="10"/>
        <v>1730.6830551375238</v>
      </c>
      <c r="E160" s="43">
        <f t="shared" si="11"/>
        <v>57381.559756783499</v>
      </c>
    </row>
    <row r="161" spans="1:5" x14ac:dyDescent="0.75">
      <c r="A161" s="42">
        <v>150</v>
      </c>
      <c r="B161" s="43">
        <f t="shared" si="8"/>
        <v>1976.9840668538613</v>
      </c>
      <c r="C161" s="43">
        <f t="shared" si="9"/>
        <v>239.08983231993125</v>
      </c>
      <c r="D161" s="43">
        <f t="shared" si="10"/>
        <v>1737.8942345339301</v>
      </c>
      <c r="E161" s="43">
        <f t="shared" si="11"/>
        <v>55643.665522249568</v>
      </c>
    </row>
    <row r="162" spans="1:5" x14ac:dyDescent="0.75">
      <c r="A162" s="42">
        <v>151</v>
      </c>
      <c r="B162" s="43">
        <f t="shared" si="8"/>
        <v>1976.9840668538613</v>
      </c>
      <c r="C162" s="43">
        <f t="shared" si="9"/>
        <v>231.84860634270657</v>
      </c>
      <c r="D162" s="43">
        <f t="shared" si="10"/>
        <v>1745.1354605111549</v>
      </c>
      <c r="E162" s="43">
        <f t="shared" si="11"/>
        <v>53898.530061738413</v>
      </c>
    </row>
    <row r="163" spans="1:5" x14ac:dyDescent="0.75">
      <c r="A163" s="42">
        <v>152</v>
      </c>
      <c r="B163" s="43">
        <f t="shared" si="8"/>
        <v>1976.9840668538613</v>
      </c>
      <c r="C163" s="43">
        <f t="shared" si="9"/>
        <v>224.57720859057676</v>
      </c>
      <c r="D163" s="43">
        <f t="shared" si="10"/>
        <v>1752.4068582632847</v>
      </c>
      <c r="E163" s="43">
        <f t="shared" si="11"/>
        <v>52146.12320347513</v>
      </c>
    </row>
    <row r="164" spans="1:5" x14ac:dyDescent="0.75">
      <c r="A164" s="42">
        <v>153</v>
      </c>
      <c r="B164" s="43">
        <f t="shared" si="8"/>
        <v>1976.9840668538613</v>
      </c>
      <c r="C164" s="43">
        <f t="shared" si="9"/>
        <v>217.27551334781307</v>
      </c>
      <c r="D164" s="43">
        <f t="shared" si="10"/>
        <v>1759.7085535060482</v>
      </c>
      <c r="E164" s="43">
        <f t="shared" si="11"/>
        <v>50386.414649969083</v>
      </c>
    </row>
    <row r="165" spans="1:5" x14ac:dyDescent="0.75">
      <c r="A165" s="42">
        <v>154</v>
      </c>
      <c r="B165" s="43">
        <f t="shared" si="8"/>
        <v>1976.9840668538613</v>
      </c>
      <c r="C165" s="43">
        <f t="shared" si="9"/>
        <v>209.94339437487119</v>
      </c>
      <c r="D165" s="43">
        <f t="shared" si="10"/>
        <v>1767.0406724789902</v>
      </c>
      <c r="E165" s="43">
        <f t="shared" si="11"/>
        <v>48619.37397749009</v>
      </c>
    </row>
    <row r="166" spans="1:5" x14ac:dyDescent="0.75">
      <c r="A166" s="42">
        <v>155</v>
      </c>
      <c r="B166" s="43">
        <f t="shared" si="8"/>
        <v>1976.9840668538613</v>
      </c>
      <c r="C166" s="43">
        <f t="shared" si="9"/>
        <v>202.58072490620873</v>
      </c>
      <c r="D166" s="43">
        <f t="shared" si="10"/>
        <v>1774.4033419476527</v>
      </c>
      <c r="E166" s="43">
        <f t="shared" si="11"/>
        <v>46844.970635542435</v>
      </c>
    </row>
    <row r="167" spans="1:5" x14ac:dyDescent="0.75">
      <c r="A167" s="42">
        <v>156</v>
      </c>
      <c r="B167" s="43">
        <f t="shared" si="8"/>
        <v>1976.9840668538613</v>
      </c>
      <c r="C167" s="43">
        <f t="shared" si="9"/>
        <v>195.1873776480935</v>
      </c>
      <c r="D167" s="43">
        <f t="shared" si="10"/>
        <v>1781.796689205768</v>
      </c>
      <c r="E167" s="43">
        <f t="shared" si="11"/>
        <v>45063.173946336668</v>
      </c>
    </row>
    <row r="168" spans="1:5" x14ac:dyDescent="0.75">
      <c r="A168" s="42">
        <v>157</v>
      </c>
      <c r="B168" s="43">
        <f t="shared" si="8"/>
        <v>1976.9840668538613</v>
      </c>
      <c r="C168" s="43">
        <f t="shared" si="9"/>
        <v>187.76322477640281</v>
      </c>
      <c r="D168" s="43">
        <f t="shared" si="10"/>
        <v>1789.2208420774587</v>
      </c>
      <c r="E168" s="43">
        <f t="shared" si="11"/>
        <v>43273.953104259213</v>
      </c>
    </row>
    <row r="169" spans="1:5" x14ac:dyDescent="0.75">
      <c r="A169" s="42">
        <v>158</v>
      </c>
      <c r="B169" s="43">
        <f t="shared" si="8"/>
        <v>1976.9840668538613</v>
      </c>
      <c r="C169" s="43">
        <f t="shared" si="9"/>
        <v>180.30813793441339</v>
      </c>
      <c r="D169" s="43">
        <f t="shared" si="10"/>
        <v>1796.6759289194479</v>
      </c>
      <c r="E169" s="43">
        <f t="shared" si="11"/>
        <v>41477.277175339768</v>
      </c>
    </row>
    <row r="170" spans="1:5" x14ac:dyDescent="0.75">
      <c r="A170" s="42">
        <v>159</v>
      </c>
      <c r="B170" s="43">
        <f t="shared" si="8"/>
        <v>1976.9840668538613</v>
      </c>
      <c r="C170" s="43">
        <f t="shared" si="9"/>
        <v>172.82198823058238</v>
      </c>
      <c r="D170" s="43">
        <f t="shared" si="10"/>
        <v>1804.1620786232791</v>
      </c>
      <c r="E170" s="43">
        <f t="shared" si="11"/>
        <v>39673.115096716487</v>
      </c>
    </row>
    <row r="171" spans="1:5" x14ac:dyDescent="0.75">
      <c r="A171" s="42">
        <v>160</v>
      </c>
      <c r="B171" s="43">
        <f t="shared" si="8"/>
        <v>1976.9840668538613</v>
      </c>
      <c r="C171" s="43">
        <f t="shared" si="9"/>
        <v>165.30464623631869</v>
      </c>
      <c r="D171" s="43">
        <f t="shared" si="10"/>
        <v>1811.6794206175427</v>
      </c>
      <c r="E171" s="43">
        <f t="shared" si="11"/>
        <v>37861.435676098947</v>
      </c>
    </row>
    <row r="172" spans="1:5" x14ac:dyDescent="0.75">
      <c r="A172" s="42">
        <v>161</v>
      </c>
      <c r="B172" s="43">
        <f t="shared" si="8"/>
        <v>1976.9840668538613</v>
      </c>
      <c r="C172" s="43">
        <f t="shared" si="9"/>
        <v>157.75598198374561</v>
      </c>
      <c r="D172" s="43">
        <f t="shared" si="10"/>
        <v>1819.2280848701157</v>
      </c>
      <c r="E172" s="43">
        <f t="shared" si="11"/>
        <v>36042.207591228827</v>
      </c>
    </row>
    <row r="173" spans="1:5" x14ac:dyDescent="0.75">
      <c r="A173" s="42">
        <v>162</v>
      </c>
      <c r="B173" s="43">
        <f t="shared" si="8"/>
        <v>1976.9840668538613</v>
      </c>
      <c r="C173" s="43">
        <f t="shared" si="9"/>
        <v>150.17586496345345</v>
      </c>
      <c r="D173" s="43">
        <f t="shared" si="10"/>
        <v>1826.8082018904079</v>
      </c>
      <c r="E173" s="43">
        <f t="shared" si="11"/>
        <v>34215.399389338418</v>
      </c>
    </row>
    <row r="174" spans="1:5" x14ac:dyDescent="0.75">
      <c r="A174" s="42">
        <v>163</v>
      </c>
      <c r="B174" s="43">
        <f t="shared" si="8"/>
        <v>1976.9840668538613</v>
      </c>
      <c r="C174" s="43">
        <f t="shared" si="9"/>
        <v>142.5641641222434</v>
      </c>
      <c r="D174" s="43">
        <f t="shared" si="10"/>
        <v>1834.4199027316179</v>
      </c>
      <c r="E174" s="43">
        <f t="shared" si="11"/>
        <v>32380.9794866068</v>
      </c>
    </row>
    <row r="175" spans="1:5" x14ac:dyDescent="0.75">
      <c r="A175" s="42">
        <v>164</v>
      </c>
      <c r="B175" s="43">
        <f t="shared" si="8"/>
        <v>1976.9840668538613</v>
      </c>
      <c r="C175" s="43">
        <f t="shared" si="9"/>
        <v>134.92074786086167</v>
      </c>
      <c r="D175" s="43">
        <f t="shared" si="10"/>
        <v>1842.0633189929997</v>
      </c>
      <c r="E175" s="43">
        <f t="shared" si="11"/>
        <v>30538.916167613799</v>
      </c>
    </row>
    <row r="176" spans="1:5" x14ac:dyDescent="0.75">
      <c r="A176" s="42">
        <v>165</v>
      </c>
      <c r="B176" s="43">
        <f t="shared" si="8"/>
        <v>1976.9840668538613</v>
      </c>
      <c r="C176" s="43">
        <f t="shared" si="9"/>
        <v>127.24548403172417</v>
      </c>
      <c r="D176" s="43">
        <f t="shared" si="10"/>
        <v>1849.7385828221372</v>
      </c>
      <c r="E176" s="43">
        <f t="shared" si="11"/>
        <v>28689.177584791662</v>
      </c>
    </row>
    <row r="177" spans="1:5" x14ac:dyDescent="0.75">
      <c r="A177" s="42">
        <v>166</v>
      </c>
      <c r="B177" s="43">
        <f t="shared" si="8"/>
        <v>1976.9840668538613</v>
      </c>
      <c r="C177" s="43">
        <f t="shared" si="9"/>
        <v>119.53823993663194</v>
      </c>
      <c r="D177" s="43">
        <f t="shared" si="10"/>
        <v>1857.4458269172294</v>
      </c>
      <c r="E177" s="43">
        <f t="shared" si="11"/>
        <v>26831.731757874433</v>
      </c>
    </row>
    <row r="178" spans="1:5" x14ac:dyDescent="0.75">
      <c r="A178" s="42">
        <v>167</v>
      </c>
      <c r="B178" s="43">
        <f t="shared" si="8"/>
        <v>1976.9840668538613</v>
      </c>
      <c r="C178" s="43">
        <f t="shared" si="9"/>
        <v>111.79888232447682</v>
      </c>
      <c r="D178" s="43">
        <f t="shared" si="10"/>
        <v>1865.1851845293845</v>
      </c>
      <c r="E178" s="43">
        <f t="shared" si="11"/>
        <v>24966.546573345047</v>
      </c>
    </row>
    <row r="179" spans="1:5" x14ac:dyDescent="0.75">
      <c r="A179" s="42">
        <v>168</v>
      </c>
      <c r="B179" s="43">
        <f t="shared" si="8"/>
        <v>1976.9840668538613</v>
      </c>
      <c r="C179" s="43">
        <f t="shared" si="9"/>
        <v>104.0272773889377</v>
      </c>
      <c r="D179" s="43">
        <f t="shared" si="10"/>
        <v>1872.9567894649235</v>
      </c>
      <c r="E179" s="43">
        <f t="shared" si="11"/>
        <v>23093.589783880125</v>
      </c>
    </row>
    <row r="180" spans="1:5" x14ac:dyDescent="0.75">
      <c r="A180" s="42">
        <v>169</v>
      </c>
      <c r="B180" s="43">
        <f t="shared" si="8"/>
        <v>1976.9840668538613</v>
      </c>
      <c r="C180" s="43">
        <f t="shared" si="9"/>
        <v>96.223290766167182</v>
      </c>
      <c r="D180" s="43">
        <f t="shared" si="10"/>
        <v>1880.7607760876942</v>
      </c>
      <c r="E180" s="43">
        <f t="shared" si="11"/>
        <v>21212.829007792432</v>
      </c>
    </row>
    <row r="181" spans="1:5" x14ac:dyDescent="0.75">
      <c r="A181" s="42">
        <v>170</v>
      </c>
      <c r="B181" s="43">
        <f t="shared" si="8"/>
        <v>1976.9840668538613</v>
      </c>
      <c r="C181" s="43">
        <f t="shared" si="9"/>
        <v>88.386787532468475</v>
      </c>
      <c r="D181" s="43">
        <f t="shared" si="10"/>
        <v>1888.5972793213928</v>
      </c>
      <c r="E181" s="43">
        <f t="shared" si="11"/>
        <v>19324.231728471041</v>
      </c>
    </row>
    <row r="182" spans="1:5" x14ac:dyDescent="0.75">
      <c r="A182" s="42">
        <v>171</v>
      </c>
      <c r="B182" s="43">
        <f t="shared" si="8"/>
        <v>1976.9840668538613</v>
      </c>
      <c r="C182" s="43">
        <f t="shared" si="9"/>
        <v>80.51763220196267</v>
      </c>
      <c r="D182" s="43">
        <f t="shared" si="10"/>
        <v>1896.4664346518987</v>
      </c>
      <c r="E182" s="43">
        <f t="shared" si="11"/>
        <v>17427.765293819142</v>
      </c>
    </row>
    <row r="183" spans="1:5" x14ac:dyDescent="0.75">
      <c r="A183" s="42">
        <v>172</v>
      </c>
      <c r="B183" s="43">
        <f t="shared" si="8"/>
        <v>1976.9840668538613</v>
      </c>
      <c r="C183" s="43">
        <f t="shared" si="9"/>
        <v>72.615688724246425</v>
      </c>
      <c r="D183" s="43">
        <f t="shared" si="10"/>
        <v>1904.3683781296149</v>
      </c>
      <c r="E183" s="43">
        <f t="shared" si="11"/>
        <v>15523.396915689527</v>
      </c>
    </row>
    <row r="184" spans="1:5" x14ac:dyDescent="0.75">
      <c r="A184" s="42">
        <v>173</v>
      </c>
      <c r="B184" s="43">
        <f t="shared" si="8"/>
        <v>1976.9840668538613</v>
      </c>
      <c r="C184" s="43">
        <f t="shared" si="9"/>
        <v>64.680820482039692</v>
      </c>
      <c r="D184" s="43">
        <f t="shared" si="10"/>
        <v>1912.3032463718216</v>
      </c>
      <c r="E184" s="43">
        <f t="shared" si="11"/>
        <v>13611.093669317706</v>
      </c>
    </row>
    <row r="185" spans="1:5" x14ac:dyDescent="0.75">
      <c r="A185" s="42">
        <v>174</v>
      </c>
      <c r="B185" s="43">
        <f t="shared" si="8"/>
        <v>1976.9840668538613</v>
      </c>
      <c r="C185" s="43">
        <f t="shared" si="9"/>
        <v>56.712890288823779</v>
      </c>
      <c r="D185" s="43">
        <f t="shared" si="10"/>
        <v>1920.2711765650376</v>
      </c>
      <c r="E185" s="43">
        <f t="shared" si="11"/>
        <v>11690.822492752668</v>
      </c>
    </row>
    <row r="186" spans="1:5" x14ac:dyDescent="0.75">
      <c r="A186" s="42">
        <v>175</v>
      </c>
      <c r="B186" s="43">
        <f t="shared" si="8"/>
        <v>1976.9840668538613</v>
      </c>
      <c r="C186" s="43">
        <f t="shared" si="9"/>
        <v>48.71176038646945</v>
      </c>
      <c r="D186" s="43">
        <f t="shared" si="10"/>
        <v>1928.2723064673919</v>
      </c>
      <c r="E186" s="43">
        <f t="shared" si="11"/>
        <v>9762.5501862852761</v>
      </c>
    </row>
    <row r="187" spans="1:5" x14ac:dyDescent="0.75">
      <c r="A187" s="42">
        <v>176</v>
      </c>
      <c r="B187" s="43">
        <f t="shared" si="8"/>
        <v>1976.9840668538613</v>
      </c>
      <c r="C187" s="43">
        <f t="shared" si="9"/>
        <v>40.677292442855318</v>
      </c>
      <c r="D187" s="43">
        <f t="shared" si="10"/>
        <v>1936.306774411006</v>
      </c>
      <c r="E187" s="43">
        <f t="shared" si="11"/>
        <v>7826.2434118742704</v>
      </c>
    </row>
    <row r="188" spans="1:5" x14ac:dyDescent="0.75">
      <c r="A188" s="42">
        <v>177</v>
      </c>
      <c r="B188" s="43">
        <f t="shared" si="8"/>
        <v>1976.9840668538613</v>
      </c>
      <c r="C188" s="43">
        <f t="shared" si="9"/>
        <v>32.609347549476126</v>
      </c>
      <c r="D188" s="43">
        <f t="shared" si="10"/>
        <v>1944.3747193043853</v>
      </c>
      <c r="E188" s="43">
        <f t="shared" si="11"/>
        <v>5881.8686925698848</v>
      </c>
    </row>
    <row r="189" spans="1:5" x14ac:dyDescent="0.75">
      <c r="A189" s="42">
        <v>178</v>
      </c>
      <c r="B189" s="43">
        <f t="shared" si="8"/>
        <v>1976.9840668538613</v>
      </c>
      <c r="C189" s="43">
        <f t="shared" si="9"/>
        <v>24.50778621904119</v>
      </c>
      <c r="D189" s="43">
        <f t="shared" si="10"/>
        <v>1952.4762806348201</v>
      </c>
      <c r="E189" s="43">
        <f t="shared" si="11"/>
        <v>3929.392411935065</v>
      </c>
    </row>
    <row r="190" spans="1:5" x14ac:dyDescent="0.75">
      <c r="A190" s="42">
        <v>179</v>
      </c>
      <c r="B190" s="43">
        <f t="shared" si="8"/>
        <v>1976.9840668538613</v>
      </c>
      <c r="C190" s="43">
        <f t="shared" si="9"/>
        <v>16.37246838306277</v>
      </c>
      <c r="D190" s="43">
        <f t="shared" si="10"/>
        <v>1960.6115984707985</v>
      </c>
      <c r="E190" s="43">
        <f t="shared" si="11"/>
        <v>1968.7808134642664</v>
      </c>
    </row>
    <row r="191" spans="1:5" x14ac:dyDescent="0.75">
      <c r="A191" s="42">
        <v>180</v>
      </c>
      <c r="B191" s="43">
        <f t="shared" si="8"/>
        <v>1976.9840668538613</v>
      </c>
      <c r="C191" s="43">
        <f t="shared" si="9"/>
        <v>8.2032533894344439</v>
      </c>
      <c r="D191" s="43">
        <f t="shared" si="10"/>
        <v>1968.780813464427</v>
      </c>
      <c r="E191" s="43">
        <f t="shared" si="11"/>
        <v>-1.6052581486292183E-10</v>
      </c>
    </row>
  </sheetData>
  <dataValidations count="1">
    <dataValidation type="list" allowBlank="1" showInputMessage="1" showErrorMessage="1" errorTitle="Invalid Input" error="Must be a &quot;1&quot; or &quot;0&quot; only. Choose &quot;1&quot; when payments are due immediately, or &quot;0&quot; for when payments are due at the end of the period once the loan is obtained. " promptTitle="Designates when to be paid" prompt="1=Beg of period (starting immediately); _x000a_0(or omitted)=End of period (starting one period from now)" sqref="E4" xr:uid="{5AB61963-F1DE-49DE-9184-15BD65B8B6A2}">
      <formula1>"1, 0"</formula1>
    </dataValidation>
  </dataValidations>
  <pageMargins left="0.7" right="0.7" top="0.75" bottom="0.75" header="0.3" footer="0.3"/>
  <pageSetup orientation="portrait" horizontalDpi="4294967293" verticalDpi="0" r:id="rId1"/>
  <headerFooter>
    <oddFooter>&amp;L3793&amp;RFall 2022</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53B3F-B30B-4A9C-80E3-8CAA030552A2}">
  <sheetPr codeName="Sheet5"/>
  <dimension ref="A1:I371"/>
  <sheetViews>
    <sheetView workbookViewId="0">
      <pane ySplit="10" topLeftCell="A11" activePane="bottomLeft" state="frozen"/>
      <selection pane="bottomLeft"/>
    </sheetView>
  </sheetViews>
  <sheetFormatPr defaultRowHeight="14.75" x14ac:dyDescent="0.75"/>
  <cols>
    <col min="1" max="5" width="12.953125" customWidth="1"/>
    <col min="6" max="6" width="14.40625" bestFit="1" customWidth="1"/>
    <col min="8" max="8" width="33.7265625" style="46" customWidth="1"/>
    <col min="9" max="9" width="13.90625" bestFit="1" customWidth="1"/>
  </cols>
  <sheetData>
    <row r="1" spans="1:9" ht="26" x14ac:dyDescent="1.2">
      <c r="A1" s="37" t="s">
        <v>45</v>
      </c>
      <c r="B1" s="37"/>
      <c r="C1" s="37"/>
      <c r="D1" s="37"/>
      <c r="E1" s="37"/>
      <c r="F1" s="38"/>
    </row>
    <row r="3" spans="1:9" x14ac:dyDescent="0.75">
      <c r="A3" t="s">
        <v>30</v>
      </c>
      <c r="B3" s="44">
        <v>250000</v>
      </c>
      <c r="D3" t="s">
        <v>19</v>
      </c>
      <c r="E3" s="18">
        <v>12</v>
      </c>
    </row>
    <row r="4" spans="1:9" x14ac:dyDescent="0.75">
      <c r="A4" t="s">
        <v>31</v>
      </c>
      <c r="B4" s="24">
        <v>0.05</v>
      </c>
      <c r="D4" t="s">
        <v>24</v>
      </c>
      <c r="E4" s="18">
        <v>0</v>
      </c>
      <c r="I4" s="27"/>
    </row>
    <row r="5" spans="1:9" x14ac:dyDescent="0.75">
      <c r="A5" t="s">
        <v>32</v>
      </c>
      <c r="B5" s="18">
        <v>30</v>
      </c>
    </row>
    <row r="7" spans="1:9" x14ac:dyDescent="0.75">
      <c r="A7" t="s">
        <v>33</v>
      </c>
      <c r="B7" s="20">
        <f>-PMT($B$4/$E$3,$B$5*$E$3,$B$3,0,$E$4)</f>
        <v>1342.0540575303476</v>
      </c>
      <c r="D7" t="s">
        <v>40</v>
      </c>
      <c r="E7" s="47">
        <v>100</v>
      </c>
    </row>
    <row r="8" spans="1:9" x14ac:dyDescent="0.75">
      <c r="B8" s="27"/>
      <c r="C8" s="27"/>
      <c r="D8" s="27"/>
      <c r="E8" s="27"/>
      <c r="F8" s="27"/>
      <c r="I8" s="46"/>
    </row>
    <row r="9" spans="1:9" x14ac:dyDescent="0.75">
      <c r="A9" t="s">
        <v>34</v>
      </c>
      <c r="B9" s="27" cm="1">
        <f t="array" ref="B9">SUMIF($F$12:$F$371, "&gt;0", B12:B371) + IF(LOOKUP(2, 1/(F12:F371&gt;0), F12:F371)&gt;$B$7, $B$7, LOOKUP(2, 1/(F12:F371&gt;0), F12:F371))</f>
        <v>413603.17310852522</v>
      </c>
      <c r="C9" s="27">
        <f>SUMIF($C$12:$C$371, "&gt;0")</f>
        <v>194404.21695597743</v>
      </c>
      <c r="D9" s="27" cm="1">
        <f t="array" ref="D9">SUMIF($F$12:$F$371, "&gt;0", D12:D371) + IF(LOOKUP(2, 1/(F12:F371&gt;0), F12:F371)&gt;$B$7, $B$7-LOOKUP(2, 1/(C12:C371&gt;0), C12:C371), LOOKUP(2, 1/(F12:F371&gt;0), F12:F371)-LOOKUP(2, 1/(C12:C371&gt;0), C12:C371))</f>
        <v>219198.95615254529</v>
      </c>
      <c r="E9" s="27" cm="1">
        <f t="array" ref="E9">SUMIF($F$12:$F$371, "&gt;=0", E12:E371) + _xlfn.IFS(LOOKUP(2, 1/(F12:F371&gt;0), F12:F371)&gt;$B$7, LOOKUP(2, 1/(F12:F371&gt;0), F12:F371) - $B$7, LOOKUP(2, 1/(F12:F371&gt;0), F12:F371)&lt;$B$7, 0)</f>
        <v>30800</v>
      </c>
      <c r="F9" s="27"/>
      <c r="I9" s="46"/>
    </row>
    <row r="10" spans="1:9" ht="32.75" customHeight="1" x14ac:dyDescent="0.8">
      <c r="A10" s="40" t="s">
        <v>35</v>
      </c>
      <c r="B10" s="40" t="s">
        <v>36</v>
      </c>
      <c r="C10" s="40" t="s">
        <v>37</v>
      </c>
      <c r="D10" s="40" t="s">
        <v>38</v>
      </c>
      <c r="E10" s="40" t="s">
        <v>40</v>
      </c>
      <c r="F10" s="40" t="s">
        <v>39</v>
      </c>
    </row>
    <row r="11" spans="1:9" x14ac:dyDescent="0.75">
      <c r="F11" s="46">
        <f>B3</f>
        <v>250000</v>
      </c>
    </row>
    <row r="12" spans="1:9" x14ac:dyDescent="0.75">
      <c r="A12" s="42">
        <v>1</v>
      </c>
      <c r="B12" s="27">
        <f>$B$7</f>
        <v>1342.0540575303476</v>
      </c>
      <c r="C12" s="27" cm="1">
        <f t="array" ref="C12">_xlfn.IFS($E$4=1, 0, $E$4=0, $B$3*$B$4/$E$3)</f>
        <v>1041.6666666666667</v>
      </c>
      <c r="D12" s="27">
        <f>B12-C12</f>
        <v>300.38739086368082</v>
      </c>
      <c r="E12" s="27">
        <f>E7</f>
        <v>100</v>
      </c>
      <c r="F12" s="43">
        <f>B3-D12-E12</f>
        <v>249599.61260913633</v>
      </c>
    </row>
    <row r="13" spans="1:9" x14ac:dyDescent="0.75">
      <c r="A13" s="42">
        <v>2</v>
      </c>
      <c r="B13" s="43">
        <f t="shared" ref="B13:B76" si="0">$B$7</f>
        <v>1342.0540575303476</v>
      </c>
      <c r="C13" s="43">
        <f>$F12*$B$4/$E$3</f>
        <v>1039.9983858714015</v>
      </c>
      <c r="D13" s="43">
        <f>$B13-C13</f>
        <v>302.05567165894604</v>
      </c>
      <c r="E13" s="43">
        <f>$E$7</f>
        <v>100</v>
      </c>
      <c r="F13" s="43">
        <f>F12-D13-$E$7</f>
        <v>249197.55693747738</v>
      </c>
      <c r="G13" s="43"/>
    </row>
    <row r="14" spans="1:9" x14ac:dyDescent="0.75">
      <c r="A14" s="42">
        <v>3</v>
      </c>
      <c r="B14" s="43">
        <f t="shared" si="0"/>
        <v>1342.0540575303476</v>
      </c>
      <c r="C14" s="43">
        <f>$F13*$B$4/$E$3</f>
        <v>1038.3231539061558</v>
      </c>
      <c r="D14" s="43">
        <f t="shared" ref="D14:D77" si="1">$B14-C14</f>
        <v>303.7309036241918</v>
      </c>
      <c r="E14" s="43">
        <f t="shared" ref="E14:E77" si="2">$E$7</f>
        <v>100</v>
      </c>
      <c r="F14" s="43">
        <f t="shared" ref="F14:F77" si="3">F13-D14-$E$7</f>
        <v>248793.8260338532</v>
      </c>
      <c r="G14" s="43"/>
    </row>
    <row r="15" spans="1:9" x14ac:dyDescent="0.75">
      <c r="A15" s="42">
        <v>4</v>
      </c>
      <c r="B15" s="43">
        <f t="shared" si="0"/>
        <v>1342.0540575303476</v>
      </c>
      <c r="C15" s="43">
        <f>$F14*$B$4/$E$3</f>
        <v>1036.6409418077217</v>
      </c>
      <c r="D15" s="43">
        <f t="shared" si="1"/>
        <v>305.41311572262589</v>
      </c>
      <c r="E15" s="43">
        <f t="shared" si="2"/>
        <v>100</v>
      </c>
      <c r="F15" s="43">
        <f t="shared" si="3"/>
        <v>248388.41291813058</v>
      </c>
      <c r="G15" s="43"/>
    </row>
    <row r="16" spans="1:9" x14ac:dyDescent="0.75">
      <c r="A16" s="42">
        <v>5</v>
      </c>
      <c r="B16" s="43">
        <f t="shared" si="0"/>
        <v>1342.0540575303476</v>
      </c>
      <c r="C16" s="43">
        <f>$F15*$B$4/$E$3</f>
        <v>1034.9517204922108</v>
      </c>
      <c r="D16" s="43">
        <f t="shared" si="1"/>
        <v>307.10233703813674</v>
      </c>
      <c r="E16" s="43">
        <f t="shared" si="2"/>
        <v>100</v>
      </c>
      <c r="F16" s="43">
        <f t="shared" si="3"/>
        <v>247981.31058109243</v>
      </c>
      <c r="G16" s="43"/>
    </row>
    <row r="17" spans="1:7" x14ac:dyDescent="0.75">
      <c r="A17" s="42">
        <v>6</v>
      </c>
      <c r="B17" s="43">
        <f t="shared" si="0"/>
        <v>1342.0540575303476</v>
      </c>
      <c r="C17" s="43">
        <f>$F16*$B$4/$E$3</f>
        <v>1033.2554607545519</v>
      </c>
      <c r="D17" s="43">
        <f t="shared" si="1"/>
        <v>308.79859677579566</v>
      </c>
      <c r="E17" s="43">
        <f t="shared" si="2"/>
        <v>100</v>
      </c>
      <c r="F17" s="43">
        <f t="shared" si="3"/>
        <v>247572.51198431663</v>
      </c>
      <c r="G17" s="43"/>
    </row>
    <row r="18" spans="1:7" x14ac:dyDescent="0.75">
      <c r="A18" s="42">
        <v>7</v>
      </c>
      <c r="B18" s="43">
        <f t="shared" si="0"/>
        <v>1342.0540575303476</v>
      </c>
      <c r="C18" s="43">
        <f>$F17*$B$4/$E$3</f>
        <v>1031.5521332679862</v>
      </c>
      <c r="D18" s="43">
        <f t="shared" si="1"/>
        <v>310.5019242623614</v>
      </c>
      <c r="E18" s="43">
        <f t="shared" si="2"/>
        <v>100</v>
      </c>
      <c r="F18" s="43">
        <f t="shared" si="3"/>
        <v>247162.01006005428</v>
      </c>
      <c r="G18" s="43"/>
    </row>
    <row r="19" spans="1:7" x14ac:dyDescent="0.75">
      <c r="A19" s="42">
        <v>8</v>
      </c>
      <c r="B19" s="43">
        <f t="shared" si="0"/>
        <v>1342.0540575303476</v>
      </c>
      <c r="C19" s="43">
        <f>$F18*$B$4/$E$3</f>
        <v>1029.8417085835597</v>
      </c>
      <c r="D19" s="43">
        <f t="shared" si="1"/>
        <v>312.21234894678787</v>
      </c>
      <c r="E19" s="43">
        <f t="shared" si="2"/>
        <v>100</v>
      </c>
      <c r="F19" s="43">
        <f t="shared" si="3"/>
        <v>246749.7977111075</v>
      </c>
      <c r="G19" s="43"/>
    </row>
    <row r="20" spans="1:7" x14ac:dyDescent="0.75">
      <c r="A20" s="42">
        <v>9</v>
      </c>
      <c r="B20" s="43">
        <f t="shared" si="0"/>
        <v>1342.0540575303476</v>
      </c>
      <c r="C20" s="43">
        <f>$F19*$B$4/$E$3</f>
        <v>1028.1241571296148</v>
      </c>
      <c r="D20" s="43">
        <f t="shared" si="1"/>
        <v>313.92990040073278</v>
      </c>
      <c r="E20" s="43">
        <f t="shared" si="2"/>
        <v>100</v>
      </c>
      <c r="F20" s="43">
        <f t="shared" si="3"/>
        <v>246335.86781070678</v>
      </c>
      <c r="G20" s="43"/>
    </row>
    <row r="21" spans="1:7" x14ac:dyDescent="0.75">
      <c r="A21" s="42">
        <v>10</v>
      </c>
      <c r="B21" s="43">
        <f t="shared" si="0"/>
        <v>1342.0540575303476</v>
      </c>
      <c r="C21" s="43">
        <f>$F20*$B$4/$E$3</f>
        <v>1026.3994492112784</v>
      </c>
      <c r="D21" s="43">
        <f t="shared" si="1"/>
        <v>315.65460831906921</v>
      </c>
      <c r="E21" s="43">
        <f t="shared" si="2"/>
        <v>100</v>
      </c>
      <c r="F21" s="43">
        <f t="shared" si="3"/>
        <v>245920.21320238771</v>
      </c>
      <c r="G21" s="43"/>
    </row>
    <row r="22" spans="1:7" x14ac:dyDescent="0.75">
      <c r="A22" s="42">
        <v>11</v>
      </c>
      <c r="B22" s="43">
        <f t="shared" si="0"/>
        <v>1342.0540575303476</v>
      </c>
      <c r="C22" s="43">
        <f>$F21*$B$4/$E$3</f>
        <v>1024.6675550099487</v>
      </c>
      <c r="D22" s="43">
        <f t="shared" si="1"/>
        <v>317.38650252039884</v>
      </c>
      <c r="E22" s="43">
        <f t="shared" si="2"/>
        <v>100</v>
      </c>
      <c r="F22" s="43">
        <f t="shared" si="3"/>
        <v>245502.82669986732</v>
      </c>
      <c r="G22" s="43"/>
    </row>
    <row r="23" spans="1:7" x14ac:dyDescent="0.75">
      <c r="A23" s="42">
        <v>12</v>
      </c>
      <c r="B23" s="43">
        <f t="shared" si="0"/>
        <v>1342.0540575303476</v>
      </c>
      <c r="C23" s="43">
        <f>$F22*$B$4/$E$3</f>
        <v>1022.9284445827806</v>
      </c>
      <c r="D23" s="43">
        <f t="shared" si="1"/>
        <v>319.12561294756699</v>
      </c>
      <c r="E23" s="43">
        <f t="shared" si="2"/>
        <v>100</v>
      </c>
      <c r="F23" s="43">
        <f t="shared" si="3"/>
        <v>245083.70108691975</v>
      </c>
      <c r="G23" s="43"/>
    </row>
    <row r="24" spans="1:7" x14ac:dyDescent="0.75">
      <c r="A24" s="42">
        <v>13</v>
      </c>
      <c r="B24" s="43">
        <f t="shared" si="0"/>
        <v>1342.0540575303476</v>
      </c>
      <c r="C24" s="43">
        <f>$F23*$B$4/$E$3</f>
        <v>1021.1820878621656</v>
      </c>
      <c r="D24" s="43">
        <f t="shared" si="1"/>
        <v>320.87196966818192</v>
      </c>
      <c r="E24" s="43">
        <f t="shared" si="2"/>
        <v>100</v>
      </c>
      <c r="F24" s="43">
        <f t="shared" si="3"/>
        <v>244662.82911725156</v>
      </c>
      <c r="G24" s="43"/>
    </row>
    <row r="25" spans="1:7" x14ac:dyDescent="0.75">
      <c r="A25" s="42">
        <v>14</v>
      </c>
      <c r="B25" s="43">
        <f t="shared" si="0"/>
        <v>1342.0540575303476</v>
      </c>
      <c r="C25" s="43">
        <f>$F24*$B$4/$E$3</f>
        <v>1019.4284546552149</v>
      </c>
      <c r="D25" s="43">
        <f t="shared" si="1"/>
        <v>322.6256028751327</v>
      </c>
      <c r="E25" s="43">
        <f t="shared" si="2"/>
        <v>100</v>
      </c>
      <c r="F25" s="43">
        <f t="shared" si="3"/>
        <v>244240.20351437642</v>
      </c>
      <c r="G25" s="43"/>
    </row>
    <row r="26" spans="1:7" x14ac:dyDescent="0.75">
      <c r="A26" s="42">
        <v>15</v>
      </c>
      <c r="B26" s="43">
        <f t="shared" si="0"/>
        <v>1342.0540575303476</v>
      </c>
      <c r="C26" s="43">
        <f>$F25*$B$4/$E$3</f>
        <v>1017.6675146432352</v>
      </c>
      <c r="D26" s="43">
        <f t="shared" si="1"/>
        <v>324.38654288711234</v>
      </c>
      <c r="E26" s="43">
        <f t="shared" si="2"/>
        <v>100</v>
      </c>
      <c r="F26" s="43">
        <f t="shared" si="3"/>
        <v>243815.81697148932</v>
      </c>
      <c r="G26" s="43"/>
    </row>
    <row r="27" spans="1:7" x14ac:dyDescent="0.75">
      <c r="A27" s="42">
        <v>16</v>
      </c>
      <c r="B27" s="43">
        <f t="shared" si="0"/>
        <v>1342.0540575303476</v>
      </c>
      <c r="C27" s="43">
        <f>$F26*$B$4/$E$3</f>
        <v>1015.8992373812056</v>
      </c>
      <c r="D27" s="43">
        <f t="shared" si="1"/>
        <v>326.15482014914198</v>
      </c>
      <c r="E27" s="43">
        <f t="shared" si="2"/>
        <v>100</v>
      </c>
      <c r="F27" s="43">
        <f t="shared" si="3"/>
        <v>243389.66215134016</v>
      </c>
      <c r="G27" s="43"/>
    </row>
    <row r="28" spans="1:7" x14ac:dyDescent="0.75">
      <c r="A28" s="42">
        <v>17</v>
      </c>
      <c r="B28" s="43">
        <f t="shared" si="0"/>
        <v>1342.0540575303476</v>
      </c>
      <c r="C28" s="43">
        <f>$F27*$B$4/$E$3</f>
        <v>1014.1235922972506</v>
      </c>
      <c r="D28" s="43">
        <f t="shared" si="1"/>
        <v>327.93046523309692</v>
      </c>
      <c r="E28" s="43">
        <f t="shared" si="2"/>
        <v>100</v>
      </c>
      <c r="F28" s="43">
        <f t="shared" si="3"/>
        <v>242961.73168610706</v>
      </c>
      <c r="G28" s="43"/>
    </row>
    <row r="29" spans="1:7" x14ac:dyDescent="0.75">
      <c r="A29" s="42">
        <v>18</v>
      </c>
      <c r="B29" s="43">
        <f t="shared" si="0"/>
        <v>1342.0540575303476</v>
      </c>
      <c r="C29" s="43">
        <f>$F28*$B$4/$E$3</f>
        <v>1012.3405486921129</v>
      </c>
      <c r="D29" s="43">
        <f t="shared" si="1"/>
        <v>329.7135088382347</v>
      </c>
      <c r="E29" s="43">
        <f t="shared" si="2"/>
        <v>100</v>
      </c>
      <c r="F29" s="43">
        <f t="shared" si="3"/>
        <v>242532.01817726882</v>
      </c>
      <c r="G29" s="43"/>
    </row>
    <row r="30" spans="1:7" x14ac:dyDescent="0.75">
      <c r="A30" s="42">
        <v>19</v>
      </c>
      <c r="B30" s="43">
        <f t="shared" si="0"/>
        <v>1342.0540575303476</v>
      </c>
      <c r="C30" s="43">
        <f>$F29*$B$4/$E$3</f>
        <v>1010.5500757386202</v>
      </c>
      <c r="D30" s="43">
        <f t="shared" si="1"/>
        <v>331.50398179172737</v>
      </c>
      <c r="E30" s="43">
        <f t="shared" si="2"/>
        <v>100</v>
      </c>
      <c r="F30" s="43">
        <f t="shared" si="3"/>
        <v>242100.5141954771</v>
      </c>
      <c r="G30" s="43"/>
    </row>
    <row r="31" spans="1:7" x14ac:dyDescent="0.75">
      <c r="A31" s="42">
        <v>20</v>
      </c>
      <c r="B31" s="43">
        <f t="shared" si="0"/>
        <v>1342.0540575303476</v>
      </c>
      <c r="C31" s="43">
        <f>$F30*$B$4/$E$3</f>
        <v>1008.7521424811547</v>
      </c>
      <c r="D31" s="43">
        <f t="shared" si="1"/>
        <v>333.30191504919287</v>
      </c>
      <c r="E31" s="43">
        <f t="shared" si="2"/>
        <v>100</v>
      </c>
      <c r="F31" s="43">
        <f t="shared" si="3"/>
        <v>241667.21228042789</v>
      </c>
      <c r="G31" s="43"/>
    </row>
    <row r="32" spans="1:7" x14ac:dyDescent="0.75">
      <c r="A32" s="42">
        <v>21</v>
      </c>
      <c r="B32" s="43">
        <f t="shared" si="0"/>
        <v>1342.0540575303476</v>
      </c>
      <c r="C32" s="43">
        <f>$F31*$B$4/$E$3</f>
        <v>1006.9467178351164</v>
      </c>
      <c r="D32" s="43">
        <f t="shared" si="1"/>
        <v>335.10733969523119</v>
      </c>
      <c r="E32" s="43">
        <f t="shared" si="2"/>
        <v>100</v>
      </c>
      <c r="F32" s="43">
        <f t="shared" si="3"/>
        <v>241232.10494073265</v>
      </c>
      <c r="G32" s="43"/>
    </row>
    <row r="33" spans="1:7" x14ac:dyDescent="0.75">
      <c r="A33" s="42">
        <v>22</v>
      </c>
      <c r="B33" s="43">
        <f t="shared" si="0"/>
        <v>1342.0540575303476</v>
      </c>
      <c r="C33" s="43">
        <f>$F32*$B$4/$E$3</f>
        <v>1005.1337705863862</v>
      </c>
      <c r="D33" s="43">
        <f t="shared" si="1"/>
        <v>336.9202869439614</v>
      </c>
      <c r="E33" s="43">
        <f t="shared" si="2"/>
        <v>100</v>
      </c>
      <c r="F33" s="43">
        <f t="shared" si="3"/>
        <v>240795.18465378869</v>
      </c>
      <c r="G33" s="43"/>
    </row>
    <row r="34" spans="1:7" x14ac:dyDescent="0.75">
      <c r="A34" s="42">
        <v>23</v>
      </c>
      <c r="B34" s="43">
        <f t="shared" si="0"/>
        <v>1342.0540575303476</v>
      </c>
      <c r="C34" s="43">
        <f>$F33*$B$4/$E$3</f>
        <v>1003.3132693907863</v>
      </c>
      <c r="D34" s="43">
        <f t="shared" si="1"/>
        <v>338.74078813956123</v>
      </c>
      <c r="E34" s="43">
        <f t="shared" si="2"/>
        <v>100</v>
      </c>
      <c r="F34" s="43">
        <f t="shared" si="3"/>
        <v>240356.44386564914</v>
      </c>
      <c r="G34" s="43"/>
    </row>
    <row r="35" spans="1:7" x14ac:dyDescent="0.75">
      <c r="A35" s="42">
        <v>24</v>
      </c>
      <c r="B35" s="43">
        <f t="shared" si="0"/>
        <v>1342.0540575303476</v>
      </c>
      <c r="C35" s="43">
        <f>$F34*$B$4/$E$3</f>
        <v>1001.4851827735382</v>
      </c>
      <c r="D35" s="43">
        <f t="shared" si="1"/>
        <v>340.56887475680935</v>
      </c>
      <c r="E35" s="43">
        <f t="shared" si="2"/>
        <v>100</v>
      </c>
      <c r="F35" s="43">
        <f t="shared" si="3"/>
        <v>239915.87499089233</v>
      </c>
      <c r="G35" s="43"/>
    </row>
    <row r="36" spans="1:7" x14ac:dyDescent="0.75">
      <c r="A36" s="42">
        <v>25</v>
      </c>
      <c r="B36" s="43">
        <f t="shared" si="0"/>
        <v>1342.0540575303476</v>
      </c>
      <c r="C36" s="43">
        <f>$F35*$B$4/$E$3</f>
        <v>999.6494791287181</v>
      </c>
      <c r="D36" s="43">
        <f t="shared" si="1"/>
        <v>342.40457840162946</v>
      </c>
      <c r="E36" s="43">
        <f t="shared" si="2"/>
        <v>100</v>
      </c>
      <c r="F36" s="43">
        <f t="shared" si="3"/>
        <v>239473.47041249071</v>
      </c>
      <c r="G36" s="43"/>
    </row>
    <row r="37" spans="1:7" x14ac:dyDescent="0.75">
      <c r="A37" s="42">
        <v>26</v>
      </c>
      <c r="B37" s="43">
        <f t="shared" si="0"/>
        <v>1342.0540575303476</v>
      </c>
      <c r="C37" s="43">
        <f>$F36*$B$4/$E$3</f>
        <v>997.80612671871131</v>
      </c>
      <c r="D37" s="43">
        <f t="shared" si="1"/>
        <v>344.24793081163625</v>
      </c>
      <c r="E37" s="43">
        <f t="shared" si="2"/>
        <v>100</v>
      </c>
      <c r="F37" s="43">
        <f t="shared" si="3"/>
        <v>239029.22248167908</v>
      </c>
      <c r="G37" s="43"/>
    </row>
    <row r="38" spans="1:7" x14ac:dyDescent="0.75">
      <c r="A38" s="42">
        <v>27</v>
      </c>
      <c r="B38" s="43">
        <f t="shared" si="0"/>
        <v>1342.0540575303476</v>
      </c>
      <c r="C38" s="43">
        <f>$F37*$B$4/$E$3</f>
        <v>995.95509367366287</v>
      </c>
      <c r="D38" s="43">
        <f t="shared" si="1"/>
        <v>346.09896385668469</v>
      </c>
      <c r="E38" s="43">
        <f t="shared" si="2"/>
        <v>100</v>
      </c>
      <c r="F38" s="43">
        <f t="shared" si="3"/>
        <v>238583.12351782239</v>
      </c>
      <c r="G38" s="43"/>
    </row>
    <row r="39" spans="1:7" x14ac:dyDescent="0.75">
      <c r="A39" s="42">
        <v>28</v>
      </c>
      <c r="B39" s="43">
        <f t="shared" si="0"/>
        <v>1342.0540575303476</v>
      </c>
      <c r="C39" s="43">
        <f>$F38*$B$4/$E$3</f>
        <v>994.09634799092657</v>
      </c>
      <c r="D39" s="43">
        <f t="shared" si="1"/>
        <v>347.95770953942099</v>
      </c>
      <c r="E39" s="43">
        <f t="shared" si="2"/>
        <v>100</v>
      </c>
      <c r="F39" s="43">
        <f t="shared" si="3"/>
        <v>238135.16580828297</v>
      </c>
      <c r="G39" s="43"/>
    </row>
    <row r="40" spans="1:7" x14ac:dyDescent="0.75">
      <c r="A40" s="42">
        <v>29</v>
      </c>
      <c r="B40" s="43">
        <f t="shared" si="0"/>
        <v>1342.0540575303476</v>
      </c>
      <c r="C40" s="43">
        <f>$F39*$B$4/$E$3</f>
        <v>992.22985753451246</v>
      </c>
      <c r="D40" s="43">
        <f t="shared" si="1"/>
        <v>349.8241999958351</v>
      </c>
      <c r="E40" s="43">
        <f t="shared" si="2"/>
        <v>100</v>
      </c>
      <c r="F40" s="43">
        <f t="shared" si="3"/>
        <v>237685.34160828713</v>
      </c>
      <c r="G40" s="43"/>
    </row>
    <row r="41" spans="1:7" x14ac:dyDescent="0.75">
      <c r="A41" s="42">
        <v>30</v>
      </c>
      <c r="B41" s="43">
        <f t="shared" si="0"/>
        <v>1342.0540575303476</v>
      </c>
      <c r="C41" s="43">
        <f>$F40*$B$4/$E$3</f>
        <v>990.35559003452965</v>
      </c>
      <c r="D41" s="43">
        <f t="shared" si="1"/>
        <v>351.69846749581791</v>
      </c>
      <c r="E41" s="43">
        <f t="shared" si="2"/>
        <v>100</v>
      </c>
      <c r="F41" s="43">
        <f t="shared" si="3"/>
        <v>237233.6431407913</v>
      </c>
      <c r="G41" s="43"/>
    </row>
    <row r="42" spans="1:7" x14ac:dyDescent="0.75">
      <c r="A42" s="42">
        <v>31</v>
      </c>
      <c r="B42" s="43">
        <f t="shared" si="0"/>
        <v>1342.0540575303476</v>
      </c>
      <c r="C42" s="43">
        <f>$F41*$B$4/$E$3</f>
        <v>988.47351308663053</v>
      </c>
      <c r="D42" s="43">
        <f t="shared" si="1"/>
        <v>353.58054444371703</v>
      </c>
      <c r="E42" s="43">
        <f t="shared" si="2"/>
        <v>100</v>
      </c>
      <c r="F42" s="43">
        <f t="shared" si="3"/>
        <v>236780.06259634759</v>
      </c>
      <c r="G42" s="43"/>
    </row>
    <row r="43" spans="1:7" x14ac:dyDescent="0.75">
      <c r="A43" s="42">
        <v>32</v>
      </c>
      <c r="B43" s="43">
        <f t="shared" si="0"/>
        <v>1342.0540575303476</v>
      </c>
      <c r="C43" s="43">
        <f>$F42*$B$4/$E$3</f>
        <v>986.58359415144832</v>
      </c>
      <c r="D43" s="43">
        <f t="shared" si="1"/>
        <v>355.47046337889924</v>
      </c>
      <c r="E43" s="43">
        <f t="shared" si="2"/>
        <v>100</v>
      </c>
      <c r="F43" s="43">
        <f t="shared" si="3"/>
        <v>236324.59213296868</v>
      </c>
      <c r="G43" s="43"/>
    </row>
    <row r="44" spans="1:7" x14ac:dyDescent="0.75">
      <c r="A44" s="42">
        <v>33</v>
      </c>
      <c r="B44" s="43">
        <f t="shared" si="0"/>
        <v>1342.0540575303476</v>
      </c>
      <c r="C44" s="43">
        <f>$F43*$B$4/$E$3</f>
        <v>984.68580055403618</v>
      </c>
      <c r="D44" s="43">
        <f t="shared" si="1"/>
        <v>357.36825697631139</v>
      </c>
      <c r="E44" s="43">
        <f t="shared" si="2"/>
        <v>100</v>
      </c>
      <c r="F44" s="43">
        <f t="shared" si="3"/>
        <v>235867.22387599238</v>
      </c>
      <c r="G44" s="43"/>
    </row>
    <row r="45" spans="1:7" x14ac:dyDescent="0.75">
      <c r="A45" s="42">
        <v>34</v>
      </c>
      <c r="B45" s="43">
        <f t="shared" si="0"/>
        <v>1342.0540575303476</v>
      </c>
      <c r="C45" s="43">
        <f>$F44*$B$4/$E$3</f>
        <v>982.78009948330157</v>
      </c>
      <c r="D45" s="43">
        <f t="shared" si="1"/>
        <v>359.27395804704599</v>
      </c>
      <c r="E45" s="43">
        <f t="shared" si="2"/>
        <v>100</v>
      </c>
      <c r="F45" s="43">
        <f t="shared" si="3"/>
        <v>235407.94991794534</v>
      </c>
      <c r="G45" s="43"/>
    </row>
    <row r="46" spans="1:7" x14ac:dyDescent="0.75">
      <c r="A46" s="42">
        <v>35</v>
      </c>
      <c r="B46" s="43">
        <f t="shared" si="0"/>
        <v>1342.0540575303476</v>
      </c>
      <c r="C46" s="43">
        <f>$F45*$B$4/$E$3</f>
        <v>980.86645799143901</v>
      </c>
      <c r="D46" s="43">
        <f t="shared" si="1"/>
        <v>361.18759953890856</v>
      </c>
      <c r="E46" s="43">
        <f t="shared" si="2"/>
        <v>100</v>
      </c>
      <c r="F46" s="43">
        <f t="shared" si="3"/>
        <v>234946.76231840643</v>
      </c>
      <c r="G46" s="43"/>
    </row>
    <row r="47" spans="1:7" x14ac:dyDescent="0.75">
      <c r="A47" s="42">
        <v>36</v>
      </c>
      <c r="B47" s="43">
        <f t="shared" si="0"/>
        <v>1342.0540575303476</v>
      </c>
      <c r="C47" s="43">
        <f>$F46*$B$4/$E$3</f>
        <v>978.94484299336011</v>
      </c>
      <c r="D47" s="43">
        <f t="shared" si="1"/>
        <v>363.10921453698745</v>
      </c>
      <c r="E47" s="43">
        <f t="shared" si="2"/>
        <v>100</v>
      </c>
      <c r="F47" s="43">
        <f t="shared" si="3"/>
        <v>234483.65310386944</v>
      </c>
      <c r="G47" s="43"/>
    </row>
    <row r="48" spans="1:7" x14ac:dyDescent="0.75">
      <c r="A48" s="42">
        <v>37</v>
      </c>
      <c r="B48" s="43">
        <f t="shared" si="0"/>
        <v>1342.0540575303476</v>
      </c>
      <c r="C48" s="43">
        <f>$F47*$B$4/$E$3</f>
        <v>977.01522126612269</v>
      </c>
      <c r="D48" s="43">
        <f t="shared" si="1"/>
        <v>365.03883626422487</v>
      </c>
      <c r="E48" s="43">
        <f t="shared" si="2"/>
        <v>100</v>
      </c>
      <c r="F48" s="43">
        <f t="shared" si="3"/>
        <v>234018.61426760521</v>
      </c>
      <c r="G48" s="43"/>
    </row>
    <row r="49" spans="1:7" x14ac:dyDescent="0.75">
      <c r="A49" s="42">
        <v>38</v>
      </c>
      <c r="B49" s="43">
        <f t="shared" si="0"/>
        <v>1342.0540575303476</v>
      </c>
      <c r="C49" s="43">
        <f>$F48*$B$4/$E$3</f>
        <v>975.07755944835515</v>
      </c>
      <c r="D49" s="43">
        <f t="shared" si="1"/>
        <v>366.97649808199242</v>
      </c>
      <c r="E49" s="43">
        <f t="shared" si="2"/>
        <v>100</v>
      </c>
      <c r="F49" s="43">
        <f t="shared" si="3"/>
        <v>233551.63776952322</v>
      </c>
      <c r="G49" s="43"/>
    </row>
    <row r="50" spans="1:7" x14ac:dyDescent="0.75">
      <c r="A50" s="42">
        <v>39</v>
      </c>
      <c r="B50" s="43">
        <f t="shared" si="0"/>
        <v>1342.0540575303476</v>
      </c>
      <c r="C50" s="43">
        <f>$F49*$B$4/$E$3</f>
        <v>973.13182403968005</v>
      </c>
      <c r="D50" s="43">
        <f t="shared" si="1"/>
        <v>368.92223349066751</v>
      </c>
      <c r="E50" s="43">
        <f t="shared" si="2"/>
        <v>100</v>
      </c>
      <c r="F50" s="43">
        <f t="shared" si="3"/>
        <v>233082.71553603254</v>
      </c>
      <c r="G50" s="43"/>
    </row>
    <row r="51" spans="1:7" x14ac:dyDescent="0.75">
      <c r="A51" s="42">
        <v>40</v>
      </c>
      <c r="B51" s="43">
        <f t="shared" si="0"/>
        <v>1342.0540575303476</v>
      </c>
      <c r="C51" s="43">
        <f>$F50*$B$4/$E$3</f>
        <v>971.17798140013565</v>
      </c>
      <c r="D51" s="43">
        <f t="shared" si="1"/>
        <v>370.87607613021191</v>
      </c>
      <c r="E51" s="43">
        <f t="shared" si="2"/>
        <v>100</v>
      </c>
      <c r="F51" s="43">
        <f t="shared" si="3"/>
        <v>232611.83945990232</v>
      </c>
      <c r="G51" s="43"/>
    </row>
    <row r="52" spans="1:7" x14ac:dyDescent="0.75">
      <c r="A52" s="42">
        <v>41</v>
      </c>
      <c r="B52" s="43">
        <f t="shared" si="0"/>
        <v>1342.0540575303476</v>
      </c>
      <c r="C52" s="43">
        <f>$F51*$B$4/$E$3</f>
        <v>969.21599774959304</v>
      </c>
      <c r="D52" s="43">
        <f t="shared" si="1"/>
        <v>372.83805978075452</v>
      </c>
      <c r="E52" s="43">
        <f t="shared" si="2"/>
        <v>100</v>
      </c>
      <c r="F52" s="43">
        <f t="shared" si="3"/>
        <v>232139.00140012157</v>
      </c>
      <c r="G52" s="43"/>
    </row>
    <row r="53" spans="1:7" x14ac:dyDescent="0.75">
      <c r="A53" s="42">
        <v>42</v>
      </c>
      <c r="B53" s="43">
        <f t="shared" si="0"/>
        <v>1342.0540575303476</v>
      </c>
      <c r="C53" s="43">
        <f>$F52*$B$4/$E$3</f>
        <v>967.24583916717336</v>
      </c>
      <c r="D53" s="43">
        <f t="shared" si="1"/>
        <v>374.80821836317421</v>
      </c>
      <c r="E53" s="43">
        <f t="shared" si="2"/>
        <v>100</v>
      </c>
      <c r="F53" s="43">
        <f t="shared" si="3"/>
        <v>231664.1931817584</v>
      </c>
      <c r="G53" s="43"/>
    </row>
    <row r="54" spans="1:7" x14ac:dyDescent="0.75">
      <c r="A54" s="42">
        <v>43</v>
      </c>
      <c r="B54" s="43">
        <f t="shared" si="0"/>
        <v>1342.0540575303476</v>
      </c>
      <c r="C54" s="43">
        <f>$F53*$B$4/$E$3</f>
        <v>965.26747159066008</v>
      </c>
      <c r="D54" s="43">
        <f t="shared" si="1"/>
        <v>376.78658593968748</v>
      </c>
      <c r="E54" s="43">
        <f t="shared" si="2"/>
        <v>100</v>
      </c>
      <c r="F54" s="43">
        <f t="shared" si="3"/>
        <v>231187.4065958187</v>
      </c>
      <c r="G54" s="43"/>
    </row>
    <row r="55" spans="1:7" x14ac:dyDescent="0.75">
      <c r="A55" s="42">
        <v>44</v>
      </c>
      <c r="B55" s="43">
        <f t="shared" si="0"/>
        <v>1342.0540575303476</v>
      </c>
      <c r="C55" s="43">
        <f>$F54*$B$4/$E$3</f>
        <v>963.2808608159113</v>
      </c>
      <c r="D55" s="43">
        <f t="shared" si="1"/>
        <v>378.77319671443627</v>
      </c>
      <c r="E55" s="43">
        <f t="shared" si="2"/>
        <v>100</v>
      </c>
      <c r="F55" s="43">
        <f t="shared" si="3"/>
        <v>230708.63339910426</v>
      </c>
      <c r="G55" s="43"/>
    </row>
    <row r="56" spans="1:7" x14ac:dyDescent="0.75">
      <c r="A56" s="42">
        <v>45</v>
      </c>
      <c r="B56" s="43">
        <f t="shared" si="0"/>
        <v>1342.0540575303476</v>
      </c>
      <c r="C56" s="43">
        <f>$F55*$B$4/$E$3</f>
        <v>961.28597249626785</v>
      </c>
      <c r="D56" s="43">
        <f t="shared" si="1"/>
        <v>380.76808503407972</v>
      </c>
      <c r="E56" s="43">
        <f t="shared" si="2"/>
        <v>100</v>
      </c>
      <c r="F56" s="43">
        <f t="shared" si="3"/>
        <v>230227.86531407019</v>
      </c>
      <c r="G56" s="43"/>
    </row>
    <row r="57" spans="1:7" x14ac:dyDescent="0.75">
      <c r="A57" s="42">
        <v>46</v>
      </c>
      <c r="B57" s="43">
        <f t="shared" si="0"/>
        <v>1342.0540575303476</v>
      </c>
      <c r="C57" s="43">
        <f>$F56*$B$4/$E$3</f>
        <v>959.2827721419593</v>
      </c>
      <c r="D57" s="43">
        <f t="shared" si="1"/>
        <v>382.77128538838826</v>
      </c>
      <c r="E57" s="43">
        <f t="shared" si="2"/>
        <v>100</v>
      </c>
      <c r="F57" s="43">
        <f t="shared" si="3"/>
        <v>229745.09402868181</v>
      </c>
      <c r="G57" s="43"/>
    </row>
    <row r="58" spans="1:7" x14ac:dyDescent="0.75">
      <c r="A58" s="42">
        <v>47</v>
      </c>
      <c r="B58" s="43">
        <f t="shared" si="0"/>
        <v>1342.0540575303476</v>
      </c>
      <c r="C58" s="43">
        <f>$F57*$B$4/$E$3</f>
        <v>957.27122511950756</v>
      </c>
      <c r="D58" s="43">
        <f t="shared" si="1"/>
        <v>384.78283241084</v>
      </c>
      <c r="E58" s="43">
        <f t="shared" si="2"/>
        <v>100</v>
      </c>
      <c r="F58" s="43">
        <f t="shared" si="3"/>
        <v>229260.31119627098</v>
      </c>
      <c r="G58" s="43"/>
    </row>
    <row r="59" spans="1:7" x14ac:dyDescent="0.75">
      <c r="A59" s="42">
        <v>48</v>
      </c>
      <c r="B59" s="43">
        <f t="shared" si="0"/>
        <v>1342.0540575303476</v>
      </c>
      <c r="C59" s="43">
        <f>$F58*$B$4/$E$3</f>
        <v>955.25129665112911</v>
      </c>
      <c r="D59" s="43">
        <f t="shared" si="1"/>
        <v>386.80276087921845</v>
      </c>
      <c r="E59" s="43">
        <f t="shared" si="2"/>
        <v>100</v>
      </c>
      <c r="F59" s="43">
        <f t="shared" si="3"/>
        <v>228773.50843539176</v>
      </c>
      <c r="G59" s="43"/>
    </row>
    <row r="60" spans="1:7" x14ac:dyDescent="0.75">
      <c r="A60" s="42">
        <v>49</v>
      </c>
      <c r="B60" s="43">
        <f t="shared" si="0"/>
        <v>1342.0540575303476</v>
      </c>
      <c r="C60" s="43">
        <f>$F59*$B$4/$E$3</f>
        <v>953.22295181413244</v>
      </c>
      <c r="D60" s="43">
        <f t="shared" si="1"/>
        <v>388.83110571621512</v>
      </c>
      <c r="E60" s="43">
        <f t="shared" si="2"/>
        <v>100</v>
      </c>
      <c r="F60" s="43">
        <f t="shared" si="3"/>
        <v>228284.67732967556</v>
      </c>
      <c r="G60" s="43"/>
    </row>
    <row r="61" spans="1:7" x14ac:dyDescent="0.75">
      <c r="A61" s="42">
        <v>50</v>
      </c>
      <c r="B61" s="43">
        <f t="shared" si="0"/>
        <v>1342.0540575303476</v>
      </c>
      <c r="C61" s="43">
        <f>$F60*$B$4/$E$3</f>
        <v>951.18615554031487</v>
      </c>
      <c r="D61" s="43">
        <f t="shared" si="1"/>
        <v>390.86790199003269</v>
      </c>
      <c r="E61" s="43">
        <f t="shared" si="2"/>
        <v>100</v>
      </c>
      <c r="F61" s="43">
        <f t="shared" si="3"/>
        <v>227793.80942768551</v>
      </c>
      <c r="G61" s="43"/>
    </row>
    <row r="62" spans="1:7" x14ac:dyDescent="0.75">
      <c r="A62" s="42">
        <v>51</v>
      </c>
      <c r="B62" s="43">
        <f t="shared" si="0"/>
        <v>1342.0540575303476</v>
      </c>
      <c r="C62" s="43">
        <f>$F61*$B$4/$E$3</f>
        <v>949.14087261535633</v>
      </c>
      <c r="D62" s="43">
        <f t="shared" si="1"/>
        <v>392.91318491499123</v>
      </c>
      <c r="E62" s="43">
        <f t="shared" si="2"/>
        <v>100</v>
      </c>
      <c r="F62" s="43">
        <f t="shared" si="3"/>
        <v>227300.89624277051</v>
      </c>
      <c r="G62" s="43"/>
    </row>
    <row r="63" spans="1:7" x14ac:dyDescent="0.75">
      <c r="A63" s="42">
        <v>52</v>
      </c>
      <c r="B63" s="43">
        <f t="shared" si="0"/>
        <v>1342.0540575303476</v>
      </c>
      <c r="C63" s="43">
        <f>$F62*$B$4/$E$3</f>
        <v>947.08706767821059</v>
      </c>
      <c r="D63" s="43">
        <f t="shared" si="1"/>
        <v>394.96698985213698</v>
      </c>
      <c r="E63" s="43">
        <f t="shared" si="2"/>
        <v>100</v>
      </c>
      <c r="F63" s="43">
        <f t="shared" si="3"/>
        <v>226805.92925291837</v>
      </c>
      <c r="G63" s="43"/>
    </row>
    <row r="64" spans="1:7" x14ac:dyDescent="0.75">
      <c r="A64" s="42">
        <v>53</v>
      </c>
      <c r="B64" s="43">
        <f t="shared" si="0"/>
        <v>1342.0540575303476</v>
      </c>
      <c r="C64" s="43">
        <f>$F63*$B$4/$E$3</f>
        <v>945.02470522049327</v>
      </c>
      <c r="D64" s="43">
        <f t="shared" si="1"/>
        <v>397.02935230985429</v>
      </c>
      <c r="E64" s="43">
        <f t="shared" si="2"/>
        <v>100</v>
      </c>
      <c r="F64" s="43">
        <f t="shared" si="3"/>
        <v>226308.89990060852</v>
      </c>
      <c r="G64" s="43"/>
    </row>
    <row r="65" spans="1:7" x14ac:dyDescent="0.75">
      <c r="A65" s="42">
        <v>54</v>
      </c>
      <c r="B65" s="43">
        <f t="shared" si="0"/>
        <v>1342.0540575303476</v>
      </c>
      <c r="C65" s="43">
        <f>$F64*$B$4/$E$3</f>
        <v>942.95374958586888</v>
      </c>
      <c r="D65" s="43">
        <f t="shared" si="1"/>
        <v>399.10030794447869</v>
      </c>
      <c r="E65" s="43">
        <f t="shared" si="2"/>
        <v>100</v>
      </c>
      <c r="F65" s="43">
        <f t="shared" si="3"/>
        <v>225809.79959266403</v>
      </c>
      <c r="G65" s="43"/>
    </row>
    <row r="66" spans="1:7" x14ac:dyDescent="0.75">
      <c r="A66" s="42">
        <v>55</v>
      </c>
      <c r="B66" s="43">
        <f t="shared" si="0"/>
        <v>1342.0540575303476</v>
      </c>
      <c r="C66" s="43">
        <f>$F65*$B$4/$E$3</f>
        <v>940.87416496943354</v>
      </c>
      <c r="D66" s="43">
        <f t="shared" si="1"/>
        <v>401.17989256091403</v>
      </c>
      <c r="E66" s="43">
        <f t="shared" si="2"/>
        <v>100</v>
      </c>
      <c r="F66" s="43">
        <f t="shared" si="3"/>
        <v>225308.61970010313</v>
      </c>
      <c r="G66" s="43"/>
    </row>
    <row r="67" spans="1:7" x14ac:dyDescent="0.75">
      <c r="A67" s="42">
        <v>56</v>
      </c>
      <c r="B67" s="43">
        <f t="shared" si="0"/>
        <v>1342.0540575303476</v>
      </c>
      <c r="C67" s="43">
        <f>$F66*$B$4/$E$3</f>
        <v>938.78591541709648</v>
      </c>
      <c r="D67" s="43">
        <f t="shared" si="1"/>
        <v>403.26814211325109</v>
      </c>
      <c r="E67" s="43">
        <f t="shared" si="2"/>
        <v>100</v>
      </c>
      <c r="F67" s="43">
        <f t="shared" si="3"/>
        <v>224805.35155798987</v>
      </c>
      <c r="G67" s="43"/>
    </row>
    <row r="68" spans="1:7" x14ac:dyDescent="0.75">
      <c r="A68" s="42">
        <v>57</v>
      </c>
      <c r="B68" s="43">
        <f t="shared" si="0"/>
        <v>1342.0540575303476</v>
      </c>
      <c r="C68" s="43">
        <f>$F67*$B$4/$E$3</f>
        <v>936.68896482495791</v>
      </c>
      <c r="D68" s="43">
        <f t="shared" si="1"/>
        <v>405.36509270538966</v>
      </c>
      <c r="E68" s="43">
        <f t="shared" si="2"/>
        <v>100</v>
      </c>
      <c r="F68" s="43">
        <f t="shared" si="3"/>
        <v>224299.98646528448</v>
      </c>
      <c r="G68" s="43"/>
    </row>
    <row r="69" spans="1:7" x14ac:dyDescent="0.75">
      <c r="A69" s="42">
        <v>58</v>
      </c>
      <c r="B69" s="43">
        <f t="shared" si="0"/>
        <v>1342.0540575303476</v>
      </c>
      <c r="C69" s="43">
        <f>$F68*$B$4/$E$3</f>
        <v>934.58327693868534</v>
      </c>
      <c r="D69" s="43">
        <f t="shared" si="1"/>
        <v>407.47078059166222</v>
      </c>
      <c r="E69" s="43">
        <f t="shared" si="2"/>
        <v>100</v>
      </c>
      <c r="F69" s="43">
        <f t="shared" si="3"/>
        <v>223792.51568469283</v>
      </c>
      <c r="G69" s="43"/>
    </row>
    <row r="70" spans="1:7" x14ac:dyDescent="0.75">
      <c r="A70" s="42">
        <v>59</v>
      </c>
      <c r="B70" s="43">
        <f t="shared" si="0"/>
        <v>1342.0540575303476</v>
      </c>
      <c r="C70" s="43">
        <f>$F69*$B$4/$E$3</f>
        <v>932.46881535288685</v>
      </c>
      <c r="D70" s="43">
        <f t="shared" si="1"/>
        <v>409.58524217746071</v>
      </c>
      <c r="E70" s="43">
        <f t="shared" si="2"/>
        <v>100</v>
      </c>
      <c r="F70" s="43">
        <f t="shared" si="3"/>
        <v>223282.93044251538</v>
      </c>
      <c r="G70" s="43"/>
    </row>
    <row r="71" spans="1:7" x14ac:dyDescent="0.75">
      <c r="A71" s="42">
        <v>60</v>
      </c>
      <c r="B71" s="43">
        <f t="shared" si="0"/>
        <v>1342.0540575303476</v>
      </c>
      <c r="C71" s="43">
        <f>$F70*$B$4/$E$3</f>
        <v>930.34554351048075</v>
      </c>
      <c r="D71" s="43">
        <f t="shared" si="1"/>
        <v>411.70851401986681</v>
      </c>
      <c r="E71" s="43">
        <f t="shared" si="2"/>
        <v>100</v>
      </c>
      <c r="F71" s="43">
        <f t="shared" si="3"/>
        <v>222771.22192849551</v>
      </c>
      <c r="G71" s="43"/>
    </row>
    <row r="72" spans="1:7" x14ac:dyDescent="0.75">
      <c r="A72" s="42">
        <v>61</v>
      </c>
      <c r="B72" s="43">
        <f t="shared" si="0"/>
        <v>1342.0540575303476</v>
      </c>
      <c r="C72" s="43">
        <f>$F71*$B$4/$E$3</f>
        <v>928.21342470206457</v>
      </c>
      <c r="D72" s="43">
        <f t="shared" si="1"/>
        <v>413.84063282828299</v>
      </c>
      <c r="E72" s="43">
        <f t="shared" si="2"/>
        <v>100</v>
      </c>
      <c r="F72" s="43">
        <f t="shared" si="3"/>
        <v>222257.38129566723</v>
      </c>
      <c r="G72" s="43"/>
    </row>
    <row r="73" spans="1:7" x14ac:dyDescent="0.75">
      <c r="A73" s="42">
        <v>62</v>
      </c>
      <c r="B73" s="43">
        <f t="shared" si="0"/>
        <v>1342.0540575303476</v>
      </c>
      <c r="C73" s="43">
        <f>$F72*$B$4/$E$3</f>
        <v>926.07242206528019</v>
      </c>
      <c r="D73" s="43">
        <f t="shared" si="1"/>
        <v>415.98163546506737</v>
      </c>
      <c r="E73" s="43">
        <f t="shared" si="2"/>
        <v>100</v>
      </c>
      <c r="F73" s="43">
        <f t="shared" si="3"/>
        <v>221741.39966020218</v>
      </c>
      <c r="G73" s="43"/>
    </row>
    <row r="74" spans="1:7" x14ac:dyDescent="0.75">
      <c r="A74" s="42">
        <v>63</v>
      </c>
      <c r="B74" s="43">
        <f t="shared" si="0"/>
        <v>1342.0540575303476</v>
      </c>
      <c r="C74" s="43">
        <f>$F73*$B$4/$E$3</f>
        <v>923.92249858417574</v>
      </c>
      <c r="D74" s="43">
        <f t="shared" si="1"/>
        <v>418.13155894617182</v>
      </c>
      <c r="E74" s="43">
        <f t="shared" si="2"/>
        <v>100</v>
      </c>
      <c r="F74" s="43">
        <f t="shared" si="3"/>
        <v>221223.26810125602</v>
      </c>
      <c r="G74" s="43"/>
    </row>
    <row r="75" spans="1:7" x14ac:dyDescent="0.75">
      <c r="A75" s="42">
        <v>64</v>
      </c>
      <c r="B75" s="43">
        <f t="shared" si="0"/>
        <v>1342.0540575303476</v>
      </c>
      <c r="C75" s="43">
        <f>$F74*$B$4/$E$3</f>
        <v>921.76361708856678</v>
      </c>
      <c r="D75" s="43">
        <f t="shared" si="1"/>
        <v>420.29044044178079</v>
      </c>
      <c r="E75" s="43">
        <f t="shared" si="2"/>
        <v>100</v>
      </c>
      <c r="F75" s="43">
        <f t="shared" si="3"/>
        <v>220702.97766081424</v>
      </c>
      <c r="G75" s="43"/>
    </row>
    <row r="76" spans="1:7" x14ac:dyDescent="0.75">
      <c r="A76" s="42">
        <v>65</v>
      </c>
      <c r="B76" s="43">
        <f t="shared" si="0"/>
        <v>1342.0540575303476</v>
      </c>
      <c r="C76" s="43">
        <f>$F75*$B$4/$E$3</f>
        <v>919.59574025339271</v>
      </c>
      <c r="D76" s="43">
        <f t="shared" si="1"/>
        <v>422.45831727695486</v>
      </c>
      <c r="E76" s="43">
        <f t="shared" si="2"/>
        <v>100</v>
      </c>
      <c r="F76" s="43">
        <f t="shared" si="3"/>
        <v>220180.51934353728</v>
      </c>
      <c r="G76" s="43"/>
    </row>
    <row r="77" spans="1:7" x14ac:dyDescent="0.75">
      <c r="A77" s="42">
        <v>66</v>
      </c>
      <c r="B77" s="43">
        <f t="shared" ref="B77:B140" si="4">$B$7</f>
        <v>1342.0540575303476</v>
      </c>
      <c r="C77" s="43">
        <f>$F76*$B$4/$E$3</f>
        <v>917.41883059807208</v>
      </c>
      <c r="D77" s="43">
        <f t="shared" si="1"/>
        <v>424.63522693227549</v>
      </c>
      <c r="E77" s="43">
        <f t="shared" si="2"/>
        <v>100</v>
      </c>
      <c r="F77" s="43">
        <f t="shared" si="3"/>
        <v>219655.88411660501</v>
      </c>
      <c r="G77" s="43"/>
    </row>
    <row r="78" spans="1:7" x14ac:dyDescent="0.75">
      <c r="A78" s="42">
        <v>67</v>
      </c>
      <c r="B78" s="43">
        <f t="shared" si="4"/>
        <v>1342.0540575303476</v>
      </c>
      <c r="C78" s="43">
        <f>$F77*$B$4/$E$3</f>
        <v>915.23285048585421</v>
      </c>
      <c r="D78" s="43">
        <f t="shared" ref="D78:D141" si="5">$B78-C78</f>
        <v>426.82120704449335</v>
      </c>
      <c r="E78" s="43">
        <f t="shared" ref="E78:E141" si="6">$E$7</f>
        <v>100</v>
      </c>
      <c r="F78" s="43">
        <f t="shared" ref="F78:F141" si="7">F77-D78-$E$7</f>
        <v>219129.06290956051</v>
      </c>
      <c r="G78" s="43"/>
    </row>
    <row r="79" spans="1:7" x14ac:dyDescent="0.75">
      <c r="A79" s="42">
        <v>68</v>
      </c>
      <c r="B79" s="43">
        <f t="shared" si="4"/>
        <v>1342.0540575303476</v>
      </c>
      <c r="C79" s="43">
        <f>$F78*$B$4/$E$3</f>
        <v>913.03776212316882</v>
      </c>
      <c r="D79" s="43">
        <f t="shared" si="5"/>
        <v>429.01629540717875</v>
      </c>
      <c r="E79" s="43">
        <f t="shared" si="6"/>
        <v>100</v>
      </c>
      <c r="F79" s="43">
        <f t="shared" si="7"/>
        <v>218600.04661415334</v>
      </c>
      <c r="G79" s="43"/>
    </row>
    <row r="80" spans="1:7" x14ac:dyDescent="0.75">
      <c r="A80" s="42">
        <v>69</v>
      </c>
      <c r="B80" s="43">
        <f t="shared" si="4"/>
        <v>1342.0540575303476</v>
      </c>
      <c r="C80" s="43">
        <f>$F79*$B$4/$E$3</f>
        <v>910.83352755897238</v>
      </c>
      <c r="D80" s="43">
        <f t="shared" si="5"/>
        <v>431.22052997137519</v>
      </c>
      <c r="E80" s="43">
        <f t="shared" si="6"/>
        <v>100</v>
      </c>
      <c r="F80" s="43">
        <f t="shared" si="7"/>
        <v>218068.82608418196</v>
      </c>
      <c r="G80" s="43"/>
    </row>
    <row r="81" spans="1:7" x14ac:dyDescent="0.75">
      <c r="A81" s="42">
        <v>70</v>
      </c>
      <c r="B81" s="43">
        <f t="shared" si="4"/>
        <v>1342.0540575303476</v>
      </c>
      <c r="C81" s="43">
        <f>$F80*$B$4/$E$3</f>
        <v>908.62010868409152</v>
      </c>
      <c r="D81" s="43">
        <f t="shared" si="5"/>
        <v>433.43394884625604</v>
      </c>
      <c r="E81" s="43">
        <f t="shared" si="6"/>
        <v>100</v>
      </c>
      <c r="F81" s="43">
        <f t="shared" si="7"/>
        <v>217535.39213533571</v>
      </c>
      <c r="G81" s="43"/>
    </row>
    <row r="82" spans="1:7" x14ac:dyDescent="0.75">
      <c r="A82" s="42">
        <v>71</v>
      </c>
      <c r="B82" s="43">
        <f t="shared" si="4"/>
        <v>1342.0540575303476</v>
      </c>
      <c r="C82" s="43">
        <f>$F81*$B$4/$E$3</f>
        <v>906.39746723056544</v>
      </c>
      <c r="D82" s="43">
        <f t="shared" si="5"/>
        <v>435.65659029978212</v>
      </c>
      <c r="E82" s="43">
        <f t="shared" si="6"/>
        <v>100</v>
      </c>
      <c r="F82" s="43">
        <f t="shared" si="7"/>
        <v>216999.73554503595</v>
      </c>
      <c r="G82" s="43"/>
    </row>
    <row r="83" spans="1:7" x14ac:dyDescent="0.75">
      <c r="A83" s="42">
        <v>72</v>
      </c>
      <c r="B83" s="43">
        <f t="shared" si="4"/>
        <v>1342.0540575303476</v>
      </c>
      <c r="C83" s="43">
        <f>$F82*$B$4/$E$3</f>
        <v>904.16556477098311</v>
      </c>
      <c r="D83" s="43">
        <f t="shared" si="5"/>
        <v>437.88849275936445</v>
      </c>
      <c r="E83" s="43">
        <f t="shared" si="6"/>
        <v>100</v>
      </c>
      <c r="F83" s="43">
        <f t="shared" si="7"/>
        <v>216461.84705227657</v>
      </c>
      <c r="G83" s="43"/>
    </row>
    <row r="84" spans="1:7" x14ac:dyDescent="0.75">
      <c r="A84" s="42">
        <v>73</v>
      </c>
      <c r="B84" s="43">
        <f t="shared" si="4"/>
        <v>1342.0540575303476</v>
      </c>
      <c r="C84" s="43">
        <f>$F83*$B$4/$E$3</f>
        <v>901.92436271781901</v>
      </c>
      <c r="D84" s="43">
        <f t="shared" si="5"/>
        <v>440.12969481252856</v>
      </c>
      <c r="E84" s="43">
        <f t="shared" si="6"/>
        <v>100</v>
      </c>
      <c r="F84" s="43">
        <f t="shared" si="7"/>
        <v>215921.71735746405</v>
      </c>
      <c r="G84" s="43"/>
    </row>
    <row r="85" spans="1:7" x14ac:dyDescent="0.75">
      <c r="A85" s="42">
        <v>74</v>
      </c>
      <c r="B85" s="43">
        <f t="shared" si="4"/>
        <v>1342.0540575303476</v>
      </c>
      <c r="C85" s="43">
        <f>$F84*$B$4/$E$3</f>
        <v>899.67382232276702</v>
      </c>
      <c r="D85" s="43">
        <f t="shared" si="5"/>
        <v>442.38023520758054</v>
      </c>
      <c r="E85" s="43">
        <f t="shared" si="6"/>
        <v>100</v>
      </c>
      <c r="F85" s="43">
        <f t="shared" si="7"/>
        <v>215379.33712225646</v>
      </c>
      <c r="G85" s="43"/>
    </row>
    <row r="86" spans="1:7" x14ac:dyDescent="0.75">
      <c r="A86" s="42">
        <v>75</v>
      </c>
      <c r="B86" s="43">
        <f t="shared" si="4"/>
        <v>1342.0540575303476</v>
      </c>
      <c r="C86" s="43">
        <f>$F85*$B$4/$E$3</f>
        <v>897.41390467606868</v>
      </c>
      <c r="D86" s="43">
        <f t="shared" si="5"/>
        <v>444.64015285427888</v>
      </c>
      <c r="E86" s="43">
        <f t="shared" si="6"/>
        <v>100</v>
      </c>
      <c r="F86" s="43">
        <f t="shared" si="7"/>
        <v>214834.69696940217</v>
      </c>
      <c r="G86" s="43"/>
    </row>
    <row r="87" spans="1:7" x14ac:dyDescent="0.75">
      <c r="A87" s="42">
        <v>76</v>
      </c>
      <c r="B87" s="43">
        <f t="shared" si="4"/>
        <v>1342.0540575303476</v>
      </c>
      <c r="C87" s="43">
        <f>$F86*$B$4/$E$3</f>
        <v>895.1445707058424</v>
      </c>
      <c r="D87" s="43">
        <f t="shared" si="5"/>
        <v>446.90948682450517</v>
      </c>
      <c r="E87" s="43">
        <f t="shared" si="6"/>
        <v>100</v>
      </c>
      <c r="F87" s="43">
        <f t="shared" si="7"/>
        <v>214287.78748257767</v>
      </c>
      <c r="G87" s="43"/>
    </row>
    <row r="88" spans="1:7" x14ac:dyDescent="0.75">
      <c r="A88" s="42">
        <v>77</v>
      </c>
      <c r="B88" s="43">
        <f t="shared" si="4"/>
        <v>1342.0540575303476</v>
      </c>
      <c r="C88" s="43">
        <f>$F87*$B$4/$E$3</f>
        <v>892.86578117740703</v>
      </c>
      <c r="D88" s="43">
        <f t="shared" si="5"/>
        <v>449.18827635294053</v>
      </c>
      <c r="E88" s="43">
        <f t="shared" si="6"/>
        <v>100</v>
      </c>
      <c r="F88" s="43">
        <f t="shared" si="7"/>
        <v>213738.59920622472</v>
      </c>
      <c r="G88" s="43"/>
    </row>
    <row r="89" spans="1:7" x14ac:dyDescent="0.75">
      <c r="A89" s="42">
        <v>78</v>
      </c>
      <c r="B89" s="43">
        <f t="shared" si="4"/>
        <v>1342.0540575303476</v>
      </c>
      <c r="C89" s="43">
        <f>$F88*$B$4/$E$3</f>
        <v>890.57749669260318</v>
      </c>
      <c r="D89" s="43">
        <f t="shared" si="5"/>
        <v>451.47656083774439</v>
      </c>
      <c r="E89" s="43">
        <f t="shared" si="6"/>
        <v>100</v>
      </c>
      <c r="F89" s="43">
        <f t="shared" si="7"/>
        <v>213187.12264538699</v>
      </c>
      <c r="G89" s="43"/>
    </row>
    <row r="90" spans="1:7" x14ac:dyDescent="0.75">
      <c r="A90" s="42">
        <v>79</v>
      </c>
      <c r="B90" s="43">
        <f t="shared" si="4"/>
        <v>1342.0540575303476</v>
      </c>
      <c r="C90" s="43">
        <f>$F89*$B$4/$E$3</f>
        <v>888.27967768911242</v>
      </c>
      <c r="D90" s="43">
        <f t="shared" si="5"/>
        <v>453.77437984123515</v>
      </c>
      <c r="E90" s="43">
        <f t="shared" si="6"/>
        <v>100</v>
      </c>
      <c r="F90" s="43">
        <f t="shared" si="7"/>
        <v>212633.34826554576</v>
      </c>
      <c r="G90" s="43"/>
    </row>
    <row r="91" spans="1:7" x14ac:dyDescent="0.75">
      <c r="A91" s="42">
        <v>80</v>
      </c>
      <c r="B91" s="43">
        <f t="shared" si="4"/>
        <v>1342.0540575303476</v>
      </c>
      <c r="C91" s="43">
        <f>$F90*$B$4/$E$3</f>
        <v>885.97228443977417</v>
      </c>
      <c r="D91" s="43">
        <f t="shared" si="5"/>
        <v>456.08177309057339</v>
      </c>
      <c r="E91" s="43">
        <f t="shared" si="6"/>
        <v>100</v>
      </c>
      <c r="F91" s="43">
        <f t="shared" si="7"/>
        <v>212077.26649245518</v>
      </c>
      <c r="G91" s="43"/>
    </row>
    <row r="92" spans="1:7" x14ac:dyDescent="0.75">
      <c r="A92" s="42">
        <v>81</v>
      </c>
      <c r="B92" s="43">
        <f t="shared" si="4"/>
        <v>1342.0540575303476</v>
      </c>
      <c r="C92" s="43">
        <f>$F91*$B$4/$E$3</f>
        <v>883.65527705189663</v>
      </c>
      <c r="D92" s="43">
        <f t="shared" si="5"/>
        <v>458.39878047845093</v>
      </c>
      <c r="E92" s="43">
        <f t="shared" si="6"/>
        <v>100</v>
      </c>
      <c r="F92" s="43">
        <f t="shared" si="7"/>
        <v>211518.86771197672</v>
      </c>
      <c r="G92" s="43"/>
    </row>
    <row r="93" spans="1:7" x14ac:dyDescent="0.75">
      <c r="A93" s="42">
        <v>82</v>
      </c>
      <c r="B93" s="43">
        <f t="shared" si="4"/>
        <v>1342.0540575303476</v>
      </c>
      <c r="C93" s="43">
        <f>$F92*$B$4/$E$3</f>
        <v>881.32861546656977</v>
      </c>
      <c r="D93" s="43">
        <f t="shared" si="5"/>
        <v>460.72544206377779</v>
      </c>
      <c r="E93" s="43">
        <f t="shared" si="6"/>
        <v>100</v>
      </c>
      <c r="F93" s="43">
        <f t="shared" si="7"/>
        <v>210958.14226991293</v>
      </c>
      <c r="G93" s="43"/>
    </row>
    <row r="94" spans="1:7" x14ac:dyDescent="0.75">
      <c r="A94" s="42">
        <v>83</v>
      </c>
      <c r="B94" s="43">
        <f t="shared" si="4"/>
        <v>1342.0540575303476</v>
      </c>
      <c r="C94" s="43">
        <f>$F93*$B$4/$E$3</f>
        <v>878.99225945797059</v>
      </c>
      <c r="D94" s="43">
        <f t="shared" si="5"/>
        <v>463.06179807237697</v>
      </c>
      <c r="E94" s="43">
        <f t="shared" si="6"/>
        <v>100</v>
      </c>
      <c r="F94" s="43">
        <f t="shared" si="7"/>
        <v>210395.08047184054</v>
      </c>
      <c r="G94" s="43"/>
    </row>
    <row r="95" spans="1:7" x14ac:dyDescent="0.75">
      <c r="A95" s="42">
        <v>84</v>
      </c>
      <c r="B95" s="43">
        <f t="shared" si="4"/>
        <v>1342.0540575303476</v>
      </c>
      <c r="C95" s="43">
        <f>$F94*$B$4/$E$3</f>
        <v>876.64616863266895</v>
      </c>
      <c r="D95" s="43">
        <f t="shared" si="5"/>
        <v>465.40788889767862</v>
      </c>
      <c r="E95" s="43">
        <f t="shared" si="6"/>
        <v>100</v>
      </c>
      <c r="F95" s="43">
        <f t="shared" si="7"/>
        <v>209829.67258294288</v>
      </c>
      <c r="G95" s="43"/>
    </row>
    <row r="96" spans="1:7" x14ac:dyDescent="0.75">
      <c r="A96" s="42">
        <v>85</v>
      </c>
      <c r="B96" s="43">
        <f t="shared" si="4"/>
        <v>1342.0540575303476</v>
      </c>
      <c r="C96" s="43">
        <f>$F95*$B$4/$E$3</f>
        <v>874.29030242892861</v>
      </c>
      <c r="D96" s="43">
        <f t="shared" si="5"/>
        <v>467.76375510141895</v>
      </c>
      <c r="E96" s="43">
        <f t="shared" si="6"/>
        <v>100</v>
      </c>
      <c r="F96" s="43">
        <f t="shared" si="7"/>
        <v>209261.90882784146</v>
      </c>
      <c r="G96" s="43"/>
    </row>
    <row r="97" spans="1:7" x14ac:dyDescent="0.75">
      <c r="A97" s="42">
        <v>86</v>
      </c>
      <c r="B97" s="43">
        <f t="shared" si="4"/>
        <v>1342.0540575303476</v>
      </c>
      <c r="C97" s="43">
        <f>$F96*$B$4/$E$3</f>
        <v>871.92462011600617</v>
      </c>
      <c r="D97" s="43">
        <f t="shared" si="5"/>
        <v>470.1294374143414</v>
      </c>
      <c r="E97" s="43">
        <f t="shared" si="6"/>
        <v>100</v>
      </c>
      <c r="F97" s="43">
        <f t="shared" si="7"/>
        <v>208691.77939042711</v>
      </c>
      <c r="G97" s="43"/>
    </row>
    <row r="98" spans="1:7" x14ac:dyDescent="0.75">
      <c r="A98" s="42">
        <v>87</v>
      </c>
      <c r="B98" s="43">
        <f t="shared" si="4"/>
        <v>1342.0540575303476</v>
      </c>
      <c r="C98" s="43">
        <f>$F97*$B$4/$E$3</f>
        <v>869.54908079344625</v>
      </c>
      <c r="D98" s="43">
        <f t="shared" si="5"/>
        <v>472.50497673690131</v>
      </c>
      <c r="E98" s="43">
        <f t="shared" si="6"/>
        <v>100</v>
      </c>
      <c r="F98" s="43">
        <f t="shared" si="7"/>
        <v>208119.2744136902</v>
      </c>
      <c r="G98" s="43"/>
    </row>
    <row r="99" spans="1:7" x14ac:dyDescent="0.75">
      <c r="A99" s="42">
        <v>88</v>
      </c>
      <c r="B99" s="43">
        <f t="shared" si="4"/>
        <v>1342.0540575303476</v>
      </c>
      <c r="C99" s="43">
        <f>$F98*$B$4/$E$3</f>
        <v>867.16364339037591</v>
      </c>
      <c r="D99" s="43">
        <f t="shared" si="5"/>
        <v>474.89041413997165</v>
      </c>
      <c r="E99" s="43">
        <f t="shared" si="6"/>
        <v>100</v>
      </c>
      <c r="F99" s="43">
        <f t="shared" si="7"/>
        <v>207544.38399955022</v>
      </c>
      <c r="G99" s="43"/>
    </row>
    <row r="100" spans="1:7" x14ac:dyDescent="0.75">
      <c r="A100" s="42">
        <v>89</v>
      </c>
      <c r="B100" s="43">
        <f t="shared" si="4"/>
        <v>1342.0540575303476</v>
      </c>
      <c r="C100" s="43">
        <f>$F99*$B$4/$E$3</f>
        <v>864.76826666479258</v>
      </c>
      <c r="D100" s="43">
        <f t="shared" si="5"/>
        <v>477.28579086555499</v>
      </c>
      <c r="E100" s="43">
        <f t="shared" si="6"/>
        <v>100</v>
      </c>
      <c r="F100" s="43">
        <f t="shared" si="7"/>
        <v>206967.09820868468</v>
      </c>
      <c r="G100" s="43"/>
    </row>
    <row r="101" spans="1:7" x14ac:dyDescent="0.75">
      <c r="A101" s="42">
        <v>90</v>
      </c>
      <c r="B101" s="43">
        <f t="shared" si="4"/>
        <v>1342.0540575303476</v>
      </c>
      <c r="C101" s="43">
        <f>$F100*$B$4/$E$3</f>
        <v>862.36290920285285</v>
      </c>
      <c r="D101" s="43">
        <f t="shared" si="5"/>
        <v>479.69114832749472</v>
      </c>
      <c r="E101" s="43">
        <f t="shared" si="6"/>
        <v>100</v>
      </c>
      <c r="F101" s="43">
        <f t="shared" si="7"/>
        <v>206387.40706035719</v>
      </c>
      <c r="G101" s="43"/>
    </row>
    <row r="102" spans="1:7" x14ac:dyDescent="0.75">
      <c r="A102" s="42">
        <v>91</v>
      </c>
      <c r="B102" s="43">
        <f t="shared" si="4"/>
        <v>1342.0540575303476</v>
      </c>
      <c r="C102" s="43">
        <f>$F101*$B$4/$E$3</f>
        <v>859.94752941815511</v>
      </c>
      <c r="D102" s="43">
        <f t="shared" si="5"/>
        <v>482.10652811219245</v>
      </c>
      <c r="E102" s="43">
        <f t="shared" si="6"/>
        <v>100</v>
      </c>
      <c r="F102" s="43">
        <f t="shared" si="7"/>
        <v>205805.30053224499</v>
      </c>
      <c r="G102" s="43"/>
    </row>
    <row r="103" spans="1:7" x14ac:dyDescent="0.75">
      <c r="A103" s="42">
        <v>92</v>
      </c>
      <c r="B103" s="43">
        <f t="shared" si="4"/>
        <v>1342.0540575303476</v>
      </c>
      <c r="C103" s="43">
        <f>$F102*$B$4/$E$3</f>
        <v>857.52208555102095</v>
      </c>
      <c r="D103" s="43">
        <f t="shared" si="5"/>
        <v>484.53197197932661</v>
      </c>
      <c r="E103" s="43">
        <f t="shared" si="6"/>
        <v>100</v>
      </c>
      <c r="F103" s="43">
        <f t="shared" si="7"/>
        <v>205220.76856026566</v>
      </c>
      <c r="G103" s="43"/>
    </row>
    <row r="104" spans="1:7" x14ac:dyDescent="0.75">
      <c r="A104" s="42">
        <v>93</v>
      </c>
      <c r="B104" s="43">
        <f t="shared" si="4"/>
        <v>1342.0540575303476</v>
      </c>
      <c r="C104" s="43">
        <f>$F103*$B$4/$E$3</f>
        <v>855.08653566777366</v>
      </c>
      <c r="D104" s="43">
        <f t="shared" si="5"/>
        <v>486.9675218625739</v>
      </c>
      <c r="E104" s="43">
        <f t="shared" si="6"/>
        <v>100</v>
      </c>
      <c r="F104" s="43">
        <f t="shared" si="7"/>
        <v>204633.80103840309</v>
      </c>
      <c r="G104" s="43"/>
    </row>
    <row r="105" spans="1:7" x14ac:dyDescent="0.75">
      <c r="A105" s="42">
        <v>94</v>
      </c>
      <c r="B105" s="43">
        <f t="shared" si="4"/>
        <v>1342.0540575303476</v>
      </c>
      <c r="C105" s="43">
        <f>$F104*$B$4/$E$3</f>
        <v>852.64083766001295</v>
      </c>
      <c r="D105" s="43">
        <f t="shared" si="5"/>
        <v>489.41321987033461</v>
      </c>
      <c r="E105" s="43">
        <f t="shared" si="6"/>
        <v>100</v>
      </c>
      <c r="F105" s="43">
        <f t="shared" si="7"/>
        <v>204044.38781853276</v>
      </c>
      <c r="G105" s="43"/>
    </row>
    <row r="106" spans="1:7" x14ac:dyDescent="0.75">
      <c r="A106" s="42">
        <v>95</v>
      </c>
      <c r="B106" s="43">
        <f t="shared" si="4"/>
        <v>1342.0540575303476</v>
      </c>
      <c r="C106" s="43">
        <f>$F105*$B$4/$E$3</f>
        <v>850.18494924388654</v>
      </c>
      <c r="D106" s="43">
        <f t="shared" si="5"/>
        <v>491.86910828646103</v>
      </c>
      <c r="E106" s="43">
        <f t="shared" si="6"/>
        <v>100</v>
      </c>
      <c r="F106" s="43">
        <f t="shared" si="7"/>
        <v>203452.51871024631</v>
      </c>
      <c r="G106" s="43"/>
    </row>
    <row r="107" spans="1:7" x14ac:dyDescent="0.75">
      <c r="A107" s="42">
        <v>96</v>
      </c>
      <c r="B107" s="43">
        <f t="shared" si="4"/>
        <v>1342.0540575303476</v>
      </c>
      <c r="C107" s="43">
        <f>$F106*$B$4/$E$3</f>
        <v>847.71882795935971</v>
      </c>
      <c r="D107" s="43">
        <f t="shared" si="5"/>
        <v>494.33522957098785</v>
      </c>
      <c r="E107" s="43">
        <f t="shared" si="6"/>
        <v>100</v>
      </c>
      <c r="F107" s="43">
        <f t="shared" si="7"/>
        <v>202858.18348067533</v>
      </c>
      <c r="G107" s="43"/>
    </row>
    <row r="108" spans="1:7" x14ac:dyDescent="0.75">
      <c r="A108" s="42">
        <v>97</v>
      </c>
      <c r="B108" s="43">
        <f t="shared" si="4"/>
        <v>1342.0540575303476</v>
      </c>
      <c r="C108" s="43">
        <f>$F107*$B$4/$E$3</f>
        <v>845.24243116948071</v>
      </c>
      <c r="D108" s="43">
        <f t="shared" si="5"/>
        <v>496.81162636086685</v>
      </c>
      <c r="E108" s="43">
        <f t="shared" si="6"/>
        <v>100</v>
      </c>
      <c r="F108" s="43">
        <f t="shared" si="7"/>
        <v>202261.37185431446</v>
      </c>
      <c r="G108" s="43"/>
    </row>
    <row r="109" spans="1:7" x14ac:dyDescent="0.75">
      <c r="A109" s="42">
        <v>98</v>
      </c>
      <c r="B109" s="43">
        <f t="shared" si="4"/>
        <v>1342.0540575303476</v>
      </c>
      <c r="C109" s="43">
        <f>$F108*$B$4/$E$3</f>
        <v>842.75571605964376</v>
      </c>
      <c r="D109" s="43">
        <f t="shared" si="5"/>
        <v>499.2983414707038</v>
      </c>
      <c r="E109" s="43">
        <f t="shared" si="6"/>
        <v>100</v>
      </c>
      <c r="F109" s="43">
        <f t="shared" si="7"/>
        <v>201662.07351284375</v>
      </c>
      <c r="G109" s="43"/>
    </row>
    <row r="110" spans="1:7" x14ac:dyDescent="0.75">
      <c r="A110" s="42">
        <v>99</v>
      </c>
      <c r="B110" s="43">
        <f t="shared" si="4"/>
        <v>1342.0540575303476</v>
      </c>
      <c r="C110" s="43">
        <f>$F109*$B$4/$E$3</f>
        <v>840.25863963684913</v>
      </c>
      <c r="D110" s="43">
        <f t="shared" si="5"/>
        <v>501.79541789349844</v>
      </c>
      <c r="E110" s="43">
        <f t="shared" si="6"/>
        <v>100</v>
      </c>
      <c r="F110" s="43">
        <f t="shared" si="7"/>
        <v>201060.27809495025</v>
      </c>
      <c r="G110" s="43"/>
    </row>
    <row r="111" spans="1:7" x14ac:dyDescent="0.75">
      <c r="A111" s="42">
        <v>100</v>
      </c>
      <c r="B111" s="43">
        <f t="shared" si="4"/>
        <v>1342.0540575303476</v>
      </c>
      <c r="C111" s="43">
        <f>$F110*$B$4/$E$3</f>
        <v>837.75115872895947</v>
      </c>
      <c r="D111" s="43">
        <f t="shared" si="5"/>
        <v>504.3028988013881</v>
      </c>
      <c r="E111" s="43">
        <f t="shared" si="6"/>
        <v>100</v>
      </c>
      <c r="F111" s="43">
        <f t="shared" si="7"/>
        <v>200455.97519614885</v>
      </c>
      <c r="G111" s="43"/>
    </row>
    <row r="112" spans="1:7" x14ac:dyDescent="0.75">
      <c r="A112" s="42">
        <v>101</v>
      </c>
      <c r="B112" s="43">
        <f t="shared" si="4"/>
        <v>1342.0540575303476</v>
      </c>
      <c r="C112" s="43">
        <f>$F111*$B$4/$E$3</f>
        <v>835.23322998395361</v>
      </c>
      <c r="D112" s="43">
        <f t="shared" si="5"/>
        <v>506.82082754639396</v>
      </c>
      <c r="E112" s="43">
        <f t="shared" si="6"/>
        <v>100</v>
      </c>
      <c r="F112" s="43">
        <f t="shared" si="7"/>
        <v>199849.15436860247</v>
      </c>
      <c r="G112" s="43"/>
    </row>
    <row r="113" spans="1:7" x14ac:dyDescent="0.75">
      <c r="A113" s="42">
        <v>102</v>
      </c>
      <c r="B113" s="43">
        <f t="shared" si="4"/>
        <v>1342.0540575303476</v>
      </c>
      <c r="C113" s="43">
        <f>$F112*$B$4/$E$3</f>
        <v>832.70480986917698</v>
      </c>
      <c r="D113" s="43">
        <f t="shared" si="5"/>
        <v>509.34924766117058</v>
      </c>
      <c r="E113" s="43">
        <f t="shared" si="6"/>
        <v>100</v>
      </c>
      <c r="F113" s="43">
        <f t="shared" si="7"/>
        <v>199239.80512094131</v>
      </c>
      <c r="G113" s="43"/>
    </row>
    <row r="114" spans="1:7" x14ac:dyDescent="0.75">
      <c r="A114" s="42">
        <v>103</v>
      </c>
      <c r="B114" s="43">
        <f t="shared" si="4"/>
        <v>1342.0540575303476</v>
      </c>
      <c r="C114" s="43">
        <f>$F113*$B$4/$E$3</f>
        <v>830.16585467058883</v>
      </c>
      <c r="D114" s="43">
        <f t="shared" si="5"/>
        <v>511.88820285975874</v>
      </c>
      <c r="E114" s="43">
        <f t="shared" si="6"/>
        <v>100</v>
      </c>
      <c r="F114" s="43">
        <f t="shared" si="7"/>
        <v>198627.91691808155</v>
      </c>
      <c r="G114" s="43"/>
    </row>
    <row r="115" spans="1:7" x14ac:dyDescent="0.75">
      <c r="A115" s="42">
        <v>104</v>
      </c>
      <c r="B115" s="43">
        <f t="shared" si="4"/>
        <v>1342.0540575303476</v>
      </c>
      <c r="C115" s="43">
        <f>$F114*$B$4/$E$3</f>
        <v>827.61632049200659</v>
      </c>
      <c r="D115" s="43">
        <f t="shared" si="5"/>
        <v>514.43773703834097</v>
      </c>
      <c r="E115" s="43">
        <f t="shared" si="6"/>
        <v>100</v>
      </c>
      <c r="F115" s="43">
        <f t="shared" si="7"/>
        <v>198013.47918104322</v>
      </c>
      <c r="G115" s="43"/>
    </row>
    <row r="116" spans="1:7" x14ac:dyDescent="0.75">
      <c r="A116" s="42">
        <v>105</v>
      </c>
      <c r="B116" s="43">
        <f t="shared" si="4"/>
        <v>1342.0540575303476</v>
      </c>
      <c r="C116" s="43">
        <f>$F115*$B$4/$E$3</f>
        <v>825.05616325434676</v>
      </c>
      <c r="D116" s="43">
        <f t="shared" si="5"/>
        <v>516.99789427600081</v>
      </c>
      <c r="E116" s="43">
        <f t="shared" si="6"/>
        <v>100</v>
      </c>
      <c r="F116" s="43">
        <f t="shared" si="7"/>
        <v>197396.48128676723</v>
      </c>
      <c r="G116" s="43"/>
    </row>
    <row r="117" spans="1:7" x14ac:dyDescent="0.75">
      <c r="A117" s="42">
        <v>106</v>
      </c>
      <c r="B117" s="43">
        <f t="shared" si="4"/>
        <v>1342.0540575303476</v>
      </c>
      <c r="C117" s="43">
        <f>$F116*$B$4/$E$3</f>
        <v>822.48533869486346</v>
      </c>
      <c r="D117" s="43">
        <f t="shared" si="5"/>
        <v>519.56871883548411</v>
      </c>
      <c r="E117" s="43">
        <f t="shared" si="6"/>
        <v>100</v>
      </c>
      <c r="F117" s="43">
        <f t="shared" si="7"/>
        <v>196776.91256793175</v>
      </c>
      <c r="G117" s="43"/>
    </row>
    <row r="118" spans="1:7" x14ac:dyDescent="0.75">
      <c r="A118" s="42">
        <v>107</v>
      </c>
      <c r="B118" s="43">
        <f t="shared" si="4"/>
        <v>1342.0540575303476</v>
      </c>
      <c r="C118" s="43">
        <f>$F117*$B$4/$E$3</f>
        <v>819.90380236638237</v>
      </c>
      <c r="D118" s="43">
        <f t="shared" si="5"/>
        <v>522.1502551639652</v>
      </c>
      <c r="E118" s="43">
        <f t="shared" si="6"/>
        <v>100</v>
      </c>
      <c r="F118" s="43">
        <f t="shared" si="7"/>
        <v>196154.76231276779</v>
      </c>
      <c r="G118" s="43"/>
    </row>
    <row r="119" spans="1:7" x14ac:dyDescent="0.75">
      <c r="A119" s="42">
        <v>108</v>
      </c>
      <c r="B119" s="43">
        <f t="shared" si="4"/>
        <v>1342.0540575303476</v>
      </c>
      <c r="C119" s="43">
        <f>$F118*$B$4/$E$3</f>
        <v>817.31150963653261</v>
      </c>
      <c r="D119" s="43">
        <f t="shared" si="5"/>
        <v>524.74254789381496</v>
      </c>
      <c r="E119" s="43">
        <f t="shared" si="6"/>
        <v>100</v>
      </c>
      <c r="F119" s="43">
        <f t="shared" si="7"/>
        <v>195530.01976487398</v>
      </c>
      <c r="G119" s="43"/>
    </row>
    <row r="120" spans="1:7" x14ac:dyDescent="0.75">
      <c r="A120" s="42">
        <v>109</v>
      </c>
      <c r="B120" s="43">
        <f t="shared" si="4"/>
        <v>1342.0540575303476</v>
      </c>
      <c r="C120" s="43">
        <f>$F119*$B$4/$E$3</f>
        <v>814.70841568697494</v>
      </c>
      <c r="D120" s="43">
        <f t="shared" si="5"/>
        <v>527.34564184337262</v>
      </c>
      <c r="E120" s="43">
        <f t="shared" si="6"/>
        <v>100</v>
      </c>
      <c r="F120" s="43">
        <f t="shared" si="7"/>
        <v>194902.67412303062</v>
      </c>
      <c r="G120" s="43"/>
    </row>
    <row r="121" spans="1:7" x14ac:dyDescent="0.75">
      <c r="A121" s="42">
        <v>110</v>
      </c>
      <c r="B121" s="43">
        <f t="shared" si="4"/>
        <v>1342.0540575303476</v>
      </c>
      <c r="C121" s="43">
        <f>$F120*$B$4/$E$3</f>
        <v>812.09447551262758</v>
      </c>
      <c r="D121" s="43">
        <f t="shared" si="5"/>
        <v>529.95958201771998</v>
      </c>
      <c r="E121" s="43">
        <f t="shared" si="6"/>
        <v>100</v>
      </c>
      <c r="F121" s="43">
        <f t="shared" si="7"/>
        <v>194272.71454101292</v>
      </c>
      <c r="G121" s="43"/>
    </row>
    <row r="122" spans="1:7" x14ac:dyDescent="0.75">
      <c r="A122" s="42">
        <v>111</v>
      </c>
      <c r="B122" s="43">
        <f t="shared" si="4"/>
        <v>1342.0540575303476</v>
      </c>
      <c r="C122" s="43">
        <f>$F121*$B$4/$E$3</f>
        <v>809.46964392088728</v>
      </c>
      <c r="D122" s="43">
        <f t="shared" si="5"/>
        <v>532.58441360946028</v>
      </c>
      <c r="E122" s="43">
        <f t="shared" si="6"/>
        <v>100</v>
      </c>
      <c r="F122" s="43">
        <f t="shared" si="7"/>
        <v>193640.13012740345</v>
      </c>
      <c r="G122" s="43"/>
    </row>
    <row r="123" spans="1:7" x14ac:dyDescent="0.75">
      <c r="A123" s="42">
        <v>112</v>
      </c>
      <c r="B123" s="43">
        <f t="shared" si="4"/>
        <v>1342.0540575303476</v>
      </c>
      <c r="C123" s="43">
        <f>$F122*$B$4/$E$3</f>
        <v>806.83387553084776</v>
      </c>
      <c r="D123" s="43">
        <f t="shared" si="5"/>
        <v>535.2201819994998</v>
      </c>
      <c r="E123" s="43">
        <f t="shared" si="6"/>
        <v>100</v>
      </c>
      <c r="F123" s="43">
        <f t="shared" si="7"/>
        <v>193004.90994540395</v>
      </c>
      <c r="G123" s="43"/>
    </row>
    <row r="124" spans="1:7" x14ac:dyDescent="0.75">
      <c r="A124" s="42">
        <v>113</v>
      </c>
      <c r="B124" s="43">
        <f t="shared" si="4"/>
        <v>1342.0540575303476</v>
      </c>
      <c r="C124" s="43">
        <f>$F123*$B$4/$E$3</f>
        <v>804.18712477251654</v>
      </c>
      <c r="D124" s="43">
        <f t="shared" si="5"/>
        <v>537.86693275783102</v>
      </c>
      <c r="E124" s="43">
        <f t="shared" si="6"/>
        <v>100</v>
      </c>
      <c r="F124" s="43">
        <f t="shared" si="7"/>
        <v>192367.04301264611</v>
      </c>
      <c r="G124" s="43"/>
    </row>
    <row r="125" spans="1:7" x14ac:dyDescent="0.75">
      <c r="A125" s="42">
        <v>114</v>
      </c>
      <c r="B125" s="43">
        <f t="shared" si="4"/>
        <v>1342.0540575303476</v>
      </c>
      <c r="C125" s="43">
        <f>$F124*$B$4/$E$3</f>
        <v>801.52934588602557</v>
      </c>
      <c r="D125" s="43">
        <f t="shared" si="5"/>
        <v>540.524711644322</v>
      </c>
      <c r="E125" s="43">
        <f t="shared" si="6"/>
        <v>100</v>
      </c>
      <c r="F125" s="43">
        <f t="shared" si="7"/>
        <v>191726.51830100178</v>
      </c>
      <c r="G125" s="43"/>
    </row>
    <row r="126" spans="1:7" x14ac:dyDescent="0.75">
      <c r="A126" s="42">
        <v>115</v>
      </c>
      <c r="B126" s="43">
        <f t="shared" si="4"/>
        <v>1342.0540575303476</v>
      </c>
      <c r="C126" s="43">
        <f>$F125*$B$4/$E$3</f>
        <v>798.86049292084078</v>
      </c>
      <c r="D126" s="43">
        <f t="shared" si="5"/>
        <v>543.19356460950678</v>
      </c>
      <c r="E126" s="43">
        <f t="shared" si="6"/>
        <v>100</v>
      </c>
      <c r="F126" s="43">
        <f t="shared" si="7"/>
        <v>191083.32473639227</v>
      </c>
      <c r="G126" s="43"/>
    </row>
    <row r="127" spans="1:7" x14ac:dyDescent="0.75">
      <c r="A127" s="42">
        <v>116</v>
      </c>
      <c r="B127" s="43">
        <f t="shared" si="4"/>
        <v>1342.0540575303476</v>
      </c>
      <c r="C127" s="43">
        <f>$F126*$B$4/$E$3</f>
        <v>796.18051973496779</v>
      </c>
      <c r="D127" s="43">
        <f t="shared" si="5"/>
        <v>545.87353779537978</v>
      </c>
      <c r="E127" s="43">
        <f t="shared" si="6"/>
        <v>100</v>
      </c>
      <c r="F127" s="43">
        <f t="shared" si="7"/>
        <v>190437.45119859689</v>
      </c>
      <c r="G127" s="43"/>
    </row>
    <row r="128" spans="1:7" x14ac:dyDescent="0.75">
      <c r="A128" s="42">
        <v>117</v>
      </c>
      <c r="B128" s="43">
        <f t="shared" si="4"/>
        <v>1342.0540575303476</v>
      </c>
      <c r="C128" s="43">
        <f>$F127*$B$4/$E$3</f>
        <v>793.48937999415375</v>
      </c>
      <c r="D128" s="43">
        <f t="shared" si="5"/>
        <v>548.56467753619381</v>
      </c>
      <c r="E128" s="43">
        <f t="shared" si="6"/>
        <v>100</v>
      </c>
      <c r="F128" s="43">
        <f t="shared" si="7"/>
        <v>189788.88652106069</v>
      </c>
      <c r="G128" s="43"/>
    </row>
    <row r="129" spans="1:7" x14ac:dyDescent="0.75">
      <c r="A129" s="42">
        <v>118</v>
      </c>
      <c r="B129" s="43">
        <f t="shared" si="4"/>
        <v>1342.0540575303476</v>
      </c>
      <c r="C129" s="43">
        <f>$F128*$B$4/$E$3</f>
        <v>790.78702717108627</v>
      </c>
      <c r="D129" s="43">
        <f t="shared" si="5"/>
        <v>551.2670303592613</v>
      </c>
      <c r="E129" s="43">
        <f t="shared" si="6"/>
        <v>100</v>
      </c>
      <c r="F129" s="43">
        <f t="shared" si="7"/>
        <v>189137.61949070141</v>
      </c>
      <c r="G129" s="43"/>
    </row>
    <row r="130" spans="1:7" x14ac:dyDescent="0.75">
      <c r="A130" s="42">
        <v>119</v>
      </c>
      <c r="B130" s="43">
        <f t="shared" si="4"/>
        <v>1342.0540575303476</v>
      </c>
      <c r="C130" s="43">
        <f>$F129*$B$4/$E$3</f>
        <v>788.07341454458935</v>
      </c>
      <c r="D130" s="43">
        <f t="shared" si="5"/>
        <v>553.98064298575821</v>
      </c>
      <c r="E130" s="43">
        <f t="shared" si="6"/>
        <v>100</v>
      </c>
      <c r="F130" s="43">
        <f t="shared" si="7"/>
        <v>188483.63884771566</v>
      </c>
      <c r="G130" s="43"/>
    </row>
    <row r="131" spans="1:7" x14ac:dyDescent="0.75">
      <c r="A131" s="42">
        <v>120</v>
      </c>
      <c r="B131" s="43">
        <f t="shared" si="4"/>
        <v>1342.0540575303476</v>
      </c>
      <c r="C131" s="43">
        <f>$F130*$B$4/$E$3</f>
        <v>785.34849519881527</v>
      </c>
      <c r="D131" s="43">
        <f t="shared" si="5"/>
        <v>556.70556233153229</v>
      </c>
      <c r="E131" s="43">
        <f t="shared" si="6"/>
        <v>100</v>
      </c>
      <c r="F131" s="43">
        <f t="shared" si="7"/>
        <v>187826.93328538412</v>
      </c>
      <c r="G131" s="43"/>
    </row>
    <row r="132" spans="1:7" x14ac:dyDescent="0.75">
      <c r="A132" s="42">
        <v>121</v>
      </c>
      <c r="B132" s="43">
        <f t="shared" si="4"/>
        <v>1342.0540575303476</v>
      </c>
      <c r="C132" s="43">
        <f>$F131*$B$4/$E$3</f>
        <v>782.6122220224338</v>
      </c>
      <c r="D132" s="43">
        <f t="shared" si="5"/>
        <v>559.44183550791377</v>
      </c>
      <c r="E132" s="43">
        <f t="shared" si="6"/>
        <v>100</v>
      </c>
      <c r="F132" s="43">
        <f t="shared" si="7"/>
        <v>187167.49144987619</v>
      </c>
      <c r="G132" s="43"/>
    </row>
    <row r="133" spans="1:7" x14ac:dyDescent="0.75">
      <c r="A133" s="42">
        <v>122</v>
      </c>
      <c r="B133" s="43">
        <f t="shared" si="4"/>
        <v>1342.0540575303476</v>
      </c>
      <c r="C133" s="43">
        <f>$F132*$B$4/$E$3</f>
        <v>779.86454770781756</v>
      </c>
      <c r="D133" s="43">
        <f t="shared" si="5"/>
        <v>562.18950982253</v>
      </c>
      <c r="E133" s="43">
        <f t="shared" si="6"/>
        <v>100</v>
      </c>
      <c r="F133" s="43">
        <f t="shared" si="7"/>
        <v>186505.30194005367</v>
      </c>
      <c r="G133" s="43"/>
    </row>
    <row r="134" spans="1:7" x14ac:dyDescent="0.75">
      <c r="A134" s="42">
        <v>123</v>
      </c>
      <c r="B134" s="43">
        <f t="shared" si="4"/>
        <v>1342.0540575303476</v>
      </c>
      <c r="C134" s="43">
        <f>$F133*$B$4/$E$3</f>
        <v>777.10542475022373</v>
      </c>
      <c r="D134" s="43">
        <f t="shared" si="5"/>
        <v>564.94863278012383</v>
      </c>
      <c r="E134" s="43">
        <f t="shared" si="6"/>
        <v>100</v>
      </c>
      <c r="F134" s="43">
        <f t="shared" si="7"/>
        <v>185840.35330727356</v>
      </c>
      <c r="G134" s="43"/>
    </row>
    <row r="135" spans="1:7" x14ac:dyDescent="0.75">
      <c r="A135" s="42">
        <v>124</v>
      </c>
      <c r="B135" s="43">
        <f t="shared" si="4"/>
        <v>1342.0540575303476</v>
      </c>
      <c r="C135" s="43">
        <f>$F134*$B$4/$E$3</f>
        <v>774.33480544697329</v>
      </c>
      <c r="D135" s="43">
        <f t="shared" si="5"/>
        <v>567.71925208337427</v>
      </c>
      <c r="E135" s="43">
        <f t="shared" si="6"/>
        <v>100</v>
      </c>
      <c r="F135" s="43">
        <f t="shared" si="7"/>
        <v>185172.6340551902</v>
      </c>
      <c r="G135" s="43"/>
    </row>
    <row r="136" spans="1:7" x14ac:dyDescent="0.75">
      <c r="A136" s="42">
        <v>125</v>
      </c>
      <c r="B136" s="43">
        <f t="shared" si="4"/>
        <v>1342.0540575303476</v>
      </c>
      <c r="C136" s="43">
        <f>$F135*$B$4/$E$3</f>
        <v>771.55264189662591</v>
      </c>
      <c r="D136" s="43">
        <f t="shared" si="5"/>
        <v>570.50141563372165</v>
      </c>
      <c r="E136" s="43">
        <f t="shared" si="6"/>
        <v>100</v>
      </c>
      <c r="F136" s="43">
        <f t="shared" si="7"/>
        <v>184502.13263955648</v>
      </c>
      <c r="G136" s="43"/>
    </row>
    <row r="137" spans="1:7" x14ac:dyDescent="0.75">
      <c r="A137" s="42">
        <v>126</v>
      </c>
      <c r="B137" s="43">
        <f t="shared" si="4"/>
        <v>1342.0540575303476</v>
      </c>
      <c r="C137" s="43">
        <f>$F136*$B$4/$E$3</f>
        <v>768.75888599815198</v>
      </c>
      <c r="D137" s="43">
        <f t="shared" si="5"/>
        <v>573.29517153219558</v>
      </c>
      <c r="E137" s="43">
        <f t="shared" si="6"/>
        <v>100</v>
      </c>
      <c r="F137" s="43">
        <f t="shared" si="7"/>
        <v>183828.83746802429</v>
      </c>
      <c r="G137" s="43"/>
    </row>
    <row r="138" spans="1:7" x14ac:dyDescent="0.75">
      <c r="A138" s="42">
        <v>127</v>
      </c>
      <c r="B138" s="43">
        <f t="shared" si="4"/>
        <v>1342.0540575303476</v>
      </c>
      <c r="C138" s="43">
        <f>$F137*$B$4/$E$3</f>
        <v>765.95348945010119</v>
      </c>
      <c r="D138" s="43">
        <f t="shared" si="5"/>
        <v>576.10056808024638</v>
      </c>
      <c r="E138" s="43">
        <f t="shared" si="6"/>
        <v>100</v>
      </c>
      <c r="F138" s="43">
        <f t="shared" si="7"/>
        <v>183152.73689994405</v>
      </c>
      <c r="G138" s="43"/>
    </row>
    <row r="139" spans="1:7" x14ac:dyDescent="0.75">
      <c r="A139" s="42">
        <v>128</v>
      </c>
      <c r="B139" s="43">
        <f t="shared" si="4"/>
        <v>1342.0540575303476</v>
      </c>
      <c r="C139" s="43">
        <f>$F138*$B$4/$E$3</f>
        <v>763.13640374976694</v>
      </c>
      <c r="D139" s="43">
        <f t="shared" si="5"/>
        <v>578.91765378058062</v>
      </c>
      <c r="E139" s="43">
        <f t="shared" si="6"/>
        <v>100</v>
      </c>
      <c r="F139" s="43">
        <f t="shared" si="7"/>
        <v>182473.81924616348</v>
      </c>
      <c r="G139" s="43"/>
    </row>
    <row r="140" spans="1:7" x14ac:dyDescent="0.75">
      <c r="A140" s="42">
        <v>129</v>
      </c>
      <c r="B140" s="43">
        <f t="shared" si="4"/>
        <v>1342.0540575303476</v>
      </c>
      <c r="C140" s="43">
        <f>$F139*$B$4/$E$3</f>
        <v>760.30758019234781</v>
      </c>
      <c r="D140" s="43">
        <f t="shared" si="5"/>
        <v>581.74647733799975</v>
      </c>
      <c r="E140" s="43">
        <f t="shared" si="6"/>
        <v>100</v>
      </c>
      <c r="F140" s="43">
        <f t="shared" si="7"/>
        <v>181792.07276882548</v>
      </c>
      <c r="G140" s="43"/>
    </row>
    <row r="141" spans="1:7" x14ac:dyDescent="0.75">
      <c r="A141" s="42">
        <v>130</v>
      </c>
      <c r="B141" s="43">
        <f t="shared" ref="B141:B204" si="8">$B$7</f>
        <v>1342.0540575303476</v>
      </c>
      <c r="C141" s="43">
        <f>$F140*$B$4/$E$3</f>
        <v>757.46696987010625</v>
      </c>
      <c r="D141" s="43">
        <f t="shared" si="5"/>
        <v>584.58708766024131</v>
      </c>
      <c r="E141" s="43">
        <f t="shared" si="6"/>
        <v>100</v>
      </c>
      <c r="F141" s="43">
        <f t="shared" si="7"/>
        <v>181107.48568116524</v>
      </c>
      <c r="G141" s="43"/>
    </row>
    <row r="142" spans="1:7" x14ac:dyDescent="0.75">
      <c r="A142" s="42">
        <v>131</v>
      </c>
      <c r="B142" s="43">
        <f t="shared" si="8"/>
        <v>1342.0540575303476</v>
      </c>
      <c r="C142" s="43">
        <f>$F141*$B$4/$E$3</f>
        <v>754.61452367152185</v>
      </c>
      <c r="D142" s="43">
        <f t="shared" ref="D142:D205" si="9">$B142-C142</f>
        <v>587.43953385882571</v>
      </c>
      <c r="E142" s="43">
        <f t="shared" ref="E142:E205" si="10">$E$7</f>
        <v>100</v>
      </c>
      <c r="F142" s="43">
        <f t="shared" ref="F142:F205" si="11">F141-D142-$E$7</f>
        <v>180420.04614730642</v>
      </c>
      <c r="G142" s="43"/>
    </row>
    <row r="143" spans="1:7" x14ac:dyDescent="0.75">
      <c r="A143" s="42">
        <v>132</v>
      </c>
      <c r="B143" s="43">
        <f t="shared" si="8"/>
        <v>1342.0540575303476</v>
      </c>
      <c r="C143" s="43">
        <f>$F142*$B$4/$E$3</f>
        <v>751.75019228044346</v>
      </c>
      <c r="D143" s="43">
        <f t="shared" si="9"/>
        <v>590.30386524990411</v>
      </c>
      <c r="E143" s="43">
        <f t="shared" si="10"/>
        <v>100</v>
      </c>
      <c r="F143" s="43">
        <f t="shared" si="11"/>
        <v>179729.74228205651</v>
      </c>
      <c r="G143" s="43"/>
    </row>
    <row r="144" spans="1:7" x14ac:dyDescent="0.75">
      <c r="A144" s="42">
        <v>133</v>
      </c>
      <c r="B144" s="43">
        <f t="shared" si="8"/>
        <v>1342.0540575303476</v>
      </c>
      <c r="C144" s="43">
        <f>$F143*$B$4/$E$3</f>
        <v>748.8739261752354</v>
      </c>
      <c r="D144" s="43">
        <f t="shared" si="9"/>
        <v>593.18013135511217</v>
      </c>
      <c r="E144" s="43">
        <f t="shared" si="10"/>
        <v>100</v>
      </c>
      <c r="F144" s="43">
        <f t="shared" si="11"/>
        <v>179036.56215070139</v>
      </c>
      <c r="G144" s="43"/>
    </row>
    <row r="145" spans="1:7" x14ac:dyDescent="0.75">
      <c r="A145" s="42">
        <v>134</v>
      </c>
      <c r="B145" s="43">
        <f t="shared" si="8"/>
        <v>1342.0540575303476</v>
      </c>
      <c r="C145" s="43">
        <f>$F144*$B$4/$E$3</f>
        <v>745.98567562792243</v>
      </c>
      <c r="D145" s="43">
        <f t="shared" si="9"/>
        <v>596.06838190242513</v>
      </c>
      <c r="E145" s="43">
        <f t="shared" si="10"/>
        <v>100</v>
      </c>
      <c r="F145" s="43">
        <f t="shared" si="11"/>
        <v>178340.49376879897</v>
      </c>
      <c r="G145" s="43"/>
    </row>
    <row r="146" spans="1:7" x14ac:dyDescent="0.75">
      <c r="A146" s="42">
        <v>135</v>
      </c>
      <c r="B146" s="43">
        <f t="shared" si="8"/>
        <v>1342.0540575303476</v>
      </c>
      <c r="C146" s="43">
        <f>$F145*$B$4/$E$3</f>
        <v>743.08539070332915</v>
      </c>
      <c r="D146" s="43">
        <f t="shared" si="9"/>
        <v>598.96866682701841</v>
      </c>
      <c r="E146" s="43">
        <f t="shared" si="10"/>
        <v>100</v>
      </c>
      <c r="F146" s="43">
        <f t="shared" si="11"/>
        <v>177641.52510197196</v>
      </c>
      <c r="G146" s="43"/>
    </row>
    <row r="147" spans="1:7" x14ac:dyDescent="0.75">
      <c r="A147" s="42">
        <v>136</v>
      </c>
      <c r="B147" s="43">
        <f t="shared" si="8"/>
        <v>1342.0540575303476</v>
      </c>
      <c r="C147" s="43">
        <f>$F146*$B$4/$E$3</f>
        <v>740.17302125821652</v>
      </c>
      <c r="D147" s="43">
        <f t="shared" si="9"/>
        <v>601.88103627213104</v>
      </c>
      <c r="E147" s="43">
        <f t="shared" si="10"/>
        <v>100</v>
      </c>
      <c r="F147" s="43">
        <f t="shared" si="11"/>
        <v>176939.64406569983</v>
      </c>
      <c r="G147" s="43"/>
    </row>
    <row r="148" spans="1:7" x14ac:dyDescent="0.75">
      <c r="A148" s="42">
        <v>137</v>
      </c>
      <c r="B148" s="43">
        <f t="shared" si="8"/>
        <v>1342.0540575303476</v>
      </c>
      <c r="C148" s="43">
        <f>$F147*$B$4/$E$3</f>
        <v>737.24851694041593</v>
      </c>
      <c r="D148" s="43">
        <f t="shared" si="9"/>
        <v>604.80554058993164</v>
      </c>
      <c r="E148" s="43">
        <f t="shared" si="10"/>
        <v>100</v>
      </c>
      <c r="F148" s="43">
        <f t="shared" si="11"/>
        <v>176234.8385251099</v>
      </c>
      <c r="G148" s="43"/>
    </row>
    <row r="149" spans="1:7" x14ac:dyDescent="0.75">
      <c r="A149" s="42">
        <v>138</v>
      </c>
      <c r="B149" s="43">
        <f t="shared" si="8"/>
        <v>1342.0540575303476</v>
      </c>
      <c r="C149" s="43">
        <f>$F148*$B$4/$E$3</f>
        <v>734.31182718795799</v>
      </c>
      <c r="D149" s="43">
        <f t="shared" si="9"/>
        <v>607.74223034238958</v>
      </c>
      <c r="E149" s="43">
        <f t="shared" si="10"/>
        <v>100</v>
      </c>
      <c r="F149" s="43">
        <f t="shared" si="11"/>
        <v>175527.09629476751</v>
      </c>
      <c r="G149" s="43"/>
    </row>
    <row r="150" spans="1:7" x14ac:dyDescent="0.75">
      <c r="A150" s="42">
        <v>139</v>
      </c>
      <c r="B150" s="43">
        <f t="shared" si="8"/>
        <v>1342.0540575303476</v>
      </c>
      <c r="C150" s="43">
        <f>$F149*$B$4/$E$3</f>
        <v>731.36290122819798</v>
      </c>
      <c r="D150" s="43">
        <f t="shared" si="9"/>
        <v>610.69115630214958</v>
      </c>
      <c r="E150" s="43">
        <f t="shared" si="10"/>
        <v>100</v>
      </c>
      <c r="F150" s="43">
        <f t="shared" si="11"/>
        <v>174816.40513846537</v>
      </c>
      <c r="G150" s="43"/>
    </row>
    <row r="151" spans="1:7" x14ac:dyDescent="0.75">
      <c r="A151" s="42">
        <v>140</v>
      </c>
      <c r="B151" s="43">
        <f t="shared" si="8"/>
        <v>1342.0540575303476</v>
      </c>
      <c r="C151" s="43">
        <f>$F150*$B$4/$E$3</f>
        <v>728.40168807693908</v>
      </c>
      <c r="D151" s="43">
        <f t="shared" si="9"/>
        <v>613.65236945340848</v>
      </c>
      <c r="E151" s="43">
        <f t="shared" si="10"/>
        <v>100</v>
      </c>
      <c r="F151" s="43">
        <f t="shared" si="11"/>
        <v>174102.75276901198</v>
      </c>
      <c r="G151" s="43"/>
    </row>
    <row r="152" spans="1:7" x14ac:dyDescent="0.75">
      <c r="A152" s="42">
        <v>141</v>
      </c>
      <c r="B152" s="43">
        <f t="shared" si="8"/>
        <v>1342.0540575303476</v>
      </c>
      <c r="C152" s="43">
        <f>$F151*$B$4/$E$3</f>
        <v>725.4281365375499</v>
      </c>
      <c r="D152" s="43">
        <f t="shared" si="9"/>
        <v>616.62592099279766</v>
      </c>
      <c r="E152" s="43">
        <f t="shared" si="10"/>
        <v>100</v>
      </c>
      <c r="F152" s="43">
        <f t="shared" si="11"/>
        <v>173386.12684801916</v>
      </c>
      <c r="G152" s="43"/>
    </row>
    <row r="153" spans="1:7" x14ac:dyDescent="0.75">
      <c r="A153" s="42">
        <v>142</v>
      </c>
      <c r="B153" s="43">
        <f t="shared" si="8"/>
        <v>1342.0540575303476</v>
      </c>
      <c r="C153" s="43">
        <f>$F152*$B$4/$E$3</f>
        <v>722.44219520007982</v>
      </c>
      <c r="D153" s="43">
        <f t="shared" si="9"/>
        <v>619.61186233026774</v>
      </c>
      <c r="E153" s="43">
        <f t="shared" si="10"/>
        <v>100</v>
      </c>
      <c r="F153" s="43">
        <f t="shared" si="11"/>
        <v>172666.5149856889</v>
      </c>
      <c r="G153" s="43"/>
    </row>
    <row r="154" spans="1:7" x14ac:dyDescent="0.75">
      <c r="A154" s="42">
        <v>143</v>
      </c>
      <c r="B154" s="43">
        <f t="shared" si="8"/>
        <v>1342.0540575303476</v>
      </c>
      <c r="C154" s="43">
        <f>$F153*$B$4/$E$3</f>
        <v>719.44381244037049</v>
      </c>
      <c r="D154" s="43">
        <f t="shared" si="9"/>
        <v>622.61024508997707</v>
      </c>
      <c r="E154" s="43">
        <f t="shared" si="10"/>
        <v>100</v>
      </c>
      <c r="F154" s="43">
        <f t="shared" si="11"/>
        <v>171943.90474059893</v>
      </c>
      <c r="G154" s="43"/>
    </row>
    <row r="155" spans="1:7" x14ac:dyDescent="0.75">
      <c r="A155" s="42">
        <v>144</v>
      </c>
      <c r="B155" s="43">
        <f t="shared" si="8"/>
        <v>1342.0540575303476</v>
      </c>
      <c r="C155" s="43">
        <f>$F154*$B$4/$E$3</f>
        <v>716.43293641916216</v>
      </c>
      <c r="D155" s="43">
        <f t="shared" si="9"/>
        <v>625.6211211111854</v>
      </c>
      <c r="E155" s="43">
        <f t="shared" si="10"/>
        <v>100</v>
      </c>
      <c r="F155" s="43">
        <f t="shared" si="11"/>
        <v>171218.28361948775</v>
      </c>
      <c r="G155" s="43"/>
    </row>
    <row r="156" spans="1:7" x14ac:dyDescent="0.75">
      <c r="A156" s="42">
        <v>145</v>
      </c>
      <c r="B156" s="43">
        <f t="shared" si="8"/>
        <v>1342.0540575303476</v>
      </c>
      <c r="C156" s="43">
        <f>$F155*$B$4/$E$3</f>
        <v>713.40951508119895</v>
      </c>
      <c r="D156" s="43">
        <f t="shared" si="9"/>
        <v>628.64454244914862</v>
      </c>
      <c r="E156" s="43">
        <f t="shared" si="10"/>
        <v>100</v>
      </c>
      <c r="F156" s="43">
        <f t="shared" si="11"/>
        <v>170489.63907703859</v>
      </c>
      <c r="G156" s="43"/>
    </row>
    <row r="157" spans="1:7" x14ac:dyDescent="0.75">
      <c r="A157" s="42">
        <v>146</v>
      </c>
      <c r="B157" s="43">
        <f t="shared" si="8"/>
        <v>1342.0540575303476</v>
      </c>
      <c r="C157" s="43">
        <f>$F156*$B$4/$E$3</f>
        <v>710.37349615432743</v>
      </c>
      <c r="D157" s="43">
        <f t="shared" si="9"/>
        <v>631.68056137602014</v>
      </c>
      <c r="E157" s="43">
        <f t="shared" si="10"/>
        <v>100</v>
      </c>
      <c r="F157" s="43">
        <f t="shared" si="11"/>
        <v>169757.95851566258</v>
      </c>
      <c r="G157" s="43"/>
    </row>
    <row r="158" spans="1:7" x14ac:dyDescent="0.75">
      <c r="A158" s="42">
        <v>147</v>
      </c>
      <c r="B158" s="43">
        <f t="shared" si="8"/>
        <v>1342.0540575303476</v>
      </c>
      <c r="C158" s="43">
        <f>$F157*$B$4/$E$3</f>
        <v>707.32482714859407</v>
      </c>
      <c r="D158" s="43">
        <f t="shared" si="9"/>
        <v>634.7292303817535</v>
      </c>
      <c r="E158" s="43">
        <f t="shared" si="10"/>
        <v>100</v>
      </c>
      <c r="F158" s="43">
        <f t="shared" si="11"/>
        <v>169023.22928528083</v>
      </c>
      <c r="G158" s="43"/>
    </row>
    <row r="159" spans="1:7" x14ac:dyDescent="0.75">
      <c r="A159" s="42">
        <v>148</v>
      </c>
      <c r="B159" s="43">
        <f t="shared" si="8"/>
        <v>1342.0540575303476</v>
      </c>
      <c r="C159" s="43">
        <f>$F158*$B$4/$E$3</f>
        <v>704.26345535533676</v>
      </c>
      <c r="D159" s="43">
        <f t="shared" si="9"/>
        <v>637.7906021750108</v>
      </c>
      <c r="E159" s="43">
        <f t="shared" si="10"/>
        <v>100</v>
      </c>
      <c r="F159" s="43">
        <f t="shared" si="11"/>
        <v>168285.43868310581</v>
      </c>
      <c r="G159" s="43"/>
    </row>
    <row r="160" spans="1:7" x14ac:dyDescent="0.75">
      <c r="A160" s="42">
        <v>149</v>
      </c>
      <c r="B160" s="43">
        <f t="shared" si="8"/>
        <v>1342.0540575303476</v>
      </c>
      <c r="C160" s="43">
        <f>$F159*$B$4/$E$3</f>
        <v>701.1893278462743</v>
      </c>
      <c r="D160" s="43">
        <f t="shared" si="9"/>
        <v>640.86472968407327</v>
      </c>
      <c r="E160" s="43">
        <f t="shared" si="10"/>
        <v>100</v>
      </c>
      <c r="F160" s="43">
        <f t="shared" si="11"/>
        <v>167544.57395342173</v>
      </c>
      <c r="G160" s="43"/>
    </row>
    <row r="161" spans="1:7" x14ac:dyDescent="0.75">
      <c r="A161" s="42">
        <v>150</v>
      </c>
      <c r="B161" s="43">
        <f t="shared" si="8"/>
        <v>1342.0540575303476</v>
      </c>
      <c r="C161" s="43">
        <f>$F160*$B$4/$E$3</f>
        <v>698.10239147259063</v>
      </c>
      <c r="D161" s="43">
        <f t="shared" si="9"/>
        <v>643.95166605775694</v>
      </c>
      <c r="E161" s="43">
        <f t="shared" si="10"/>
        <v>100</v>
      </c>
      <c r="F161" s="43">
        <f t="shared" si="11"/>
        <v>166800.62228736398</v>
      </c>
      <c r="G161" s="43"/>
    </row>
    <row r="162" spans="1:7" x14ac:dyDescent="0.75">
      <c r="A162" s="42">
        <v>151</v>
      </c>
      <c r="B162" s="43">
        <f t="shared" si="8"/>
        <v>1342.0540575303476</v>
      </c>
      <c r="C162" s="43">
        <f>$F161*$B$4/$E$3</f>
        <v>695.00259286401661</v>
      </c>
      <c r="D162" s="43">
        <f t="shared" si="9"/>
        <v>647.05146466633096</v>
      </c>
      <c r="E162" s="43">
        <f t="shared" si="10"/>
        <v>100</v>
      </c>
      <c r="F162" s="43">
        <f t="shared" si="11"/>
        <v>166053.57082269766</v>
      </c>
      <c r="G162" s="43"/>
    </row>
    <row r="163" spans="1:7" x14ac:dyDescent="0.75">
      <c r="A163" s="42">
        <v>152</v>
      </c>
      <c r="B163" s="43">
        <f t="shared" si="8"/>
        <v>1342.0540575303476</v>
      </c>
      <c r="C163" s="43">
        <f>$F162*$B$4/$E$3</f>
        <v>691.88987842790686</v>
      </c>
      <c r="D163" s="43">
        <f t="shared" si="9"/>
        <v>650.1641791024407</v>
      </c>
      <c r="E163" s="43">
        <f t="shared" si="10"/>
        <v>100</v>
      </c>
      <c r="F163" s="43">
        <f t="shared" si="11"/>
        <v>165303.40664359523</v>
      </c>
      <c r="G163" s="43"/>
    </row>
    <row r="164" spans="1:7" x14ac:dyDescent="0.75">
      <c r="A164" s="42">
        <v>153</v>
      </c>
      <c r="B164" s="43">
        <f t="shared" si="8"/>
        <v>1342.0540575303476</v>
      </c>
      <c r="C164" s="43">
        <f>$F163*$B$4/$E$3</f>
        <v>688.76419434831348</v>
      </c>
      <c r="D164" s="43">
        <f t="shared" si="9"/>
        <v>653.28986318203408</v>
      </c>
      <c r="E164" s="43">
        <f t="shared" si="10"/>
        <v>100</v>
      </c>
      <c r="F164" s="43">
        <f t="shared" si="11"/>
        <v>164550.1167804132</v>
      </c>
      <c r="G164" s="43"/>
    </row>
    <row r="165" spans="1:7" x14ac:dyDescent="0.75">
      <c r="A165" s="42">
        <v>154</v>
      </c>
      <c r="B165" s="43">
        <f t="shared" si="8"/>
        <v>1342.0540575303476</v>
      </c>
      <c r="C165" s="43">
        <f>$F164*$B$4/$E$3</f>
        <v>685.625486585055</v>
      </c>
      <c r="D165" s="43">
        <f t="shared" si="9"/>
        <v>656.42857094529256</v>
      </c>
      <c r="E165" s="43">
        <f t="shared" si="10"/>
        <v>100</v>
      </c>
      <c r="F165" s="43">
        <f t="shared" si="11"/>
        <v>163793.68820946792</v>
      </c>
      <c r="G165" s="43"/>
    </row>
    <row r="166" spans="1:7" x14ac:dyDescent="0.75">
      <c r="A166" s="42">
        <v>155</v>
      </c>
      <c r="B166" s="43">
        <f t="shared" si="8"/>
        <v>1342.0540575303476</v>
      </c>
      <c r="C166" s="43">
        <f>$F165*$B$4/$E$3</f>
        <v>682.47370087278307</v>
      </c>
      <c r="D166" s="43">
        <f t="shared" si="9"/>
        <v>659.58035665756449</v>
      </c>
      <c r="E166" s="43">
        <f t="shared" si="10"/>
        <v>100</v>
      </c>
      <c r="F166" s="43">
        <f t="shared" si="11"/>
        <v>163034.10785281035</v>
      </c>
      <c r="G166" s="43"/>
    </row>
    <row r="167" spans="1:7" x14ac:dyDescent="0.75">
      <c r="A167" s="42">
        <v>156</v>
      </c>
      <c r="B167" s="43">
        <f t="shared" si="8"/>
        <v>1342.0540575303476</v>
      </c>
      <c r="C167" s="43">
        <f>$F166*$B$4/$E$3</f>
        <v>679.30878272004315</v>
      </c>
      <c r="D167" s="43">
        <f t="shared" si="9"/>
        <v>662.74527481030441</v>
      </c>
      <c r="E167" s="43">
        <f t="shared" si="10"/>
        <v>100</v>
      </c>
      <c r="F167" s="43">
        <f t="shared" si="11"/>
        <v>162271.36257800006</v>
      </c>
      <c r="G167" s="43"/>
    </row>
    <row r="168" spans="1:7" x14ac:dyDescent="0.75">
      <c r="A168" s="42">
        <v>157</v>
      </c>
      <c r="B168" s="43">
        <f t="shared" si="8"/>
        <v>1342.0540575303476</v>
      </c>
      <c r="C168" s="43">
        <f>$F167*$B$4/$E$3</f>
        <v>676.13067740833355</v>
      </c>
      <c r="D168" s="43">
        <f t="shared" si="9"/>
        <v>665.92338012201401</v>
      </c>
      <c r="E168" s="43">
        <f t="shared" si="10"/>
        <v>100</v>
      </c>
      <c r="F168" s="43">
        <f t="shared" si="11"/>
        <v>161505.43919787803</v>
      </c>
      <c r="G168" s="43"/>
    </row>
    <row r="169" spans="1:7" x14ac:dyDescent="0.75">
      <c r="A169" s="42">
        <v>158</v>
      </c>
      <c r="B169" s="43">
        <f t="shared" si="8"/>
        <v>1342.0540575303476</v>
      </c>
      <c r="C169" s="43">
        <f>$F168*$B$4/$E$3</f>
        <v>672.9393299911585</v>
      </c>
      <c r="D169" s="43">
        <f t="shared" si="9"/>
        <v>669.11472753918906</v>
      </c>
      <c r="E169" s="43">
        <f t="shared" si="10"/>
        <v>100</v>
      </c>
      <c r="F169" s="43">
        <f t="shared" si="11"/>
        <v>160736.32447033885</v>
      </c>
      <c r="G169" s="43"/>
    </row>
    <row r="170" spans="1:7" x14ac:dyDescent="0.75">
      <c r="A170" s="42">
        <v>159</v>
      </c>
      <c r="B170" s="43">
        <f t="shared" si="8"/>
        <v>1342.0540575303476</v>
      </c>
      <c r="C170" s="43">
        <f>$F169*$B$4/$E$3</f>
        <v>669.73468529307854</v>
      </c>
      <c r="D170" s="43">
        <f t="shared" si="9"/>
        <v>672.31937223726902</v>
      </c>
      <c r="E170" s="43">
        <f t="shared" si="10"/>
        <v>100</v>
      </c>
      <c r="F170" s="43">
        <f t="shared" si="11"/>
        <v>159964.00509810157</v>
      </c>
      <c r="G170" s="43"/>
    </row>
    <row r="171" spans="1:7" x14ac:dyDescent="0.75">
      <c r="A171" s="42">
        <v>160</v>
      </c>
      <c r="B171" s="43">
        <f t="shared" si="8"/>
        <v>1342.0540575303476</v>
      </c>
      <c r="C171" s="43">
        <f>$F170*$B$4/$E$3</f>
        <v>666.51668790875658</v>
      </c>
      <c r="D171" s="43">
        <f t="shared" si="9"/>
        <v>675.53736962159098</v>
      </c>
      <c r="E171" s="43">
        <f t="shared" si="10"/>
        <v>100</v>
      </c>
      <c r="F171" s="43">
        <f t="shared" si="11"/>
        <v>159188.46772847997</v>
      </c>
      <c r="G171" s="43"/>
    </row>
    <row r="172" spans="1:7" x14ac:dyDescent="0.75">
      <c r="A172" s="42">
        <v>161</v>
      </c>
      <c r="B172" s="43">
        <f t="shared" si="8"/>
        <v>1342.0540575303476</v>
      </c>
      <c r="C172" s="43">
        <f>$F171*$B$4/$E$3</f>
        <v>663.28528220199985</v>
      </c>
      <c r="D172" s="43">
        <f t="shared" si="9"/>
        <v>678.76877532834772</v>
      </c>
      <c r="E172" s="43">
        <f t="shared" si="10"/>
        <v>100</v>
      </c>
      <c r="F172" s="43">
        <f t="shared" si="11"/>
        <v>158409.69895315162</v>
      </c>
      <c r="G172" s="43"/>
    </row>
    <row r="173" spans="1:7" x14ac:dyDescent="0.75">
      <c r="A173" s="42">
        <v>162</v>
      </c>
      <c r="B173" s="43">
        <f t="shared" si="8"/>
        <v>1342.0540575303476</v>
      </c>
      <c r="C173" s="43">
        <f>$F172*$B$4/$E$3</f>
        <v>660.04041230479845</v>
      </c>
      <c r="D173" s="43">
        <f t="shared" si="9"/>
        <v>682.01364522554911</v>
      </c>
      <c r="E173" s="43">
        <f t="shared" si="10"/>
        <v>100</v>
      </c>
      <c r="F173" s="43">
        <f t="shared" si="11"/>
        <v>157627.68530792606</v>
      </c>
      <c r="G173" s="43"/>
    </row>
    <row r="174" spans="1:7" x14ac:dyDescent="0.75">
      <c r="A174" s="42">
        <v>163</v>
      </c>
      <c r="B174" s="43">
        <f t="shared" si="8"/>
        <v>1342.0540575303476</v>
      </c>
      <c r="C174" s="43">
        <f>$F173*$B$4/$E$3</f>
        <v>656.78202211635869</v>
      </c>
      <c r="D174" s="43">
        <f t="shared" si="9"/>
        <v>685.27203541398887</v>
      </c>
      <c r="E174" s="43">
        <f t="shared" si="10"/>
        <v>100</v>
      </c>
      <c r="F174" s="43">
        <f t="shared" si="11"/>
        <v>156842.41327251209</v>
      </c>
      <c r="G174" s="43"/>
    </row>
    <row r="175" spans="1:7" x14ac:dyDescent="0.75">
      <c r="A175" s="42">
        <v>164</v>
      </c>
      <c r="B175" s="43">
        <f t="shared" si="8"/>
        <v>1342.0540575303476</v>
      </c>
      <c r="C175" s="43">
        <f>$F174*$B$4/$E$3</f>
        <v>653.51005530213376</v>
      </c>
      <c r="D175" s="43">
        <f t="shared" si="9"/>
        <v>688.5440022282138</v>
      </c>
      <c r="E175" s="43">
        <f t="shared" si="10"/>
        <v>100</v>
      </c>
      <c r="F175" s="43">
        <f t="shared" si="11"/>
        <v>156053.86927028387</v>
      </c>
      <c r="G175" s="43"/>
    </row>
    <row r="176" spans="1:7" x14ac:dyDescent="0.75">
      <c r="A176" s="42">
        <v>165</v>
      </c>
      <c r="B176" s="43">
        <f t="shared" si="8"/>
        <v>1342.0540575303476</v>
      </c>
      <c r="C176" s="43">
        <f>$F175*$B$4/$E$3</f>
        <v>650.22445529284948</v>
      </c>
      <c r="D176" s="43">
        <f t="shared" si="9"/>
        <v>691.82960223749808</v>
      </c>
      <c r="E176" s="43">
        <f t="shared" si="10"/>
        <v>100</v>
      </c>
      <c r="F176" s="43">
        <f t="shared" si="11"/>
        <v>155262.03966804637</v>
      </c>
      <c r="G176" s="43"/>
    </row>
    <row r="177" spans="1:7" x14ac:dyDescent="0.75">
      <c r="A177" s="42">
        <v>166</v>
      </c>
      <c r="B177" s="43">
        <f t="shared" si="8"/>
        <v>1342.0540575303476</v>
      </c>
      <c r="C177" s="43">
        <f>$F176*$B$4/$E$3</f>
        <v>646.92516528352655</v>
      </c>
      <c r="D177" s="43">
        <f t="shared" si="9"/>
        <v>695.12889224682101</v>
      </c>
      <c r="E177" s="43">
        <f t="shared" si="10"/>
        <v>100</v>
      </c>
      <c r="F177" s="43">
        <f t="shared" si="11"/>
        <v>154466.91077579957</v>
      </c>
      <c r="G177" s="43"/>
    </row>
    <row r="178" spans="1:7" x14ac:dyDescent="0.75">
      <c r="A178" s="42">
        <v>167</v>
      </c>
      <c r="B178" s="43">
        <f t="shared" si="8"/>
        <v>1342.0540575303476</v>
      </c>
      <c r="C178" s="43">
        <f>$F177*$B$4/$E$3</f>
        <v>643.61212823249821</v>
      </c>
      <c r="D178" s="43">
        <f t="shared" si="9"/>
        <v>698.44192929784936</v>
      </c>
      <c r="E178" s="43">
        <f t="shared" si="10"/>
        <v>100</v>
      </c>
      <c r="F178" s="43">
        <f t="shared" si="11"/>
        <v>153668.46884650172</v>
      </c>
      <c r="G178" s="43"/>
    </row>
    <row r="179" spans="1:7" x14ac:dyDescent="0.75">
      <c r="A179" s="42">
        <v>168</v>
      </c>
      <c r="B179" s="43">
        <f t="shared" si="8"/>
        <v>1342.0540575303476</v>
      </c>
      <c r="C179" s="43">
        <f>$F178*$B$4/$E$3</f>
        <v>640.28528686042387</v>
      </c>
      <c r="D179" s="43">
        <f t="shared" si="9"/>
        <v>701.7687706699237</v>
      </c>
      <c r="E179" s="43">
        <f t="shared" si="10"/>
        <v>100</v>
      </c>
      <c r="F179" s="43">
        <f t="shared" si="11"/>
        <v>152866.70007583179</v>
      </c>
      <c r="G179" s="43"/>
    </row>
    <row r="180" spans="1:7" x14ac:dyDescent="0.75">
      <c r="A180" s="42">
        <v>169</v>
      </c>
      <c r="B180" s="43">
        <f t="shared" si="8"/>
        <v>1342.0540575303476</v>
      </c>
      <c r="C180" s="43">
        <f>$F179*$B$4/$E$3</f>
        <v>636.94458364929915</v>
      </c>
      <c r="D180" s="43">
        <f t="shared" si="9"/>
        <v>705.10947388104842</v>
      </c>
      <c r="E180" s="43">
        <f t="shared" si="10"/>
        <v>100</v>
      </c>
      <c r="F180" s="43">
        <f t="shared" si="11"/>
        <v>152061.59060195074</v>
      </c>
      <c r="G180" s="43"/>
    </row>
    <row r="181" spans="1:7" x14ac:dyDescent="0.75">
      <c r="A181" s="42">
        <v>170</v>
      </c>
      <c r="B181" s="43">
        <f t="shared" si="8"/>
        <v>1342.0540575303476</v>
      </c>
      <c r="C181" s="43">
        <f>$F180*$B$4/$E$3</f>
        <v>633.58996084146145</v>
      </c>
      <c r="D181" s="43">
        <f t="shared" si="9"/>
        <v>708.46409668888612</v>
      </c>
      <c r="E181" s="43">
        <f t="shared" si="10"/>
        <v>100</v>
      </c>
      <c r="F181" s="43">
        <f t="shared" si="11"/>
        <v>151253.12650526184</v>
      </c>
      <c r="G181" s="43"/>
    </row>
    <row r="182" spans="1:7" x14ac:dyDescent="0.75">
      <c r="A182" s="42">
        <v>171</v>
      </c>
      <c r="B182" s="43">
        <f t="shared" si="8"/>
        <v>1342.0540575303476</v>
      </c>
      <c r="C182" s="43">
        <f>$F181*$B$4/$E$3</f>
        <v>630.22136043859098</v>
      </c>
      <c r="D182" s="43">
        <f t="shared" si="9"/>
        <v>711.83269709175659</v>
      </c>
      <c r="E182" s="43">
        <f t="shared" si="10"/>
        <v>100</v>
      </c>
      <c r="F182" s="43">
        <f t="shared" si="11"/>
        <v>150441.29380817007</v>
      </c>
      <c r="G182" s="43"/>
    </row>
    <row r="183" spans="1:7" x14ac:dyDescent="0.75">
      <c r="A183" s="42">
        <v>172</v>
      </c>
      <c r="B183" s="43">
        <f t="shared" si="8"/>
        <v>1342.0540575303476</v>
      </c>
      <c r="C183" s="43">
        <f>$F182*$B$4/$E$3</f>
        <v>626.83872420070873</v>
      </c>
      <c r="D183" s="43">
        <f t="shared" si="9"/>
        <v>715.21533332963884</v>
      </c>
      <c r="E183" s="43">
        <f t="shared" si="10"/>
        <v>100</v>
      </c>
      <c r="F183" s="43">
        <f t="shared" si="11"/>
        <v>149626.07847484044</v>
      </c>
      <c r="G183" s="43"/>
    </row>
    <row r="184" spans="1:7" x14ac:dyDescent="0.75">
      <c r="A184" s="42">
        <v>173</v>
      </c>
      <c r="B184" s="43">
        <f t="shared" si="8"/>
        <v>1342.0540575303476</v>
      </c>
      <c r="C184" s="43">
        <f>$F183*$B$4/$E$3</f>
        <v>623.44199364516851</v>
      </c>
      <c r="D184" s="43">
        <f t="shared" si="9"/>
        <v>718.61206388517905</v>
      </c>
      <c r="E184" s="43">
        <f t="shared" si="10"/>
        <v>100</v>
      </c>
      <c r="F184" s="43">
        <f t="shared" si="11"/>
        <v>148807.46641095527</v>
      </c>
      <c r="G184" s="43"/>
    </row>
    <row r="185" spans="1:7" x14ac:dyDescent="0.75">
      <c r="A185" s="42">
        <v>174</v>
      </c>
      <c r="B185" s="43">
        <f t="shared" si="8"/>
        <v>1342.0540575303476</v>
      </c>
      <c r="C185" s="43">
        <f>$F184*$B$4/$E$3</f>
        <v>620.03111004564698</v>
      </c>
      <c r="D185" s="43">
        <f t="shared" si="9"/>
        <v>722.02294748470058</v>
      </c>
      <c r="E185" s="43">
        <f t="shared" si="10"/>
        <v>100</v>
      </c>
      <c r="F185" s="43">
        <f t="shared" si="11"/>
        <v>147985.44346347055</v>
      </c>
      <c r="G185" s="43"/>
    </row>
    <row r="186" spans="1:7" x14ac:dyDescent="0.75">
      <c r="A186" s="42">
        <v>175</v>
      </c>
      <c r="B186" s="43">
        <f t="shared" si="8"/>
        <v>1342.0540575303476</v>
      </c>
      <c r="C186" s="43">
        <f>$F185*$B$4/$E$3</f>
        <v>616.60601443112739</v>
      </c>
      <c r="D186" s="43">
        <f t="shared" si="9"/>
        <v>725.44804309922017</v>
      </c>
      <c r="E186" s="43">
        <f t="shared" si="10"/>
        <v>100</v>
      </c>
      <c r="F186" s="43">
        <f t="shared" si="11"/>
        <v>147159.99542037133</v>
      </c>
      <c r="G186" s="43"/>
    </row>
    <row r="187" spans="1:7" x14ac:dyDescent="0.75">
      <c r="A187" s="42">
        <v>176</v>
      </c>
      <c r="B187" s="43">
        <f t="shared" si="8"/>
        <v>1342.0540575303476</v>
      </c>
      <c r="C187" s="43">
        <f>$F186*$B$4/$E$3</f>
        <v>613.16664758488059</v>
      </c>
      <c r="D187" s="43">
        <f t="shared" si="9"/>
        <v>728.88740994546697</v>
      </c>
      <c r="E187" s="43">
        <f t="shared" si="10"/>
        <v>100</v>
      </c>
      <c r="F187" s="43">
        <f t="shared" si="11"/>
        <v>146331.10801042587</v>
      </c>
      <c r="G187" s="43"/>
    </row>
    <row r="188" spans="1:7" x14ac:dyDescent="0.75">
      <c r="A188" s="42">
        <v>177</v>
      </c>
      <c r="B188" s="43">
        <f t="shared" si="8"/>
        <v>1342.0540575303476</v>
      </c>
      <c r="C188" s="43">
        <f>$F187*$B$4/$E$3</f>
        <v>609.7129500434412</v>
      </c>
      <c r="D188" s="43">
        <f t="shared" si="9"/>
        <v>732.34110748690637</v>
      </c>
      <c r="E188" s="43">
        <f t="shared" si="10"/>
        <v>100</v>
      </c>
      <c r="F188" s="43">
        <f t="shared" si="11"/>
        <v>145498.76690293898</v>
      </c>
      <c r="G188" s="43"/>
    </row>
    <row r="189" spans="1:7" x14ac:dyDescent="0.75">
      <c r="A189" s="42">
        <v>178</v>
      </c>
      <c r="B189" s="43">
        <f t="shared" si="8"/>
        <v>1342.0540575303476</v>
      </c>
      <c r="C189" s="43">
        <f>$F188*$B$4/$E$3</f>
        <v>606.24486209557915</v>
      </c>
      <c r="D189" s="43">
        <f t="shared" si="9"/>
        <v>735.80919543476841</v>
      </c>
      <c r="E189" s="43">
        <f t="shared" si="10"/>
        <v>100</v>
      </c>
      <c r="F189" s="43">
        <f t="shared" si="11"/>
        <v>144662.95770750422</v>
      </c>
      <c r="G189" s="43"/>
    </row>
    <row r="190" spans="1:7" x14ac:dyDescent="0.75">
      <c r="A190" s="42">
        <v>179</v>
      </c>
      <c r="B190" s="43">
        <f t="shared" si="8"/>
        <v>1342.0540575303476</v>
      </c>
      <c r="C190" s="43">
        <f>$F189*$B$4/$E$3</f>
        <v>602.76232378126758</v>
      </c>
      <c r="D190" s="43">
        <f t="shared" si="9"/>
        <v>739.29173374907998</v>
      </c>
      <c r="E190" s="43">
        <f t="shared" si="10"/>
        <v>100</v>
      </c>
      <c r="F190" s="43">
        <f t="shared" si="11"/>
        <v>143823.66597375512</v>
      </c>
      <c r="G190" s="43"/>
    </row>
    <row r="191" spans="1:7" x14ac:dyDescent="0.75">
      <c r="A191" s="42">
        <v>180</v>
      </c>
      <c r="B191" s="43">
        <f t="shared" si="8"/>
        <v>1342.0540575303476</v>
      </c>
      <c r="C191" s="43">
        <f>$F190*$B$4/$E$3</f>
        <v>599.26527489064631</v>
      </c>
      <c r="D191" s="43">
        <f t="shared" si="9"/>
        <v>742.78878263970125</v>
      </c>
      <c r="E191" s="43">
        <f t="shared" si="10"/>
        <v>100</v>
      </c>
      <c r="F191" s="43">
        <f t="shared" si="11"/>
        <v>142980.87719111543</v>
      </c>
      <c r="G191" s="43"/>
    </row>
    <row r="192" spans="1:7" x14ac:dyDescent="0.75">
      <c r="A192" s="42">
        <v>181</v>
      </c>
      <c r="B192" s="43">
        <f t="shared" si="8"/>
        <v>1342.0540575303476</v>
      </c>
      <c r="C192" s="43">
        <f>$F191*$B$4/$E$3</f>
        <v>595.75365496298093</v>
      </c>
      <c r="D192" s="43">
        <f t="shared" si="9"/>
        <v>746.30040256736663</v>
      </c>
      <c r="E192" s="43">
        <f t="shared" si="10"/>
        <v>100</v>
      </c>
      <c r="F192" s="43">
        <f t="shared" si="11"/>
        <v>142134.57678854806</v>
      </c>
      <c r="G192" s="43"/>
    </row>
    <row r="193" spans="1:7" x14ac:dyDescent="0.75">
      <c r="A193" s="42">
        <v>182</v>
      </c>
      <c r="B193" s="43">
        <f t="shared" si="8"/>
        <v>1342.0540575303476</v>
      </c>
      <c r="C193" s="43">
        <f>$F192*$B$4/$E$3</f>
        <v>592.22740328561702</v>
      </c>
      <c r="D193" s="43">
        <f t="shared" si="9"/>
        <v>749.82665424473055</v>
      </c>
      <c r="E193" s="43">
        <f t="shared" si="10"/>
        <v>100</v>
      </c>
      <c r="F193" s="43">
        <f t="shared" si="11"/>
        <v>141284.75013430332</v>
      </c>
      <c r="G193" s="43"/>
    </row>
    <row r="194" spans="1:7" x14ac:dyDescent="0.75">
      <c r="A194" s="42">
        <v>183</v>
      </c>
      <c r="B194" s="43">
        <f t="shared" si="8"/>
        <v>1342.0540575303476</v>
      </c>
      <c r="C194" s="43">
        <f>$F193*$B$4/$E$3</f>
        <v>588.68645889293055</v>
      </c>
      <c r="D194" s="43">
        <f t="shared" si="9"/>
        <v>753.36759863741702</v>
      </c>
      <c r="E194" s="43">
        <f t="shared" si="10"/>
        <v>100</v>
      </c>
      <c r="F194" s="43">
        <f t="shared" si="11"/>
        <v>140431.38253566591</v>
      </c>
      <c r="G194" s="43"/>
    </row>
    <row r="195" spans="1:7" x14ac:dyDescent="0.75">
      <c r="A195" s="42">
        <v>184</v>
      </c>
      <c r="B195" s="43">
        <f t="shared" si="8"/>
        <v>1342.0540575303476</v>
      </c>
      <c r="C195" s="43">
        <f>$F194*$B$4/$E$3</f>
        <v>585.13076056527461</v>
      </c>
      <c r="D195" s="43">
        <f t="shared" si="9"/>
        <v>756.92329696507295</v>
      </c>
      <c r="E195" s="43">
        <f t="shared" si="10"/>
        <v>100</v>
      </c>
      <c r="F195" s="43">
        <f t="shared" si="11"/>
        <v>139574.45923870083</v>
      </c>
      <c r="G195" s="43"/>
    </row>
    <row r="196" spans="1:7" x14ac:dyDescent="0.75">
      <c r="A196" s="42">
        <v>185</v>
      </c>
      <c r="B196" s="43">
        <f t="shared" si="8"/>
        <v>1342.0540575303476</v>
      </c>
      <c r="C196" s="43">
        <f>$F195*$B$4/$E$3</f>
        <v>581.5602468279202</v>
      </c>
      <c r="D196" s="43">
        <f t="shared" si="9"/>
        <v>760.49381070242737</v>
      </c>
      <c r="E196" s="43">
        <f t="shared" si="10"/>
        <v>100</v>
      </c>
      <c r="F196" s="43">
        <f t="shared" si="11"/>
        <v>138713.9654279984</v>
      </c>
      <c r="G196" s="43"/>
    </row>
    <row r="197" spans="1:7" x14ac:dyDescent="0.75">
      <c r="A197" s="42">
        <v>186</v>
      </c>
      <c r="B197" s="43">
        <f t="shared" si="8"/>
        <v>1342.0540575303476</v>
      </c>
      <c r="C197" s="43">
        <f>$F196*$B$4/$E$3</f>
        <v>577.97485594999341</v>
      </c>
      <c r="D197" s="43">
        <f t="shared" si="9"/>
        <v>764.07920158035415</v>
      </c>
      <c r="E197" s="43">
        <f t="shared" si="10"/>
        <v>100</v>
      </c>
      <c r="F197" s="43">
        <f t="shared" si="11"/>
        <v>137849.88622641805</v>
      </c>
      <c r="G197" s="43"/>
    </row>
    <row r="198" spans="1:7" x14ac:dyDescent="0.75">
      <c r="A198" s="42">
        <v>187</v>
      </c>
      <c r="B198" s="43">
        <f t="shared" si="8"/>
        <v>1342.0540575303476</v>
      </c>
      <c r="C198" s="43">
        <f>$F197*$B$4/$E$3</f>
        <v>574.37452594340857</v>
      </c>
      <c r="D198" s="43">
        <f t="shared" si="9"/>
        <v>767.67953158693899</v>
      </c>
      <c r="E198" s="43">
        <f t="shared" si="10"/>
        <v>100</v>
      </c>
      <c r="F198" s="43">
        <f t="shared" si="11"/>
        <v>136982.20669483111</v>
      </c>
      <c r="G198" s="43"/>
    </row>
    <row r="199" spans="1:7" x14ac:dyDescent="0.75">
      <c r="A199" s="42">
        <v>188</v>
      </c>
      <c r="B199" s="43">
        <f t="shared" si="8"/>
        <v>1342.0540575303476</v>
      </c>
      <c r="C199" s="43">
        <f>$F198*$B$4/$E$3</f>
        <v>570.75919456179633</v>
      </c>
      <c r="D199" s="43">
        <f t="shared" si="9"/>
        <v>771.29486296855123</v>
      </c>
      <c r="E199" s="43">
        <f t="shared" si="10"/>
        <v>100</v>
      </c>
      <c r="F199" s="43">
        <f t="shared" si="11"/>
        <v>136110.91183186256</v>
      </c>
      <c r="G199" s="43"/>
    </row>
    <row r="200" spans="1:7" x14ac:dyDescent="0.75">
      <c r="A200" s="42">
        <v>189</v>
      </c>
      <c r="B200" s="43">
        <f t="shared" si="8"/>
        <v>1342.0540575303476</v>
      </c>
      <c r="C200" s="43">
        <f>$F199*$B$4/$E$3</f>
        <v>567.12879929942733</v>
      </c>
      <c r="D200" s="43">
        <f t="shared" si="9"/>
        <v>774.92525823092024</v>
      </c>
      <c r="E200" s="43">
        <f t="shared" si="10"/>
        <v>100</v>
      </c>
      <c r="F200" s="43">
        <f t="shared" si="11"/>
        <v>135235.98657363164</v>
      </c>
      <c r="G200" s="43"/>
    </row>
    <row r="201" spans="1:7" x14ac:dyDescent="0.75">
      <c r="A201" s="42">
        <v>190</v>
      </c>
      <c r="B201" s="43">
        <f t="shared" si="8"/>
        <v>1342.0540575303476</v>
      </c>
      <c r="C201" s="43">
        <f>$F200*$B$4/$E$3</f>
        <v>563.48327739013189</v>
      </c>
      <c r="D201" s="43">
        <f t="shared" si="9"/>
        <v>778.57078014021567</v>
      </c>
      <c r="E201" s="43">
        <f t="shared" si="10"/>
        <v>100</v>
      </c>
      <c r="F201" s="43">
        <f t="shared" si="11"/>
        <v>134357.41579349144</v>
      </c>
      <c r="G201" s="43"/>
    </row>
    <row r="202" spans="1:7" x14ac:dyDescent="0.75">
      <c r="A202" s="42">
        <v>191</v>
      </c>
      <c r="B202" s="43">
        <f t="shared" si="8"/>
        <v>1342.0540575303476</v>
      </c>
      <c r="C202" s="43">
        <f>$F201*$B$4/$E$3</f>
        <v>559.82256580621436</v>
      </c>
      <c r="D202" s="43">
        <f t="shared" si="9"/>
        <v>782.23149172413321</v>
      </c>
      <c r="E202" s="43">
        <f t="shared" si="10"/>
        <v>100</v>
      </c>
      <c r="F202" s="43">
        <f t="shared" si="11"/>
        <v>133475.18430176729</v>
      </c>
      <c r="G202" s="43"/>
    </row>
    <row r="203" spans="1:7" x14ac:dyDescent="0.75">
      <c r="A203" s="42">
        <v>192</v>
      </c>
      <c r="B203" s="43">
        <f t="shared" si="8"/>
        <v>1342.0540575303476</v>
      </c>
      <c r="C203" s="43">
        <f>$F202*$B$4/$E$3</f>
        <v>556.14660125736373</v>
      </c>
      <c r="D203" s="43">
        <f t="shared" si="9"/>
        <v>785.90745627298384</v>
      </c>
      <c r="E203" s="43">
        <f t="shared" si="10"/>
        <v>100</v>
      </c>
      <c r="F203" s="43">
        <f t="shared" si="11"/>
        <v>132589.27684549431</v>
      </c>
      <c r="G203" s="43"/>
    </row>
    <row r="204" spans="1:7" x14ac:dyDescent="0.75">
      <c r="A204" s="42">
        <v>193</v>
      </c>
      <c r="B204" s="43">
        <f t="shared" si="8"/>
        <v>1342.0540575303476</v>
      </c>
      <c r="C204" s="43">
        <f>$F203*$B$4/$E$3</f>
        <v>552.45532018955964</v>
      </c>
      <c r="D204" s="43">
        <f t="shared" si="9"/>
        <v>789.59873734078792</v>
      </c>
      <c r="E204" s="43">
        <f t="shared" si="10"/>
        <v>100</v>
      </c>
      <c r="F204" s="43">
        <f t="shared" si="11"/>
        <v>131699.67810815352</v>
      </c>
      <c r="G204" s="43"/>
    </row>
    <row r="205" spans="1:7" x14ac:dyDescent="0.75">
      <c r="A205" s="42">
        <v>194</v>
      </c>
      <c r="B205" s="43">
        <f t="shared" ref="B205:B268" si="12">$B$7</f>
        <v>1342.0540575303476</v>
      </c>
      <c r="C205" s="43">
        <f>$F204*$B$4/$E$3</f>
        <v>548.74865878397304</v>
      </c>
      <c r="D205" s="43">
        <f t="shared" si="9"/>
        <v>793.30539874637452</v>
      </c>
      <c r="E205" s="43">
        <f t="shared" si="10"/>
        <v>100</v>
      </c>
      <c r="F205" s="43">
        <f t="shared" si="11"/>
        <v>130806.37270940714</v>
      </c>
      <c r="G205" s="43"/>
    </row>
    <row r="206" spans="1:7" x14ac:dyDescent="0.75">
      <c r="A206" s="42">
        <v>195</v>
      </c>
      <c r="B206" s="43">
        <f t="shared" si="12"/>
        <v>1342.0540575303476</v>
      </c>
      <c r="C206" s="43">
        <f>$F205*$B$4/$E$3</f>
        <v>545.02655295586317</v>
      </c>
      <c r="D206" s="43">
        <f t="shared" ref="D206:D269" si="13">$B206-C206</f>
        <v>797.0275045744844</v>
      </c>
      <c r="E206" s="43">
        <f t="shared" ref="E206:E269" si="14">$E$7</f>
        <v>100</v>
      </c>
      <c r="F206" s="43">
        <f t="shared" ref="F206:F269" si="15">F205-D206-$E$7</f>
        <v>129909.34520483266</v>
      </c>
      <c r="G206" s="43"/>
    </row>
    <row r="207" spans="1:7" x14ac:dyDescent="0.75">
      <c r="A207" s="42">
        <v>196</v>
      </c>
      <c r="B207" s="43">
        <f t="shared" si="12"/>
        <v>1342.0540575303476</v>
      </c>
      <c r="C207" s="43">
        <f>$F206*$B$4/$E$3</f>
        <v>541.28893835346946</v>
      </c>
      <c r="D207" s="43">
        <f t="shared" si="13"/>
        <v>800.7651191768781</v>
      </c>
      <c r="E207" s="43">
        <f t="shared" si="14"/>
        <v>100</v>
      </c>
      <c r="F207" s="43">
        <f t="shared" si="15"/>
        <v>129008.58008565578</v>
      </c>
      <c r="G207" s="43"/>
    </row>
    <row r="208" spans="1:7" x14ac:dyDescent="0.75">
      <c r="A208" s="42">
        <v>197</v>
      </c>
      <c r="B208" s="43">
        <f t="shared" si="12"/>
        <v>1342.0540575303476</v>
      </c>
      <c r="C208" s="43">
        <f>$F207*$B$4/$E$3</f>
        <v>537.53575035689903</v>
      </c>
      <c r="D208" s="43">
        <f t="shared" si="13"/>
        <v>804.51830717344853</v>
      </c>
      <c r="E208" s="43">
        <f t="shared" si="14"/>
        <v>100</v>
      </c>
      <c r="F208" s="43">
        <f t="shared" si="15"/>
        <v>128104.06177848233</v>
      </c>
      <c r="G208" s="43"/>
    </row>
    <row r="209" spans="1:7" x14ac:dyDescent="0.75">
      <c r="A209" s="42">
        <v>198</v>
      </c>
      <c r="B209" s="43">
        <f t="shared" si="12"/>
        <v>1342.0540575303476</v>
      </c>
      <c r="C209" s="43">
        <f>$F208*$B$4/$E$3</f>
        <v>533.76692407700978</v>
      </c>
      <c r="D209" s="43">
        <f t="shared" si="13"/>
        <v>808.28713345333779</v>
      </c>
      <c r="E209" s="43">
        <f t="shared" si="14"/>
        <v>100</v>
      </c>
      <c r="F209" s="43">
        <f t="shared" si="15"/>
        <v>127195.77464502899</v>
      </c>
      <c r="G209" s="43"/>
    </row>
    <row r="210" spans="1:7" x14ac:dyDescent="0.75">
      <c r="A210" s="42">
        <v>199</v>
      </c>
      <c r="B210" s="43">
        <f t="shared" si="12"/>
        <v>1342.0540575303476</v>
      </c>
      <c r="C210" s="43">
        <f>$F209*$B$4/$E$3</f>
        <v>529.98239435428752</v>
      </c>
      <c r="D210" s="43">
        <f t="shared" si="13"/>
        <v>812.07166317606004</v>
      </c>
      <c r="E210" s="43">
        <f t="shared" si="14"/>
        <v>100</v>
      </c>
      <c r="F210" s="43">
        <f t="shared" si="15"/>
        <v>126283.70298185293</v>
      </c>
      <c r="G210" s="43"/>
    </row>
    <row r="211" spans="1:7" x14ac:dyDescent="0.75">
      <c r="A211" s="42">
        <v>200</v>
      </c>
      <c r="B211" s="43">
        <f t="shared" si="12"/>
        <v>1342.0540575303476</v>
      </c>
      <c r="C211" s="43">
        <f>$F210*$B$4/$E$3</f>
        <v>526.1820957577205</v>
      </c>
      <c r="D211" s="43">
        <f t="shared" si="13"/>
        <v>815.87196177262706</v>
      </c>
      <c r="E211" s="43">
        <f t="shared" si="14"/>
        <v>100</v>
      </c>
      <c r="F211" s="43">
        <f t="shared" si="15"/>
        <v>125367.8310200803</v>
      </c>
      <c r="G211" s="43"/>
    </row>
    <row r="212" spans="1:7" x14ac:dyDescent="0.75">
      <c r="A212" s="42">
        <v>201</v>
      </c>
      <c r="B212" s="43">
        <f t="shared" si="12"/>
        <v>1342.0540575303476</v>
      </c>
      <c r="C212" s="43">
        <f>$F211*$B$4/$E$3</f>
        <v>522.36596258366797</v>
      </c>
      <c r="D212" s="43">
        <f t="shared" si="13"/>
        <v>819.6880949466796</v>
      </c>
      <c r="E212" s="43">
        <f t="shared" si="14"/>
        <v>100</v>
      </c>
      <c r="F212" s="43">
        <f t="shared" si="15"/>
        <v>124448.14292513361</v>
      </c>
      <c r="G212" s="43"/>
    </row>
    <row r="213" spans="1:7" x14ac:dyDescent="0.75">
      <c r="A213" s="42">
        <v>202</v>
      </c>
      <c r="B213" s="43">
        <f t="shared" si="12"/>
        <v>1342.0540575303476</v>
      </c>
      <c r="C213" s="43">
        <f>$F212*$B$4/$E$3</f>
        <v>518.5339288547234</v>
      </c>
      <c r="D213" s="43">
        <f t="shared" si="13"/>
        <v>823.52012867562416</v>
      </c>
      <c r="E213" s="43">
        <f t="shared" si="14"/>
        <v>100</v>
      </c>
      <c r="F213" s="43">
        <f t="shared" si="15"/>
        <v>123524.62279645799</v>
      </c>
      <c r="G213" s="43"/>
    </row>
    <row r="214" spans="1:7" x14ac:dyDescent="0.75">
      <c r="A214" s="42">
        <v>203</v>
      </c>
      <c r="B214" s="43">
        <f t="shared" si="12"/>
        <v>1342.0540575303476</v>
      </c>
      <c r="C214" s="43">
        <f>$F213*$B$4/$E$3</f>
        <v>514.68592831857495</v>
      </c>
      <c r="D214" s="43">
        <f t="shared" si="13"/>
        <v>827.36812921177261</v>
      </c>
      <c r="E214" s="43">
        <f t="shared" si="14"/>
        <v>100</v>
      </c>
      <c r="F214" s="43">
        <f t="shared" si="15"/>
        <v>122597.25466724622</v>
      </c>
      <c r="G214" s="43"/>
    </row>
    <row r="215" spans="1:7" x14ac:dyDescent="0.75">
      <c r="A215" s="42">
        <v>204</v>
      </c>
      <c r="B215" s="43">
        <f t="shared" si="12"/>
        <v>1342.0540575303476</v>
      </c>
      <c r="C215" s="43">
        <f>$F214*$B$4/$E$3</f>
        <v>510.82189444685929</v>
      </c>
      <c r="D215" s="43">
        <f t="shared" si="13"/>
        <v>831.23216308348833</v>
      </c>
      <c r="E215" s="43">
        <f t="shared" si="14"/>
        <v>100</v>
      </c>
      <c r="F215" s="43">
        <f t="shared" si="15"/>
        <v>121666.02250416273</v>
      </c>
      <c r="G215" s="43"/>
    </row>
    <row r="216" spans="1:7" x14ac:dyDescent="0.75">
      <c r="A216" s="42">
        <v>205</v>
      </c>
      <c r="B216" s="43">
        <f t="shared" si="12"/>
        <v>1342.0540575303476</v>
      </c>
      <c r="C216" s="43">
        <f>$F215*$B$4/$E$3</f>
        <v>506.94176043401143</v>
      </c>
      <c r="D216" s="43">
        <f t="shared" si="13"/>
        <v>835.11229709633608</v>
      </c>
      <c r="E216" s="43">
        <f t="shared" si="14"/>
        <v>100</v>
      </c>
      <c r="F216" s="43">
        <f t="shared" si="15"/>
        <v>120730.91020706639</v>
      </c>
      <c r="G216" s="43"/>
    </row>
    <row r="217" spans="1:7" x14ac:dyDescent="0.75">
      <c r="A217" s="42">
        <v>206</v>
      </c>
      <c r="B217" s="43">
        <f t="shared" si="12"/>
        <v>1342.0540575303476</v>
      </c>
      <c r="C217" s="43">
        <f>$F216*$B$4/$E$3</f>
        <v>503.04545919611002</v>
      </c>
      <c r="D217" s="43">
        <f t="shared" si="13"/>
        <v>839.0085983342376</v>
      </c>
      <c r="E217" s="43">
        <f t="shared" si="14"/>
        <v>100</v>
      </c>
      <c r="F217" s="43">
        <f t="shared" si="15"/>
        <v>119791.90160873215</v>
      </c>
      <c r="G217" s="43"/>
    </row>
    <row r="218" spans="1:7" x14ac:dyDescent="0.75">
      <c r="A218" s="42">
        <v>207</v>
      </c>
      <c r="B218" s="43">
        <f t="shared" si="12"/>
        <v>1342.0540575303476</v>
      </c>
      <c r="C218" s="43">
        <f>$F217*$B$4/$E$3</f>
        <v>499.13292336971728</v>
      </c>
      <c r="D218" s="43">
        <f t="shared" si="13"/>
        <v>842.92113416063034</v>
      </c>
      <c r="E218" s="43">
        <f t="shared" si="14"/>
        <v>100</v>
      </c>
      <c r="F218" s="43">
        <f t="shared" si="15"/>
        <v>118848.98047457152</v>
      </c>
      <c r="G218" s="43"/>
    </row>
    <row r="219" spans="1:7" x14ac:dyDescent="0.75">
      <c r="A219" s="42">
        <v>208</v>
      </c>
      <c r="B219" s="43">
        <f t="shared" si="12"/>
        <v>1342.0540575303476</v>
      </c>
      <c r="C219" s="43">
        <f>$F218*$B$4/$E$3</f>
        <v>495.20408531071467</v>
      </c>
      <c r="D219" s="43">
        <f t="shared" si="13"/>
        <v>846.84997221963295</v>
      </c>
      <c r="E219" s="43">
        <f t="shared" si="14"/>
        <v>100</v>
      </c>
      <c r="F219" s="43">
        <f t="shared" si="15"/>
        <v>117902.13050235189</v>
      </c>
      <c r="G219" s="43"/>
    </row>
    <row r="220" spans="1:7" x14ac:dyDescent="0.75">
      <c r="A220" s="42">
        <v>209</v>
      </c>
      <c r="B220" s="43">
        <f t="shared" si="12"/>
        <v>1342.0540575303476</v>
      </c>
      <c r="C220" s="43">
        <f>$F219*$B$4/$E$3</f>
        <v>491.25887709313292</v>
      </c>
      <c r="D220" s="43">
        <f t="shared" si="13"/>
        <v>850.79518043721464</v>
      </c>
      <c r="E220" s="43">
        <f t="shared" si="14"/>
        <v>100</v>
      </c>
      <c r="F220" s="43">
        <f t="shared" si="15"/>
        <v>116951.33532191468</v>
      </c>
      <c r="G220" s="43"/>
    </row>
    <row r="221" spans="1:7" x14ac:dyDescent="0.75">
      <c r="A221" s="42">
        <v>210</v>
      </c>
      <c r="B221" s="43">
        <f t="shared" si="12"/>
        <v>1342.0540575303476</v>
      </c>
      <c r="C221" s="43">
        <f>$F220*$B$4/$E$3</f>
        <v>487.29723050797787</v>
      </c>
      <c r="D221" s="43">
        <f t="shared" si="13"/>
        <v>854.75682702236963</v>
      </c>
      <c r="E221" s="43">
        <f t="shared" si="14"/>
        <v>100</v>
      </c>
      <c r="F221" s="43">
        <f t="shared" si="15"/>
        <v>115996.57849489231</v>
      </c>
      <c r="G221" s="43"/>
    </row>
    <row r="222" spans="1:7" x14ac:dyDescent="0.75">
      <c r="A222" s="42">
        <v>211</v>
      </c>
      <c r="B222" s="43">
        <f t="shared" si="12"/>
        <v>1342.0540575303476</v>
      </c>
      <c r="C222" s="43">
        <f>$F221*$B$4/$E$3</f>
        <v>483.31907706205129</v>
      </c>
      <c r="D222" s="43">
        <f t="shared" si="13"/>
        <v>858.73498046829627</v>
      </c>
      <c r="E222" s="43">
        <f t="shared" si="14"/>
        <v>100</v>
      </c>
      <c r="F222" s="43">
        <f t="shared" si="15"/>
        <v>115037.84351442402</v>
      </c>
      <c r="G222" s="43"/>
    </row>
    <row r="223" spans="1:7" x14ac:dyDescent="0.75">
      <c r="A223" s="42">
        <v>212</v>
      </c>
      <c r="B223" s="43">
        <f t="shared" si="12"/>
        <v>1342.0540575303476</v>
      </c>
      <c r="C223" s="43">
        <f>$F222*$B$4/$E$3</f>
        <v>479.32434797676677</v>
      </c>
      <c r="D223" s="43">
        <f t="shared" si="13"/>
        <v>862.72970955358073</v>
      </c>
      <c r="E223" s="43">
        <f t="shared" si="14"/>
        <v>100</v>
      </c>
      <c r="F223" s="43">
        <f t="shared" si="15"/>
        <v>114075.11380487045</v>
      </c>
      <c r="G223" s="43"/>
    </row>
    <row r="224" spans="1:7" x14ac:dyDescent="0.75">
      <c r="A224" s="42">
        <v>213</v>
      </c>
      <c r="B224" s="43">
        <f t="shared" si="12"/>
        <v>1342.0540575303476</v>
      </c>
      <c r="C224" s="43">
        <f>$F223*$B$4/$E$3</f>
        <v>475.31297418696022</v>
      </c>
      <c r="D224" s="43">
        <f t="shared" si="13"/>
        <v>866.74108334338734</v>
      </c>
      <c r="E224" s="43">
        <f t="shared" si="14"/>
        <v>100</v>
      </c>
      <c r="F224" s="43">
        <f t="shared" si="15"/>
        <v>113108.37272152706</v>
      </c>
      <c r="G224" s="43"/>
    </row>
    <row r="225" spans="1:7" x14ac:dyDescent="0.75">
      <c r="A225" s="42">
        <v>214</v>
      </c>
      <c r="B225" s="43">
        <f t="shared" si="12"/>
        <v>1342.0540575303476</v>
      </c>
      <c r="C225" s="43">
        <f>$F224*$B$4/$E$3</f>
        <v>471.28488633969613</v>
      </c>
      <c r="D225" s="43">
        <f t="shared" si="13"/>
        <v>870.76917119065138</v>
      </c>
      <c r="E225" s="43">
        <f t="shared" si="14"/>
        <v>100</v>
      </c>
      <c r="F225" s="43">
        <f t="shared" si="15"/>
        <v>112137.60355033641</v>
      </c>
      <c r="G225" s="43"/>
    </row>
    <row r="226" spans="1:7" x14ac:dyDescent="0.75">
      <c r="A226" s="42">
        <v>215</v>
      </c>
      <c r="B226" s="43">
        <f t="shared" si="12"/>
        <v>1342.0540575303476</v>
      </c>
      <c r="C226" s="43">
        <f>$F225*$B$4/$E$3</f>
        <v>467.24001479306844</v>
      </c>
      <c r="D226" s="43">
        <f t="shared" si="13"/>
        <v>874.81404273727912</v>
      </c>
      <c r="E226" s="43">
        <f t="shared" si="14"/>
        <v>100</v>
      </c>
      <c r="F226" s="43">
        <f t="shared" si="15"/>
        <v>111162.78950759913</v>
      </c>
      <c r="G226" s="43"/>
    </row>
    <row r="227" spans="1:7" x14ac:dyDescent="0.75">
      <c r="A227" s="42">
        <v>216</v>
      </c>
      <c r="B227" s="43">
        <f t="shared" si="12"/>
        <v>1342.0540575303476</v>
      </c>
      <c r="C227" s="43">
        <f>$F226*$B$4/$E$3</f>
        <v>463.1782896149964</v>
      </c>
      <c r="D227" s="43">
        <f t="shared" si="13"/>
        <v>878.87576791535116</v>
      </c>
      <c r="E227" s="43">
        <f t="shared" si="14"/>
        <v>100</v>
      </c>
      <c r="F227" s="43">
        <f t="shared" si="15"/>
        <v>110183.91373968378</v>
      </c>
      <c r="G227" s="43"/>
    </row>
    <row r="228" spans="1:7" x14ac:dyDescent="0.75">
      <c r="A228" s="42">
        <v>217</v>
      </c>
      <c r="B228" s="43">
        <f t="shared" si="12"/>
        <v>1342.0540575303476</v>
      </c>
      <c r="C228" s="43">
        <f>$F227*$B$4/$E$3</f>
        <v>459.09964058201575</v>
      </c>
      <c r="D228" s="43">
        <f t="shared" si="13"/>
        <v>882.95441694833175</v>
      </c>
      <c r="E228" s="43">
        <f t="shared" si="14"/>
        <v>100</v>
      </c>
      <c r="F228" s="43">
        <f t="shared" si="15"/>
        <v>109200.95932273545</v>
      </c>
      <c r="G228" s="43"/>
    </row>
    <row r="229" spans="1:7" x14ac:dyDescent="0.75">
      <c r="A229" s="42">
        <v>218</v>
      </c>
      <c r="B229" s="43">
        <f t="shared" si="12"/>
        <v>1342.0540575303476</v>
      </c>
      <c r="C229" s="43">
        <f>$F228*$B$4/$E$3</f>
        <v>455.00399717806437</v>
      </c>
      <c r="D229" s="43">
        <f t="shared" si="13"/>
        <v>887.05006035228325</v>
      </c>
      <c r="E229" s="43">
        <f t="shared" si="14"/>
        <v>100</v>
      </c>
      <c r="F229" s="43">
        <f t="shared" si="15"/>
        <v>108213.90926238317</v>
      </c>
      <c r="G229" s="43"/>
    </row>
    <row r="230" spans="1:7" x14ac:dyDescent="0.75">
      <c r="A230" s="42">
        <v>219</v>
      </c>
      <c r="B230" s="43">
        <f t="shared" si="12"/>
        <v>1342.0540575303476</v>
      </c>
      <c r="C230" s="43">
        <f>$F229*$B$4/$E$3</f>
        <v>450.8912885932632</v>
      </c>
      <c r="D230" s="43">
        <f t="shared" si="13"/>
        <v>891.16276893708437</v>
      </c>
      <c r="E230" s="43">
        <f t="shared" si="14"/>
        <v>100</v>
      </c>
      <c r="F230" s="43">
        <f t="shared" si="15"/>
        <v>107222.74649344609</v>
      </c>
      <c r="G230" s="43"/>
    </row>
    <row r="231" spans="1:7" x14ac:dyDescent="0.75">
      <c r="A231" s="42">
        <v>220</v>
      </c>
      <c r="B231" s="43">
        <f t="shared" si="12"/>
        <v>1342.0540575303476</v>
      </c>
      <c r="C231" s="43">
        <f>$F230*$B$4/$E$3</f>
        <v>446.76144372269209</v>
      </c>
      <c r="D231" s="43">
        <f t="shared" si="13"/>
        <v>895.29261380765547</v>
      </c>
      <c r="E231" s="43">
        <f t="shared" si="14"/>
        <v>100</v>
      </c>
      <c r="F231" s="43">
        <f t="shared" si="15"/>
        <v>106227.45387963843</v>
      </c>
      <c r="G231" s="43"/>
    </row>
    <row r="232" spans="1:7" x14ac:dyDescent="0.75">
      <c r="A232" s="42">
        <v>221</v>
      </c>
      <c r="B232" s="43">
        <f t="shared" si="12"/>
        <v>1342.0540575303476</v>
      </c>
      <c r="C232" s="43">
        <f>$F231*$B$4/$E$3</f>
        <v>442.61439116516016</v>
      </c>
      <c r="D232" s="43">
        <f t="shared" si="13"/>
        <v>899.43966636518735</v>
      </c>
      <c r="E232" s="43">
        <f t="shared" si="14"/>
        <v>100</v>
      </c>
      <c r="F232" s="43">
        <f t="shared" si="15"/>
        <v>105228.01421327324</v>
      </c>
      <c r="G232" s="43"/>
    </row>
    <row r="233" spans="1:7" x14ac:dyDescent="0.75">
      <c r="A233" s="42">
        <v>222</v>
      </c>
      <c r="B233" s="43">
        <f t="shared" si="12"/>
        <v>1342.0540575303476</v>
      </c>
      <c r="C233" s="43">
        <f>$F232*$B$4/$E$3</f>
        <v>438.45005922197191</v>
      </c>
      <c r="D233" s="43">
        <f t="shared" si="13"/>
        <v>903.60399830837559</v>
      </c>
      <c r="E233" s="43">
        <f t="shared" si="14"/>
        <v>100</v>
      </c>
      <c r="F233" s="43">
        <f t="shared" si="15"/>
        <v>104224.41021496487</v>
      </c>
      <c r="G233" s="43"/>
    </row>
    <row r="234" spans="1:7" x14ac:dyDescent="0.75">
      <c r="A234" s="42">
        <v>223</v>
      </c>
      <c r="B234" s="43">
        <f t="shared" si="12"/>
        <v>1342.0540575303476</v>
      </c>
      <c r="C234" s="43">
        <f>$F233*$B$4/$E$3</f>
        <v>434.26837589568703</v>
      </c>
      <c r="D234" s="43">
        <f t="shared" si="13"/>
        <v>907.78568163466048</v>
      </c>
      <c r="E234" s="43">
        <f t="shared" si="14"/>
        <v>100</v>
      </c>
      <c r="F234" s="43">
        <f t="shared" si="15"/>
        <v>103216.62453333021</v>
      </c>
      <c r="G234" s="43"/>
    </row>
    <row r="235" spans="1:7" x14ac:dyDescent="0.75">
      <c r="A235" s="42">
        <v>224</v>
      </c>
      <c r="B235" s="43">
        <f t="shared" si="12"/>
        <v>1342.0540575303476</v>
      </c>
      <c r="C235" s="43">
        <f>$F234*$B$4/$E$3</f>
        <v>430.06926888887591</v>
      </c>
      <c r="D235" s="43">
        <f t="shared" si="13"/>
        <v>911.9847886414716</v>
      </c>
      <c r="E235" s="43">
        <f t="shared" si="14"/>
        <v>100</v>
      </c>
      <c r="F235" s="43">
        <f t="shared" si="15"/>
        <v>102204.63974468874</v>
      </c>
      <c r="G235" s="43"/>
    </row>
    <row r="236" spans="1:7" x14ac:dyDescent="0.75">
      <c r="A236" s="42">
        <v>225</v>
      </c>
      <c r="B236" s="43">
        <f t="shared" si="12"/>
        <v>1342.0540575303476</v>
      </c>
      <c r="C236" s="43">
        <f>$F235*$B$4/$E$3</f>
        <v>425.85266560286982</v>
      </c>
      <c r="D236" s="43">
        <f t="shared" si="13"/>
        <v>916.20139192747774</v>
      </c>
      <c r="E236" s="43">
        <f t="shared" si="14"/>
        <v>100</v>
      </c>
      <c r="F236" s="43">
        <f t="shared" si="15"/>
        <v>101188.43835276127</v>
      </c>
      <c r="G236" s="43"/>
    </row>
    <row r="237" spans="1:7" x14ac:dyDescent="0.75">
      <c r="A237" s="42">
        <v>226</v>
      </c>
      <c r="B237" s="43">
        <f t="shared" si="12"/>
        <v>1342.0540575303476</v>
      </c>
      <c r="C237" s="43">
        <f>$F236*$B$4/$E$3</f>
        <v>421.61849313650532</v>
      </c>
      <c r="D237" s="43">
        <f t="shared" si="13"/>
        <v>920.43556439384224</v>
      </c>
      <c r="E237" s="43">
        <f t="shared" si="14"/>
        <v>100</v>
      </c>
      <c r="F237" s="43">
        <f t="shared" si="15"/>
        <v>100168.00278836742</v>
      </c>
      <c r="G237" s="43"/>
    </row>
    <row r="238" spans="1:7" x14ac:dyDescent="0.75">
      <c r="A238" s="42">
        <v>227</v>
      </c>
      <c r="B238" s="43">
        <f t="shared" si="12"/>
        <v>1342.0540575303476</v>
      </c>
      <c r="C238" s="43">
        <f>$F237*$B$4/$E$3</f>
        <v>417.36667828486429</v>
      </c>
      <c r="D238" s="43">
        <f t="shared" si="13"/>
        <v>924.68737924548327</v>
      </c>
      <c r="E238" s="43">
        <f t="shared" si="14"/>
        <v>100</v>
      </c>
      <c r="F238" s="43">
        <f t="shared" si="15"/>
        <v>99143.315409121933</v>
      </c>
      <c r="G238" s="43"/>
    </row>
    <row r="239" spans="1:7" x14ac:dyDescent="0.75">
      <c r="A239" s="42">
        <v>228</v>
      </c>
      <c r="B239" s="43">
        <f t="shared" si="12"/>
        <v>1342.0540575303476</v>
      </c>
      <c r="C239" s="43">
        <f>$F238*$B$4/$E$3</f>
        <v>413.09714753800807</v>
      </c>
      <c r="D239" s="43">
        <f t="shared" si="13"/>
        <v>928.95690999233943</v>
      </c>
      <c r="E239" s="43">
        <f t="shared" si="14"/>
        <v>100</v>
      </c>
      <c r="F239" s="43">
        <f t="shared" si="15"/>
        <v>98114.358499129594</v>
      </c>
      <c r="G239" s="43"/>
    </row>
    <row r="240" spans="1:7" x14ac:dyDescent="0.75">
      <c r="A240" s="42">
        <v>229</v>
      </c>
      <c r="B240" s="43">
        <f t="shared" si="12"/>
        <v>1342.0540575303476</v>
      </c>
      <c r="C240" s="43">
        <f>$F239*$B$4/$E$3</f>
        <v>408.80982707970662</v>
      </c>
      <c r="D240" s="43">
        <f t="shared" si="13"/>
        <v>933.244230450641</v>
      </c>
      <c r="E240" s="43">
        <f t="shared" si="14"/>
        <v>100</v>
      </c>
      <c r="F240" s="43">
        <f t="shared" si="15"/>
        <v>97081.114268678954</v>
      </c>
      <c r="G240" s="43"/>
    </row>
    <row r="241" spans="1:7" x14ac:dyDescent="0.75">
      <c r="A241" s="42">
        <v>230</v>
      </c>
      <c r="B241" s="43">
        <f t="shared" si="12"/>
        <v>1342.0540575303476</v>
      </c>
      <c r="C241" s="43">
        <f>$F240*$B$4/$E$3</f>
        <v>404.50464278616232</v>
      </c>
      <c r="D241" s="43">
        <f t="shared" si="13"/>
        <v>937.54941474418524</v>
      </c>
      <c r="E241" s="43">
        <f t="shared" si="14"/>
        <v>100</v>
      </c>
      <c r="F241" s="43">
        <f t="shared" si="15"/>
        <v>96043.564853934775</v>
      </c>
      <c r="G241" s="43"/>
    </row>
    <row r="242" spans="1:7" x14ac:dyDescent="0.75">
      <c r="A242" s="42">
        <v>231</v>
      </c>
      <c r="B242" s="43">
        <f t="shared" si="12"/>
        <v>1342.0540575303476</v>
      </c>
      <c r="C242" s="43">
        <f>$F241*$B$4/$E$3</f>
        <v>400.18152022472827</v>
      </c>
      <c r="D242" s="43">
        <f t="shared" si="13"/>
        <v>941.87253730561929</v>
      </c>
      <c r="E242" s="43">
        <f t="shared" si="14"/>
        <v>100</v>
      </c>
      <c r="F242" s="43">
        <f t="shared" si="15"/>
        <v>95001.692316629153</v>
      </c>
      <c r="G242" s="43"/>
    </row>
    <row r="243" spans="1:7" x14ac:dyDescent="0.75">
      <c r="A243" s="42">
        <v>232</v>
      </c>
      <c r="B243" s="43">
        <f t="shared" si="12"/>
        <v>1342.0540575303476</v>
      </c>
      <c r="C243" s="43">
        <f>$F242*$B$4/$E$3</f>
        <v>395.84038465262148</v>
      </c>
      <c r="D243" s="43">
        <f t="shared" si="13"/>
        <v>946.21367287772614</v>
      </c>
      <c r="E243" s="43">
        <f t="shared" si="14"/>
        <v>100</v>
      </c>
      <c r="F243" s="43">
        <f t="shared" si="15"/>
        <v>93955.478643751427</v>
      </c>
      <c r="G243" s="43"/>
    </row>
    <row r="244" spans="1:7" x14ac:dyDescent="0.75">
      <c r="A244" s="42">
        <v>233</v>
      </c>
      <c r="B244" s="43">
        <f t="shared" si="12"/>
        <v>1342.0540575303476</v>
      </c>
      <c r="C244" s="43">
        <f>$F243*$B$4/$E$3</f>
        <v>391.48116101563096</v>
      </c>
      <c r="D244" s="43">
        <f t="shared" si="13"/>
        <v>950.5728965147166</v>
      </c>
      <c r="E244" s="43">
        <f t="shared" si="14"/>
        <v>100</v>
      </c>
      <c r="F244" s="43">
        <f t="shared" si="15"/>
        <v>92904.905747236713</v>
      </c>
      <c r="G244" s="43"/>
    </row>
    <row r="245" spans="1:7" x14ac:dyDescent="0.75">
      <c r="A245" s="42">
        <v>234</v>
      </c>
      <c r="B245" s="43">
        <f t="shared" si="12"/>
        <v>1342.0540575303476</v>
      </c>
      <c r="C245" s="43">
        <f>$F244*$B$4/$E$3</f>
        <v>387.10377394681967</v>
      </c>
      <c r="D245" s="43">
        <f t="shared" si="13"/>
        <v>954.95028358352783</v>
      </c>
      <c r="E245" s="43">
        <f t="shared" si="14"/>
        <v>100</v>
      </c>
      <c r="F245" s="43">
        <f t="shared" si="15"/>
        <v>91849.955463653183</v>
      </c>
      <c r="G245" s="43"/>
    </row>
    <row r="246" spans="1:7" x14ac:dyDescent="0.75">
      <c r="A246" s="42">
        <v>235</v>
      </c>
      <c r="B246" s="43">
        <f t="shared" si="12"/>
        <v>1342.0540575303476</v>
      </c>
      <c r="C246" s="43">
        <f>$F245*$B$4/$E$3</f>
        <v>382.70814776522161</v>
      </c>
      <c r="D246" s="43">
        <f t="shared" si="13"/>
        <v>959.34590976512595</v>
      </c>
      <c r="E246" s="43">
        <f t="shared" si="14"/>
        <v>100</v>
      </c>
      <c r="F246" s="43">
        <f t="shared" si="15"/>
        <v>90790.609553888062</v>
      </c>
      <c r="G246" s="43"/>
    </row>
    <row r="247" spans="1:7" x14ac:dyDescent="0.75">
      <c r="A247" s="42">
        <v>236</v>
      </c>
      <c r="B247" s="43">
        <f t="shared" si="12"/>
        <v>1342.0540575303476</v>
      </c>
      <c r="C247" s="43">
        <f>$F246*$B$4/$E$3</f>
        <v>378.29420647453361</v>
      </c>
      <c r="D247" s="43">
        <f t="shared" si="13"/>
        <v>963.7598510558139</v>
      </c>
      <c r="E247" s="43">
        <f t="shared" si="14"/>
        <v>100</v>
      </c>
      <c r="F247" s="43">
        <f t="shared" si="15"/>
        <v>89726.849702832245</v>
      </c>
      <c r="G247" s="43"/>
    </row>
    <row r="248" spans="1:7" x14ac:dyDescent="0.75">
      <c r="A248" s="42">
        <v>237</v>
      </c>
      <c r="B248" s="43">
        <f t="shared" si="12"/>
        <v>1342.0540575303476</v>
      </c>
      <c r="C248" s="43">
        <f>$F247*$B$4/$E$3</f>
        <v>373.86187376180101</v>
      </c>
      <c r="D248" s="43">
        <f t="shared" si="13"/>
        <v>968.19218376854656</v>
      </c>
      <c r="E248" s="43">
        <f t="shared" si="14"/>
        <v>100</v>
      </c>
      <c r="F248" s="43">
        <f t="shared" si="15"/>
        <v>88658.657519063694</v>
      </c>
      <c r="G248" s="43"/>
    </row>
    <row r="249" spans="1:7" x14ac:dyDescent="0.75">
      <c r="A249" s="42">
        <v>238</v>
      </c>
      <c r="B249" s="43">
        <f t="shared" si="12"/>
        <v>1342.0540575303476</v>
      </c>
      <c r="C249" s="43">
        <f>$F248*$B$4/$E$3</f>
        <v>369.41107299609871</v>
      </c>
      <c r="D249" s="43">
        <f t="shared" si="13"/>
        <v>972.64298453424885</v>
      </c>
      <c r="E249" s="43">
        <f t="shared" si="14"/>
        <v>100</v>
      </c>
      <c r="F249" s="43">
        <f t="shared" si="15"/>
        <v>87586.014534529444</v>
      </c>
      <c r="G249" s="43"/>
    </row>
    <row r="250" spans="1:7" x14ac:dyDescent="0.75">
      <c r="A250" s="42">
        <v>239</v>
      </c>
      <c r="B250" s="43">
        <f t="shared" si="12"/>
        <v>1342.0540575303476</v>
      </c>
      <c r="C250" s="43">
        <f>$F249*$B$4/$E$3</f>
        <v>364.941727227206</v>
      </c>
      <c r="D250" s="43">
        <f t="shared" si="13"/>
        <v>977.11233030314156</v>
      </c>
      <c r="E250" s="43">
        <f t="shared" si="14"/>
        <v>100</v>
      </c>
      <c r="F250" s="43">
        <f t="shared" si="15"/>
        <v>86508.90220422631</v>
      </c>
      <c r="G250" s="43"/>
    </row>
    <row r="251" spans="1:7" x14ac:dyDescent="0.75">
      <c r="A251" s="42">
        <v>240</v>
      </c>
      <c r="B251" s="43">
        <f t="shared" si="12"/>
        <v>1342.0540575303476</v>
      </c>
      <c r="C251" s="43">
        <f>$F250*$B$4/$E$3</f>
        <v>360.45375918427629</v>
      </c>
      <c r="D251" s="43">
        <f t="shared" si="13"/>
        <v>981.60029834607121</v>
      </c>
      <c r="E251" s="43">
        <f t="shared" si="14"/>
        <v>100</v>
      </c>
      <c r="F251" s="43">
        <f t="shared" si="15"/>
        <v>85427.301905880246</v>
      </c>
      <c r="G251" s="43"/>
    </row>
    <row r="252" spans="1:7" x14ac:dyDescent="0.75">
      <c r="A252" s="42">
        <v>241</v>
      </c>
      <c r="B252" s="43">
        <f t="shared" si="12"/>
        <v>1342.0540575303476</v>
      </c>
      <c r="C252" s="43">
        <f>$F251*$B$4/$E$3</f>
        <v>355.94709127450102</v>
      </c>
      <c r="D252" s="43">
        <f t="shared" si="13"/>
        <v>986.1069662558466</v>
      </c>
      <c r="E252" s="43">
        <f t="shared" si="14"/>
        <v>100</v>
      </c>
      <c r="F252" s="43">
        <f t="shared" si="15"/>
        <v>84341.194939624402</v>
      </c>
      <c r="G252" s="43"/>
    </row>
    <row r="253" spans="1:7" x14ac:dyDescent="0.75">
      <c r="A253" s="42">
        <v>242</v>
      </c>
      <c r="B253" s="43">
        <f t="shared" si="12"/>
        <v>1342.0540575303476</v>
      </c>
      <c r="C253" s="43">
        <f>$F252*$B$4/$E$3</f>
        <v>351.42164558176836</v>
      </c>
      <c r="D253" s="43">
        <f t="shared" si="13"/>
        <v>990.63241194857915</v>
      </c>
      <c r="E253" s="43">
        <f t="shared" si="14"/>
        <v>100</v>
      </c>
      <c r="F253" s="43">
        <f t="shared" si="15"/>
        <v>83250.562527675822</v>
      </c>
      <c r="G253" s="43"/>
    </row>
    <row r="254" spans="1:7" x14ac:dyDescent="0.75">
      <c r="A254" s="42">
        <v>243</v>
      </c>
      <c r="B254" s="43">
        <f t="shared" si="12"/>
        <v>1342.0540575303476</v>
      </c>
      <c r="C254" s="43">
        <f>$F253*$B$4/$E$3</f>
        <v>346.87734386531594</v>
      </c>
      <c r="D254" s="43">
        <f t="shared" si="13"/>
        <v>995.17671366503168</v>
      </c>
      <c r="E254" s="43">
        <f t="shared" si="14"/>
        <v>100</v>
      </c>
      <c r="F254" s="43">
        <f t="shared" si="15"/>
        <v>82155.385814010791</v>
      </c>
      <c r="G254" s="43"/>
    </row>
    <row r="255" spans="1:7" x14ac:dyDescent="0.75">
      <c r="A255" s="42">
        <v>244</v>
      </c>
      <c r="B255" s="43">
        <f t="shared" si="12"/>
        <v>1342.0540575303476</v>
      </c>
      <c r="C255" s="43">
        <f>$F254*$B$4/$E$3</f>
        <v>342.31410755837828</v>
      </c>
      <c r="D255" s="43">
        <f t="shared" si="13"/>
        <v>999.73994997196928</v>
      </c>
      <c r="E255" s="43">
        <f t="shared" si="14"/>
        <v>100</v>
      </c>
      <c r="F255" s="43">
        <f t="shared" si="15"/>
        <v>81055.645864038815</v>
      </c>
      <c r="G255" s="43"/>
    </row>
    <row r="256" spans="1:7" x14ac:dyDescent="0.75">
      <c r="A256" s="42">
        <v>245</v>
      </c>
      <c r="B256" s="43">
        <f t="shared" si="12"/>
        <v>1342.0540575303476</v>
      </c>
      <c r="C256" s="43">
        <f>$F255*$B$4/$E$3</f>
        <v>337.7318577668284</v>
      </c>
      <c r="D256" s="43">
        <f t="shared" si="13"/>
        <v>1004.3221997635192</v>
      </c>
      <c r="E256" s="43">
        <f t="shared" si="14"/>
        <v>100</v>
      </c>
      <c r="F256" s="43">
        <f t="shared" si="15"/>
        <v>79951.323664275289</v>
      </c>
      <c r="G256" s="43"/>
    </row>
    <row r="257" spans="1:7" x14ac:dyDescent="0.75">
      <c r="A257" s="42">
        <v>246</v>
      </c>
      <c r="B257" s="43">
        <f t="shared" si="12"/>
        <v>1342.0540575303476</v>
      </c>
      <c r="C257" s="43">
        <f>$F256*$B$4/$E$3</f>
        <v>333.13051526781373</v>
      </c>
      <c r="D257" s="43">
        <f t="shared" si="13"/>
        <v>1008.9235422625338</v>
      </c>
      <c r="E257" s="43">
        <f t="shared" si="14"/>
        <v>100</v>
      </c>
      <c r="F257" s="43">
        <f t="shared" si="15"/>
        <v>78842.400122012754</v>
      </c>
      <c r="G257" s="43"/>
    </row>
    <row r="258" spans="1:7" x14ac:dyDescent="0.75">
      <c r="A258" s="42">
        <v>247</v>
      </c>
      <c r="B258" s="43">
        <f t="shared" si="12"/>
        <v>1342.0540575303476</v>
      </c>
      <c r="C258" s="43">
        <f>$F257*$B$4/$E$3</f>
        <v>328.5100005083865</v>
      </c>
      <c r="D258" s="43">
        <f t="shared" si="13"/>
        <v>1013.5440570219611</v>
      </c>
      <c r="E258" s="43">
        <f t="shared" si="14"/>
        <v>100</v>
      </c>
      <c r="F258" s="43">
        <f t="shared" si="15"/>
        <v>77728.856064990789</v>
      </c>
      <c r="G258" s="43"/>
    </row>
    <row r="259" spans="1:7" x14ac:dyDescent="0.75">
      <c r="A259" s="42">
        <v>248</v>
      </c>
      <c r="B259" s="43">
        <f t="shared" si="12"/>
        <v>1342.0540575303476</v>
      </c>
      <c r="C259" s="43">
        <f>$F258*$B$4/$E$3</f>
        <v>323.87023360412832</v>
      </c>
      <c r="D259" s="43">
        <f t="shared" si="13"/>
        <v>1018.1838239262192</v>
      </c>
      <c r="E259" s="43">
        <f t="shared" si="14"/>
        <v>100</v>
      </c>
      <c r="F259" s="43">
        <f t="shared" si="15"/>
        <v>76610.672241064574</v>
      </c>
      <c r="G259" s="43"/>
    </row>
    <row r="260" spans="1:7" x14ac:dyDescent="0.75">
      <c r="A260" s="42">
        <v>249</v>
      </c>
      <c r="B260" s="43">
        <f t="shared" si="12"/>
        <v>1342.0540575303476</v>
      </c>
      <c r="C260" s="43">
        <f>$F259*$B$4/$E$3</f>
        <v>319.21113433776907</v>
      </c>
      <c r="D260" s="43">
        <f t="shared" si="13"/>
        <v>1022.8429231925785</v>
      </c>
      <c r="E260" s="43">
        <f t="shared" si="14"/>
        <v>100</v>
      </c>
      <c r="F260" s="43">
        <f t="shared" si="15"/>
        <v>75487.82931787199</v>
      </c>
      <c r="G260" s="43"/>
    </row>
    <row r="261" spans="1:7" x14ac:dyDescent="0.75">
      <c r="A261" s="42">
        <v>250</v>
      </c>
      <c r="B261" s="43">
        <f t="shared" si="12"/>
        <v>1342.0540575303476</v>
      </c>
      <c r="C261" s="43">
        <f>$F260*$B$4/$E$3</f>
        <v>314.53262215779995</v>
      </c>
      <c r="D261" s="43">
        <f t="shared" si="13"/>
        <v>1027.5214353725476</v>
      </c>
      <c r="E261" s="43">
        <f t="shared" si="14"/>
        <v>100</v>
      </c>
      <c r="F261" s="43">
        <f t="shared" si="15"/>
        <v>74360.307882499445</v>
      </c>
      <c r="G261" s="43"/>
    </row>
    <row r="262" spans="1:7" x14ac:dyDescent="0.75">
      <c r="A262" s="42">
        <v>251</v>
      </c>
      <c r="B262" s="43">
        <f t="shared" si="12"/>
        <v>1342.0540575303476</v>
      </c>
      <c r="C262" s="43">
        <f>$F261*$B$4/$E$3</f>
        <v>309.83461617708105</v>
      </c>
      <c r="D262" s="43">
        <f t="shared" si="13"/>
        <v>1032.2194413532666</v>
      </c>
      <c r="E262" s="43">
        <f t="shared" si="14"/>
        <v>100</v>
      </c>
      <c r="F262" s="43">
        <f t="shared" si="15"/>
        <v>73228.088441146174</v>
      </c>
      <c r="G262" s="43"/>
    </row>
    <row r="263" spans="1:7" x14ac:dyDescent="0.75">
      <c r="A263" s="42">
        <v>252</v>
      </c>
      <c r="B263" s="43">
        <f t="shared" si="12"/>
        <v>1342.0540575303476</v>
      </c>
      <c r="C263" s="43">
        <f>$F262*$B$4/$E$3</f>
        <v>305.11703517144241</v>
      </c>
      <c r="D263" s="43">
        <f t="shared" si="13"/>
        <v>1036.9370223589051</v>
      </c>
      <c r="E263" s="43">
        <f t="shared" si="14"/>
        <v>100</v>
      </c>
      <c r="F263" s="43">
        <f t="shared" si="15"/>
        <v>72091.151418787267</v>
      </c>
      <c r="G263" s="43"/>
    </row>
    <row r="264" spans="1:7" x14ac:dyDescent="0.75">
      <c r="A264" s="42">
        <v>253</v>
      </c>
      <c r="B264" s="43">
        <f t="shared" si="12"/>
        <v>1342.0540575303476</v>
      </c>
      <c r="C264" s="43">
        <f>$F263*$B$4/$E$3</f>
        <v>300.37979757828026</v>
      </c>
      <c r="D264" s="43">
        <f t="shared" si="13"/>
        <v>1041.6742599520674</v>
      </c>
      <c r="E264" s="43">
        <f t="shared" si="14"/>
        <v>100</v>
      </c>
      <c r="F264" s="43">
        <f t="shared" si="15"/>
        <v>70949.477158835201</v>
      </c>
      <c r="G264" s="43"/>
    </row>
    <row r="265" spans="1:7" x14ac:dyDescent="0.75">
      <c r="A265" s="42">
        <v>254</v>
      </c>
      <c r="B265" s="43">
        <f t="shared" si="12"/>
        <v>1342.0540575303476</v>
      </c>
      <c r="C265" s="43">
        <f>$F264*$B$4/$E$3</f>
        <v>295.6228214951467</v>
      </c>
      <c r="D265" s="43">
        <f t="shared" si="13"/>
        <v>1046.431236035201</v>
      </c>
      <c r="E265" s="43">
        <f t="shared" si="14"/>
        <v>100</v>
      </c>
      <c r="F265" s="43">
        <f t="shared" si="15"/>
        <v>69803.045922799996</v>
      </c>
      <c r="G265" s="43"/>
    </row>
    <row r="266" spans="1:7" x14ac:dyDescent="0.75">
      <c r="A266" s="42">
        <v>255</v>
      </c>
      <c r="B266" s="43">
        <f t="shared" si="12"/>
        <v>1342.0540575303476</v>
      </c>
      <c r="C266" s="43">
        <f>$F265*$B$4/$E$3</f>
        <v>290.84602467833332</v>
      </c>
      <c r="D266" s="43">
        <f t="shared" si="13"/>
        <v>1051.2080328520142</v>
      </c>
      <c r="E266" s="43">
        <f t="shared" si="14"/>
        <v>100</v>
      </c>
      <c r="F266" s="43">
        <f t="shared" si="15"/>
        <v>68651.837889947987</v>
      </c>
      <c r="G266" s="43"/>
    </row>
    <row r="267" spans="1:7" x14ac:dyDescent="0.75">
      <c r="A267" s="42">
        <v>256</v>
      </c>
      <c r="B267" s="43">
        <f t="shared" si="12"/>
        <v>1342.0540575303476</v>
      </c>
      <c r="C267" s="43">
        <f>$F266*$B$4/$E$3</f>
        <v>286.04932454144995</v>
      </c>
      <c r="D267" s="43">
        <f t="shared" si="13"/>
        <v>1056.0047329888976</v>
      </c>
      <c r="E267" s="43">
        <f t="shared" si="14"/>
        <v>100</v>
      </c>
      <c r="F267" s="43">
        <f t="shared" si="15"/>
        <v>67495.833156959096</v>
      </c>
      <c r="G267" s="43"/>
    </row>
    <row r="268" spans="1:7" x14ac:dyDescent="0.75">
      <c r="A268" s="42">
        <v>257</v>
      </c>
      <c r="B268" s="43">
        <f t="shared" si="12"/>
        <v>1342.0540575303476</v>
      </c>
      <c r="C268" s="43">
        <f>$F267*$B$4/$E$3</f>
        <v>281.23263815399622</v>
      </c>
      <c r="D268" s="43">
        <f t="shared" si="13"/>
        <v>1060.8214193763513</v>
      </c>
      <c r="E268" s="43">
        <f t="shared" si="14"/>
        <v>100</v>
      </c>
      <c r="F268" s="43">
        <f t="shared" si="15"/>
        <v>66335.011737582739</v>
      </c>
      <c r="G268" s="43"/>
    </row>
    <row r="269" spans="1:7" x14ac:dyDescent="0.75">
      <c r="A269" s="42">
        <v>258</v>
      </c>
      <c r="B269" s="43">
        <f t="shared" ref="B269:B332" si="16">$B$7</f>
        <v>1342.0540575303476</v>
      </c>
      <c r="C269" s="43">
        <f>$F268*$B$4/$E$3</f>
        <v>276.39588223992808</v>
      </c>
      <c r="D269" s="43">
        <f t="shared" si="13"/>
        <v>1065.6581752904194</v>
      </c>
      <c r="E269" s="43">
        <f t="shared" si="14"/>
        <v>100</v>
      </c>
      <c r="F269" s="43">
        <f t="shared" si="15"/>
        <v>65169.353562292323</v>
      </c>
      <c r="G269" s="43"/>
    </row>
    <row r="270" spans="1:7" x14ac:dyDescent="0.75">
      <c r="A270" s="42">
        <v>259</v>
      </c>
      <c r="B270" s="43">
        <f t="shared" si="16"/>
        <v>1342.0540575303476</v>
      </c>
      <c r="C270" s="43">
        <f>$F269*$B$4/$E$3</f>
        <v>271.53897317621801</v>
      </c>
      <c r="D270" s="43">
        <f t="shared" ref="D270:D333" si="17">$B270-C270</f>
        <v>1070.5150843541296</v>
      </c>
      <c r="E270" s="43">
        <f t="shared" ref="E270:E333" si="18">$E$7</f>
        <v>100</v>
      </c>
      <c r="F270" s="43">
        <f t="shared" ref="F270:F333" si="19">F269-D270-$E$7</f>
        <v>63998.838477938196</v>
      </c>
      <c r="G270" s="43"/>
    </row>
    <row r="271" spans="1:7" x14ac:dyDescent="0.75">
      <c r="A271" s="42">
        <v>260</v>
      </c>
      <c r="B271" s="43">
        <f t="shared" si="16"/>
        <v>1342.0540575303476</v>
      </c>
      <c r="C271" s="43">
        <f>$F270*$B$4/$E$3</f>
        <v>266.66182699140916</v>
      </c>
      <c r="D271" s="43">
        <f t="shared" si="17"/>
        <v>1075.3922305389383</v>
      </c>
      <c r="E271" s="43">
        <f t="shared" si="18"/>
        <v>100</v>
      </c>
      <c r="F271" s="43">
        <f t="shared" si="19"/>
        <v>62823.446247399261</v>
      </c>
      <c r="G271" s="43"/>
    </row>
    <row r="272" spans="1:7" x14ac:dyDescent="0.75">
      <c r="A272" s="42">
        <v>261</v>
      </c>
      <c r="B272" s="43">
        <f t="shared" si="16"/>
        <v>1342.0540575303476</v>
      </c>
      <c r="C272" s="43">
        <f>$F271*$B$4/$E$3</f>
        <v>261.76435936416357</v>
      </c>
      <c r="D272" s="43">
        <f t="shared" si="17"/>
        <v>1080.2896981661841</v>
      </c>
      <c r="E272" s="43">
        <f t="shared" si="18"/>
        <v>100</v>
      </c>
      <c r="F272" s="43">
        <f t="shared" si="19"/>
        <v>61643.156549233077</v>
      </c>
      <c r="G272" s="43"/>
    </row>
    <row r="273" spans="1:7" x14ac:dyDescent="0.75">
      <c r="A273" s="42">
        <v>262</v>
      </c>
      <c r="B273" s="43">
        <f t="shared" si="16"/>
        <v>1342.0540575303476</v>
      </c>
      <c r="C273" s="43">
        <f>$F272*$B$4/$E$3</f>
        <v>256.8464856218045</v>
      </c>
      <c r="D273" s="43">
        <f t="shared" si="17"/>
        <v>1085.2075719085431</v>
      </c>
      <c r="E273" s="43">
        <f t="shared" si="18"/>
        <v>100</v>
      </c>
      <c r="F273" s="43">
        <f t="shared" si="19"/>
        <v>60457.948977324537</v>
      </c>
      <c r="G273" s="43"/>
    </row>
    <row r="274" spans="1:7" x14ac:dyDescent="0.75">
      <c r="A274" s="42">
        <v>263</v>
      </c>
      <c r="B274" s="43">
        <f t="shared" si="16"/>
        <v>1342.0540575303476</v>
      </c>
      <c r="C274" s="43">
        <f>$F273*$B$4/$E$3</f>
        <v>251.90812073885226</v>
      </c>
      <c r="D274" s="43">
        <f t="shared" si="17"/>
        <v>1090.1459367914954</v>
      </c>
      <c r="E274" s="43">
        <f t="shared" si="18"/>
        <v>100</v>
      </c>
      <c r="F274" s="43">
        <f t="shared" si="19"/>
        <v>59267.803040533043</v>
      </c>
      <c r="G274" s="43"/>
    </row>
    <row r="275" spans="1:7" x14ac:dyDescent="0.75">
      <c r="A275" s="42">
        <v>264</v>
      </c>
      <c r="B275" s="43">
        <f t="shared" si="16"/>
        <v>1342.0540575303476</v>
      </c>
      <c r="C275" s="43">
        <f>$F274*$B$4/$E$3</f>
        <v>246.94917933555436</v>
      </c>
      <c r="D275" s="43">
        <f t="shared" si="17"/>
        <v>1095.1048781947932</v>
      </c>
      <c r="E275" s="43">
        <f t="shared" si="18"/>
        <v>100</v>
      </c>
      <c r="F275" s="43">
        <f t="shared" si="19"/>
        <v>58072.698162338253</v>
      </c>
      <c r="G275" s="43"/>
    </row>
    <row r="276" spans="1:7" x14ac:dyDescent="0.75">
      <c r="A276" s="42">
        <v>265</v>
      </c>
      <c r="B276" s="43">
        <f t="shared" si="16"/>
        <v>1342.0540575303476</v>
      </c>
      <c r="C276" s="43">
        <f>$F275*$B$4/$E$3</f>
        <v>241.96957567640939</v>
      </c>
      <c r="D276" s="43">
        <f t="shared" si="17"/>
        <v>1100.0844818539381</v>
      </c>
      <c r="E276" s="43">
        <f t="shared" si="18"/>
        <v>100</v>
      </c>
      <c r="F276" s="43">
        <f t="shared" si="19"/>
        <v>56872.613680484312</v>
      </c>
      <c r="G276" s="43"/>
    </row>
    <row r="277" spans="1:7" x14ac:dyDescent="0.75">
      <c r="A277" s="42">
        <v>266</v>
      </c>
      <c r="B277" s="43">
        <f t="shared" si="16"/>
        <v>1342.0540575303476</v>
      </c>
      <c r="C277" s="43">
        <f>$F276*$B$4/$E$3</f>
        <v>236.96922366868466</v>
      </c>
      <c r="D277" s="43">
        <f t="shared" si="17"/>
        <v>1105.0848338616629</v>
      </c>
      <c r="E277" s="43">
        <f t="shared" si="18"/>
        <v>100</v>
      </c>
      <c r="F277" s="43">
        <f t="shared" si="19"/>
        <v>55667.528846622648</v>
      </c>
      <c r="G277" s="43"/>
    </row>
    <row r="278" spans="1:7" x14ac:dyDescent="0.75">
      <c r="A278" s="42">
        <v>267</v>
      </c>
      <c r="B278" s="43">
        <f t="shared" si="16"/>
        <v>1342.0540575303476</v>
      </c>
      <c r="C278" s="43">
        <f>$F277*$B$4/$E$3</f>
        <v>231.94803686092771</v>
      </c>
      <c r="D278" s="43">
        <f t="shared" si="17"/>
        <v>1110.1060206694199</v>
      </c>
      <c r="E278" s="43">
        <f t="shared" si="18"/>
        <v>100</v>
      </c>
      <c r="F278" s="43">
        <f t="shared" si="19"/>
        <v>54457.422825953232</v>
      </c>
      <c r="G278" s="43"/>
    </row>
    <row r="279" spans="1:7" x14ac:dyDescent="0.75">
      <c r="A279" s="42">
        <v>268</v>
      </c>
      <c r="B279" s="43">
        <f t="shared" si="16"/>
        <v>1342.0540575303476</v>
      </c>
      <c r="C279" s="43">
        <f>$F278*$B$4/$E$3</f>
        <v>226.90592844147181</v>
      </c>
      <c r="D279" s="43">
        <f t="shared" si="17"/>
        <v>1115.1481290888757</v>
      </c>
      <c r="E279" s="43">
        <f t="shared" si="18"/>
        <v>100</v>
      </c>
      <c r="F279" s="43">
        <f t="shared" si="19"/>
        <v>53242.274696864355</v>
      </c>
      <c r="G279" s="43"/>
    </row>
    <row r="280" spans="1:7" x14ac:dyDescent="0.75">
      <c r="A280" s="42">
        <v>269</v>
      </c>
      <c r="B280" s="43">
        <f t="shared" si="16"/>
        <v>1342.0540575303476</v>
      </c>
      <c r="C280" s="43">
        <f>$F279*$B$4/$E$3</f>
        <v>221.84281123693484</v>
      </c>
      <c r="D280" s="43">
        <f t="shared" si="17"/>
        <v>1120.2112462934128</v>
      </c>
      <c r="E280" s="43">
        <f t="shared" si="18"/>
        <v>100</v>
      </c>
      <c r="F280" s="43">
        <f t="shared" si="19"/>
        <v>52022.063450570946</v>
      </c>
      <c r="G280" s="43"/>
    </row>
    <row r="281" spans="1:7" x14ac:dyDescent="0.75">
      <c r="A281" s="42">
        <v>270</v>
      </c>
      <c r="B281" s="43">
        <f t="shared" si="16"/>
        <v>1342.0540575303476</v>
      </c>
      <c r="C281" s="43">
        <f>$F280*$B$4/$E$3</f>
        <v>216.75859771071228</v>
      </c>
      <c r="D281" s="43">
        <f t="shared" si="17"/>
        <v>1125.2954598196352</v>
      </c>
      <c r="E281" s="43">
        <f t="shared" si="18"/>
        <v>100</v>
      </c>
      <c r="F281" s="43">
        <f t="shared" si="19"/>
        <v>50796.767990751308</v>
      </c>
      <c r="G281" s="43"/>
    </row>
    <row r="282" spans="1:7" x14ac:dyDescent="0.75">
      <c r="A282" s="42">
        <v>271</v>
      </c>
      <c r="B282" s="43">
        <f t="shared" si="16"/>
        <v>1342.0540575303476</v>
      </c>
      <c r="C282" s="43">
        <f>$F281*$B$4/$E$3</f>
        <v>211.6531999614638</v>
      </c>
      <c r="D282" s="43">
        <f t="shared" si="17"/>
        <v>1130.4008575688838</v>
      </c>
      <c r="E282" s="43">
        <f t="shared" si="18"/>
        <v>100</v>
      </c>
      <c r="F282" s="43">
        <f t="shared" si="19"/>
        <v>49566.367133182423</v>
      </c>
      <c r="G282" s="43"/>
    </row>
    <row r="283" spans="1:7" x14ac:dyDescent="0.75">
      <c r="A283" s="42">
        <v>272</v>
      </c>
      <c r="B283" s="43">
        <f t="shared" si="16"/>
        <v>1342.0540575303476</v>
      </c>
      <c r="C283" s="43">
        <f>$F282*$B$4/$E$3</f>
        <v>206.52652972159345</v>
      </c>
      <c r="D283" s="43">
        <f t="shared" si="17"/>
        <v>1135.527527808754</v>
      </c>
      <c r="E283" s="43">
        <f t="shared" si="18"/>
        <v>100</v>
      </c>
      <c r="F283" s="43">
        <f t="shared" si="19"/>
        <v>48330.839605373665</v>
      </c>
      <c r="G283" s="43"/>
    </row>
    <row r="284" spans="1:7" x14ac:dyDescent="0.75">
      <c r="A284" s="42">
        <v>273</v>
      </c>
      <c r="B284" s="43">
        <f t="shared" si="16"/>
        <v>1342.0540575303476</v>
      </c>
      <c r="C284" s="43">
        <f>$F283*$B$4/$E$3</f>
        <v>201.37849835572362</v>
      </c>
      <c r="D284" s="43">
        <f t="shared" si="17"/>
        <v>1140.6755591746239</v>
      </c>
      <c r="E284" s="43">
        <f t="shared" si="18"/>
        <v>100</v>
      </c>
      <c r="F284" s="43">
        <f t="shared" si="19"/>
        <v>47090.164046199039</v>
      </c>
      <c r="G284" s="43"/>
    </row>
    <row r="285" spans="1:7" x14ac:dyDescent="0.75">
      <c r="A285" s="42">
        <v>274</v>
      </c>
      <c r="B285" s="43">
        <f t="shared" si="16"/>
        <v>1342.0540575303476</v>
      </c>
      <c r="C285" s="43">
        <f>$F284*$B$4/$E$3</f>
        <v>196.20901685916269</v>
      </c>
      <c r="D285" s="43">
        <f t="shared" si="17"/>
        <v>1145.845040671185</v>
      </c>
      <c r="E285" s="43">
        <f t="shared" si="18"/>
        <v>100</v>
      </c>
      <c r="F285" s="43">
        <f t="shared" si="19"/>
        <v>45844.319005527854</v>
      </c>
      <c r="G285" s="43"/>
    </row>
    <row r="286" spans="1:7" x14ac:dyDescent="0.75">
      <c r="A286" s="42">
        <v>275</v>
      </c>
      <c r="B286" s="43">
        <f t="shared" si="16"/>
        <v>1342.0540575303476</v>
      </c>
      <c r="C286" s="43">
        <f>$F285*$B$4/$E$3</f>
        <v>191.01799585636607</v>
      </c>
      <c r="D286" s="43">
        <f t="shared" si="17"/>
        <v>1151.0360616739815</v>
      </c>
      <c r="E286" s="43">
        <f t="shared" si="18"/>
        <v>100</v>
      </c>
      <c r="F286" s="43">
        <f t="shared" si="19"/>
        <v>44593.282943853876</v>
      </c>
      <c r="G286" s="43"/>
    </row>
    <row r="287" spans="1:7" x14ac:dyDescent="0.75">
      <c r="A287" s="42">
        <v>276</v>
      </c>
      <c r="B287" s="43">
        <f t="shared" si="16"/>
        <v>1342.0540575303476</v>
      </c>
      <c r="C287" s="43">
        <f>$F286*$B$4/$E$3</f>
        <v>185.80534559939113</v>
      </c>
      <c r="D287" s="43">
        <f t="shared" si="17"/>
        <v>1156.2487119309565</v>
      </c>
      <c r="E287" s="43">
        <f t="shared" si="18"/>
        <v>100</v>
      </c>
      <c r="F287" s="43">
        <f t="shared" si="19"/>
        <v>43337.034231922917</v>
      </c>
      <c r="G287" s="43"/>
    </row>
    <row r="288" spans="1:7" x14ac:dyDescent="0.75">
      <c r="A288" s="42">
        <v>277</v>
      </c>
      <c r="B288" s="43">
        <f t="shared" si="16"/>
        <v>1342.0540575303476</v>
      </c>
      <c r="C288" s="43">
        <f>$F287*$B$4/$E$3</f>
        <v>180.57097596634549</v>
      </c>
      <c r="D288" s="43">
        <f t="shared" si="17"/>
        <v>1161.4830815640021</v>
      </c>
      <c r="E288" s="43">
        <f t="shared" si="18"/>
        <v>100</v>
      </c>
      <c r="F288" s="43">
        <f t="shared" si="19"/>
        <v>42075.551150358915</v>
      </c>
      <c r="G288" s="43"/>
    </row>
    <row r="289" spans="1:7" x14ac:dyDescent="0.75">
      <c r="A289" s="42">
        <v>278</v>
      </c>
      <c r="B289" s="43">
        <f t="shared" si="16"/>
        <v>1342.0540575303476</v>
      </c>
      <c r="C289" s="43">
        <f>$F288*$B$4/$E$3</f>
        <v>175.31479645982881</v>
      </c>
      <c r="D289" s="43">
        <f t="shared" si="17"/>
        <v>1166.7392610705188</v>
      </c>
      <c r="E289" s="43">
        <f t="shared" si="18"/>
        <v>100</v>
      </c>
      <c r="F289" s="43">
        <f t="shared" si="19"/>
        <v>40808.811889288394</v>
      </c>
      <c r="G289" s="43"/>
    </row>
    <row r="290" spans="1:7" x14ac:dyDescent="0.75">
      <c r="A290" s="42">
        <v>279</v>
      </c>
      <c r="B290" s="43">
        <f t="shared" si="16"/>
        <v>1342.0540575303476</v>
      </c>
      <c r="C290" s="43">
        <f>$F289*$B$4/$E$3</f>
        <v>170.03671620536832</v>
      </c>
      <c r="D290" s="43">
        <f t="shared" si="17"/>
        <v>1172.0173413249793</v>
      </c>
      <c r="E290" s="43">
        <f t="shared" si="18"/>
        <v>100</v>
      </c>
      <c r="F290" s="43">
        <f t="shared" si="19"/>
        <v>39536.794547963415</v>
      </c>
      <c r="G290" s="43"/>
    </row>
    <row r="291" spans="1:7" x14ac:dyDescent="0.75">
      <c r="A291" s="42">
        <v>280</v>
      </c>
      <c r="B291" s="43">
        <f t="shared" si="16"/>
        <v>1342.0540575303476</v>
      </c>
      <c r="C291" s="43">
        <f>$F290*$B$4/$E$3</f>
        <v>164.73664394984758</v>
      </c>
      <c r="D291" s="43">
        <f t="shared" si="17"/>
        <v>1177.3174135805</v>
      </c>
      <c r="E291" s="43">
        <f t="shared" si="18"/>
        <v>100</v>
      </c>
      <c r="F291" s="43">
        <f t="shared" si="19"/>
        <v>38259.477134382912</v>
      </c>
      <c r="G291" s="43"/>
    </row>
    <row r="292" spans="1:7" x14ac:dyDescent="0.75">
      <c r="A292" s="42">
        <v>281</v>
      </c>
      <c r="B292" s="43">
        <f t="shared" si="16"/>
        <v>1342.0540575303476</v>
      </c>
      <c r="C292" s="43">
        <f>$F291*$B$4/$E$3</f>
        <v>159.4144880599288</v>
      </c>
      <c r="D292" s="43">
        <f t="shared" si="17"/>
        <v>1182.6395694704188</v>
      </c>
      <c r="E292" s="43">
        <f t="shared" si="18"/>
        <v>100</v>
      </c>
      <c r="F292" s="43">
        <f t="shared" si="19"/>
        <v>36976.837564912494</v>
      </c>
      <c r="G292" s="43"/>
    </row>
    <row r="293" spans="1:7" x14ac:dyDescent="0.75">
      <c r="A293" s="42">
        <v>282</v>
      </c>
      <c r="B293" s="43">
        <f t="shared" si="16"/>
        <v>1342.0540575303476</v>
      </c>
      <c r="C293" s="43">
        <f>$F292*$B$4/$E$3</f>
        <v>154.07015652046871</v>
      </c>
      <c r="D293" s="43">
        <f t="shared" si="17"/>
        <v>1187.9839010098788</v>
      </c>
      <c r="E293" s="43">
        <f t="shared" si="18"/>
        <v>100</v>
      </c>
      <c r="F293" s="43">
        <f t="shared" si="19"/>
        <v>35688.853663902613</v>
      </c>
      <c r="G293" s="43"/>
    </row>
    <row r="294" spans="1:7" x14ac:dyDescent="0.75">
      <c r="A294" s="42">
        <v>283</v>
      </c>
      <c r="B294" s="43">
        <f t="shared" si="16"/>
        <v>1342.0540575303476</v>
      </c>
      <c r="C294" s="43">
        <f>$F293*$B$4/$E$3</f>
        <v>148.70355693292757</v>
      </c>
      <c r="D294" s="43">
        <f t="shared" si="17"/>
        <v>1193.35050059742</v>
      </c>
      <c r="E294" s="43">
        <f t="shared" si="18"/>
        <v>100</v>
      </c>
      <c r="F294" s="43">
        <f t="shared" si="19"/>
        <v>34395.503163305191</v>
      </c>
      <c r="G294" s="43"/>
    </row>
    <row r="295" spans="1:7" x14ac:dyDescent="0.75">
      <c r="A295" s="42">
        <v>284</v>
      </c>
      <c r="B295" s="43">
        <f t="shared" si="16"/>
        <v>1342.0540575303476</v>
      </c>
      <c r="C295" s="43">
        <f>$F294*$B$4/$E$3</f>
        <v>143.31459651377165</v>
      </c>
      <c r="D295" s="43">
        <f t="shared" si="17"/>
        <v>1198.7394610165759</v>
      </c>
      <c r="E295" s="43">
        <f t="shared" si="18"/>
        <v>100</v>
      </c>
      <c r="F295" s="43">
        <f t="shared" si="19"/>
        <v>33096.763702288612</v>
      </c>
      <c r="G295" s="43"/>
    </row>
    <row r="296" spans="1:7" x14ac:dyDescent="0.75">
      <c r="A296" s="42">
        <v>285</v>
      </c>
      <c r="B296" s="43">
        <f t="shared" si="16"/>
        <v>1342.0540575303476</v>
      </c>
      <c r="C296" s="43">
        <f>$F295*$B$4/$E$3</f>
        <v>137.90318209286923</v>
      </c>
      <c r="D296" s="43">
        <f t="shared" si="17"/>
        <v>1204.1508754374784</v>
      </c>
      <c r="E296" s="43">
        <f t="shared" si="18"/>
        <v>100</v>
      </c>
      <c r="F296" s="43">
        <f t="shared" si="19"/>
        <v>31792.612826851135</v>
      </c>
      <c r="G296" s="43"/>
    </row>
    <row r="297" spans="1:7" x14ac:dyDescent="0.75">
      <c r="A297" s="42">
        <v>286</v>
      </c>
      <c r="B297" s="43">
        <f t="shared" si="16"/>
        <v>1342.0540575303476</v>
      </c>
      <c r="C297" s="43">
        <f>$F296*$B$4/$E$3</f>
        <v>132.46922011187974</v>
      </c>
      <c r="D297" s="43">
        <f t="shared" si="17"/>
        <v>1209.5848374184679</v>
      </c>
      <c r="E297" s="43">
        <f t="shared" si="18"/>
        <v>100</v>
      </c>
      <c r="F297" s="43">
        <f t="shared" si="19"/>
        <v>30483.027989432667</v>
      </c>
      <c r="G297" s="43"/>
    </row>
    <row r="298" spans="1:7" x14ac:dyDescent="0.75">
      <c r="A298" s="42">
        <v>287</v>
      </c>
      <c r="B298" s="43">
        <f t="shared" si="16"/>
        <v>1342.0540575303476</v>
      </c>
      <c r="C298" s="43">
        <f>$F297*$B$4/$E$3</f>
        <v>127.01261662263612</v>
      </c>
      <c r="D298" s="43">
        <f t="shared" si="17"/>
        <v>1215.0414409077114</v>
      </c>
      <c r="E298" s="43">
        <f t="shared" si="18"/>
        <v>100</v>
      </c>
      <c r="F298" s="43">
        <f t="shared" si="19"/>
        <v>29167.986548524954</v>
      </c>
      <c r="G298" s="43"/>
    </row>
    <row r="299" spans="1:7" x14ac:dyDescent="0.75">
      <c r="A299" s="42">
        <v>288</v>
      </c>
      <c r="B299" s="43">
        <f t="shared" si="16"/>
        <v>1342.0540575303476</v>
      </c>
      <c r="C299" s="43">
        <f>$F298*$B$4/$E$3</f>
        <v>121.53327728552064</v>
      </c>
      <c r="D299" s="43">
        <f t="shared" si="17"/>
        <v>1220.5207802448269</v>
      </c>
      <c r="E299" s="43">
        <f t="shared" si="18"/>
        <v>100</v>
      </c>
      <c r="F299" s="43">
        <f t="shared" si="19"/>
        <v>27847.465768280126</v>
      </c>
      <c r="G299" s="43"/>
    </row>
    <row r="300" spans="1:7" x14ac:dyDescent="0.75">
      <c r="A300" s="42">
        <v>289</v>
      </c>
      <c r="B300" s="43">
        <f t="shared" si="16"/>
        <v>1342.0540575303476</v>
      </c>
      <c r="C300" s="43">
        <f>$F299*$B$4/$E$3</f>
        <v>116.03110736783385</v>
      </c>
      <c r="D300" s="43">
        <f t="shared" si="17"/>
        <v>1226.0229501625138</v>
      </c>
      <c r="E300" s="43">
        <f t="shared" si="18"/>
        <v>100</v>
      </c>
      <c r="F300" s="43">
        <f t="shared" si="19"/>
        <v>26521.442818117612</v>
      </c>
      <c r="G300" s="43"/>
    </row>
    <row r="301" spans="1:7" x14ac:dyDescent="0.75">
      <c r="A301" s="42">
        <v>290</v>
      </c>
      <c r="B301" s="43">
        <f t="shared" si="16"/>
        <v>1342.0540575303476</v>
      </c>
      <c r="C301" s="43">
        <f>$F300*$B$4/$E$3</f>
        <v>110.50601174215672</v>
      </c>
      <c r="D301" s="43">
        <f t="shared" si="17"/>
        <v>1231.5480457881908</v>
      </c>
      <c r="E301" s="43">
        <f t="shared" si="18"/>
        <v>100</v>
      </c>
      <c r="F301" s="43">
        <f t="shared" si="19"/>
        <v>25189.894772329422</v>
      </c>
      <c r="G301" s="43"/>
    </row>
    <row r="302" spans="1:7" x14ac:dyDescent="0.75">
      <c r="A302" s="42">
        <v>291</v>
      </c>
      <c r="B302" s="43">
        <f t="shared" si="16"/>
        <v>1342.0540575303476</v>
      </c>
      <c r="C302" s="43">
        <f>$F301*$B$4/$E$3</f>
        <v>104.95789488470594</v>
      </c>
      <c r="D302" s="43">
        <f t="shared" si="17"/>
        <v>1237.0961626456417</v>
      </c>
      <c r="E302" s="43">
        <f t="shared" si="18"/>
        <v>100</v>
      </c>
      <c r="F302" s="43">
        <f t="shared" si="19"/>
        <v>23852.798609683781</v>
      </c>
      <c r="G302" s="43"/>
    </row>
    <row r="303" spans="1:7" x14ac:dyDescent="0.75">
      <c r="A303" s="42">
        <v>292</v>
      </c>
      <c r="B303" s="43">
        <f t="shared" si="16"/>
        <v>1342.0540575303476</v>
      </c>
      <c r="C303" s="43">
        <f>$F302*$B$4/$E$3</f>
        <v>99.38666087368243</v>
      </c>
      <c r="D303" s="43">
        <f t="shared" si="17"/>
        <v>1242.6673966566652</v>
      </c>
      <c r="E303" s="43">
        <f t="shared" si="18"/>
        <v>100</v>
      </c>
      <c r="F303" s="43">
        <f t="shared" si="19"/>
        <v>22510.131213027114</v>
      </c>
      <c r="G303" s="43"/>
    </row>
    <row r="304" spans="1:7" x14ac:dyDescent="0.75">
      <c r="A304" s="42">
        <v>293</v>
      </c>
      <c r="B304" s="43">
        <f t="shared" si="16"/>
        <v>1342.0540575303476</v>
      </c>
      <c r="C304" s="43">
        <f>$F303*$B$4/$E$3</f>
        <v>93.792213387612989</v>
      </c>
      <c r="D304" s="43">
        <f t="shared" si="17"/>
        <v>1248.2618441427346</v>
      </c>
      <c r="E304" s="43">
        <f t="shared" si="18"/>
        <v>100</v>
      </c>
      <c r="F304" s="43">
        <f t="shared" si="19"/>
        <v>21161.869368884381</v>
      </c>
      <c r="G304" s="43"/>
    </row>
    <row r="305" spans="1:7" x14ac:dyDescent="0.75">
      <c r="A305" s="42">
        <v>294</v>
      </c>
      <c r="B305" s="43">
        <f t="shared" si="16"/>
        <v>1342.0540575303476</v>
      </c>
      <c r="C305" s="43">
        <f>$F304*$B$4/$E$3</f>
        <v>88.174455703684927</v>
      </c>
      <c r="D305" s="43">
        <f t="shared" si="17"/>
        <v>1253.8796018266626</v>
      </c>
      <c r="E305" s="43">
        <f t="shared" si="18"/>
        <v>100</v>
      </c>
      <c r="F305" s="43">
        <f t="shared" si="19"/>
        <v>19807.989767057719</v>
      </c>
      <c r="G305" s="43"/>
    </row>
    <row r="306" spans="1:7" x14ac:dyDescent="0.75">
      <c r="A306" s="42">
        <v>295</v>
      </c>
      <c r="B306" s="43">
        <f t="shared" si="16"/>
        <v>1342.0540575303476</v>
      </c>
      <c r="C306" s="43">
        <f>$F305*$B$4/$E$3</f>
        <v>82.533290696073834</v>
      </c>
      <c r="D306" s="43">
        <f t="shared" si="17"/>
        <v>1259.5207668342737</v>
      </c>
      <c r="E306" s="43">
        <f t="shared" si="18"/>
        <v>100</v>
      </c>
      <c r="F306" s="43">
        <f t="shared" si="19"/>
        <v>18448.469000223446</v>
      </c>
      <c r="G306" s="43"/>
    </row>
    <row r="307" spans="1:7" x14ac:dyDescent="0.75">
      <c r="A307" s="42">
        <v>296</v>
      </c>
      <c r="B307" s="43">
        <f t="shared" si="16"/>
        <v>1342.0540575303476</v>
      </c>
      <c r="C307" s="43">
        <f>$F306*$B$4/$E$3</f>
        <v>76.868620834264362</v>
      </c>
      <c r="D307" s="43">
        <f t="shared" si="17"/>
        <v>1265.1854366960831</v>
      </c>
      <c r="E307" s="43">
        <f t="shared" si="18"/>
        <v>100</v>
      </c>
      <c r="F307" s="43">
        <f t="shared" si="19"/>
        <v>17083.283563527362</v>
      </c>
      <c r="G307" s="43"/>
    </row>
    <row r="308" spans="1:7" x14ac:dyDescent="0.75">
      <c r="A308" s="42">
        <v>297</v>
      </c>
      <c r="B308" s="43">
        <f t="shared" si="16"/>
        <v>1342.0540575303476</v>
      </c>
      <c r="C308" s="43">
        <f>$F307*$B$4/$E$3</f>
        <v>71.18034818136401</v>
      </c>
      <c r="D308" s="43">
        <f t="shared" si="17"/>
        <v>1270.8737093489835</v>
      </c>
      <c r="E308" s="43">
        <f t="shared" si="18"/>
        <v>100</v>
      </c>
      <c r="F308" s="43">
        <f t="shared" si="19"/>
        <v>15712.409854178379</v>
      </c>
      <c r="G308" s="43"/>
    </row>
    <row r="309" spans="1:7" x14ac:dyDescent="0.75">
      <c r="A309" s="42">
        <v>298</v>
      </c>
      <c r="B309" s="43">
        <f t="shared" si="16"/>
        <v>1342.0540575303476</v>
      </c>
      <c r="C309" s="43">
        <f>$F308*$B$4/$E$3</f>
        <v>65.468374392409913</v>
      </c>
      <c r="D309" s="43">
        <f t="shared" si="17"/>
        <v>1276.5856831379376</v>
      </c>
      <c r="E309" s="43">
        <f t="shared" si="18"/>
        <v>100</v>
      </c>
      <c r="F309" s="43">
        <f t="shared" si="19"/>
        <v>14335.824171040442</v>
      </c>
      <c r="G309" s="43"/>
    </row>
    <row r="310" spans="1:7" x14ac:dyDescent="0.75">
      <c r="A310" s="42">
        <v>299</v>
      </c>
      <c r="B310" s="43">
        <f t="shared" si="16"/>
        <v>1342.0540575303476</v>
      </c>
      <c r="C310" s="43">
        <f>$F309*$B$4/$E$3</f>
        <v>59.732600712668507</v>
      </c>
      <c r="D310" s="43">
        <f t="shared" si="17"/>
        <v>1282.3214568176791</v>
      </c>
      <c r="E310" s="43">
        <f t="shared" si="18"/>
        <v>100</v>
      </c>
      <c r="F310" s="43">
        <f t="shared" si="19"/>
        <v>12953.502714222763</v>
      </c>
      <c r="G310" s="43"/>
    </row>
    <row r="311" spans="1:7" x14ac:dyDescent="0.75">
      <c r="A311" s="42">
        <v>300</v>
      </c>
      <c r="B311" s="43">
        <f t="shared" si="16"/>
        <v>1342.0540575303476</v>
      </c>
      <c r="C311" s="43">
        <f>$F310*$B$4/$E$3</f>
        <v>53.972927975928179</v>
      </c>
      <c r="D311" s="43">
        <f t="shared" si="17"/>
        <v>1288.0811295544195</v>
      </c>
      <c r="E311" s="43">
        <f t="shared" si="18"/>
        <v>100</v>
      </c>
      <c r="F311" s="43">
        <f t="shared" si="19"/>
        <v>11565.421584668344</v>
      </c>
      <c r="G311" s="43"/>
    </row>
    <row r="312" spans="1:7" x14ac:dyDescent="0.75">
      <c r="A312" s="42">
        <v>301</v>
      </c>
      <c r="B312" s="43">
        <f t="shared" si="16"/>
        <v>1342.0540575303476</v>
      </c>
      <c r="C312" s="43">
        <f>$F311*$B$4/$E$3</f>
        <v>48.189256602784774</v>
      </c>
      <c r="D312" s="43">
        <f t="shared" si="17"/>
        <v>1293.8648009275628</v>
      </c>
      <c r="E312" s="43">
        <f t="shared" si="18"/>
        <v>100</v>
      </c>
      <c r="F312" s="43">
        <f t="shared" si="19"/>
        <v>10171.556783740782</v>
      </c>
      <c r="G312" s="43"/>
    </row>
    <row r="313" spans="1:7" x14ac:dyDescent="0.75">
      <c r="A313" s="42">
        <v>302</v>
      </c>
      <c r="B313" s="43">
        <f t="shared" si="16"/>
        <v>1342.0540575303476</v>
      </c>
      <c r="C313" s="43">
        <f>$F312*$B$4/$E$3</f>
        <v>42.381486598919928</v>
      </c>
      <c r="D313" s="43">
        <f t="shared" si="17"/>
        <v>1299.6725709314276</v>
      </c>
      <c r="E313" s="43">
        <f t="shared" si="18"/>
        <v>100</v>
      </c>
      <c r="F313" s="43">
        <f t="shared" si="19"/>
        <v>8771.8842128093547</v>
      </c>
      <c r="G313" s="43"/>
    </row>
    <row r="314" spans="1:7" x14ac:dyDescent="0.75">
      <c r="A314" s="42">
        <v>303</v>
      </c>
      <c r="B314" s="43">
        <f t="shared" si="16"/>
        <v>1342.0540575303476</v>
      </c>
      <c r="C314" s="43">
        <f>$F313*$B$4/$E$3</f>
        <v>36.549517553372311</v>
      </c>
      <c r="D314" s="43">
        <f t="shared" si="17"/>
        <v>1305.5045399769751</v>
      </c>
      <c r="E314" s="43">
        <f t="shared" si="18"/>
        <v>100</v>
      </c>
      <c r="F314" s="43">
        <f t="shared" si="19"/>
        <v>7366.3796728323796</v>
      </c>
      <c r="G314" s="43"/>
    </row>
    <row r="315" spans="1:7" x14ac:dyDescent="0.75">
      <c r="A315" s="42">
        <v>304</v>
      </c>
      <c r="B315" s="43">
        <f t="shared" si="16"/>
        <v>1342.0540575303476</v>
      </c>
      <c r="C315" s="43">
        <f>$F314*$B$4/$E$3</f>
        <v>30.693248636801584</v>
      </c>
      <c r="D315" s="43">
        <f t="shared" si="17"/>
        <v>1311.3608088935459</v>
      </c>
      <c r="E315" s="43">
        <f t="shared" si="18"/>
        <v>100</v>
      </c>
      <c r="F315" s="43">
        <f t="shared" si="19"/>
        <v>5955.0188639388334</v>
      </c>
      <c r="G315" s="43"/>
    </row>
    <row r="316" spans="1:7" x14ac:dyDescent="0.75">
      <c r="A316" s="42">
        <v>305</v>
      </c>
      <c r="B316" s="43">
        <f t="shared" si="16"/>
        <v>1342.0540575303476</v>
      </c>
      <c r="C316" s="43">
        <f>$F315*$B$4/$E$3</f>
        <v>24.812578599745141</v>
      </c>
      <c r="D316" s="43">
        <f t="shared" si="17"/>
        <v>1317.2414789306024</v>
      </c>
      <c r="E316" s="43">
        <f t="shared" si="18"/>
        <v>100</v>
      </c>
      <c r="F316" s="43">
        <f t="shared" si="19"/>
        <v>4537.7773850082312</v>
      </c>
      <c r="G316" s="43"/>
    </row>
    <row r="317" spans="1:7" x14ac:dyDescent="0.75">
      <c r="A317" s="42">
        <v>306</v>
      </c>
      <c r="B317" s="43">
        <f t="shared" si="16"/>
        <v>1342.0540575303476</v>
      </c>
      <c r="C317" s="43">
        <f>$F316*$B$4/$E$3</f>
        <v>18.90740577086763</v>
      </c>
      <c r="D317" s="43">
        <f t="shared" si="17"/>
        <v>1323.1466517594799</v>
      </c>
      <c r="E317" s="43">
        <f t="shared" si="18"/>
        <v>100</v>
      </c>
      <c r="F317" s="43">
        <f t="shared" si="19"/>
        <v>3114.6307332487513</v>
      </c>
      <c r="G317" s="43"/>
    </row>
    <row r="318" spans="1:7" x14ac:dyDescent="0.75">
      <c r="A318" s="42">
        <v>307</v>
      </c>
      <c r="B318" s="43">
        <f t="shared" si="16"/>
        <v>1342.0540575303476</v>
      </c>
      <c r="C318" s="43">
        <f>$F317*$B$4/$E$3</f>
        <v>12.977628055203132</v>
      </c>
      <c r="D318" s="43">
        <f t="shared" si="17"/>
        <v>1329.0764294751443</v>
      </c>
      <c r="E318" s="43">
        <f t="shared" si="18"/>
        <v>100</v>
      </c>
      <c r="F318" s="43">
        <f t="shared" si="19"/>
        <v>1685.554303773607</v>
      </c>
      <c r="G318" s="43"/>
    </row>
    <row r="319" spans="1:7" x14ac:dyDescent="0.75">
      <c r="A319" s="42">
        <v>308</v>
      </c>
      <c r="B319" s="43">
        <f t="shared" si="16"/>
        <v>1342.0540575303476</v>
      </c>
      <c r="C319" s="43">
        <f>$F318*$B$4/$E$3</f>
        <v>7.0231429323900301</v>
      </c>
      <c r="D319" s="43">
        <f t="shared" si="17"/>
        <v>1335.0309145979575</v>
      </c>
      <c r="E319" s="43">
        <f t="shared" si="18"/>
        <v>100</v>
      </c>
      <c r="F319" s="43">
        <f t="shared" si="19"/>
        <v>250.52338917564953</v>
      </c>
      <c r="G319" s="43"/>
    </row>
    <row r="320" spans="1:7" x14ac:dyDescent="0.75">
      <c r="A320" s="42">
        <v>309</v>
      </c>
      <c r="B320" s="43">
        <f t="shared" si="16"/>
        <v>1342.0540575303476</v>
      </c>
      <c r="C320" s="43">
        <f>$F319*$B$4/$E$3</f>
        <v>1.0438474548985397</v>
      </c>
      <c r="D320" s="43">
        <f t="shared" si="17"/>
        <v>1341.0102100754491</v>
      </c>
      <c r="E320" s="43">
        <f t="shared" si="18"/>
        <v>100</v>
      </c>
      <c r="F320" s="43">
        <f t="shared" si="19"/>
        <v>-1190.4868208997996</v>
      </c>
      <c r="G320" s="43"/>
    </row>
    <row r="321" spans="1:7" hidden="1" x14ac:dyDescent="0.75">
      <c r="A321" s="42">
        <v>310</v>
      </c>
      <c r="B321" s="43">
        <f t="shared" si="16"/>
        <v>1342.0540575303476</v>
      </c>
      <c r="C321" s="43">
        <f>$F320*$B$4/$E$3</f>
        <v>-4.9603617537491651</v>
      </c>
      <c r="D321" s="43">
        <f>$B321-C321</f>
        <v>1347.0144192840967</v>
      </c>
      <c r="E321" s="43">
        <f t="shared" si="18"/>
        <v>100</v>
      </c>
      <c r="F321" s="43">
        <f t="shared" si="19"/>
        <v>-2637.5012401838962</v>
      </c>
      <c r="G321" s="43"/>
    </row>
    <row r="322" spans="1:7" hidden="1" x14ac:dyDescent="0.75">
      <c r="A322" s="42">
        <v>311</v>
      </c>
      <c r="B322" s="43">
        <f t="shared" si="16"/>
        <v>1342.0540575303476</v>
      </c>
      <c r="C322" s="43">
        <f>$F321*$B$4/$E$3</f>
        <v>-10.989588500766233</v>
      </c>
      <c r="D322" s="43">
        <f t="shared" si="17"/>
        <v>1353.0436460311139</v>
      </c>
      <c r="E322" s="43">
        <f t="shared" si="18"/>
        <v>100</v>
      </c>
      <c r="F322" s="43">
        <f t="shared" si="19"/>
        <v>-4090.5448862150101</v>
      </c>
      <c r="G322" s="43"/>
    </row>
    <row r="323" spans="1:7" hidden="1" x14ac:dyDescent="0.75">
      <c r="A323" s="42">
        <v>312</v>
      </c>
      <c r="B323" s="43">
        <f t="shared" si="16"/>
        <v>1342.0540575303476</v>
      </c>
      <c r="C323" s="43">
        <f>$F322*$B$4/$E$3</f>
        <v>-17.043937025895875</v>
      </c>
      <c r="D323" s="43">
        <f t="shared" si="17"/>
        <v>1359.0979945562435</v>
      </c>
      <c r="E323" s="43">
        <f t="shared" si="18"/>
        <v>100</v>
      </c>
      <c r="F323" s="43">
        <f t="shared" si="19"/>
        <v>-5549.6428807712537</v>
      </c>
      <c r="G323" s="43"/>
    </row>
    <row r="324" spans="1:7" hidden="1" x14ac:dyDescent="0.75">
      <c r="A324" s="42">
        <v>313</v>
      </c>
      <c r="B324" s="43">
        <f t="shared" si="16"/>
        <v>1342.0540575303476</v>
      </c>
      <c r="C324" s="43">
        <f>$F323*$B$4/$E$3</f>
        <v>-23.123512003213559</v>
      </c>
      <c r="D324" s="43">
        <f t="shared" si="17"/>
        <v>1365.1775695335612</v>
      </c>
      <c r="E324" s="43">
        <f t="shared" si="18"/>
        <v>100</v>
      </c>
      <c r="F324" s="43">
        <f t="shared" si="19"/>
        <v>-7014.8204503048146</v>
      </c>
      <c r="G324" s="43"/>
    </row>
    <row r="325" spans="1:7" hidden="1" x14ac:dyDescent="0.75">
      <c r="A325" s="42">
        <v>314</v>
      </c>
      <c r="B325" s="43">
        <f t="shared" si="16"/>
        <v>1342.0540575303476</v>
      </c>
      <c r="C325" s="43">
        <f>$F324*$B$4/$E$3</f>
        <v>-29.228418542936726</v>
      </c>
      <c r="D325" s="43">
        <f t="shared" si="17"/>
        <v>1371.2824760732842</v>
      </c>
      <c r="E325" s="43">
        <f t="shared" si="18"/>
        <v>100</v>
      </c>
      <c r="F325" s="43">
        <f t="shared" si="19"/>
        <v>-8486.1029263780983</v>
      </c>
      <c r="G325" s="43"/>
    </row>
    <row r="326" spans="1:7" hidden="1" x14ac:dyDescent="0.75">
      <c r="A326" s="42">
        <v>315</v>
      </c>
      <c r="B326" s="43">
        <f t="shared" si="16"/>
        <v>1342.0540575303476</v>
      </c>
      <c r="C326" s="43">
        <f>$F325*$B$4/$E$3</f>
        <v>-35.358762193242079</v>
      </c>
      <c r="D326" s="43">
        <f t="shared" si="17"/>
        <v>1377.4128197235896</v>
      </c>
      <c r="E326" s="43">
        <f t="shared" si="18"/>
        <v>100</v>
      </c>
      <c r="F326" s="43">
        <f t="shared" si="19"/>
        <v>-9963.5157461016879</v>
      </c>
      <c r="G326" s="43"/>
    </row>
    <row r="327" spans="1:7" hidden="1" x14ac:dyDescent="0.75">
      <c r="A327" s="42">
        <v>316</v>
      </c>
      <c r="B327" s="43">
        <f t="shared" si="16"/>
        <v>1342.0540575303476</v>
      </c>
      <c r="C327" s="43">
        <f>$F326*$B$4/$E$3</f>
        <v>-41.514648942090368</v>
      </c>
      <c r="D327" s="43">
        <f t="shared" si="17"/>
        <v>1383.568706472438</v>
      </c>
      <c r="E327" s="43">
        <f t="shared" si="18"/>
        <v>100</v>
      </c>
      <c r="F327" s="43">
        <f t="shared" si="19"/>
        <v>-11447.084452574127</v>
      </c>
      <c r="G327" s="43"/>
    </row>
    <row r="328" spans="1:7" hidden="1" x14ac:dyDescent="0.75">
      <c r="A328" s="42">
        <v>317</v>
      </c>
      <c r="B328" s="43">
        <f t="shared" si="16"/>
        <v>1342.0540575303476</v>
      </c>
      <c r="C328" s="43">
        <f>$F327*$B$4/$E$3</f>
        <v>-47.696185219058862</v>
      </c>
      <c r="D328" s="43">
        <f t="shared" si="17"/>
        <v>1389.7502427494064</v>
      </c>
      <c r="E328" s="43">
        <f t="shared" si="18"/>
        <v>100</v>
      </c>
      <c r="F328" s="43">
        <f t="shared" si="19"/>
        <v>-12936.834695323534</v>
      </c>
      <c r="G328" s="43"/>
    </row>
    <row r="329" spans="1:7" hidden="1" x14ac:dyDescent="0.75">
      <c r="A329" s="42">
        <v>318</v>
      </c>
      <c r="B329" s="43">
        <f t="shared" si="16"/>
        <v>1342.0540575303476</v>
      </c>
      <c r="C329" s="43">
        <f>$F328*$B$4/$E$3</f>
        <v>-53.903477897181396</v>
      </c>
      <c r="D329" s="43">
        <f t="shared" si="17"/>
        <v>1395.9575354275289</v>
      </c>
      <c r="E329" s="43">
        <f t="shared" si="18"/>
        <v>100</v>
      </c>
      <c r="F329" s="43">
        <f t="shared" si="19"/>
        <v>-14432.792230751063</v>
      </c>
      <c r="G329" s="43"/>
    </row>
    <row r="330" spans="1:7" hidden="1" x14ac:dyDescent="0.75">
      <c r="A330" s="42">
        <v>319</v>
      </c>
      <c r="B330" s="43">
        <f t="shared" si="16"/>
        <v>1342.0540575303476</v>
      </c>
      <c r="C330" s="43">
        <f>$F329*$B$4/$E$3</f>
        <v>-60.136634294796103</v>
      </c>
      <c r="D330" s="43">
        <f t="shared" si="17"/>
        <v>1402.1906918251436</v>
      </c>
      <c r="E330" s="43">
        <f t="shared" si="18"/>
        <v>100</v>
      </c>
      <c r="F330" s="43">
        <f t="shared" si="19"/>
        <v>-15934.982922576208</v>
      </c>
      <c r="G330" s="43"/>
    </row>
    <row r="331" spans="1:7" hidden="1" x14ac:dyDescent="0.75">
      <c r="A331" s="42">
        <v>320</v>
      </c>
      <c r="B331" s="43">
        <f t="shared" si="16"/>
        <v>1342.0540575303476</v>
      </c>
      <c r="C331" s="43">
        <f>$F330*$B$4/$E$3</f>
        <v>-66.395762177400869</v>
      </c>
      <c r="D331" s="43">
        <f t="shared" si="17"/>
        <v>1408.4498197077485</v>
      </c>
      <c r="E331" s="43">
        <f t="shared" si="18"/>
        <v>100</v>
      </c>
      <c r="F331" s="43">
        <f t="shared" si="19"/>
        <v>-17443.432742283956</v>
      </c>
      <c r="G331" s="43"/>
    </row>
    <row r="332" spans="1:7" hidden="1" x14ac:dyDescent="0.75">
      <c r="A332" s="42">
        <v>321</v>
      </c>
      <c r="B332" s="43">
        <f t="shared" si="16"/>
        <v>1342.0540575303476</v>
      </c>
      <c r="C332" s="43">
        <f>$F331*$B$4/$E$3</f>
        <v>-72.680969759516486</v>
      </c>
      <c r="D332" s="43">
        <f t="shared" si="17"/>
        <v>1414.7350272898641</v>
      </c>
      <c r="E332" s="43">
        <f t="shared" si="18"/>
        <v>100</v>
      </c>
      <c r="F332" s="43">
        <f t="shared" si="19"/>
        <v>-18958.167769573822</v>
      </c>
      <c r="G332" s="43"/>
    </row>
    <row r="333" spans="1:7" hidden="1" x14ac:dyDescent="0.75">
      <c r="A333" s="42">
        <v>322</v>
      </c>
      <c r="B333" s="43">
        <f t="shared" ref="B333:B371" si="20">$B$7</f>
        <v>1342.0540575303476</v>
      </c>
      <c r="C333" s="43">
        <f>$F332*$B$4/$E$3</f>
        <v>-78.992365706557592</v>
      </c>
      <c r="D333" s="43">
        <f t="shared" si="17"/>
        <v>1421.0464232369052</v>
      </c>
      <c r="E333" s="43">
        <f t="shared" si="18"/>
        <v>100</v>
      </c>
      <c r="F333" s="43">
        <f t="shared" si="19"/>
        <v>-20479.214192810727</v>
      </c>
      <c r="G333" s="43"/>
    </row>
    <row r="334" spans="1:7" hidden="1" x14ac:dyDescent="0.75">
      <c r="A334" s="42">
        <v>323</v>
      </c>
      <c r="B334" s="43">
        <f t="shared" si="20"/>
        <v>1342.0540575303476</v>
      </c>
      <c r="C334" s="43">
        <f>$F333*$B$4/$E$3</f>
        <v>-85.33005913671137</v>
      </c>
      <c r="D334" s="43">
        <f t="shared" ref="D334:D371" si="21">$B334-C334</f>
        <v>1427.3841166670588</v>
      </c>
      <c r="E334" s="43">
        <f t="shared" ref="E334:E371" si="22">$E$7</f>
        <v>100</v>
      </c>
      <c r="F334" s="43">
        <f t="shared" ref="F334:F371" si="23">F333-D334-$E$7</f>
        <v>-22006.598309477784</v>
      </c>
      <c r="G334" s="43"/>
    </row>
    <row r="335" spans="1:7" hidden="1" x14ac:dyDescent="0.75">
      <c r="A335" s="42">
        <v>324</v>
      </c>
      <c r="B335" s="43">
        <f t="shared" si="20"/>
        <v>1342.0540575303476</v>
      </c>
      <c r="C335" s="43">
        <f>$F334*$B$4/$E$3</f>
        <v>-91.694159622824102</v>
      </c>
      <c r="D335" s="43">
        <f t="shared" si="21"/>
        <v>1433.7482171531717</v>
      </c>
      <c r="E335" s="43">
        <f t="shared" si="22"/>
        <v>100</v>
      </c>
      <c r="F335" s="43">
        <f t="shared" si="23"/>
        <v>-23540.346526630954</v>
      </c>
      <c r="G335" s="43"/>
    </row>
    <row r="336" spans="1:7" hidden="1" x14ac:dyDescent="0.75">
      <c r="A336" s="42">
        <v>325</v>
      </c>
      <c r="B336" s="43">
        <f t="shared" si="20"/>
        <v>1342.0540575303476</v>
      </c>
      <c r="C336" s="43">
        <f>$F335*$B$4/$E$3</f>
        <v>-98.084777194295654</v>
      </c>
      <c r="D336" s="43">
        <f t="shared" si="21"/>
        <v>1440.1388347246432</v>
      </c>
      <c r="E336" s="43">
        <f t="shared" si="22"/>
        <v>100</v>
      </c>
      <c r="F336" s="43">
        <f t="shared" si="23"/>
        <v>-25080.485361355597</v>
      </c>
      <c r="G336" s="43"/>
    </row>
    <row r="337" spans="1:7" hidden="1" x14ac:dyDescent="0.75">
      <c r="A337" s="42">
        <v>326</v>
      </c>
      <c r="B337" s="43">
        <f t="shared" si="20"/>
        <v>1342.0540575303476</v>
      </c>
      <c r="C337" s="43">
        <f>$F336*$B$4/$E$3</f>
        <v>-104.50202233898166</v>
      </c>
      <c r="D337" s="43">
        <f t="shared" si="21"/>
        <v>1446.5560798693293</v>
      </c>
      <c r="E337" s="43">
        <f t="shared" si="22"/>
        <v>100</v>
      </c>
      <c r="F337" s="43">
        <f t="shared" si="23"/>
        <v>-26627.041441224927</v>
      </c>
      <c r="G337" s="43"/>
    </row>
    <row r="338" spans="1:7" hidden="1" x14ac:dyDescent="0.75">
      <c r="A338" s="42">
        <v>327</v>
      </c>
      <c r="B338" s="43">
        <f t="shared" si="20"/>
        <v>1342.0540575303476</v>
      </c>
      <c r="C338" s="43">
        <f>$F337*$B$4/$E$3</f>
        <v>-110.94600600510387</v>
      </c>
      <c r="D338" s="43">
        <f t="shared" si="21"/>
        <v>1453.0000635354513</v>
      </c>
      <c r="E338" s="43">
        <f t="shared" si="22"/>
        <v>100</v>
      </c>
      <c r="F338" s="43">
        <f t="shared" si="23"/>
        <v>-28180.041504760378</v>
      </c>
      <c r="G338" s="43"/>
    </row>
    <row r="339" spans="1:7" hidden="1" x14ac:dyDescent="0.75">
      <c r="A339" s="42">
        <v>328</v>
      </c>
      <c r="B339" s="43">
        <f t="shared" si="20"/>
        <v>1342.0540575303476</v>
      </c>
      <c r="C339" s="43">
        <f>$F338*$B$4/$E$3</f>
        <v>-117.41683960316824</v>
      </c>
      <c r="D339" s="43">
        <f t="shared" si="21"/>
        <v>1459.4708971335158</v>
      </c>
      <c r="E339" s="43">
        <f t="shared" si="22"/>
        <v>100</v>
      </c>
      <c r="F339" s="43">
        <f t="shared" si="23"/>
        <v>-29739.512401893895</v>
      </c>
      <c r="G339" s="43"/>
    </row>
    <row r="340" spans="1:7" hidden="1" x14ac:dyDescent="0.75">
      <c r="A340" s="42">
        <v>329</v>
      </c>
      <c r="B340" s="43">
        <f t="shared" si="20"/>
        <v>1342.0540575303476</v>
      </c>
      <c r="C340" s="43">
        <f>$F339*$B$4/$E$3</f>
        <v>-123.91463500789125</v>
      </c>
      <c r="D340" s="43">
        <f t="shared" si="21"/>
        <v>1465.9686925382389</v>
      </c>
      <c r="E340" s="43">
        <f t="shared" si="22"/>
        <v>100</v>
      </c>
      <c r="F340" s="43">
        <f t="shared" si="23"/>
        <v>-31305.481094432133</v>
      </c>
      <c r="G340" s="43"/>
    </row>
    <row r="341" spans="1:7" hidden="1" x14ac:dyDescent="0.75">
      <c r="A341" s="42">
        <v>330</v>
      </c>
      <c r="B341" s="43">
        <f t="shared" si="20"/>
        <v>1342.0540575303476</v>
      </c>
      <c r="C341" s="43">
        <f>$F340*$B$4/$E$3</f>
        <v>-130.43950456013388</v>
      </c>
      <c r="D341" s="43">
        <f t="shared" si="21"/>
        <v>1472.4935620904814</v>
      </c>
      <c r="E341" s="43">
        <f t="shared" si="22"/>
        <v>100</v>
      </c>
      <c r="F341" s="43">
        <f t="shared" si="23"/>
        <v>-32877.974656522616</v>
      </c>
      <c r="G341" s="43"/>
    </row>
    <row r="342" spans="1:7" hidden="1" x14ac:dyDescent="0.75">
      <c r="A342" s="42">
        <v>331</v>
      </c>
      <c r="B342" s="43">
        <f t="shared" si="20"/>
        <v>1342.0540575303476</v>
      </c>
      <c r="C342" s="43">
        <f>$F341*$B$4/$E$3</f>
        <v>-136.99156106884425</v>
      </c>
      <c r="D342" s="43">
        <f t="shared" si="21"/>
        <v>1479.0456185991918</v>
      </c>
      <c r="E342" s="43">
        <f t="shared" si="22"/>
        <v>100</v>
      </c>
      <c r="F342" s="43">
        <f t="shared" si="23"/>
        <v>-34457.020275121809</v>
      </c>
      <c r="G342" s="43"/>
    </row>
    <row r="343" spans="1:7" hidden="1" x14ac:dyDescent="0.75">
      <c r="A343" s="42">
        <v>332</v>
      </c>
      <c r="B343" s="43">
        <f t="shared" si="20"/>
        <v>1342.0540575303476</v>
      </c>
      <c r="C343" s="43">
        <f>$F342*$B$4/$E$3</f>
        <v>-143.57091781300755</v>
      </c>
      <c r="D343" s="43">
        <f t="shared" si="21"/>
        <v>1485.6249753433551</v>
      </c>
      <c r="E343" s="43">
        <f t="shared" si="22"/>
        <v>100</v>
      </c>
      <c r="F343" s="43">
        <f t="shared" si="23"/>
        <v>-36042.645250465168</v>
      </c>
      <c r="G343" s="43"/>
    </row>
    <row r="344" spans="1:7" hidden="1" x14ac:dyDescent="0.75">
      <c r="A344" s="42">
        <v>333</v>
      </c>
      <c r="B344" s="43">
        <f t="shared" si="20"/>
        <v>1342.0540575303476</v>
      </c>
      <c r="C344" s="43">
        <f>$F343*$B$4/$E$3</f>
        <v>-150.17768854360489</v>
      </c>
      <c r="D344" s="43">
        <f t="shared" si="21"/>
        <v>1492.2317460739525</v>
      </c>
      <c r="E344" s="43">
        <f t="shared" si="22"/>
        <v>100</v>
      </c>
      <c r="F344" s="43">
        <f t="shared" si="23"/>
        <v>-37634.876996539118</v>
      </c>
      <c r="G344" s="43"/>
    </row>
    <row r="345" spans="1:7" hidden="1" x14ac:dyDescent="0.75">
      <c r="A345" s="42">
        <v>334</v>
      </c>
      <c r="B345" s="43">
        <f t="shared" si="20"/>
        <v>1342.0540575303476</v>
      </c>
      <c r="C345" s="43">
        <f>$F344*$B$4/$E$3</f>
        <v>-156.81198748557966</v>
      </c>
      <c r="D345" s="43">
        <f t="shared" si="21"/>
        <v>1498.8660450159273</v>
      </c>
      <c r="E345" s="43">
        <f t="shared" si="22"/>
        <v>100</v>
      </c>
      <c r="F345" s="43">
        <f t="shared" si="23"/>
        <v>-39233.743041555048</v>
      </c>
      <c r="G345" s="43"/>
    </row>
    <row r="346" spans="1:7" hidden="1" x14ac:dyDescent="0.75">
      <c r="A346" s="42">
        <v>335</v>
      </c>
      <c r="B346" s="43">
        <f t="shared" si="20"/>
        <v>1342.0540575303476</v>
      </c>
      <c r="C346" s="43">
        <f>$F345*$B$4/$E$3</f>
        <v>-163.47392933981271</v>
      </c>
      <c r="D346" s="43">
        <f t="shared" si="21"/>
        <v>1505.5279868701602</v>
      </c>
      <c r="E346" s="43">
        <f t="shared" si="22"/>
        <v>100</v>
      </c>
      <c r="F346" s="43">
        <f t="shared" si="23"/>
        <v>-40839.27102842521</v>
      </c>
      <c r="G346" s="43"/>
    </row>
    <row r="347" spans="1:7" hidden="1" x14ac:dyDescent="0.75">
      <c r="A347" s="42">
        <v>336</v>
      </c>
      <c r="B347" s="43">
        <f t="shared" si="20"/>
        <v>1342.0540575303476</v>
      </c>
      <c r="C347" s="43">
        <f>$F346*$B$4/$E$3</f>
        <v>-170.16362928510503</v>
      </c>
      <c r="D347" s="43">
        <f t="shared" si="21"/>
        <v>1512.2176868154527</v>
      </c>
      <c r="E347" s="43">
        <f t="shared" si="22"/>
        <v>100</v>
      </c>
      <c r="F347" s="43">
        <f t="shared" si="23"/>
        <v>-42451.488715240659</v>
      </c>
      <c r="G347" s="43"/>
    </row>
    <row r="348" spans="1:7" hidden="1" x14ac:dyDescent="0.75">
      <c r="A348" s="42">
        <v>337</v>
      </c>
      <c r="B348" s="43">
        <f t="shared" si="20"/>
        <v>1342.0540575303476</v>
      </c>
      <c r="C348" s="43">
        <f>$F347*$B$4/$E$3</f>
        <v>-176.88120298016941</v>
      </c>
      <c r="D348" s="43">
        <f t="shared" si="21"/>
        <v>1518.9352605105169</v>
      </c>
      <c r="E348" s="43">
        <f t="shared" si="22"/>
        <v>100</v>
      </c>
      <c r="F348" s="43">
        <f t="shared" si="23"/>
        <v>-44070.423975751175</v>
      </c>
      <c r="G348" s="43"/>
    </row>
    <row r="349" spans="1:7" hidden="1" x14ac:dyDescent="0.75">
      <c r="A349" s="42">
        <v>338</v>
      </c>
      <c r="B349" s="43">
        <f t="shared" si="20"/>
        <v>1342.0540575303476</v>
      </c>
      <c r="C349" s="43">
        <f>$F348*$B$4/$E$3</f>
        <v>-183.62676656562988</v>
      </c>
      <c r="D349" s="43">
        <f t="shared" si="21"/>
        <v>1525.6808240959774</v>
      </c>
      <c r="E349" s="43">
        <f t="shared" si="22"/>
        <v>100</v>
      </c>
      <c r="F349" s="43">
        <f t="shared" si="23"/>
        <v>-45696.104799847155</v>
      </c>
      <c r="G349" s="43"/>
    </row>
    <row r="350" spans="1:7" hidden="1" x14ac:dyDescent="0.75">
      <c r="A350" s="42">
        <v>339</v>
      </c>
      <c r="B350" s="43">
        <f t="shared" si="20"/>
        <v>1342.0540575303476</v>
      </c>
      <c r="C350" s="43">
        <f>$F349*$B$4/$E$3</f>
        <v>-190.4004366660298</v>
      </c>
      <c r="D350" s="43">
        <f t="shared" si="21"/>
        <v>1532.4544941963773</v>
      </c>
      <c r="E350" s="43">
        <f t="shared" si="22"/>
        <v>100</v>
      </c>
      <c r="F350" s="43">
        <f t="shared" si="23"/>
        <v>-47328.559294043531</v>
      </c>
      <c r="G350" s="43"/>
    </row>
    <row r="351" spans="1:7" hidden="1" x14ac:dyDescent="0.75">
      <c r="A351" s="42">
        <v>340</v>
      </c>
      <c r="B351" s="43">
        <f t="shared" si="20"/>
        <v>1342.0540575303476</v>
      </c>
      <c r="C351" s="43">
        <f>$F350*$B$4/$E$3</f>
        <v>-197.20233039184805</v>
      </c>
      <c r="D351" s="43">
        <f t="shared" si="21"/>
        <v>1539.2563879221957</v>
      </c>
      <c r="E351" s="43">
        <f t="shared" si="22"/>
        <v>100</v>
      </c>
      <c r="F351" s="43">
        <f t="shared" si="23"/>
        <v>-48967.815681965723</v>
      </c>
      <c r="G351" s="43"/>
    </row>
    <row r="352" spans="1:7" hidden="1" x14ac:dyDescent="0.75">
      <c r="A352" s="42">
        <v>341</v>
      </c>
      <c r="B352" s="43">
        <f t="shared" si="20"/>
        <v>1342.0540575303476</v>
      </c>
      <c r="C352" s="43">
        <f>$F351*$B$4/$E$3</f>
        <v>-204.03256534152385</v>
      </c>
      <c r="D352" s="43">
        <f t="shared" si="21"/>
        <v>1546.0866228718714</v>
      </c>
      <c r="E352" s="43">
        <f t="shared" si="22"/>
        <v>100</v>
      </c>
      <c r="F352" s="43">
        <f t="shared" si="23"/>
        <v>-50613.902304837597</v>
      </c>
      <c r="G352" s="43"/>
    </row>
    <row r="353" spans="1:7" hidden="1" x14ac:dyDescent="0.75">
      <c r="A353" s="42">
        <v>342</v>
      </c>
      <c r="B353" s="43">
        <f t="shared" si="20"/>
        <v>1342.0540575303476</v>
      </c>
      <c r="C353" s="43">
        <f>$F352*$B$4/$E$3</f>
        <v>-210.89125960349</v>
      </c>
      <c r="D353" s="43">
        <f t="shared" si="21"/>
        <v>1552.9453171338375</v>
      </c>
      <c r="E353" s="43">
        <f t="shared" si="22"/>
        <v>100</v>
      </c>
      <c r="F353" s="43">
        <f t="shared" si="23"/>
        <v>-52266.847621971436</v>
      </c>
      <c r="G353" s="43"/>
    </row>
    <row r="354" spans="1:7" hidden="1" x14ac:dyDescent="0.75">
      <c r="A354" s="42">
        <v>343</v>
      </c>
      <c r="B354" s="43">
        <f t="shared" si="20"/>
        <v>1342.0540575303476</v>
      </c>
      <c r="C354" s="43">
        <f>$F353*$B$4/$E$3</f>
        <v>-217.77853175821431</v>
      </c>
      <c r="D354" s="43">
        <f t="shared" si="21"/>
        <v>1559.8325892885618</v>
      </c>
      <c r="E354" s="43">
        <f t="shared" si="22"/>
        <v>100</v>
      </c>
      <c r="F354" s="43">
        <f t="shared" si="23"/>
        <v>-53926.680211259998</v>
      </c>
      <c r="G354" s="43"/>
    </row>
    <row r="355" spans="1:7" hidden="1" x14ac:dyDescent="0.75">
      <c r="A355" s="42">
        <v>344</v>
      </c>
      <c r="B355" s="43">
        <f t="shared" si="20"/>
        <v>1342.0540575303476</v>
      </c>
      <c r="C355" s="43">
        <f>$F354*$B$4/$E$3</f>
        <v>-224.69450088024999</v>
      </c>
      <c r="D355" s="43">
        <f t="shared" si="21"/>
        <v>1566.7485584105975</v>
      </c>
      <c r="E355" s="43">
        <f t="shared" si="22"/>
        <v>100</v>
      </c>
      <c r="F355" s="43">
        <f t="shared" si="23"/>
        <v>-55593.428769670594</v>
      </c>
      <c r="G355" s="43"/>
    </row>
    <row r="356" spans="1:7" hidden="1" x14ac:dyDescent="0.75">
      <c r="A356" s="42">
        <v>345</v>
      </c>
      <c r="B356" s="43">
        <f t="shared" si="20"/>
        <v>1342.0540575303476</v>
      </c>
      <c r="C356" s="43">
        <f>$F355*$B$4/$E$3</f>
        <v>-231.63928654029417</v>
      </c>
      <c r="D356" s="43">
        <f t="shared" si="21"/>
        <v>1573.6933440706416</v>
      </c>
      <c r="E356" s="43">
        <f t="shared" si="22"/>
        <v>100</v>
      </c>
      <c r="F356" s="43">
        <f t="shared" si="23"/>
        <v>-57267.122113741236</v>
      </c>
      <c r="G356" s="43"/>
    </row>
    <row r="357" spans="1:7" hidden="1" x14ac:dyDescent="0.75">
      <c r="A357" s="42">
        <v>346</v>
      </c>
      <c r="B357" s="43">
        <f t="shared" si="20"/>
        <v>1342.0540575303476</v>
      </c>
      <c r="C357" s="43">
        <f>$F356*$B$4/$E$3</f>
        <v>-238.61300880725517</v>
      </c>
      <c r="D357" s="43">
        <f t="shared" si="21"/>
        <v>1580.6670663376028</v>
      </c>
      <c r="E357" s="43">
        <f t="shared" si="22"/>
        <v>100</v>
      </c>
      <c r="F357" s="43">
        <f t="shared" si="23"/>
        <v>-58947.789180078842</v>
      </c>
      <c r="G357" s="43"/>
    </row>
    <row r="358" spans="1:7" hidden="1" x14ac:dyDescent="0.75">
      <c r="A358" s="42">
        <v>347</v>
      </c>
      <c r="B358" s="43">
        <f t="shared" si="20"/>
        <v>1342.0540575303476</v>
      </c>
      <c r="C358" s="43">
        <f>$F357*$B$4/$E$3</f>
        <v>-245.61578825032851</v>
      </c>
      <c r="D358" s="43">
        <f t="shared" si="21"/>
        <v>1587.669845780676</v>
      </c>
      <c r="E358" s="43">
        <f t="shared" si="22"/>
        <v>100</v>
      </c>
      <c r="F358" s="43">
        <f t="shared" si="23"/>
        <v>-60635.45902585952</v>
      </c>
      <c r="G358" s="43"/>
    </row>
    <row r="359" spans="1:7" hidden="1" x14ac:dyDescent="0.75">
      <c r="A359" s="42">
        <v>348</v>
      </c>
      <c r="B359" s="43">
        <f t="shared" si="20"/>
        <v>1342.0540575303476</v>
      </c>
      <c r="C359" s="43">
        <f>$F358*$B$4/$E$3</f>
        <v>-252.64774594108135</v>
      </c>
      <c r="D359" s="43">
        <f t="shared" si="21"/>
        <v>1594.701803471429</v>
      </c>
      <c r="E359" s="43">
        <f t="shared" si="22"/>
        <v>100</v>
      </c>
      <c r="F359" s="43">
        <f t="shared" si="23"/>
        <v>-62330.160829330947</v>
      </c>
      <c r="G359" s="43"/>
    </row>
    <row r="360" spans="1:7" hidden="1" x14ac:dyDescent="0.75">
      <c r="A360" s="42">
        <v>349</v>
      </c>
      <c r="B360" s="43">
        <f t="shared" si="20"/>
        <v>1342.0540575303476</v>
      </c>
      <c r="C360" s="43">
        <f>$F359*$B$4/$E$3</f>
        <v>-259.70900345554566</v>
      </c>
      <c r="D360" s="43">
        <f t="shared" si="21"/>
        <v>1601.7630609858932</v>
      </c>
      <c r="E360" s="43">
        <f t="shared" si="22"/>
        <v>100</v>
      </c>
      <c r="F360" s="43">
        <f t="shared" si="23"/>
        <v>-64031.923890316837</v>
      </c>
      <c r="G360" s="43"/>
    </row>
    <row r="361" spans="1:7" hidden="1" x14ac:dyDescent="0.75">
      <c r="A361" s="42">
        <v>350</v>
      </c>
      <c r="B361" s="43">
        <f t="shared" si="20"/>
        <v>1342.0540575303476</v>
      </c>
      <c r="C361" s="43">
        <f>$F360*$B$4/$E$3</f>
        <v>-266.79968287632016</v>
      </c>
      <c r="D361" s="43">
        <f t="shared" si="21"/>
        <v>1608.8537404066678</v>
      </c>
      <c r="E361" s="43">
        <f t="shared" si="22"/>
        <v>100</v>
      </c>
      <c r="F361" s="43">
        <f t="shared" si="23"/>
        <v>-65740.777630723504</v>
      </c>
      <c r="G361" s="43"/>
    </row>
    <row r="362" spans="1:7" hidden="1" x14ac:dyDescent="0.75">
      <c r="A362" s="42">
        <v>351</v>
      </c>
      <c r="B362" s="43">
        <f t="shared" si="20"/>
        <v>1342.0540575303476</v>
      </c>
      <c r="C362" s="43">
        <f>$F361*$B$4/$E$3</f>
        <v>-273.91990679468125</v>
      </c>
      <c r="D362" s="43">
        <f t="shared" si="21"/>
        <v>1615.9739643250289</v>
      </c>
      <c r="E362" s="43">
        <f t="shared" si="22"/>
        <v>100</v>
      </c>
      <c r="F362" s="43">
        <f t="shared" si="23"/>
        <v>-67456.751595048539</v>
      </c>
      <c r="G362" s="43"/>
    </row>
    <row r="363" spans="1:7" hidden="1" x14ac:dyDescent="0.75">
      <c r="A363" s="42">
        <v>352</v>
      </c>
      <c r="B363" s="43">
        <f t="shared" si="20"/>
        <v>1342.0540575303476</v>
      </c>
      <c r="C363" s="43">
        <f>$F362*$B$4/$E$3</f>
        <v>-281.06979831270229</v>
      </c>
      <c r="D363" s="43">
        <f t="shared" si="21"/>
        <v>1623.1238558430498</v>
      </c>
      <c r="E363" s="43">
        <f t="shared" si="22"/>
        <v>100</v>
      </c>
      <c r="F363" s="43">
        <f t="shared" si="23"/>
        <v>-69179.875450891588</v>
      </c>
      <c r="G363" s="43"/>
    </row>
    <row r="364" spans="1:7" hidden="1" x14ac:dyDescent="0.75">
      <c r="A364" s="42">
        <v>353</v>
      </c>
      <c r="B364" s="43">
        <f t="shared" si="20"/>
        <v>1342.0540575303476</v>
      </c>
      <c r="C364" s="43">
        <f>$F363*$B$4/$E$3</f>
        <v>-288.24948104538163</v>
      </c>
      <c r="D364" s="43">
        <f t="shared" si="21"/>
        <v>1630.3035385757291</v>
      </c>
      <c r="E364" s="43">
        <f t="shared" si="22"/>
        <v>100</v>
      </c>
      <c r="F364" s="43">
        <f t="shared" si="23"/>
        <v>-70910.178989467313</v>
      </c>
      <c r="G364" s="43"/>
    </row>
    <row r="365" spans="1:7" hidden="1" x14ac:dyDescent="0.75">
      <c r="A365" s="42">
        <v>354</v>
      </c>
      <c r="B365" s="43">
        <f t="shared" si="20"/>
        <v>1342.0540575303476</v>
      </c>
      <c r="C365" s="43">
        <f>$F364*$B$4/$E$3</f>
        <v>-295.45907912278045</v>
      </c>
      <c r="D365" s="43">
        <f t="shared" si="21"/>
        <v>1637.513136653128</v>
      </c>
      <c r="E365" s="43">
        <f t="shared" si="22"/>
        <v>100</v>
      </c>
      <c r="F365" s="43">
        <f t="shared" si="23"/>
        <v>-72647.692126120441</v>
      </c>
      <c r="G365" s="43"/>
    </row>
    <row r="366" spans="1:7" hidden="1" x14ac:dyDescent="0.75">
      <c r="A366" s="42">
        <v>355</v>
      </c>
      <c r="B366" s="43">
        <f t="shared" si="20"/>
        <v>1342.0540575303476</v>
      </c>
      <c r="C366" s="43">
        <f>$F365*$B$4/$E$3</f>
        <v>-302.69871719216854</v>
      </c>
      <c r="D366" s="43">
        <f t="shared" si="21"/>
        <v>1644.7527747225161</v>
      </c>
      <c r="E366" s="43">
        <f t="shared" si="22"/>
        <v>100</v>
      </c>
      <c r="F366" s="43">
        <f t="shared" si="23"/>
        <v>-74392.444900842951</v>
      </c>
      <c r="G366" s="43"/>
    </row>
    <row r="367" spans="1:7" hidden="1" x14ac:dyDescent="0.75">
      <c r="A367" s="42">
        <v>356</v>
      </c>
      <c r="B367" s="43">
        <f t="shared" si="20"/>
        <v>1342.0540575303476</v>
      </c>
      <c r="C367" s="43">
        <f>$F366*$B$4/$E$3</f>
        <v>-309.968520420179</v>
      </c>
      <c r="D367" s="43">
        <f t="shared" si="21"/>
        <v>1652.0225779505265</v>
      </c>
      <c r="E367" s="43">
        <f t="shared" si="22"/>
        <v>100</v>
      </c>
      <c r="F367" s="43">
        <f t="shared" si="23"/>
        <v>-76144.467478793478</v>
      </c>
      <c r="G367" s="43"/>
    </row>
    <row r="368" spans="1:7" hidden="1" x14ac:dyDescent="0.75">
      <c r="A368" s="42">
        <v>357</v>
      </c>
      <c r="B368" s="43">
        <f t="shared" si="20"/>
        <v>1342.0540575303476</v>
      </c>
      <c r="C368" s="43">
        <f>$F367*$B$4/$E$3</f>
        <v>-317.26861449497284</v>
      </c>
      <c r="D368" s="43">
        <f t="shared" si="21"/>
        <v>1659.3226720253203</v>
      </c>
      <c r="E368" s="43">
        <f t="shared" si="22"/>
        <v>100</v>
      </c>
      <c r="F368" s="43">
        <f t="shared" si="23"/>
        <v>-77903.790150818793</v>
      </c>
      <c r="G368" s="43"/>
    </row>
    <row r="369" spans="1:7" hidden="1" x14ac:dyDescent="0.75">
      <c r="A369" s="42">
        <v>358</v>
      </c>
      <c r="B369" s="43">
        <f t="shared" si="20"/>
        <v>1342.0540575303476</v>
      </c>
      <c r="C369" s="43">
        <f>$F368*$B$4/$E$3</f>
        <v>-324.59912562841163</v>
      </c>
      <c r="D369" s="43">
        <f t="shared" si="21"/>
        <v>1666.6531831587592</v>
      </c>
      <c r="E369" s="43">
        <f t="shared" si="22"/>
        <v>100</v>
      </c>
      <c r="F369" s="43">
        <f t="shared" si="23"/>
        <v>-79670.443333977557</v>
      </c>
      <c r="G369" s="43"/>
    </row>
    <row r="370" spans="1:7" hidden="1" x14ac:dyDescent="0.75">
      <c r="A370" s="42">
        <v>359</v>
      </c>
      <c r="B370" s="43">
        <f t="shared" si="20"/>
        <v>1342.0540575303476</v>
      </c>
      <c r="C370" s="43">
        <f>$F369*$B$4/$E$3</f>
        <v>-331.96018055823987</v>
      </c>
      <c r="D370" s="43">
        <f t="shared" si="21"/>
        <v>1674.0142380885875</v>
      </c>
      <c r="E370" s="43">
        <f t="shared" si="22"/>
        <v>100</v>
      </c>
      <c r="F370" s="43">
        <f t="shared" si="23"/>
        <v>-81444.457572066138</v>
      </c>
      <c r="G370" s="43"/>
    </row>
    <row r="371" spans="1:7" hidden="1" x14ac:dyDescent="0.75">
      <c r="A371" s="42">
        <v>360</v>
      </c>
      <c r="B371" s="43">
        <f t="shared" si="20"/>
        <v>1342.0540575303476</v>
      </c>
      <c r="C371" s="43">
        <f>$F370*$B$4/$E$3</f>
        <v>-339.3519065502756</v>
      </c>
      <c r="D371" s="43">
        <f t="shared" si="21"/>
        <v>1681.4059640806231</v>
      </c>
      <c r="E371" s="43">
        <f t="shared" si="22"/>
        <v>100</v>
      </c>
      <c r="F371" s="43">
        <f t="shared" si="23"/>
        <v>-83225.86353614676</v>
      </c>
      <c r="G371" s="43"/>
    </row>
  </sheetData>
  <dataValidations disablePrompts="1" count="1">
    <dataValidation type="list" allowBlank="1" showInputMessage="1" showErrorMessage="1" errorTitle="Invalid Input" error="Must be a &quot;1&quot; or &quot;0&quot; only. Choose &quot;1&quot; when payments are due immediately, or &quot;0&quot; for when payments are due at the end of the period once the loan is obtained. " promptTitle="Designates when to be paid" prompt="1=Beg of period (starting immediately); _x000a_0(or omitted)=End of period (starting one period from now)" sqref="E4" xr:uid="{97EA70E5-E87A-49BB-8011-6654A2C615DE}">
      <formula1>"1, 0"</formula1>
    </dataValidation>
  </dataValidations>
  <pageMargins left="0.7" right="0.7" top="0.75" bottom="0.75" header="0.3" footer="0.3"/>
  <pageSetup orientation="portrait" horizontalDpi="4294967293" verticalDpi="0" r:id="rId1"/>
  <headerFooter>
    <oddFooter>&amp;L3793&amp;RFall 2022</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56B3E-4D59-4E3D-AA75-2F1E475F1705}">
  <sheetPr codeName="Sheet6"/>
  <dimension ref="A1:I371"/>
  <sheetViews>
    <sheetView workbookViewId="0">
      <pane ySplit="10" topLeftCell="A11" activePane="bottomLeft" state="frozen"/>
      <selection pane="bottomLeft"/>
    </sheetView>
  </sheetViews>
  <sheetFormatPr defaultRowHeight="14.75" x14ac:dyDescent="0.75"/>
  <cols>
    <col min="1" max="5" width="12.953125" customWidth="1"/>
    <col min="6" max="6" width="14.40625" bestFit="1" customWidth="1"/>
    <col min="8" max="8" width="33.7265625" style="46" customWidth="1"/>
    <col min="9" max="9" width="13.90625" bestFit="1" customWidth="1"/>
  </cols>
  <sheetData>
    <row r="1" spans="1:9" ht="26" x14ac:dyDescent="1.2">
      <c r="A1" s="37" t="s">
        <v>29</v>
      </c>
      <c r="B1" s="37"/>
      <c r="C1" s="37"/>
      <c r="D1" s="37"/>
      <c r="E1" s="37"/>
      <c r="F1" s="38"/>
    </row>
    <row r="3" spans="1:9" x14ac:dyDescent="0.75">
      <c r="A3" t="s">
        <v>30</v>
      </c>
      <c r="B3" s="44">
        <v>250000</v>
      </c>
      <c r="D3" t="s">
        <v>19</v>
      </c>
      <c r="E3" s="18">
        <v>12</v>
      </c>
    </row>
    <row r="4" spans="1:9" x14ac:dyDescent="0.75">
      <c r="A4" t="s">
        <v>31</v>
      </c>
      <c r="B4" s="24">
        <v>0.05</v>
      </c>
      <c r="D4" t="s">
        <v>24</v>
      </c>
      <c r="E4" s="18">
        <v>0</v>
      </c>
      <c r="I4" s="27"/>
    </row>
    <row r="5" spans="1:9" x14ac:dyDescent="0.75">
      <c r="A5" t="s">
        <v>32</v>
      </c>
      <c r="B5" s="18">
        <v>30</v>
      </c>
    </row>
    <row r="6" spans="1:9" x14ac:dyDescent="0.75">
      <c r="E6" s="45"/>
    </row>
    <row r="7" spans="1:9" x14ac:dyDescent="0.75">
      <c r="A7" t="s">
        <v>33</v>
      </c>
      <c r="B7" s="20">
        <f>-PMT($B$4/$E$3,$B$5*$E$3,$B$3,0,$E$4)</f>
        <v>1342.0540575303476</v>
      </c>
      <c r="D7" t="s">
        <v>40</v>
      </c>
      <c r="E7" s="47">
        <v>634.93000932351174</v>
      </c>
    </row>
    <row r="8" spans="1:9" x14ac:dyDescent="0.75">
      <c r="B8" s="27"/>
      <c r="C8" s="27"/>
      <c r="D8" s="27"/>
      <c r="E8" s="27"/>
      <c r="F8" s="27"/>
      <c r="I8" s="46"/>
    </row>
    <row r="9" spans="1:9" x14ac:dyDescent="0.75">
      <c r="A9" t="s">
        <v>34</v>
      </c>
      <c r="B9" s="27" cm="1">
        <f t="array" ref="B9">SUMIF($F$12:$F$371, "&gt;0", B12:B371) + IF(LOOKUP(2, 1/(F12:F371&gt;0), F12:F371)&gt;$B$7, $B$7, LOOKUP(2, 1/(F12:F371&gt;0), F12:F371))</f>
        <v>241569.73035546346</v>
      </c>
      <c r="C9" s="27">
        <f>SUMIF($C$12:$C$371, "&gt;0")</f>
        <v>105857.13203369451</v>
      </c>
      <c r="D9" s="27" cm="1">
        <f t="array" ref="D9">SUMIF($F$12:$F$371, "&gt;0", D12:D371) + IF(LOOKUP(2, 1/(F12:F371&gt;0), F12:F371)&gt;$B$7, $B$7-LOOKUP(2, 1/(C12:C371&gt;0), C12:C371), LOOKUP(2, 1/(F12:F371&gt;0), F12:F371)-LOOKUP(2, 1/(C12:C371&gt;0), C12:C371))</f>
        <v>135712.59832176811</v>
      </c>
      <c r="E9" s="43">
        <f>SUMIF($F$12:$F$371, "&gt;0", E12:E371)+E7</f>
        <v>114287.40167823185</v>
      </c>
      <c r="F9" s="27"/>
      <c r="I9" s="46"/>
    </row>
    <row r="10" spans="1:9" ht="32.75" customHeight="1" x14ac:dyDescent="0.8">
      <c r="A10" s="40" t="s">
        <v>35</v>
      </c>
      <c r="B10" s="40" t="s">
        <v>36</v>
      </c>
      <c r="C10" s="40" t="s">
        <v>37</v>
      </c>
      <c r="D10" s="40" t="s">
        <v>38</v>
      </c>
      <c r="E10" s="40" t="s">
        <v>40</v>
      </c>
      <c r="F10" s="40" t="s">
        <v>39</v>
      </c>
    </row>
    <row r="11" spans="1:9" x14ac:dyDescent="0.75">
      <c r="F11" s="46">
        <f>B3</f>
        <v>250000</v>
      </c>
    </row>
    <row r="12" spans="1:9" x14ac:dyDescent="0.75">
      <c r="A12" s="42">
        <v>1</v>
      </c>
      <c r="B12" s="27">
        <f>$B$7</f>
        <v>1342.0540575303476</v>
      </c>
      <c r="C12" s="27" cm="1">
        <f t="array" ref="C12">_xlfn.IFS($E$4=1, 0, $E$4=0, $B$3*$B$4/$E$3)</f>
        <v>1041.6666666666667</v>
      </c>
      <c r="D12" s="27">
        <f>B12-C12</f>
        <v>300.38739086368082</v>
      </c>
      <c r="E12" s="27">
        <f>E7</f>
        <v>634.93000932351174</v>
      </c>
      <c r="F12" s="43">
        <f>B3-D12-E12</f>
        <v>249064.6825998128</v>
      </c>
    </row>
    <row r="13" spans="1:9" x14ac:dyDescent="0.75">
      <c r="A13" s="42">
        <v>2</v>
      </c>
      <c r="B13" s="43">
        <f t="shared" ref="B13:B76" si="0">$B$7</f>
        <v>1342.0540575303476</v>
      </c>
      <c r="C13" s="43">
        <f>$F12*$B$4/$E$3</f>
        <v>1037.7695108325534</v>
      </c>
      <c r="D13" s="43">
        <f>$B13-C13</f>
        <v>304.28454669779421</v>
      </c>
      <c r="E13" s="43">
        <f>$E$7</f>
        <v>634.93000932351174</v>
      </c>
      <c r="F13" s="43">
        <f>F12-D13-$E$7</f>
        <v>248125.46804379148</v>
      </c>
      <c r="G13" s="43"/>
    </row>
    <row r="14" spans="1:9" x14ac:dyDescent="0.75">
      <c r="A14" s="42">
        <v>3</v>
      </c>
      <c r="B14" s="43">
        <f t="shared" si="0"/>
        <v>1342.0540575303476</v>
      </c>
      <c r="C14" s="43">
        <f>$F13*$B$4/$E$3</f>
        <v>1033.8561168491312</v>
      </c>
      <c r="D14" s="43">
        <f t="shared" ref="D14:D77" si="1">$B14-C14</f>
        <v>308.19794068121632</v>
      </c>
      <c r="E14" s="43">
        <f t="shared" ref="E14:E77" si="2">$E$7</f>
        <v>634.93000932351174</v>
      </c>
      <c r="F14" s="43">
        <f t="shared" ref="F14:F77" si="3">F13-D14-$E$7</f>
        <v>247182.34009378674</v>
      </c>
      <c r="G14" s="43"/>
    </row>
    <row r="15" spans="1:9" x14ac:dyDescent="0.75">
      <c r="A15" s="42">
        <v>4</v>
      </c>
      <c r="B15" s="43">
        <f t="shared" si="0"/>
        <v>1342.0540575303476</v>
      </c>
      <c r="C15" s="43">
        <f>$F14*$B$4/$E$3</f>
        <v>1029.926417057445</v>
      </c>
      <c r="D15" s="43">
        <f t="shared" si="1"/>
        <v>312.12764047290261</v>
      </c>
      <c r="E15" s="43">
        <f t="shared" si="2"/>
        <v>634.93000932351174</v>
      </c>
      <c r="F15" s="43">
        <f t="shared" si="3"/>
        <v>246235.28244399032</v>
      </c>
      <c r="G15" s="43"/>
    </row>
    <row r="16" spans="1:9" x14ac:dyDescent="0.75">
      <c r="A16" s="42">
        <v>5</v>
      </c>
      <c r="B16" s="43">
        <f t="shared" si="0"/>
        <v>1342.0540575303476</v>
      </c>
      <c r="C16" s="43">
        <f>$F15*$B$4/$E$3</f>
        <v>1025.9803435166264</v>
      </c>
      <c r="D16" s="43">
        <f t="shared" si="1"/>
        <v>316.0737140137212</v>
      </c>
      <c r="E16" s="43">
        <f t="shared" si="2"/>
        <v>634.93000932351174</v>
      </c>
      <c r="F16" s="43">
        <f t="shared" si="3"/>
        <v>245284.27872065306</v>
      </c>
      <c r="G16" s="43"/>
    </row>
    <row r="17" spans="1:7" x14ac:dyDescent="0.75">
      <c r="A17" s="42">
        <v>6</v>
      </c>
      <c r="B17" s="43">
        <f t="shared" si="0"/>
        <v>1342.0540575303476</v>
      </c>
      <c r="C17" s="43">
        <f>$F16*$B$4/$E$3</f>
        <v>1022.0178280027212</v>
      </c>
      <c r="D17" s="43">
        <f t="shared" si="1"/>
        <v>320.03622952762635</v>
      </c>
      <c r="E17" s="43">
        <f t="shared" si="2"/>
        <v>634.93000932351174</v>
      </c>
      <c r="F17" s="43">
        <f t="shared" si="3"/>
        <v>244329.31248180193</v>
      </c>
      <c r="G17" s="43"/>
    </row>
    <row r="18" spans="1:7" x14ac:dyDescent="0.75">
      <c r="A18" s="42">
        <v>7</v>
      </c>
      <c r="B18" s="43">
        <f t="shared" si="0"/>
        <v>1342.0540575303476</v>
      </c>
      <c r="C18" s="43">
        <f>$F17*$B$4/$E$3</f>
        <v>1018.038802007508</v>
      </c>
      <c r="D18" s="43">
        <f t="shared" si="1"/>
        <v>324.01525552283954</v>
      </c>
      <c r="E18" s="43">
        <f t="shared" si="2"/>
        <v>634.93000932351174</v>
      </c>
      <c r="F18" s="43">
        <f t="shared" si="3"/>
        <v>243370.36721695558</v>
      </c>
      <c r="G18" s="43"/>
    </row>
    <row r="19" spans="1:7" x14ac:dyDescent="0.75">
      <c r="A19" s="42">
        <v>8</v>
      </c>
      <c r="B19" s="43">
        <f t="shared" si="0"/>
        <v>1342.0540575303476</v>
      </c>
      <c r="C19" s="43">
        <f>$F18*$B$4/$E$3</f>
        <v>1014.043196737315</v>
      </c>
      <c r="D19" s="43">
        <f t="shared" si="1"/>
        <v>328.01086079303252</v>
      </c>
      <c r="E19" s="43">
        <f t="shared" si="2"/>
        <v>634.93000932351174</v>
      </c>
      <c r="F19" s="43">
        <f t="shared" si="3"/>
        <v>242407.42634683903</v>
      </c>
      <c r="G19" s="43"/>
    </row>
    <row r="20" spans="1:7" x14ac:dyDescent="0.75">
      <c r="A20" s="42">
        <v>9</v>
      </c>
      <c r="B20" s="43">
        <f t="shared" si="0"/>
        <v>1342.0540575303476</v>
      </c>
      <c r="C20" s="43">
        <f>$F19*$B$4/$E$3</f>
        <v>1010.0309431118294</v>
      </c>
      <c r="D20" s="43">
        <f t="shared" si="1"/>
        <v>332.02311441851816</v>
      </c>
      <c r="E20" s="43">
        <f t="shared" si="2"/>
        <v>634.93000932351174</v>
      </c>
      <c r="F20" s="43">
        <f t="shared" si="3"/>
        <v>241440.47322309698</v>
      </c>
      <c r="G20" s="43"/>
    </row>
    <row r="21" spans="1:7" x14ac:dyDescent="0.75">
      <c r="A21" s="42">
        <v>10</v>
      </c>
      <c r="B21" s="43">
        <f t="shared" si="0"/>
        <v>1342.0540575303476</v>
      </c>
      <c r="C21" s="43">
        <f>$F20*$B$4/$E$3</f>
        <v>1006.0019717629042</v>
      </c>
      <c r="D21" s="43">
        <f t="shared" si="1"/>
        <v>336.05208576744337</v>
      </c>
      <c r="E21" s="43">
        <f t="shared" si="2"/>
        <v>634.93000932351174</v>
      </c>
      <c r="F21" s="43">
        <f t="shared" si="3"/>
        <v>240469.49112800602</v>
      </c>
      <c r="G21" s="43"/>
    </row>
    <row r="22" spans="1:7" x14ac:dyDescent="0.75">
      <c r="A22" s="42">
        <v>11</v>
      </c>
      <c r="B22" s="43">
        <f t="shared" si="0"/>
        <v>1342.0540575303476</v>
      </c>
      <c r="C22" s="43">
        <f>$F21*$B$4/$E$3</f>
        <v>1001.9562130333585</v>
      </c>
      <c r="D22" s="43">
        <f t="shared" si="1"/>
        <v>340.09784449698907</v>
      </c>
      <c r="E22" s="43">
        <f t="shared" si="2"/>
        <v>634.93000932351174</v>
      </c>
      <c r="F22" s="43">
        <f t="shared" si="3"/>
        <v>239494.46327418552</v>
      </c>
      <c r="G22" s="43"/>
    </row>
    <row r="23" spans="1:7" x14ac:dyDescent="0.75">
      <c r="A23" s="42">
        <v>12</v>
      </c>
      <c r="B23" s="43">
        <f t="shared" si="0"/>
        <v>1342.0540575303476</v>
      </c>
      <c r="C23" s="43">
        <f>$F22*$B$4/$E$3</f>
        <v>997.89359697577311</v>
      </c>
      <c r="D23" s="43">
        <f t="shared" si="1"/>
        <v>344.16046055457446</v>
      </c>
      <c r="E23" s="43">
        <f t="shared" si="2"/>
        <v>634.93000932351174</v>
      </c>
      <c r="F23" s="43">
        <f t="shared" si="3"/>
        <v>238515.37280430741</v>
      </c>
      <c r="G23" s="43"/>
    </row>
    <row r="24" spans="1:7" x14ac:dyDescent="0.75">
      <c r="A24" s="42">
        <v>13</v>
      </c>
      <c r="B24" s="43">
        <f t="shared" si="0"/>
        <v>1342.0540575303476</v>
      </c>
      <c r="C24" s="43">
        <f>$F23*$B$4/$E$3</f>
        <v>993.8140533512809</v>
      </c>
      <c r="D24" s="43">
        <f t="shared" si="1"/>
        <v>348.24000417906666</v>
      </c>
      <c r="E24" s="43">
        <f t="shared" si="2"/>
        <v>634.93000932351174</v>
      </c>
      <c r="F24" s="43">
        <f t="shared" si="3"/>
        <v>237532.20279080482</v>
      </c>
      <c r="G24" s="43"/>
    </row>
    <row r="25" spans="1:7" x14ac:dyDescent="0.75">
      <c r="A25" s="42">
        <v>14</v>
      </c>
      <c r="B25" s="43">
        <f t="shared" si="0"/>
        <v>1342.0540575303476</v>
      </c>
      <c r="C25" s="43">
        <f>$F24*$B$4/$E$3</f>
        <v>989.71751162835346</v>
      </c>
      <c r="D25" s="43">
        <f t="shared" si="1"/>
        <v>352.3365459019941</v>
      </c>
      <c r="E25" s="43">
        <f t="shared" si="2"/>
        <v>634.93000932351174</v>
      </c>
      <c r="F25" s="43">
        <f t="shared" si="3"/>
        <v>236544.93623557931</v>
      </c>
      <c r="G25" s="43"/>
    </row>
    <row r="26" spans="1:7" x14ac:dyDescent="0.75">
      <c r="A26" s="42">
        <v>15</v>
      </c>
      <c r="B26" s="43">
        <f t="shared" si="0"/>
        <v>1342.0540575303476</v>
      </c>
      <c r="C26" s="43">
        <f>$F25*$B$4/$E$3</f>
        <v>985.60390098158052</v>
      </c>
      <c r="D26" s="43">
        <f t="shared" si="1"/>
        <v>356.45015654876704</v>
      </c>
      <c r="E26" s="43">
        <f t="shared" si="2"/>
        <v>634.93000932351174</v>
      </c>
      <c r="F26" s="43">
        <f t="shared" si="3"/>
        <v>235553.55606970703</v>
      </c>
      <c r="G26" s="43"/>
    </row>
    <row r="27" spans="1:7" x14ac:dyDescent="0.75">
      <c r="A27" s="42">
        <v>16</v>
      </c>
      <c r="B27" s="43">
        <f t="shared" si="0"/>
        <v>1342.0540575303476</v>
      </c>
      <c r="C27" s="43">
        <f>$F26*$B$4/$E$3</f>
        <v>981.47315029044603</v>
      </c>
      <c r="D27" s="43">
        <f t="shared" si="1"/>
        <v>360.58090723990153</v>
      </c>
      <c r="E27" s="43">
        <f t="shared" si="2"/>
        <v>634.93000932351174</v>
      </c>
      <c r="F27" s="43">
        <f t="shared" si="3"/>
        <v>234558.04515314361</v>
      </c>
      <c r="G27" s="43"/>
    </row>
    <row r="28" spans="1:7" x14ac:dyDescent="0.75">
      <c r="A28" s="42">
        <v>17</v>
      </c>
      <c r="B28" s="43">
        <f t="shared" si="0"/>
        <v>1342.0540575303476</v>
      </c>
      <c r="C28" s="43">
        <f>$F27*$B$4/$E$3</f>
        <v>977.32518813809838</v>
      </c>
      <c r="D28" s="43">
        <f t="shared" si="1"/>
        <v>364.72886939224918</v>
      </c>
      <c r="E28" s="43">
        <f t="shared" si="2"/>
        <v>634.93000932351174</v>
      </c>
      <c r="F28" s="43">
        <f t="shared" si="3"/>
        <v>233558.38627442784</v>
      </c>
      <c r="G28" s="43"/>
    </row>
    <row r="29" spans="1:7" x14ac:dyDescent="0.75">
      <c r="A29" s="42">
        <v>18</v>
      </c>
      <c r="B29" s="43">
        <f t="shared" si="0"/>
        <v>1342.0540575303476</v>
      </c>
      <c r="C29" s="43">
        <f>$F28*$B$4/$E$3</f>
        <v>973.15994281011615</v>
      </c>
      <c r="D29" s="43">
        <f t="shared" si="1"/>
        <v>368.89411472023141</v>
      </c>
      <c r="E29" s="43">
        <f t="shared" si="2"/>
        <v>634.93000932351174</v>
      </c>
      <c r="F29" s="43">
        <f t="shared" si="3"/>
        <v>232554.5621503841</v>
      </c>
      <c r="G29" s="43"/>
    </row>
    <row r="30" spans="1:7" x14ac:dyDescent="0.75">
      <c r="A30" s="42">
        <v>19</v>
      </c>
      <c r="B30" s="43">
        <f t="shared" si="0"/>
        <v>1342.0540575303476</v>
      </c>
      <c r="C30" s="43">
        <f>$F29*$B$4/$E$3</f>
        <v>968.97734229326716</v>
      </c>
      <c r="D30" s="43">
        <f t="shared" si="1"/>
        <v>373.07671523708041</v>
      </c>
      <c r="E30" s="43">
        <f t="shared" si="2"/>
        <v>634.93000932351174</v>
      </c>
      <c r="F30" s="43">
        <f t="shared" si="3"/>
        <v>231546.55542582349</v>
      </c>
      <c r="G30" s="43"/>
    </row>
    <row r="31" spans="1:7" x14ac:dyDescent="0.75">
      <c r="A31" s="42">
        <v>20</v>
      </c>
      <c r="B31" s="43">
        <f t="shared" si="0"/>
        <v>1342.0540575303476</v>
      </c>
      <c r="C31" s="43">
        <f>$F30*$B$4/$E$3</f>
        <v>964.77731427426454</v>
      </c>
      <c r="D31" s="43">
        <f t="shared" si="1"/>
        <v>377.27674325608302</v>
      </c>
      <c r="E31" s="43">
        <f t="shared" si="2"/>
        <v>634.93000932351174</v>
      </c>
      <c r="F31" s="43">
        <f t="shared" si="3"/>
        <v>230534.34867324389</v>
      </c>
      <c r="G31" s="43"/>
    </row>
    <row r="32" spans="1:7" x14ac:dyDescent="0.75">
      <c r="A32" s="42">
        <v>21</v>
      </c>
      <c r="B32" s="43">
        <f t="shared" si="0"/>
        <v>1342.0540575303476</v>
      </c>
      <c r="C32" s="43">
        <f>$F31*$B$4/$E$3</f>
        <v>960.5597861385163</v>
      </c>
      <c r="D32" s="43">
        <f t="shared" si="1"/>
        <v>381.49427139183126</v>
      </c>
      <c r="E32" s="43">
        <f t="shared" si="2"/>
        <v>634.93000932351174</v>
      </c>
      <c r="F32" s="43">
        <f t="shared" si="3"/>
        <v>229517.92439252854</v>
      </c>
      <c r="G32" s="43"/>
    </row>
    <row r="33" spans="1:7" x14ac:dyDescent="0.75">
      <c r="A33" s="42">
        <v>22</v>
      </c>
      <c r="B33" s="43">
        <f t="shared" si="0"/>
        <v>1342.0540575303476</v>
      </c>
      <c r="C33" s="43">
        <f>$F32*$B$4/$E$3</f>
        <v>956.32468496886895</v>
      </c>
      <c r="D33" s="43">
        <f t="shared" si="1"/>
        <v>385.72937256147861</v>
      </c>
      <c r="E33" s="43">
        <f t="shared" si="2"/>
        <v>634.93000932351174</v>
      </c>
      <c r="F33" s="43">
        <f t="shared" si="3"/>
        <v>228497.26501064355</v>
      </c>
      <c r="G33" s="43"/>
    </row>
    <row r="34" spans="1:7" x14ac:dyDescent="0.75">
      <c r="A34" s="42">
        <v>23</v>
      </c>
      <c r="B34" s="43">
        <f t="shared" si="0"/>
        <v>1342.0540575303476</v>
      </c>
      <c r="C34" s="43">
        <f>$F33*$B$4/$E$3</f>
        <v>952.0719375443482</v>
      </c>
      <c r="D34" s="43">
        <f t="shared" si="1"/>
        <v>389.98211998599936</v>
      </c>
      <c r="E34" s="43">
        <f t="shared" si="2"/>
        <v>634.93000932351174</v>
      </c>
      <c r="F34" s="43">
        <f t="shared" si="3"/>
        <v>227472.35288133402</v>
      </c>
      <c r="G34" s="43"/>
    </row>
    <row r="35" spans="1:7" x14ac:dyDescent="0.75">
      <c r="A35" s="42">
        <v>24</v>
      </c>
      <c r="B35" s="43">
        <f t="shared" si="0"/>
        <v>1342.0540575303476</v>
      </c>
      <c r="C35" s="43">
        <f>$F34*$B$4/$E$3</f>
        <v>947.80147033889182</v>
      </c>
      <c r="D35" s="43">
        <f t="shared" si="1"/>
        <v>394.25258719145575</v>
      </c>
      <c r="E35" s="43">
        <f t="shared" si="2"/>
        <v>634.93000932351174</v>
      </c>
      <c r="F35" s="43">
        <f t="shared" si="3"/>
        <v>226443.17028481903</v>
      </c>
      <c r="G35" s="43"/>
    </row>
    <row r="36" spans="1:7" x14ac:dyDescent="0.75">
      <c r="A36" s="42">
        <v>25</v>
      </c>
      <c r="B36" s="43">
        <f t="shared" si="0"/>
        <v>1342.0540575303476</v>
      </c>
      <c r="C36" s="43">
        <f>$F35*$B$4/$E$3</f>
        <v>943.51320952007939</v>
      </c>
      <c r="D36" s="43">
        <f t="shared" si="1"/>
        <v>398.54084801026818</v>
      </c>
      <c r="E36" s="43">
        <f t="shared" si="2"/>
        <v>634.93000932351174</v>
      </c>
      <c r="F36" s="43">
        <f t="shared" si="3"/>
        <v>225409.69942748523</v>
      </c>
      <c r="G36" s="43"/>
    </row>
    <row r="37" spans="1:7" x14ac:dyDescent="0.75">
      <c r="A37" s="42">
        <v>26</v>
      </c>
      <c r="B37" s="43">
        <f t="shared" si="0"/>
        <v>1342.0540575303476</v>
      </c>
      <c r="C37" s="43">
        <f>$F36*$B$4/$E$3</f>
        <v>939.20708094785516</v>
      </c>
      <c r="D37" s="43">
        <f t="shared" si="1"/>
        <v>402.8469765824924</v>
      </c>
      <c r="E37" s="43">
        <f t="shared" si="2"/>
        <v>634.93000932351174</v>
      </c>
      <c r="F37" s="43">
        <f t="shared" si="3"/>
        <v>224371.92244157923</v>
      </c>
      <c r="G37" s="43"/>
    </row>
    <row r="38" spans="1:7" x14ac:dyDescent="0.75">
      <c r="A38" s="42">
        <v>27</v>
      </c>
      <c r="B38" s="43">
        <f t="shared" si="0"/>
        <v>1342.0540575303476</v>
      </c>
      <c r="C38" s="43">
        <f>$F37*$B$4/$E$3</f>
        <v>934.88301017324682</v>
      </c>
      <c r="D38" s="43">
        <f t="shared" si="1"/>
        <v>407.17104735710075</v>
      </c>
      <c r="E38" s="43">
        <f t="shared" si="2"/>
        <v>634.93000932351174</v>
      </c>
      <c r="F38" s="43">
        <f t="shared" si="3"/>
        <v>223329.82138489859</v>
      </c>
      <c r="G38" s="43"/>
    </row>
    <row r="39" spans="1:7" x14ac:dyDescent="0.75">
      <c r="A39" s="42">
        <v>28</v>
      </c>
      <c r="B39" s="43">
        <f t="shared" si="0"/>
        <v>1342.0540575303476</v>
      </c>
      <c r="C39" s="43">
        <f>$F38*$B$4/$E$3</f>
        <v>930.54092243707748</v>
      </c>
      <c r="D39" s="43">
        <f t="shared" si="1"/>
        <v>411.51313509327008</v>
      </c>
      <c r="E39" s="43">
        <f t="shared" si="2"/>
        <v>634.93000932351174</v>
      </c>
      <c r="F39" s="43">
        <f t="shared" si="3"/>
        <v>222283.3782404818</v>
      </c>
      <c r="G39" s="43"/>
    </row>
    <row r="40" spans="1:7" x14ac:dyDescent="0.75">
      <c r="A40" s="42">
        <v>29</v>
      </c>
      <c r="B40" s="43">
        <f t="shared" si="0"/>
        <v>1342.0540575303476</v>
      </c>
      <c r="C40" s="43">
        <f>$F39*$B$4/$E$3</f>
        <v>926.18074266867427</v>
      </c>
      <c r="D40" s="43">
        <f t="shared" si="1"/>
        <v>415.87331486167329</v>
      </c>
      <c r="E40" s="43">
        <f t="shared" si="2"/>
        <v>634.93000932351174</v>
      </c>
      <c r="F40" s="43">
        <f t="shared" si="3"/>
        <v>221232.57491629661</v>
      </c>
      <c r="G40" s="43"/>
    </row>
    <row r="41" spans="1:7" x14ac:dyDescent="0.75">
      <c r="A41" s="42">
        <v>30</v>
      </c>
      <c r="B41" s="43">
        <f t="shared" si="0"/>
        <v>1342.0540575303476</v>
      </c>
      <c r="C41" s="43">
        <f>$F40*$B$4/$E$3</f>
        <v>921.80239548456927</v>
      </c>
      <c r="D41" s="43">
        <f t="shared" si="1"/>
        <v>420.25166204577829</v>
      </c>
      <c r="E41" s="43">
        <f t="shared" si="2"/>
        <v>634.93000932351174</v>
      </c>
      <c r="F41" s="43">
        <f t="shared" si="3"/>
        <v>220177.39324492731</v>
      </c>
      <c r="G41" s="43"/>
    </row>
    <row r="42" spans="1:7" x14ac:dyDescent="0.75">
      <c r="A42" s="42">
        <v>31</v>
      </c>
      <c r="B42" s="43">
        <f t="shared" si="0"/>
        <v>1342.0540575303476</v>
      </c>
      <c r="C42" s="43">
        <f>$F41*$B$4/$E$3</f>
        <v>917.40580518719719</v>
      </c>
      <c r="D42" s="43">
        <f t="shared" si="1"/>
        <v>424.64825234315038</v>
      </c>
      <c r="E42" s="43">
        <f t="shared" si="2"/>
        <v>634.93000932351174</v>
      </c>
      <c r="F42" s="43">
        <f t="shared" si="3"/>
        <v>219117.81498326064</v>
      </c>
      <c r="G42" s="43"/>
    </row>
    <row r="43" spans="1:7" x14ac:dyDescent="0.75">
      <c r="A43" s="42">
        <v>32</v>
      </c>
      <c r="B43" s="43">
        <f t="shared" si="0"/>
        <v>1342.0540575303476</v>
      </c>
      <c r="C43" s="43">
        <f>$F42*$B$4/$E$3</f>
        <v>912.99089576358608</v>
      </c>
      <c r="D43" s="43">
        <f t="shared" si="1"/>
        <v>429.06316176676148</v>
      </c>
      <c r="E43" s="43">
        <f t="shared" si="2"/>
        <v>634.93000932351174</v>
      </c>
      <c r="F43" s="43">
        <f t="shared" si="3"/>
        <v>218053.82181217035</v>
      </c>
      <c r="G43" s="43"/>
    </row>
    <row r="44" spans="1:7" x14ac:dyDescent="0.75">
      <c r="A44" s="42">
        <v>33</v>
      </c>
      <c r="B44" s="43">
        <f t="shared" si="0"/>
        <v>1342.0540575303476</v>
      </c>
      <c r="C44" s="43">
        <f>$F43*$B$4/$E$3</f>
        <v>908.55759088404318</v>
      </c>
      <c r="D44" s="43">
        <f t="shared" si="1"/>
        <v>433.49646664630438</v>
      </c>
      <c r="E44" s="43">
        <f t="shared" si="2"/>
        <v>634.93000932351174</v>
      </c>
      <c r="F44" s="43">
        <f t="shared" si="3"/>
        <v>216985.39533620054</v>
      </c>
      <c r="G44" s="43"/>
    </row>
    <row r="45" spans="1:7" x14ac:dyDescent="0.75">
      <c r="A45" s="42">
        <v>34</v>
      </c>
      <c r="B45" s="43">
        <f t="shared" si="0"/>
        <v>1342.0540575303476</v>
      </c>
      <c r="C45" s="43">
        <f>$F44*$B$4/$E$3</f>
        <v>904.10581390083564</v>
      </c>
      <c r="D45" s="43">
        <f t="shared" si="1"/>
        <v>437.94824362951192</v>
      </c>
      <c r="E45" s="43">
        <f t="shared" si="2"/>
        <v>634.93000932351174</v>
      </c>
      <c r="F45" s="43">
        <f t="shared" si="3"/>
        <v>215912.51708324751</v>
      </c>
      <c r="G45" s="43"/>
    </row>
    <row r="46" spans="1:7" x14ac:dyDescent="0.75">
      <c r="A46" s="42">
        <v>35</v>
      </c>
      <c r="B46" s="43">
        <f t="shared" si="0"/>
        <v>1342.0540575303476</v>
      </c>
      <c r="C46" s="43">
        <f>$F45*$B$4/$E$3</f>
        <v>899.63548784686463</v>
      </c>
      <c r="D46" s="43">
        <f t="shared" si="1"/>
        <v>442.41856968348293</v>
      </c>
      <c r="E46" s="43">
        <f t="shared" si="2"/>
        <v>634.93000932351174</v>
      </c>
      <c r="F46" s="43">
        <f t="shared" si="3"/>
        <v>214835.16850424052</v>
      </c>
      <c r="G46" s="43"/>
    </row>
    <row r="47" spans="1:7" x14ac:dyDescent="0.75">
      <c r="A47" s="42">
        <v>36</v>
      </c>
      <c r="B47" s="43">
        <f t="shared" si="0"/>
        <v>1342.0540575303476</v>
      </c>
      <c r="C47" s="43">
        <f>$F46*$B$4/$E$3</f>
        <v>895.14653543433553</v>
      </c>
      <c r="D47" s="43">
        <f t="shared" si="1"/>
        <v>446.90752209601203</v>
      </c>
      <c r="E47" s="43">
        <f t="shared" si="2"/>
        <v>634.93000932351174</v>
      </c>
      <c r="F47" s="43">
        <f t="shared" si="3"/>
        <v>213753.33097282099</v>
      </c>
      <c r="G47" s="43"/>
    </row>
    <row r="48" spans="1:7" x14ac:dyDescent="0.75">
      <c r="A48" s="42">
        <v>37</v>
      </c>
      <c r="B48" s="43">
        <f t="shared" si="0"/>
        <v>1342.0540575303476</v>
      </c>
      <c r="C48" s="43">
        <f>$F47*$B$4/$E$3</f>
        <v>890.63887905342074</v>
      </c>
      <c r="D48" s="43">
        <f t="shared" si="1"/>
        <v>451.41517847692683</v>
      </c>
      <c r="E48" s="43">
        <f t="shared" si="2"/>
        <v>634.93000932351174</v>
      </c>
      <c r="F48" s="43">
        <f t="shared" si="3"/>
        <v>212666.98578502054</v>
      </c>
      <c r="G48" s="43"/>
    </row>
    <row r="49" spans="1:7" x14ac:dyDescent="0.75">
      <c r="A49" s="42">
        <v>38</v>
      </c>
      <c r="B49" s="43">
        <f t="shared" si="0"/>
        <v>1342.0540575303476</v>
      </c>
      <c r="C49" s="43">
        <f>$F48*$B$4/$E$3</f>
        <v>886.11244077091897</v>
      </c>
      <c r="D49" s="43">
        <f t="shared" si="1"/>
        <v>455.9416167594286</v>
      </c>
      <c r="E49" s="43">
        <f t="shared" si="2"/>
        <v>634.93000932351174</v>
      </c>
      <c r="F49" s="43">
        <f t="shared" si="3"/>
        <v>211576.11415893759</v>
      </c>
      <c r="G49" s="43"/>
    </row>
    <row r="50" spans="1:7" x14ac:dyDescent="0.75">
      <c r="A50" s="42">
        <v>39</v>
      </c>
      <c r="B50" s="43">
        <f t="shared" si="0"/>
        <v>1342.0540575303476</v>
      </c>
      <c r="C50" s="43">
        <f>$F49*$B$4/$E$3</f>
        <v>881.5671423289067</v>
      </c>
      <c r="D50" s="43">
        <f t="shared" si="1"/>
        <v>460.48691520144087</v>
      </c>
      <c r="E50" s="43">
        <f t="shared" si="2"/>
        <v>634.93000932351174</v>
      </c>
      <c r="F50" s="43">
        <f t="shared" si="3"/>
        <v>210480.69723441263</v>
      </c>
      <c r="G50" s="43"/>
    </row>
    <row r="51" spans="1:7" x14ac:dyDescent="0.75">
      <c r="A51" s="42">
        <v>40</v>
      </c>
      <c r="B51" s="43">
        <f t="shared" si="0"/>
        <v>1342.0540575303476</v>
      </c>
      <c r="C51" s="43">
        <f>$F50*$B$4/$E$3</f>
        <v>877.0029051433861</v>
      </c>
      <c r="D51" s="43">
        <f t="shared" si="1"/>
        <v>465.05115238696146</v>
      </c>
      <c r="E51" s="43">
        <f t="shared" si="2"/>
        <v>634.93000932351174</v>
      </c>
      <c r="F51" s="43">
        <f t="shared" si="3"/>
        <v>209380.71607270214</v>
      </c>
      <c r="G51" s="43"/>
    </row>
    <row r="52" spans="1:7" x14ac:dyDescent="0.75">
      <c r="A52" s="42">
        <v>41</v>
      </c>
      <c r="B52" s="43">
        <f t="shared" si="0"/>
        <v>1342.0540575303476</v>
      </c>
      <c r="C52" s="43">
        <f>$F51*$B$4/$E$3</f>
        <v>872.41965030292567</v>
      </c>
      <c r="D52" s="43">
        <f t="shared" si="1"/>
        <v>469.63440722742189</v>
      </c>
      <c r="E52" s="43">
        <f t="shared" si="2"/>
        <v>634.93000932351174</v>
      </c>
      <c r="F52" s="43">
        <f t="shared" si="3"/>
        <v>208276.1516561512</v>
      </c>
      <c r="G52" s="43"/>
    </row>
    <row r="53" spans="1:7" x14ac:dyDescent="0.75">
      <c r="A53" s="42">
        <v>42</v>
      </c>
      <c r="B53" s="43">
        <f t="shared" si="0"/>
        <v>1342.0540575303476</v>
      </c>
      <c r="C53" s="43">
        <f>$F52*$B$4/$E$3</f>
        <v>867.81729856729669</v>
      </c>
      <c r="D53" s="43">
        <f t="shared" si="1"/>
        <v>474.23675896305087</v>
      </c>
      <c r="E53" s="43">
        <f t="shared" si="2"/>
        <v>634.93000932351174</v>
      </c>
      <c r="F53" s="43">
        <f t="shared" si="3"/>
        <v>207166.98488786462</v>
      </c>
      <c r="G53" s="43"/>
    </row>
    <row r="54" spans="1:7" x14ac:dyDescent="0.75">
      <c r="A54" s="42">
        <v>43</v>
      </c>
      <c r="B54" s="43">
        <f t="shared" si="0"/>
        <v>1342.0540575303476</v>
      </c>
      <c r="C54" s="43">
        <f>$F53*$B$4/$E$3</f>
        <v>863.19577036610269</v>
      </c>
      <c r="D54" s="43">
        <f t="shared" si="1"/>
        <v>478.85828716424487</v>
      </c>
      <c r="E54" s="43">
        <f t="shared" si="2"/>
        <v>634.93000932351174</v>
      </c>
      <c r="F54" s="43">
        <f t="shared" si="3"/>
        <v>206053.19659137685</v>
      </c>
      <c r="G54" s="43"/>
    </row>
    <row r="55" spans="1:7" x14ac:dyDescent="0.75">
      <c r="A55" s="42">
        <v>44</v>
      </c>
      <c r="B55" s="43">
        <f t="shared" si="0"/>
        <v>1342.0540575303476</v>
      </c>
      <c r="C55" s="43">
        <f>$F54*$B$4/$E$3</f>
        <v>858.55498579740367</v>
      </c>
      <c r="D55" s="43">
        <f t="shared" si="1"/>
        <v>483.49907173294389</v>
      </c>
      <c r="E55" s="43">
        <f t="shared" si="2"/>
        <v>634.93000932351174</v>
      </c>
      <c r="F55" s="43">
        <f t="shared" si="3"/>
        <v>204934.76751032038</v>
      </c>
      <c r="G55" s="43"/>
    </row>
    <row r="56" spans="1:7" x14ac:dyDescent="0.75">
      <c r="A56" s="42">
        <v>45</v>
      </c>
      <c r="B56" s="43">
        <f t="shared" si="0"/>
        <v>1342.0540575303476</v>
      </c>
      <c r="C56" s="43">
        <f>$F55*$B$4/$E$3</f>
        <v>853.89486462633488</v>
      </c>
      <c r="D56" s="43">
        <f t="shared" si="1"/>
        <v>488.15919290401268</v>
      </c>
      <c r="E56" s="43">
        <f t="shared" si="2"/>
        <v>634.93000932351174</v>
      </c>
      <c r="F56" s="43">
        <f t="shared" si="3"/>
        <v>203811.67830809284</v>
      </c>
      <c r="G56" s="43"/>
    </row>
    <row r="57" spans="1:7" x14ac:dyDescent="0.75">
      <c r="A57" s="42">
        <v>46</v>
      </c>
      <c r="B57" s="43">
        <f t="shared" si="0"/>
        <v>1342.0540575303476</v>
      </c>
      <c r="C57" s="43">
        <f>$F56*$B$4/$E$3</f>
        <v>849.21532628372017</v>
      </c>
      <c r="D57" s="43">
        <f t="shared" si="1"/>
        <v>492.83873124662739</v>
      </c>
      <c r="E57" s="43">
        <f t="shared" si="2"/>
        <v>634.93000932351174</v>
      </c>
      <c r="F57" s="43">
        <f t="shared" si="3"/>
        <v>202683.9095675227</v>
      </c>
      <c r="G57" s="43"/>
    </row>
    <row r="58" spans="1:7" x14ac:dyDescent="0.75">
      <c r="A58" s="42">
        <v>47</v>
      </c>
      <c r="B58" s="43">
        <f t="shared" si="0"/>
        <v>1342.0540575303476</v>
      </c>
      <c r="C58" s="43">
        <f>$F57*$B$4/$E$3</f>
        <v>844.51628986467801</v>
      </c>
      <c r="D58" s="43">
        <f t="shared" si="1"/>
        <v>497.53776766566955</v>
      </c>
      <c r="E58" s="43">
        <f t="shared" si="2"/>
        <v>634.93000932351174</v>
      </c>
      <c r="F58" s="43">
        <f t="shared" si="3"/>
        <v>201551.44179053351</v>
      </c>
      <c r="G58" s="43"/>
    </row>
    <row r="59" spans="1:7" x14ac:dyDescent="0.75">
      <c r="A59" s="42">
        <v>48</v>
      </c>
      <c r="B59" s="43">
        <f t="shared" si="0"/>
        <v>1342.0540575303476</v>
      </c>
      <c r="C59" s="43">
        <f>$F58*$B$4/$E$3</f>
        <v>839.7976741272231</v>
      </c>
      <c r="D59" s="43">
        <f t="shared" si="1"/>
        <v>502.25638340312446</v>
      </c>
      <c r="E59" s="43">
        <f t="shared" si="2"/>
        <v>634.93000932351174</v>
      </c>
      <c r="F59" s="43">
        <f t="shared" si="3"/>
        <v>200414.25539780688</v>
      </c>
      <c r="G59" s="43"/>
    </row>
    <row r="60" spans="1:7" x14ac:dyDescent="0.75">
      <c r="A60" s="42">
        <v>49</v>
      </c>
      <c r="B60" s="43">
        <f t="shared" si="0"/>
        <v>1342.0540575303476</v>
      </c>
      <c r="C60" s="43">
        <f>$F59*$B$4/$E$3</f>
        <v>835.05939749086201</v>
      </c>
      <c r="D60" s="43">
        <f t="shared" si="1"/>
        <v>506.99466003948555</v>
      </c>
      <c r="E60" s="43">
        <f t="shared" si="2"/>
        <v>634.93000932351174</v>
      </c>
      <c r="F60" s="43">
        <f t="shared" si="3"/>
        <v>199272.33072844386</v>
      </c>
      <c r="G60" s="43"/>
    </row>
    <row r="61" spans="1:7" x14ac:dyDescent="0.75">
      <c r="A61" s="42">
        <v>50</v>
      </c>
      <c r="B61" s="43">
        <f t="shared" si="0"/>
        <v>1342.0540575303476</v>
      </c>
      <c r="C61" s="43">
        <f>$F60*$B$4/$E$3</f>
        <v>830.30137803518289</v>
      </c>
      <c r="D61" s="43">
        <f t="shared" si="1"/>
        <v>511.75267949516467</v>
      </c>
      <c r="E61" s="43">
        <f t="shared" si="2"/>
        <v>634.93000932351174</v>
      </c>
      <c r="F61" s="43">
        <f t="shared" si="3"/>
        <v>198125.64803962517</v>
      </c>
      <c r="G61" s="43"/>
    </row>
    <row r="62" spans="1:7" x14ac:dyDescent="0.75">
      <c r="A62" s="42">
        <v>51</v>
      </c>
      <c r="B62" s="43">
        <f t="shared" si="0"/>
        <v>1342.0540575303476</v>
      </c>
      <c r="C62" s="43">
        <f>$F61*$B$4/$E$3</f>
        <v>825.52353349843827</v>
      </c>
      <c r="D62" s="43">
        <f t="shared" si="1"/>
        <v>516.53052403190929</v>
      </c>
      <c r="E62" s="43">
        <f t="shared" si="2"/>
        <v>634.93000932351174</v>
      </c>
      <c r="F62" s="43">
        <f t="shared" si="3"/>
        <v>196974.18750626975</v>
      </c>
      <c r="G62" s="43"/>
    </row>
    <row r="63" spans="1:7" x14ac:dyDescent="0.75">
      <c r="A63" s="42">
        <v>52</v>
      </c>
      <c r="B63" s="43">
        <f t="shared" si="0"/>
        <v>1342.0540575303476</v>
      </c>
      <c r="C63" s="43">
        <f>$F62*$B$4/$E$3</f>
        <v>820.72578127612405</v>
      </c>
      <c r="D63" s="43">
        <f t="shared" si="1"/>
        <v>521.32827625422351</v>
      </c>
      <c r="E63" s="43">
        <f t="shared" si="2"/>
        <v>634.93000932351174</v>
      </c>
      <c r="F63" s="43">
        <f t="shared" si="3"/>
        <v>195817.92922069199</v>
      </c>
      <c r="G63" s="43"/>
    </row>
    <row r="64" spans="1:7" x14ac:dyDescent="0.75">
      <c r="A64" s="42">
        <v>53</v>
      </c>
      <c r="B64" s="43">
        <f t="shared" si="0"/>
        <v>1342.0540575303476</v>
      </c>
      <c r="C64" s="43">
        <f>$F63*$B$4/$E$3</f>
        <v>815.90803841954994</v>
      </c>
      <c r="D64" s="43">
        <f t="shared" si="1"/>
        <v>526.14601911079762</v>
      </c>
      <c r="E64" s="43">
        <f t="shared" si="2"/>
        <v>634.93000932351174</v>
      </c>
      <c r="F64" s="43">
        <f t="shared" si="3"/>
        <v>194656.85319225767</v>
      </c>
      <c r="G64" s="43"/>
    </row>
    <row r="65" spans="1:7" x14ac:dyDescent="0.75">
      <c r="A65" s="42">
        <v>54</v>
      </c>
      <c r="B65" s="43">
        <f t="shared" si="0"/>
        <v>1342.0540575303476</v>
      </c>
      <c r="C65" s="43">
        <f>$F64*$B$4/$E$3</f>
        <v>811.07022163440695</v>
      </c>
      <c r="D65" s="43">
        <f t="shared" si="1"/>
        <v>530.98383589594062</v>
      </c>
      <c r="E65" s="43">
        <f t="shared" si="2"/>
        <v>634.93000932351174</v>
      </c>
      <c r="F65" s="43">
        <f t="shared" si="3"/>
        <v>193490.93934703819</v>
      </c>
      <c r="G65" s="43"/>
    </row>
    <row r="66" spans="1:7" x14ac:dyDescent="0.75">
      <c r="A66" s="42">
        <v>55</v>
      </c>
      <c r="B66" s="43">
        <f t="shared" si="0"/>
        <v>1342.0540575303476</v>
      </c>
      <c r="C66" s="43">
        <f>$F65*$B$4/$E$3</f>
        <v>806.21224727932577</v>
      </c>
      <c r="D66" s="43">
        <f t="shared" si="1"/>
        <v>535.8418102510218</v>
      </c>
      <c r="E66" s="43">
        <f t="shared" si="2"/>
        <v>634.93000932351174</v>
      </c>
      <c r="F66" s="43">
        <f t="shared" si="3"/>
        <v>192320.16752746364</v>
      </c>
      <c r="G66" s="43"/>
    </row>
    <row r="67" spans="1:7" x14ac:dyDescent="0.75">
      <c r="A67" s="42">
        <v>56</v>
      </c>
      <c r="B67" s="43">
        <f t="shared" si="0"/>
        <v>1342.0540575303476</v>
      </c>
      <c r="C67" s="43">
        <f>$F66*$B$4/$E$3</f>
        <v>801.33403136443178</v>
      </c>
      <c r="D67" s="43">
        <f t="shared" si="1"/>
        <v>540.72002616591578</v>
      </c>
      <c r="E67" s="43">
        <f t="shared" si="2"/>
        <v>634.93000932351174</v>
      </c>
      <c r="F67" s="43">
        <f t="shared" si="3"/>
        <v>191144.5174919742</v>
      </c>
      <c r="G67" s="43"/>
    </row>
    <row r="68" spans="1:7" x14ac:dyDescent="0.75">
      <c r="A68" s="42">
        <v>57</v>
      </c>
      <c r="B68" s="43">
        <f t="shared" si="0"/>
        <v>1342.0540575303476</v>
      </c>
      <c r="C68" s="43">
        <f>$F67*$B$4/$E$3</f>
        <v>796.43548954989262</v>
      </c>
      <c r="D68" s="43">
        <f t="shared" si="1"/>
        <v>545.61856798045494</v>
      </c>
      <c r="E68" s="43">
        <f t="shared" si="2"/>
        <v>634.93000932351174</v>
      </c>
      <c r="F68" s="43">
        <f t="shared" si="3"/>
        <v>189963.96891467023</v>
      </c>
      <c r="G68" s="43"/>
    </row>
    <row r="69" spans="1:7" x14ac:dyDescent="0.75">
      <c r="A69" s="42">
        <v>58</v>
      </c>
      <c r="B69" s="43">
        <f t="shared" si="0"/>
        <v>1342.0540575303476</v>
      </c>
      <c r="C69" s="43">
        <f>$F68*$B$4/$E$3</f>
        <v>791.51653714445922</v>
      </c>
      <c r="D69" s="43">
        <f t="shared" si="1"/>
        <v>550.53752038588834</v>
      </c>
      <c r="E69" s="43">
        <f t="shared" si="2"/>
        <v>634.93000932351174</v>
      </c>
      <c r="F69" s="43">
        <f t="shared" si="3"/>
        <v>188778.50138496081</v>
      </c>
      <c r="G69" s="43"/>
    </row>
    <row r="70" spans="1:7" x14ac:dyDescent="0.75">
      <c r="A70" s="42">
        <v>59</v>
      </c>
      <c r="B70" s="43">
        <f t="shared" si="0"/>
        <v>1342.0540575303476</v>
      </c>
      <c r="C70" s="43">
        <f>$F69*$B$4/$E$3</f>
        <v>786.57708910400333</v>
      </c>
      <c r="D70" s="43">
        <f t="shared" si="1"/>
        <v>555.47696842634423</v>
      </c>
      <c r="E70" s="43">
        <f t="shared" si="2"/>
        <v>634.93000932351174</v>
      </c>
      <c r="F70" s="43">
        <f t="shared" si="3"/>
        <v>187588.09440721094</v>
      </c>
      <c r="G70" s="43"/>
    </row>
    <row r="71" spans="1:7" x14ac:dyDescent="0.75">
      <c r="A71" s="42">
        <v>60</v>
      </c>
      <c r="B71" s="43">
        <f t="shared" si="0"/>
        <v>1342.0540575303476</v>
      </c>
      <c r="C71" s="43">
        <f>$F70*$B$4/$E$3</f>
        <v>781.61706003004565</v>
      </c>
      <c r="D71" s="43">
        <f t="shared" si="1"/>
        <v>560.43699750030191</v>
      </c>
      <c r="E71" s="43">
        <f t="shared" si="2"/>
        <v>634.93000932351174</v>
      </c>
      <c r="F71" s="43">
        <f t="shared" si="3"/>
        <v>186392.72740038711</v>
      </c>
      <c r="G71" s="43"/>
    </row>
    <row r="72" spans="1:7" x14ac:dyDescent="0.75">
      <c r="A72" s="42">
        <v>61</v>
      </c>
      <c r="B72" s="43">
        <f t="shared" si="0"/>
        <v>1342.0540575303476</v>
      </c>
      <c r="C72" s="43">
        <f>$F71*$B$4/$E$3</f>
        <v>776.63636416827967</v>
      </c>
      <c r="D72" s="43">
        <f t="shared" si="1"/>
        <v>565.41769336206789</v>
      </c>
      <c r="E72" s="43">
        <f t="shared" si="2"/>
        <v>634.93000932351174</v>
      </c>
      <c r="F72" s="43">
        <f t="shared" si="3"/>
        <v>185192.37969770152</v>
      </c>
      <c r="G72" s="43"/>
    </row>
    <row r="73" spans="1:7" x14ac:dyDescent="0.75">
      <c r="A73" s="42">
        <v>62</v>
      </c>
      <c r="B73" s="43">
        <f t="shared" si="0"/>
        <v>1342.0540575303476</v>
      </c>
      <c r="C73" s="43">
        <f>$F72*$B$4/$E$3</f>
        <v>771.63491540708958</v>
      </c>
      <c r="D73" s="43">
        <f t="shared" si="1"/>
        <v>570.41914212325798</v>
      </c>
      <c r="E73" s="43">
        <f t="shared" si="2"/>
        <v>634.93000932351174</v>
      </c>
      <c r="F73" s="43">
        <f t="shared" si="3"/>
        <v>183987.03054625474</v>
      </c>
      <c r="G73" s="43"/>
    </row>
    <row r="74" spans="1:7" x14ac:dyDescent="0.75">
      <c r="A74" s="42">
        <v>63</v>
      </c>
      <c r="B74" s="43">
        <f t="shared" si="0"/>
        <v>1342.0540575303476</v>
      </c>
      <c r="C74" s="43">
        <f>$F73*$B$4/$E$3</f>
        <v>766.61262727606152</v>
      </c>
      <c r="D74" s="43">
        <f t="shared" si="1"/>
        <v>575.44143025428605</v>
      </c>
      <c r="E74" s="43">
        <f t="shared" si="2"/>
        <v>634.93000932351174</v>
      </c>
      <c r="F74" s="43">
        <f t="shared" si="3"/>
        <v>182776.65910667693</v>
      </c>
      <c r="G74" s="43"/>
    </row>
    <row r="75" spans="1:7" x14ac:dyDescent="0.75">
      <c r="A75" s="42">
        <v>64</v>
      </c>
      <c r="B75" s="43">
        <f t="shared" si="0"/>
        <v>1342.0540575303476</v>
      </c>
      <c r="C75" s="43">
        <f>$F74*$B$4/$E$3</f>
        <v>761.56941294448723</v>
      </c>
      <c r="D75" s="43">
        <f t="shared" si="1"/>
        <v>580.48464458586034</v>
      </c>
      <c r="E75" s="43">
        <f t="shared" si="2"/>
        <v>634.93000932351174</v>
      </c>
      <c r="F75" s="43">
        <f t="shared" si="3"/>
        <v>181561.24445276754</v>
      </c>
      <c r="G75" s="43"/>
    </row>
    <row r="76" spans="1:7" x14ac:dyDescent="0.75">
      <c r="A76" s="42">
        <v>65</v>
      </c>
      <c r="B76" s="43">
        <f t="shared" si="0"/>
        <v>1342.0540575303476</v>
      </c>
      <c r="C76" s="43">
        <f>$F75*$B$4/$E$3</f>
        <v>756.50518521986476</v>
      </c>
      <c r="D76" s="43">
        <f t="shared" si="1"/>
        <v>585.54887231048281</v>
      </c>
      <c r="E76" s="43">
        <f t="shared" si="2"/>
        <v>634.93000932351174</v>
      </c>
      <c r="F76" s="43">
        <f t="shared" si="3"/>
        <v>180340.76557113352</v>
      </c>
      <c r="G76" s="43"/>
    </row>
    <row r="77" spans="1:7" x14ac:dyDescent="0.75">
      <c r="A77" s="42">
        <v>66</v>
      </c>
      <c r="B77" s="43">
        <f t="shared" ref="B77:B140" si="4">$B$7</f>
        <v>1342.0540575303476</v>
      </c>
      <c r="C77" s="43">
        <f>$F76*$B$4/$E$3</f>
        <v>751.41985654638972</v>
      </c>
      <c r="D77" s="43">
        <f t="shared" si="1"/>
        <v>590.63420098395784</v>
      </c>
      <c r="E77" s="43">
        <f t="shared" si="2"/>
        <v>634.93000932351174</v>
      </c>
      <c r="F77" s="43">
        <f t="shared" si="3"/>
        <v>179115.20136082603</v>
      </c>
      <c r="G77" s="43"/>
    </row>
    <row r="78" spans="1:7" x14ac:dyDescent="0.75">
      <c r="A78" s="42">
        <v>67</v>
      </c>
      <c r="B78" s="43">
        <f t="shared" si="4"/>
        <v>1342.0540575303476</v>
      </c>
      <c r="C78" s="43">
        <f>$F77*$B$4/$E$3</f>
        <v>746.3133390034418</v>
      </c>
      <c r="D78" s="43">
        <f t="shared" ref="D78:D141" si="5">$B78-C78</f>
        <v>595.74071852690577</v>
      </c>
      <c r="E78" s="43">
        <f t="shared" ref="E78:E141" si="6">$E$7</f>
        <v>634.93000932351174</v>
      </c>
      <c r="F78" s="43">
        <f t="shared" ref="F78:F141" si="7">F77-D78-$E$7</f>
        <v>177884.5306329756</v>
      </c>
      <c r="G78" s="43"/>
    </row>
    <row r="79" spans="1:7" x14ac:dyDescent="0.75">
      <c r="A79" s="42">
        <v>68</v>
      </c>
      <c r="B79" s="43">
        <f t="shared" si="4"/>
        <v>1342.0540575303476</v>
      </c>
      <c r="C79" s="43">
        <f>$F78*$B$4/$E$3</f>
        <v>741.18554430406505</v>
      </c>
      <c r="D79" s="43">
        <f t="shared" si="5"/>
        <v>600.86851322628252</v>
      </c>
      <c r="E79" s="43">
        <f t="shared" si="6"/>
        <v>634.93000932351174</v>
      </c>
      <c r="F79" s="43">
        <f t="shared" si="7"/>
        <v>176648.7321104258</v>
      </c>
      <c r="G79" s="43"/>
    </row>
    <row r="80" spans="1:7" x14ac:dyDescent="0.75">
      <c r="A80" s="42">
        <v>69</v>
      </c>
      <c r="B80" s="43">
        <f t="shared" si="4"/>
        <v>1342.0540575303476</v>
      </c>
      <c r="C80" s="43">
        <f>$F79*$B$4/$E$3</f>
        <v>736.0363837934409</v>
      </c>
      <c r="D80" s="43">
        <f t="shared" si="5"/>
        <v>606.01767373690666</v>
      </c>
      <c r="E80" s="43">
        <f t="shared" si="6"/>
        <v>634.93000932351174</v>
      </c>
      <c r="F80" s="43">
        <f t="shared" si="7"/>
        <v>175407.78442736538</v>
      </c>
      <c r="G80" s="43"/>
    </row>
    <row r="81" spans="1:7" x14ac:dyDescent="0.75">
      <c r="A81" s="42">
        <v>70</v>
      </c>
      <c r="B81" s="43">
        <f t="shared" si="4"/>
        <v>1342.0540575303476</v>
      </c>
      <c r="C81" s="43">
        <f>$F80*$B$4/$E$3</f>
        <v>730.86576844735566</v>
      </c>
      <c r="D81" s="43">
        <f t="shared" si="5"/>
        <v>611.1882890829919</v>
      </c>
      <c r="E81" s="43">
        <f t="shared" si="6"/>
        <v>634.93000932351174</v>
      </c>
      <c r="F81" s="43">
        <f t="shared" si="7"/>
        <v>174161.66612895887</v>
      </c>
      <c r="G81" s="43"/>
    </row>
    <row r="82" spans="1:7" x14ac:dyDescent="0.75">
      <c r="A82" s="42">
        <v>71</v>
      </c>
      <c r="B82" s="43">
        <f t="shared" si="4"/>
        <v>1342.0540575303476</v>
      </c>
      <c r="C82" s="43">
        <f>$F81*$B$4/$E$3</f>
        <v>725.67360887066195</v>
      </c>
      <c r="D82" s="43">
        <f t="shared" si="5"/>
        <v>616.38044865968561</v>
      </c>
      <c r="E82" s="43">
        <f t="shared" si="6"/>
        <v>634.93000932351174</v>
      </c>
      <c r="F82" s="43">
        <f t="shared" si="7"/>
        <v>172910.35567097567</v>
      </c>
      <c r="G82" s="43"/>
    </row>
    <row r="83" spans="1:7" x14ac:dyDescent="0.75">
      <c r="A83" s="42">
        <v>72</v>
      </c>
      <c r="B83" s="43">
        <f t="shared" si="4"/>
        <v>1342.0540575303476</v>
      </c>
      <c r="C83" s="43">
        <f>$F82*$B$4/$E$3</f>
        <v>720.45981529573191</v>
      </c>
      <c r="D83" s="43">
        <f t="shared" si="5"/>
        <v>621.59424223461565</v>
      </c>
      <c r="E83" s="43">
        <f t="shared" si="6"/>
        <v>634.93000932351174</v>
      </c>
      <c r="F83" s="43">
        <f t="shared" si="7"/>
        <v>171653.83141941752</v>
      </c>
      <c r="G83" s="43"/>
    </row>
    <row r="84" spans="1:7" x14ac:dyDescent="0.75">
      <c r="A84" s="42">
        <v>73</v>
      </c>
      <c r="B84" s="43">
        <f t="shared" si="4"/>
        <v>1342.0540575303476</v>
      </c>
      <c r="C84" s="43">
        <f>$F83*$B$4/$E$3</f>
        <v>715.2242975809063</v>
      </c>
      <c r="D84" s="43">
        <f t="shared" si="5"/>
        <v>626.82975994944127</v>
      </c>
      <c r="E84" s="43">
        <f t="shared" si="6"/>
        <v>634.93000932351174</v>
      </c>
      <c r="F84" s="43">
        <f t="shared" si="7"/>
        <v>170392.07165014456</v>
      </c>
      <c r="G84" s="43"/>
    </row>
    <row r="85" spans="1:7" x14ac:dyDescent="0.75">
      <c r="A85" s="42">
        <v>74</v>
      </c>
      <c r="B85" s="43">
        <f t="shared" si="4"/>
        <v>1342.0540575303476</v>
      </c>
      <c r="C85" s="43">
        <f>$F84*$B$4/$E$3</f>
        <v>709.96696520893568</v>
      </c>
      <c r="D85" s="43">
        <f t="shared" si="5"/>
        <v>632.08709232141189</v>
      </c>
      <c r="E85" s="43">
        <f t="shared" si="6"/>
        <v>634.93000932351174</v>
      </c>
      <c r="F85" s="43">
        <f t="shared" si="7"/>
        <v>169125.05454849961</v>
      </c>
      <c r="G85" s="43"/>
    </row>
    <row r="86" spans="1:7" x14ac:dyDescent="0.75">
      <c r="A86" s="42">
        <v>75</v>
      </c>
      <c r="B86" s="43">
        <f t="shared" si="4"/>
        <v>1342.0540575303476</v>
      </c>
      <c r="C86" s="43">
        <f>$F85*$B$4/$E$3</f>
        <v>704.68772728541501</v>
      </c>
      <c r="D86" s="43">
        <f t="shared" si="5"/>
        <v>637.36633024493256</v>
      </c>
      <c r="E86" s="43">
        <f t="shared" si="6"/>
        <v>634.93000932351174</v>
      </c>
      <c r="F86" s="43">
        <f t="shared" si="7"/>
        <v>167852.75820893116</v>
      </c>
      <c r="G86" s="43"/>
    </row>
    <row r="87" spans="1:7" x14ac:dyDescent="0.75">
      <c r="A87" s="42">
        <v>76</v>
      </c>
      <c r="B87" s="43">
        <f t="shared" si="4"/>
        <v>1342.0540575303476</v>
      </c>
      <c r="C87" s="43">
        <f>$F86*$B$4/$E$3</f>
        <v>699.38649253721314</v>
      </c>
      <c r="D87" s="43">
        <f t="shared" si="5"/>
        <v>642.66756499313442</v>
      </c>
      <c r="E87" s="43">
        <f t="shared" si="6"/>
        <v>634.93000932351174</v>
      </c>
      <c r="F87" s="43">
        <f t="shared" si="7"/>
        <v>166575.1606346145</v>
      </c>
      <c r="G87" s="43"/>
    </row>
    <row r="88" spans="1:7" x14ac:dyDescent="0.75">
      <c r="A88" s="42">
        <v>77</v>
      </c>
      <c r="B88" s="43">
        <f t="shared" si="4"/>
        <v>1342.0540575303476</v>
      </c>
      <c r="C88" s="43">
        <f>$F87*$B$4/$E$3</f>
        <v>694.06316931089384</v>
      </c>
      <c r="D88" s="43">
        <f t="shared" si="5"/>
        <v>647.99088821945372</v>
      </c>
      <c r="E88" s="43">
        <f t="shared" si="6"/>
        <v>634.93000932351174</v>
      </c>
      <c r="F88" s="43">
        <f t="shared" si="7"/>
        <v>165292.23973707153</v>
      </c>
      <c r="G88" s="43"/>
    </row>
    <row r="89" spans="1:7" x14ac:dyDescent="0.75">
      <c r="A89" s="42">
        <v>78</v>
      </c>
      <c r="B89" s="43">
        <f t="shared" si="4"/>
        <v>1342.0540575303476</v>
      </c>
      <c r="C89" s="43">
        <f>$F88*$B$4/$E$3</f>
        <v>688.71766557113142</v>
      </c>
      <c r="D89" s="43">
        <f t="shared" si="5"/>
        <v>653.33639195921614</v>
      </c>
      <c r="E89" s="43">
        <f t="shared" si="6"/>
        <v>634.93000932351174</v>
      </c>
      <c r="F89" s="43">
        <f t="shared" si="7"/>
        <v>164003.97333578879</v>
      </c>
      <c r="G89" s="43"/>
    </row>
    <row r="90" spans="1:7" x14ac:dyDescent="0.75">
      <c r="A90" s="42">
        <v>79</v>
      </c>
      <c r="B90" s="43">
        <f t="shared" si="4"/>
        <v>1342.0540575303476</v>
      </c>
      <c r="C90" s="43">
        <f>$F89*$B$4/$E$3</f>
        <v>683.34988889911995</v>
      </c>
      <c r="D90" s="43">
        <f t="shared" si="5"/>
        <v>658.70416863122762</v>
      </c>
      <c r="E90" s="43">
        <f t="shared" si="6"/>
        <v>634.93000932351174</v>
      </c>
      <c r="F90" s="43">
        <f t="shared" si="7"/>
        <v>162710.33915783404</v>
      </c>
      <c r="G90" s="43"/>
    </row>
    <row r="91" spans="1:7" x14ac:dyDescent="0.75">
      <c r="A91" s="42">
        <v>80</v>
      </c>
      <c r="B91" s="43">
        <f t="shared" si="4"/>
        <v>1342.0540575303476</v>
      </c>
      <c r="C91" s="43">
        <f>$F90*$B$4/$E$3</f>
        <v>677.95974649097514</v>
      </c>
      <c r="D91" s="43">
        <f t="shared" si="5"/>
        <v>664.09431103937243</v>
      </c>
      <c r="E91" s="43">
        <f t="shared" si="6"/>
        <v>634.93000932351174</v>
      </c>
      <c r="F91" s="43">
        <f t="shared" si="7"/>
        <v>161411.31483747115</v>
      </c>
      <c r="G91" s="43"/>
    </row>
    <row r="92" spans="1:7" x14ac:dyDescent="0.75">
      <c r="A92" s="42">
        <v>81</v>
      </c>
      <c r="B92" s="43">
        <f t="shared" si="4"/>
        <v>1342.0540575303476</v>
      </c>
      <c r="C92" s="43">
        <f>$F91*$B$4/$E$3</f>
        <v>672.54714515612977</v>
      </c>
      <c r="D92" s="43">
        <f t="shared" si="5"/>
        <v>669.50691237421779</v>
      </c>
      <c r="E92" s="43">
        <f t="shared" si="6"/>
        <v>634.93000932351174</v>
      </c>
      <c r="F92" s="43">
        <f t="shared" si="7"/>
        <v>160106.8779157734</v>
      </c>
      <c r="G92" s="43"/>
    </row>
    <row r="93" spans="1:7" x14ac:dyDescent="0.75">
      <c r="A93" s="42">
        <v>82</v>
      </c>
      <c r="B93" s="43">
        <f t="shared" si="4"/>
        <v>1342.0540575303476</v>
      </c>
      <c r="C93" s="43">
        <f>$F92*$B$4/$E$3</f>
        <v>667.11199131572255</v>
      </c>
      <c r="D93" s="43">
        <f t="shared" si="5"/>
        <v>674.94206621462502</v>
      </c>
      <c r="E93" s="43">
        <f t="shared" si="6"/>
        <v>634.93000932351174</v>
      </c>
      <c r="F93" s="43">
        <f t="shared" si="7"/>
        <v>158797.00584023524</v>
      </c>
      <c r="G93" s="43"/>
    </row>
    <row r="94" spans="1:7" x14ac:dyDescent="0.75">
      <c r="A94" s="42">
        <v>83</v>
      </c>
      <c r="B94" s="43">
        <f t="shared" si="4"/>
        <v>1342.0540575303476</v>
      </c>
      <c r="C94" s="43">
        <f>$F93*$B$4/$E$3</f>
        <v>661.65419100098018</v>
      </c>
      <c r="D94" s="43">
        <f t="shared" si="5"/>
        <v>680.39986652936739</v>
      </c>
      <c r="E94" s="43">
        <f t="shared" si="6"/>
        <v>634.93000932351174</v>
      </c>
      <c r="F94" s="43">
        <f t="shared" si="7"/>
        <v>157481.67596438236</v>
      </c>
      <c r="G94" s="43"/>
    </row>
    <row r="95" spans="1:7" x14ac:dyDescent="0.75">
      <c r="A95" s="42">
        <v>84</v>
      </c>
      <c r="B95" s="43">
        <f t="shared" si="4"/>
        <v>1342.0540575303476</v>
      </c>
      <c r="C95" s="43">
        <f>$F94*$B$4/$E$3</f>
        <v>656.17364985159327</v>
      </c>
      <c r="D95" s="43">
        <f t="shared" si="5"/>
        <v>685.8804076787543</v>
      </c>
      <c r="E95" s="43">
        <f t="shared" si="6"/>
        <v>634.93000932351174</v>
      </c>
      <c r="F95" s="43">
        <f t="shared" si="7"/>
        <v>156160.86554738009</v>
      </c>
      <c r="G95" s="43"/>
    </row>
    <row r="96" spans="1:7" x14ac:dyDescent="0.75">
      <c r="A96" s="42">
        <v>85</v>
      </c>
      <c r="B96" s="43">
        <f t="shared" si="4"/>
        <v>1342.0540575303476</v>
      </c>
      <c r="C96" s="43">
        <f>$F95*$B$4/$E$3</f>
        <v>650.67027311408367</v>
      </c>
      <c r="D96" s="43">
        <f t="shared" si="5"/>
        <v>691.38378441626389</v>
      </c>
      <c r="E96" s="43">
        <f t="shared" si="6"/>
        <v>634.93000932351174</v>
      </c>
      <c r="F96" s="43">
        <f t="shared" si="7"/>
        <v>154834.55175364029</v>
      </c>
      <c r="G96" s="43"/>
    </row>
    <row r="97" spans="1:7" x14ac:dyDescent="0.75">
      <c r="A97" s="42">
        <v>86</v>
      </c>
      <c r="B97" s="43">
        <f t="shared" si="4"/>
        <v>1342.0540575303476</v>
      </c>
      <c r="C97" s="43">
        <f>$F96*$B$4/$E$3</f>
        <v>645.14396564016795</v>
      </c>
      <c r="D97" s="43">
        <f t="shared" si="5"/>
        <v>696.91009189017961</v>
      </c>
      <c r="E97" s="43">
        <f t="shared" si="6"/>
        <v>634.93000932351174</v>
      </c>
      <c r="F97" s="43">
        <f t="shared" si="7"/>
        <v>153502.7116524266</v>
      </c>
      <c r="G97" s="43"/>
    </row>
    <row r="98" spans="1:7" x14ac:dyDescent="0.75">
      <c r="A98" s="42">
        <v>87</v>
      </c>
      <c r="B98" s="43">
        <f t="shared" si="4"/>
        <v>1342.0540575303476</v>
      </c>
      <c r="C98" s="43">
        <f>$F97*$B$4/$E$3</f>
        <v>639.59463188511086</v>
      </c>
      <c r="D98" s="43">
        <f t="shared" si="5"/>
        <v>702.45942564523671</v>
      </c>
      <c r="E98" s="43">
        <f t="shared" si="6"/>
        <v>634.93000932351174</v>
      </c>
      <c r="F98" s="43">
        <f t="shared" si="7"/>
        <v>152165.32221745784</v>
      </c>
      <c r="G98" s="43"/>
    </row>
    <row r="99" spans="1:7" x14ac:dyDescent="0.75">
      <c r="A99" s="42">
        <v>88</v>
      </c>
      <c r="B99" s="43">
        <f t="shared" si="4"/>
        <v>1342.0540575303476</v>
      </c>
      <c r="C99" s="43">
        <f>$F98*$B$4/$E$3</f>
        <v>634.02217590607438</v>
      </c>
      <c r="D99" s="43">
        <f t="shared" si="5"/>
        <v>708.03188162427318</v>
      </c>
      <c r="E99" s="43">
        <f t="shared" si="6"/>
        <v>634.93000932351174</v>
      </c>
      <c r="F99" s="43">
        <f t="shared" si="7"/>
        <v>150822.36032651004</v>
      </c>
      <c r="G99" s="43"/>
    </row>
    <row r="100" spans="1:7" x14ac:dyDescent="0.75">
      <c r="A100" s="42">
        <v>89</v>
      </c>
      <c r="B100" s="43">
        <f t="shared" si="4"/>
        <v>1342.0540575303476</v>
      </c>
      <c r="C100" s="43">
        <f>$F99*$B$4/$E$3</f>
        <v>628.42650136045847</v>
      </c>
      <c r="D100" s="43">
        <f t="shared" si="5"/>
        <v>713.62755616988909</v>
      </c>
      <c r="E100" s="43">
        <f t="shared" si="6"/>
        <v>634.93000932351174</v>
      </c>
      <c r="F100" s="43">
        <f t="shared" si="7"/>
        <v>149473.80276101662</v>
      </c>
      <c r="G100" s="43"/>
    </row>
    <row r="101" spans="1:7" x14ac:dyDescent="0.75">
      <c r="A101" s="42">
        <v>90</v>
      </c>
      <c r="B101" s="43">
        <f t="shared" si="4"/>
        <v>1342.0540575303476</v>
      </c>
      <c r="C101" s="43">
        <f>$F100*$B$4/$E$3</f>
        <v>622.807511504236</v>
      </c>
      <c r="D101" s="43">
        <f t="shared" si="5"/>
        <v>719.24654602611156</v>
      </c>
      <c r="E101" s="43">
        <f t="shared" si="6"/>
        <v>634.93000932351174</v>
      </c>
      <c r="F101" s="43">
        <f t="shared" si="7"/>
        <v>148119.62620566698</v>
      </c>
      <c r="G101" s="43"/>
    </row>
    <row r="102" spans="1:7" x14ac:dyDescent="0.75">
      <c r="A102" s="42">
        <v>91</v>
      </c>
      <c r="B102" s="43">
        <f t="shared" si="4"/>
        <v>1342.0540575303476</v>
      </c>
      <c r="C102" s="43">
        <f>$F101*$B$4/$E$3</f>
        <v>617.16510919027917</v>
      </c>
      <c r="D102" s="43">
        <f t="shared" si="5"/>
        <v>724.8889483400684</v>
      </c>
      <c r="E102" s="43">
        <f t="shared" si="6"/>
        <v>634.93000932351174</v>
      </c>
      <c r="F102" s="43">
        <f t="shared" si="7"/>
        <v>146759.8072480034</v>
      </c>
      <c r="G102" s="43"/>
    </row>
    <row r="103" spans="1:7" x14ac:dyDescent="0.75">
      <c r="A103" s="42">
        <v>92</v>
      </c>
      <c r="B103" s="43">
        <f t="shared" si="4"/>
        <v>1342.0540575303476</v>
      </c>
      <c r="C103" s="43">
        <f>$F102*$B$4/$E$3</f>
        <v>611.4991968666809</v>
      </c>
      <c r="D103" s="43">
        <f t="shared" si="5"/>
        <v>730.55486066366666</v>
      </c>
      <c r="E103" s="43">
        <f t="shared" si="6"/>
        <v>634.93000932351174</v>
      </c>
      <c r="F103" s="43">
        <f t="shared" si="7"/>
        <v>145394.32237801622</v>
      </c>
      <c r="G103" s="43"/>
    </row>
    <row r="104" spans="1:7" x14ac:dyDescent="0.75">
      <c r="A104" s="42">
        <v>93</v>
      </c>
      <c r="B104" s="43">
        <f t="shared" si="4"/>
        <v>1342.0540575303476</v>
      </c>
      <c r="C104" s="43">
        <f>$F103*$B$4/$E$3</f>
        <v>605.80967657506756</v>
      </c>
      <c r="D104" s="43">
        <f t="shared" si="5"/>
        <v>736.24438095528001</v>
      </c>
      <c r="E104" s="43">
        <f t="shared" si="6"/>
        <v>634.93000932351174</v>
      </c>
      <c r="F104" s="43">
        <f t="shared" si="7"/>
        <v>144023.14798773741</v>
      </c>
      <c r="G104" s="43"/>
    </row>
    <row r="105" spans="1:7" x14ac:dyDescent="0.75">
      <c r="A105" s="42">
        <v>94</v>
      </c>
      <c r="B105" s="43">
        <f t="shared" si="4"/>
        <v>1342.0540575303476</v>
      </c>
      <c r="C105" s="43">
        <f>$F104*$B$4/$E$3</f>
        <v>600.09644994890584</v>
      </c>
      <c r="D105" s="43">
        <f t="shared" si="5"/>
        <v>741.95760758144172</v>
      </c>
      <c r="E105" s="43">
        <f t="shared" si="6"/>
        <v>634.93000932351174</v>
      </c>
      <c r="F105" s="43">
        <f t="shared" si="7"/>
        <v>142646.26037083243</v>
      </c>
      <c r="G105" s="43"/>
    </row>
    <row r="106" spans="1:7" x14ac:dyDescent="0.75">
      <c r="A106" s="42">
        <v>95</v>
      </c>
      <c r="B106" s="43">
        <f t="shared" si="4"/>
        <v>1342.0540575303476</v>
      </c>
      <c r="C106" s="43">
        <f>$F105*$B$4/$E$3</f>
        <v>594.35941821180188</v>
      </c>
      <c r="D106" s="43">
        <f t="shared" si="5"/>
        <v>747.69463931854568</v>
      </c>
      <c r="E106" s="43">
        <f t="shared" si="6"/>
        <v>634.93000932351174</v>
      </c>
      <c r="F106" s="43">
        <f t="shared" si="7"/>
        <v>141263.63572219037</v>
      </c>
      <c r="G106" s="43"/>
    </row>
    <row r="107" spans="1:7" x14ac:dyDescent="0.75">
      <c r="A107" s="42">
        <v>96</v>
      </c>
      <c r="B107" s="43">
        <f t="shared" si="4"/>
        <v>1342.0540575303476</v>
      </c>
      <c r="C107" s="43">
        <f>$F106*$B$4/$E$3</f>
        <v>588.59848217579327</v>
      </c>
      <c r="D107" s="43">
        <f t="shared" si="5"/>
        <v>753.4555753545543</v>
      </c>
      <c r="E107" s="43">
        <f t="shared" si="6"/>
        <v>634.93000932351174</v>
      </c>
      <c r="F107" s="43">
        <f t="shared" si="7"/>
        <v>139875.25013751231</v>
      </c>
      <c r="G107" s="43"/>
    </row>
    <row r="108" spans="1:7" x14ac:dyDescent="0.75">
      <c r="A108" s="42">
        <v>97</v>
      </c>
      <c r="B108" s="43">
        <f t="shared" si="4"/>
        <v>1342.0540575303476</v>
      </c>
      <c r="C108" s="43">
        <f>$F107*$B$4/$E$3</f>
        <v>582.81354223963467</v>
      </c>
      <c r="D108" s="43">
        <f t="shared" si="5"/>
        <v>759.24051529071289</v>
      </c>
      <c r="E108" s="43">
        <f t="shared" si="6"/>
        <v>634.93000932351174</v>
      </c>
      <c r="F108" s="43">
        <f t="shared" si="7"/>
        <v>138481.07961289809</v>
      </c>
      <c r="G108" s="43"/>
    </row>
    <row r="109" spans="1:7" x14ac:dyDescent="0.75">
      <c r="A109" s="42">
        <v>98</v>
      </c>
      <c r="B109" s="43">
        <f t="shared" si="4"/>
        <v>1342.0540575303476</v>
      </c>
      <c r="C109" s="43">
        <f>$F108*$B$4/$E$3</f>
        <v>577.00449838707539</v>
      </c>
      <c r="D109" s="43">
        <f t="shared" si="5"/>
        <v>765.04955914327218</v>
      </c>
      <c r="E109" s="43">
        <f t="shared" si="6"/>
        <v>634.93000932351174</v>
      </c>
      <c r="F109" s="43">
        <f t="shared" si="7"/>
        <v>137081.10004443128</v>
      </c>
      <c r="G109" s="43"/>
    </row>
    <row r="110" spans="1:7" x14ac:dyDescent="0.75">
      <c r="A110" s="42">
        <v>99</v>
      </c>
      <c r="B110" s="43">
        <f t="shared" si="4"/>
        <v>1342.0540575303476</v>
      </c>
      <c r="C110" s="43">
        <f>$F109*$B$4/$E$3</f>
        <v>571.17125018513036</v>
      </c>
      <c r="D110" s="43">
        <f t="shared" si="5"/>
        <v>770.8828073452172</v>
      </c>
      <c r="E110" s="43">
        <f t="shared" si="6"/>
        <v>634.93000932351174</v>
      </c>
      <c r="F110" s="43">
        <f t="shared" si="7"/>
        <v>135675.28722776254</v>
      </c>
      <c r="G110" s="43"/>
    </row>
    <row r="111" spans="1:7" x14ac:dyDescent="0.75">
      <c r="A111" s="42">
        <v>100</v>
      </c>
      <c r="B111" s="43">
        <f t="shared" si="4"/>
        <v>1342.0540575303476</v>
      </c>
      <c r="C111" s="43">
        <f>$F110*$B$4/$E$3</f>
        <v>565.31369678234398</v>
      </c>
      <c r="D111" s="43">
        <f t="shared" si="5"/>
        <v>776.74036074800358</v>
      </c>
      <c r="E111" s="43">
        <f t="shared" si="6"/>
        <v>634.93000932351174</v>
      </c>
      <c r="F111" s="43">
        <f t="shared" si="7"/>
        <v>134263.61685769103</v>
      </c>
      <c r="G111" s="43"/>
    </row>
    <row r="112" spans="1:7" x14ac:dyDescent="0.75">
      <c r="A112" s="42">
        <v>101</v>
      </c>
      <c r="B112" s="43">
        <f t="shared" si="4"/>
        <v>1342.0540575303476</v>
      </c>
      <c r="C112" s="43">
        <f>$F111*$B$4/$E$3</f>
        <v>559.431736907046</v>
      </c>
      <c r="D112" s="43">
        <f t="shared" si="5"/>
        <v>782.62232062330156</v>
      </c>
      <c r="E112" s="43">
        <f t="shared" si="6"/>
        <v>634.93000932351174</v>
      </c>
      <c r="F112" s="43">
        <f t="shared" si="7"/>
        <v>132846.06452774419</v>
      </c>
      <c r="G112" s="43"/>
    </row>
    <row r="113" spans="1:7" x14ac:dyDescent="0.75">
      <c r="A113" s="42">
        <v>102</v>
      </c>
      <c r="B113" s="43">
        <f t="shared" si="4"/>
        <v>1342.0540575303476</v>
      </c>
      <c r="C113" s="43">
        <f>$F112*$B$4/$E$3</f>
        <v>553.52526886560088</v>
      </c>
      <c r="D113" s="43">
        <f t="shared" si="5"/>
        <v>788.52878866474668</v>
      </c>
      <c r="E113" s="43">
        <f t="shared" si="6"/>
        <v>634.93000932351174</v>
      </c>
      <c r="F113" s="43">
        <f t="shared" si="7"/>
        <v>131422.60572975592</v>
      </c>
      <c r="G113" s="43"/>
    </row>
    <row r="114" spans="1:7" x14ac:dyDescent="0.75">
      <c r="A114" s="42">
        <v>103</v>
      </c>
      <c r="B114" s="43">
        <f t="shared" si="4"/>
        <v>1342.0540575303476</v>
      </c>
      <c r="C114" s="43">
        <f>$F113*$B$4/$E$3</f>
        <v>547.59419054064972</v>
      </c>
      <c r="D114" s="43">
        <f t="shared" si="5"/>
        <v>794.45986698969784</v>
      </c>
      <c r="E114" s="43">
        <f t="shared" si="6"/>
        <v>634.93000932351174</v>
      </c>
      <c r="F114" s="43">
        <f t="shared" si="7"/>
        <v>129993.21585344271</v>
      </c>
      <c r="G114" s="43"/>
    </row>
    <row r="115" spans="1:7" x14ac:dyDescent="0.75">
      <c r="A115" s="42">
        <v>104</v>
      </c>
      <c r="B115" s="43">
        <f t="shared" si="4"/>
        <v>1342.0540575303476</v>
      </c>
      <c r="C115" s="43">
        <f>$F114*$B$4/$E$3</f>
        <v>541.63839938934473</v>
      </c>
      <c r="D115" s="43">
        <f t="shared" si="5"/>
        <v>800.41565814100284</v>
      </c>
      <c r="E115" s="43">
        <f t="shared" si="6"/>
        <v>634.93000932351174</v>
      </c>
      <c r="F115" s="43">
        <f t="shared" si="7"/>
        <v>128557.8701859782</v>
      </c>
      <c r="G115" s="43"/>
    </row>
    <row r="116" spans="1:7" x14ac:dyDescent="0.75">
      <c r="A116" s="42">
        <v>105</v>
      </c>
      <c r="B116" s="43">
        <f t="shared" si="4"/>
        <v>1342.0540575303476</v>
      </c>
      <c r="C116" s="43">
        <f>$F115*$B$4/$E$3</f>
        <v>535.65779244157591</v>
      </c>
      <c r="D116" s="43">
        <f t="shared" si="5"/>
        <v>806.39626508877166</v>
      </c>
      <c r="E116" s="43">
        <f t="shared" si="6"/>
        <v>634.93000932351174</v>
      </c>
      <c r="F116" s="43">
        <f t="shared" si="7"/>
        <v>127116.54391156592</v>
      </c>
      <c r="G116" s="43"/>
    </row>
    <row r="117" spans="1:7" x14ac:dyDescent="0.75">
      <c r="A117" s="42">
        <v>106</v>
      </c>
      <c r="B117" s="43">
        <f t="shared" si="4"/>
        <v>1342.0540575303476</v>
      </c>
      <c r="C117" s="43">
        <f>$F116*$B$4/$E$3</f>
        <v>529.65226629819142</v>
      </c>
      <c r="D117" s="43">
        <f t="shared" si="5"/>
        <v>812.40179123215614</v>
      </c>
      <c r="E117" s="43">
        <f t="shared" si="6"/>
        <v>634.93000932351174</v>
      </c>
      <c r="F117" s="43">
        <f t="shared" si="7"/>
        <v>125669.21211101026</v>
      </c>
      <c r="G117" s="43"/>
    </row>
    <row r="118" spans="1:7" x14ac:dyDescent="0.75">
      <c r="A118" s="42">
        <v>107</v>
      </c>
      <c r="B118" s="43">
        <f t="shared" si="4"/>
        <v>1342.0540575303476</v>
      </c>
      <c r="C118" s="43">
        <f>$F117*$B$4/$E$3</f>
        <v>523.62171712920951</v>
      </c>
      <c r="D118" s="43">
        <f t="shared" si="5"/>
        <v>818.43234040113805</v>
      </c>
      <c r="E118" s="43">
        <f t="shared" si="6"/>
        <v>634.93000932351174</v>
      </c>
      <c r="F118" s="43">
        <f t="shared" si="7"/>
        <v>124215.84976128562</v>
      </c>
      <c r="G118" s="43"/>
    </row>
    <row r="119" spans="1:7" x14ac:dyDescent="0.75">
      <c r="A119" s="42">
        <v>108</v>
      </c>
      <c r="B119" s="43">
        <f t="shared" si="4"/>
        <v>1342.0540575303476</v>
      </c>
      <c r="C119" s="43">
        <f>$F118*$B$4/$E$3</f>
        <v>517.56604067202341</v>
      </c>
      <c r="D119" s="43">
        <f t="shared" si="5"/>
        <v>824.48801685832416</v>
      </c>
      <c r="E119" s="43">
        <f t="shared" si="6"/>
        <v>634.93000932351174</v>
      </c>
      <c r="F119" s="43">
        <f t="shared" si="7"/>
        <v>122756.43173510379</v>
      </c>
      <c r="G119" s="43"/>
    </row>
    <row r="120" spans="1:7" x14ac:dyDescent="0.75">
      <c r="A120" s="42">
        <v>109</v>
      </c>
      <c r="B120" s="43">
        <f t="shared" si="4"/>
        <v>1342.0540575303476</v>
      </c>
      <c r="C120" s="43">
        <f>$F119*$B$4/$E$3</f>
        <v>511.48513222959917</v>
      </c>
      <c r="D120" s="43">
        <f t="shared" si="5"/>
        <v>830.56892530074833</v>
      </c>
      <c r="E120" s="43">
        <f t="shared" si="6"/>
        <v>634.93000932351174</v>
      </c>
      <c r="F120" s="43">
        <f t="shared" si="7"/>
        <v>121290.93280047954</v>
      </c>
      <c r="G120" s="43"/>
    </row>
    <row r="121" spans="1:7" x14ac:dyDescent="0.75">
      <c r="A121" s="42">
        <v>110</v>
      </c>
      <c r="B121" s="43">
        <f t="shared" si="4"/>
        <v>1342.0540575303476</v>
      </c>
      <c r="C121" s="43">
        <f>$F120*$B$4/$E$3</f>
        <v>505.37888666866479</v>
      </c>
      <c r="D121" s="43">
        <f t="shared" si="5"/>
        <v>836.67517086168277</v>
      </c>
      <c r="E121" s="43">
        <f t="shared" si="6"/>
        <v>634.93000932351174</v>
      </c>
      <c r="F121" s="43">
        <f t="shared" si="7"/>
        <v>119819.32762029435</v>
      </c>
      <c r="G121" s="43"/>
    </row>
    <row r="122" spans="1:7" x14ac:dyDescent="0.75">
      <c r="A122" s="42">
        <v>111</v>
      </c>
      <c r="B122" s="43">
        <f t="shared" si="4"/>
        <v>1342.0540575303476</v>
      </c>
      <c r="C122" s="43">
        <f>$F121*$B$4/$E$3</f>
        <v>499.24719841789312</v>
      </c>
      <c r="D122" s="43">
        <f t="shared" si="5"/>
        <v>842.8068591124545</v>
      </c>
      <c r="E122" s="43">
        <f t="shared" si="6"/>
        <v>634.93000932351174</v>
      </c>
      <c r="F122" s="43">
        <f t="shared" si="7"/>
        <v>118341.59075185838</v>
      </c>
      <c r="G122" s="43"/>
    </row>
    <row r="123" spans="1:7" x14ac:dyDescent="0.75">
      <c r="A123" s="42">
        <v>112</v>
      </c>
      <c r="B123" s="43">
        <f t="shared" si="4"/>
        <v>1342.0540575303476</v>
      </c>
      <c r="C123" s="43">
        <f>$F122*$B$4/$E$3</f>
        <v>493.0899614660766</v>
      </c>
      <c r="D123" s="43">
        <f t="shared" si="5"/>
        <v>848.96409606427096</v>
      </c>
      <c r="E123" s="43">
        <f t="shared" si="6"/>
        <v>634.93000932351174</v>
      </c>
      <c r="F123" s="43">
        <f t="shared" si="7"/>
        <v>116857.69664647061</v>
      </c>
      <c r="G123" s="43"/>
    </row>
    <row r="124" spans="1:7" x14ac:dyDescent="0.75">
      <c r="A124" s="42">
        <v>113</v>
      </c>
      <c r="B124" s="43">
        <f t="shared" si="4"/>
        <v>1342.0540575303476</v>
      </c>
      <c r="C124" s="43">
        <f>$F123*$B$4/$E$3</f>
        <v>486.9070693602942</v>
      </c>
      <c r="D124" s="43">
        <f t="shared" si="5"/>
        <v>855.14698817005342</v>
      </c>
      <c r="E124" s="43">
        <f t="shared" si="6"/>
        <v>634.93000932351174</v>
      </c>
      <c r="F124" s="43">
        <f t="shared" si="7"/>
        <v>115367.61964897705</v>
      </c>
      <c r="G124" s="43"/>
    </row>
    <row r="125" spans="1:7" x14ac:dyDescent="0.75">
      <c r="A125" s="42">
        <v>114</v>
      </c>
      <c r="B125" s="43">
        <f t="shared" si="4"/>
        <v>1342.0540575303476</v>
      </c>
      <c r="C125" s="43">
        <f>$F124*$B$4/$E$3</f>
        <v>480.69841520407107</v>
      </c>
      <c r="D125" s="43">
        <f t="shared" si="5"/>
        <v>861.35564232627644</v>
      </c>
      <c r="E125" s="43">
        <f t="shared" si="6"/>
        <v>634.93000932351174</v>
      </c>
      <c r="F125" s="43">
        <f t="shared" si="7"/>
        <v>113871.33399732727</v>
      </c>
      <c r="G125" s="43"/>
    </row>
    <row r="126" spans="1:7" x14ac:dyDescent="0.75">
      <c r="A126" s="42">
        <v>115</v>
      </c>
      <c r="B126" s="43">
        <f t="shared" si="4"/>
        <v>1342.0540575303476</v>
      </c>
      <c r="C126" s="43">
        <f>$F125*$B$4/$E$3</f>
        <v>474.46389165553029</v>
      </c>
      <c r="D126" s="43">
        <f t="shared" si="5"/>
        <v>867.59016587481733</v>
      </c>
      <c r="E126" s="43">
        <f t="shared" si="6"/>
        <v>634.93000932351174</v>
      </c>
      <c r="F126" s="43">
        <f t="shared" si="7"/>
        <v>112368.81382212894</v>
      </c>
      <c r="G126" s="43"/>
    </row>
    <row r="127" spans="1:7" x14ac:dyDescent="0.75">
      <c r="A127" s="42">
        <v>116</v>
      </c>
      <c r="B127" s="43">
        <f t="shared" si="4"/>
        <v>1342.0540575303476</v>
      </c>
      <c r="C127" s="43">
        <f>$F126*$B$4/$E$3</f>
        <v>468.20339092553724</v>
      </c>
      <c r="D127" s="43">
        <f t="shared" si="5"/>
        <v>873.85066660481039</v>
      </c>
      <c r="E127" s="43">
        <f t="shared" si="6"/>
        <v>634.93000932351174</v>
      </c>
      <c r="F127" s="43">
        <f t="shared" si="7"/>
        <v>110860.03314620063</v>
      </c>
      <c r="G127" s="43"/>
    </row>
    <row r="128" spans="1:7" x14ac:dyDescent="0.75">
      <c r="A128" s="42">
        <v>117</v>
      </c>
      <c r="B128" s="43">
        <f t="shared" si="4"/>
        <v>1342.0540575303476</v>
      </c>
      <c r="C128" s="43">
        <f>$F127*$B$4/$E$3</f>
        <v>461.916804775836</v>
      </c>
      <c r="D128" s="43">
        <f t="shared" si="5"/>
        <v>880.13725275451156</v>
      </c>
      <c r="E128" s="43">
        <f t="shared" si="6"/>
        <v>634.93000932351174</v>
      </c>
      <c r="F128" s="43">
        <f t="shared" si="7"/>
        <v>109344.9658841226</v>
      </c>
      <c r="G128" s="43"/>
    </row>
    <row r="129" spans="1:7" x14ac:dyDescent="0.75">
      <c r="A129" s="42">
        <v>118</v>
      </c>
      <c r="B129" s="43">
        <f t="shared" si="4"/>
        <v>1342.0540575303476</v>
      </c>
      <c r="C129" s="43">
        <f>$F128*$B$4/$E$3</f>
        <v>455.60402451717755</v>
      </c>
      <c r="D129" s="43">
        <f t="shared" si="5"/>
        <v>886.45003301317001</v>
      </c>
      <c r="E129" s="43">
        <f t="shared" si="6"/>
        <v>634.93000932351174</v>
      </c>
      <c r="F129" s="43">
        <f t="shared" si="7"/>
        <v>107823.58584178593</v>
      </c>
      <c r="G129" s="43"/>
    </row>
    <row r="130" spans="1:7" x14ac:dyDescent="0.75">
      <c r="A130" s="42">
        <v>119</v>
      </c>
      <c r="B130" s="43">
        <f t="shared" si="4"/>
        <v>1342.0540575303476</v>
      </c>
      <c r="C130" s="43">
        <f>$F129*$B$4/$E$3</f>
        <v>449.26494100744139</v>
      </c>
      <c r="D130" s="43">
        <f t="shared" si="5"/>
        <v>892.78911652290617</v>
      </c>
      <c r="E130" s="43">
        <f t="shared" si="6"/>
        <v>634.93000932351174</v>
      </c>
      <c r="F130" s="43">
        <f t="shared" si="7"/>
        <v>106295.86671593951</v>
      </c>
      <c r="G130" s="43"/>
    </row>
    <row r="131" spans="1:7" x14ac:dyDescent="0.75">
      <c r="A131" s="42">
        <v>120</v>
      </c>
      <c r="B131" s="43">
        <f t="shared" si="4"/>
        <v>1342.0540575303476</v>
      </c>
      <c r="C131" s="43">
        <f>$F130*$B$4/$E$3</f>
        <v>442.89944464974798</v>
      </c>
      <c r="D131" s="43">
        <f t="shared" si="5"/>
        <v>899.15461288059964</v>
      </c>
      <c r="E131" s="43">
        <f t="shared" si="6"/>
        <v>634.93000932351174</v>
      </c>
      <c r="F131" s="43">
        <f t="shared" si="7"/>
        <v>104761.78209373541</v>
      </c>
      <c r="G131" s="43"/>
    </row>
    <row r="132" spans="1:7" x14ac:dyDescent="0.75">
      <c r="A132" s="42">
        <v>121</v>
      </c>
      <c r="B132" s="43">
        <f t="shared" si="4"/>
        <v>1342.0540575303476</v>
      </c>
      <c r="C132" s="43">
        <f>$F131*$B$4/$E$3</f>
        <v>436.50742539056426</v>
      </c>
      <c r="D132" s="43">
        <f t="shared" si="5"/>
        <v>905.54663213978324</v>
      </c>
      <c r="E132" s="43">
        <f t="shared" si="6"/>
        <v>634.93000932351174</v>
      </c>
      <c r="F132" s="43">
        <f t="shared" si="7"/>
        <v>103221.30545227212</v>
      </c>
      <c r="G132" s="43"/>
    </row>
    <row r="133" spans="1:7" x14ac:dyDescent="0.75">
      <c r="A133" s="42">
        <v>122</v>
      </c>
      <c r="B133" s="43">
        <f t="shared" si="4"/>
        <v>1342.0540575303476</v>
      </c>
      <c r="C133" s="43">
        <f>$F132*$B$4/$E$3</f>
        <v>430.08877271780057</v>
      </c>
      <c r="D133" s="43">
        <f t="shared" si="5"/>
        <v>911.965284812547</v>
      </c>
      <c r="E133" s="43">
        <f t="shared" si="6"/>
        <v>634.93000932351174</v>
      </c>
      <c r="F133" s="43">
        <f t="shared" si="7"/>
        <v>101674.41015813607</v>
      </c>
      <c r="G133" s="43"/>
    </row>
    <row r="134" spans="1:7" x14ac:dyDescent="0.75">
      <c r="A134" s="42">
        <v>123</v>
      </c>
      <c r="B134" s="43">
        <f t="shared" si="4"/>
        <v>1342.0540575303476</v>
      </c>
      <c r="C134" s="43">
        <f>$F133*$B$4/$E$3</f>
        <v>423.64337565890037</v>
      </c>
      <c r="D134" s="43">
        <f t="shared" si="5"/>
        <v>918.4106818714472</v>
      </c>
      <c r="E134" s="43">
        <f t="shared" si="6"/>
        <v>634.93000932351174</v>
      </c>
      <c r="F134" s="43">
        <f t="shared" si="7"/>
        <v>100121.06946694112</v>
      </c>
      <c r="G134" s="43"/>
    </row>
    <row r="135" spans="1:7" x14ac:dyDescent="0.75">
      <c r="A135" s="42">
        <v>124</v>
      </c>
      <c r="B135" s="43">
        <f t="shared" si="4"/>
        <v>1342.0540575303476</v>
      </c>
      <c r="C135" s="43">
        <f>$F134*$B$4/$E$3</f>
        <v>417.1711227789213</v>
      </c>
      <c r="D135" s="43">
        <f t="shared" si="5"/>
        <v>924.88293475142632</v>
      </c>
      <c r="E135" s="43">
        <f t="shared" si="6"/>
        <v>634.93000932351174</v>
      </c>
      <c r="F135" s="43">
        <f t="shared" si="7"/>
        <v>98561.256522866184</v>
      </c>
      <c r="G135" s="43"/>
    </row>
    <row r="136" spans="1:7" x14ac:dyDescent="0.75">
      <c r="A136" s="42">
        <v>125</v>
      </c>
      <c r="B136" s="43">
        <f t="shared" si="4"/>
        <v>1342.0540575303476</v>
      </c>
      <c r="C136" s="43">
        <f>$F135*$B$4/$E$3</f>
        <v>410.67190217860912</v>
      </c>
      <c r="D136" s="43">
        <f t="shared" si="5"/>
        <v>931.38215535173845</v>
      </c>
      <c r="E136" s="43">
        <f t="shared" si="6"/>
        <v>634.93000932351174</v>
      </c>
      <c r="F136" s="43">
        <f t="shared" si="7"/>
        <v>96994.944358190944</v>
      </c>
      <c r="G136" s="43"/>
    </row>
    <row r="137" spans="1:7" x14ac:dyDescent="0.75">
      <c r="A137" s="42">
        <v>126</v>
      </c>
      <c r="B137" s="43">
        <f t="shared" si="4"/>
        <v>1342.0540575303476</v>
      </c>
      <c r="C137" s="43">
        <f>$F136*$B$4/$E$3</f>
        <v>404.14560149246228</v>
      </c>
      <c r="D137" s="43">
        <f t="shared" si="5"/>
        <v>937.90845603788534</v>
      </c>
      <c r="E137" s="43">
        <f t="shared" si="6"/>
        <v>634.93000932351174</v>
      </c>
      <c r="F137" s="43">
        <f t="shared" si="7"/>
        <v>95422.105892829553</v>
      </c>
      <c r="G137" s="43"/>
    </row>
    <row r="138" spans="1:7" x14ac:dyDescent="0.75">
      <c r="A138" s="42">
        <v>127</v>
      </c>
      <c r="B138" s="43">
        <f t="shared" si="4"/>
        <v>1342.0540575303476</v>
      </c>
      <c r="C138" s="43">
        <f>$F137*$B$4/$E$3</f>
        <v>397.59210788678979</v>
      </c>
      <c r="D138" s="43">
        <f t="shared" si="5"/>
        <v>944.46194964355777</v>
      </c>
      <c r="E138" s="43">
        <f t="shared" si="6"/>
        <v>634.93000932351174</v>
      </c>
      <c r="F138" s="43">
        <f t="shared" si="7"/>
        <v>93842.713933862484</v>
      </c>
      <c r="G138" s="43"/>
    </row>
    <row r="139" spans="1:7" x14ac:dyDescent="0.75">
      <c r="A139" s="42">
        <v>128</v>
      </c>
      <c r="B139" s="43">
        <f t="shared" si="4"/>
        <v>1342.0540575303476</v>
      </c>
      <c r="C139" s="43">
        <f>$F138*$B$4/$E$3</f>
        <v>391.01130805776035</v>
      </c>
      <c r="D139" s="43">
        <f t="shared" si="5"/>
        <v>951.04274947258727</v>
      </c>
      <c r="E139" s="43">
        <f t="shared" si="6"/>
        <v>634.93000932351174</v>
      </c>
      <c r="F139" s="43">
        <f t="shared" si="7"/>
        <v>92256.741175066389</v>
      </c>
      <c r="G139" s="43"/>
    </row>
    <row r="140" spans="1:7" x14ac:dyDescent="0.75">
      <c r="A140" s="42">
        <v>129</v>
      </c>
      <c r="B140" s="43">
        <f t="shared" si="4"/>
        <v>1342.0540575303476</v>
      </c>
      <c r="C140" s="43">
        <f>$F139*$B$4/$E$3</f>
        <v>384.40308822944331</v>
      </c>
      <c r="D140" s="43">
        <f t="shared" si="5"/>
        <v>957.65096930090431</v>
      </c>
      <c r="E140" s="43">
        <f t="shared" si="6"/>
        <v>634.93000932351174</v>
      </c>
      <c r="F140" s="43">
        <f t="shared" si="7"/>
        <v>90664.160196441982</v>
      </c>
      <c r="G140" s="43"/>
    </row>
    <row r="141" spans="1:7" x14ac:dyDescent="0.75">
      <c r="A141" s="42">
        <v>130</v>
      </c>
      <c r="B141" s="43">
        <f t="shared" ref="B141:B204" si="8">$B$7</f>
        <v>1342.0540575303476</v>
      </c>
      <c r="C141" s="43">
        <f>$F140*$B$4/$E$3</f>
        <v>377.76733415184162</v>
      </c>
      <c r="D141" s="43">
        <f t="shared" si="5"/>
        <v>964.28672337850594</v>
      </c>
      <c r="E141" s="43">
        <f t="shared" si="6"/>
        <v>634.93000932351174</v>
      </c>
      <c r="F141" s="43">
        <f t="shared" si="7"/>
        <v>89064.943463739968</v>
      </c>
      <c r="G141" s="43"/>
    </row>
    <row r="142" spans="1:7" x14ac:dyDescent="0.75">
      <c r="A142" s="42">
        <v>131</v>
      </c>
      <c r="B142" s="43">
        <f t="shared" si="8"/>
        <v>1342.0540575303476</v>
      </c>
      <c r="C142" s="43">
        <f>$F141*$B$4/$E$3</f>
        <v>371.10393109891652</v>
      </c>
      <c r="D142" s="43">
        <f t="shared" ref="D142:D205" si="9">$B142-C142</f>
        <v>970.95012643143104</v>
      </c>
      <c r="E142" s="43">
        <f t="shared" ref="E142:E205" si="10">$E$7</f>
        <v>634.93000932351174</v>
      </c>
      <c r="F142" s="43">
        <f t="shared" ref="F142:F205" si="11">F141-D142-$E$7</f>
        <v>87459.06332798503</v>
      </c>
      <c r="G142" s="43"/>
    </row>
    <row r="143" spans="1:7" x14ac:dyDescent="0.75">
      <c r="A143" s="42">
        <v>132</v>
      </c>
      <c r="B143" s="43">
        <f t="shared" si="8"/>
        <v>1342.0540575303476</v>
      </c>
      <c r="C143" s="43">
        <f>$F142*$B$4/$E$3</f>
        <v>364.41276386660434</v>
      </c>
      <c r="D143" s="43">
        <f t="shared" si="9"/>
        <v>977.64129366374323</v>
      </c>
      <c r="E143" s="43">
        <f t="shared" si="10"/>
        <v>634.93000932351174</v>
      </c>
      <c r="F143" s="43">
        <f t="shared" si="11"/>
        <v>85846.492024997773</v>
      </c>
      <c r="G143" s="43"/>
    </row>
    <row r="144" spans="1:7" x14ac:dyDescent="0.75">
      <c r="A144" s="42">
        <v>133</v>
      </c>
      <c r="B144" s="43">
        <f t="shared" si="8"/>
        <v>1342.0540575303476</v>
      </c>
      <c r="C144" s="43">
        <f>$F143*$B$4/$E$3</f>
        <v>357.69371677082404</v>
      </c>
      <c r="D144" s="43">
        <f t="shared" si="9"/>
        <v>984.36034075952352</v>
      </c>
      <c r="E144" s="43">
        <f t="shared" si="10"/>
        <v>634.93000932351174</v>
      </c>
      <c r="F144" s="43">
        <f t="shared" si="11"/>
        <v>84227.201674914744</v>
      </c>
      <c r="G144" s="43"/>
    </row>
    <row r="145" spans="1:7" x14ac:dyDescent="0.75">
      <c r="A145" s="42">
        <v>134</v>
      </c>
      <c r="B145" s="43">
        <f t="shared" si="8"/>
        <v>1342.0540575303476</v>
      </c>
      <c r="C145" s="43">
        <f>$F144*$B$4/$E$3</f>
        <v>350.94667364547809</v>
      </c>
      <c r="D145" s="43">
        <f t="shared" si="9"/>
        <v>991.10738388486948</v>
      </c>
      <c r="E145" s="43">
        <f t="shared" si="10"/>
        <v>634.93000932351174</v>
      </c>
      <c r="F145" s="43">
        <f t="shared" si="11"/>
        <v>82601.164281706369</v>
      </c>
      <c r="G145" s="43"/>
    </row>
    <row r="146" spans="1:7" x14ac:dyDescent="0.75">
      <c r="A146" s="42">
        <v>135</v>
      </c>
      <c r="B146" s="43">
        <f t="shared" si="8"/>
        <v>1342.0540575303476</v>
      </c>
      <c r="C146" s="43">
        <f>$F145*$B$4/$E$3</f>
        <v>344.17151784044319</v>
      </c>
      <c r="D146" s="43">
        <f t="shared" si="9"/>
        <v>997.88253968990443</v>
      </c>
      <c r="E146" s="43">
        <f t="shared" si="10"/>
        <v>634.93000932351174</v>
      </c>
      <c r="F146" s="43">
        <f t="shared" si="11"/>
        <v>80968.351732692958</v>
      </c>
      <c r="G146" s="43"/>
    </row>
    <row r="147" spans="1:7" x14ac:dyDescent="0.75">
      <c r="A147" s="42">
        <v>136</v>
      </c>
      <c r="B147" s="43">
        <f t="shared" si="8"/>
        <v>1342.0540575303476</v>
      </c>
      <c r="C147" s="43">
        <f>$F146*$B$4/$E$3</f>
        <v>337.36813221955401</v>
      </c>
      <c r="D147" s="43">
        <f t="shared" si="9"/>
        <v>1004.6859253107936</v>
      </c>
      <c r="E147" s="43">
        <f t="shared" si="10"/>
        <v>634.93000932351174</v>
      </c>
      <c r="F147" s="43">
        <f t="shared" si="11"/>
        <v>79328.735798058653</v>
      </c>
      <c r="G147" s="43"/>
    </row>
    <row r="148" spans="1:7" x14ac:dyDescent="0.75">
      <c r="A148" s="42">
        <v>137</v>
      </c>
      <c r="B148" s="43">
        <f t="shared" si="8"/>
        <v>1342.0540575303476</v>
      </c>
      <c r="C148" s="43">
        <f>$F147*$B$4/$E$3</f>
        <v>330.53639915857775</v>
      </c>
      <c r="D148" s="43">
        <f t="shared" si="9"/>
        <v>1011.5176583717698</v>
      </c>
      <c r="E148" s="43">
        <f t="shared" si="10"/>
        <v>634.93000932351174</v>
      </c>
      <c r="F148" s="43">
        <f t="shared" si="11"/>
        <v>77682.288130363377</v>
      </c>
      <c r="G148" s="43"/>
    </row>
    <row r="149" spans="1:7" x14ac:dyDescent="0.75">
      <c r="A149" s="42">
        <v>138</v>
      </c>
      <c r="B149" s="43">
        <f t="shared" si="8"/>
        <v>1342.0540575303476</v>
      </c>
      <c r="C149" s="43">
        <f>$F148*$B$4/$E$3</f>
        <v>323.67620054318076</v>
      </c>
      <c r="D149" s="43">
        <f t="shared" si="9"/>
        <v>1018.3778569871668</v>
      </c>
      <c r="E149" s="43">
        <f t="shared" si="10"/>
        <v>634.93000932351174</v>
      </c>
      <c r="F149" s="43">
        <f t="shared" si="11"/>
        <v>76028.980264052705</v>
      </c>
      <c r="G149" s="43"/>
    </row>
    <row r="150" spans="1:7" x14ac:dyDescent="0.75">
      <c r="A150" s="42">
        <v>139</v>
      </c>
      <c r="B150" s="43">
        <f t="shared" si="8"/>
        <v>1342.0540575303476</v>
      </c>
      <c r="C150" s="43">
        <f>$F149*$B$4/$E$3</f>
        <v>316.78741776688628</v>
      </c>
      <c r="D150" s="43">
        <f t="shared" si="9"/>
        <v>1025.2666397634612</v>
      </c>
      <c r="E150" s="43">
        <f t="shared" si="10"/>
        <v>634.93000932351174</v>
      </c>
      <c r="F150" s="43">
        <f t="shared" si="11"/>
        <v>74368.783614965738</v>
      </c>
      <c r="G150" s="43"/>
    </row>
    <row r="151" spans="1:7" x14ac:dyDescent="0.75">
      <c r="A151" s="42">
        <v>140</v>
      </c>
      <c r="B151" s="43">
        <f t="shared" si="8"/>
        <v>1342.0540575303476</v>
      </c>
      <c r="C151" s="43">
        <f>$F150*$B$4/$E$3</f>
        <v>309.8699317290239</v>
      </c>
      <c r="D151" s="43">
        <f t="shared" si="9"/>
        <v>1032.1841258013237</v>
      </c>
      <c r="E151" s="43">
        <f t="shared" si="10"/>
        <v>634.93000932351174</v>
      </c>
      <c r="F151" s="43">
        <f t="shared" si="11"/>
        <v>72701.669479840901</v>
      </c>
      <c r="G151" s="43"/>
    </row>
    <row r="152" spans="1:7" x14ac:dyDescent="0.75">
      <c r="A152" s="42">
        <v>141</v>
      </c>
      <c r="B152" s="43">
        <f t="shared" si="8"/>
        <v>1342.0540575303476</v>
      </c>
      <c r="C152" s="43">
        <f>$F151*$B$4/$E$3</f>
        <v>302.92362283267045</v>
      </c>
      <c r="D152" s="43">
        <f t="shared" si="9"/>
        <v>1039.1304346976772</v>
      </c>
      <c r="E152" s="43">
        <f t="shared" si="10"/>
        <v>634.93000932351174</v>
      </c>
      <c r="F152" s="43">
        <f t="shared" si="11"/>
        <v>71027.609035819711</v>
      </c>
      <c r="G152" s="43"/>
    </row>
    <row r="153" spans="1:7" x14ac:dyDescent="0.75">
      <c r="A153" s="42">
        <v>142</v>
      </c>
      <c r="B153" s="43">
        <f t="shared" si="8"/>
        <v>1342.0540575303476</v>
      </c>
      <c r="C153" s="43">
        <f>$F152*$B$4/$E$3</f>
        <v>295.94837098258216</v>
      </c>
      <c r="D153" s="43">
        <f t="shared" si="9"/>
        <v>1046.1056865477653</v>
      </c>
      <c r="E153" s="43">
        <f t="shared" si="10"/>
        <v>634.93000932351174</v>
      </c>
      <c r="F153" s="43">
        <f t="shared" si="11"/>
        <v>69346.573339948445</v>
      </c>
      <c r="G153" s="43"/>
    </row>
    <row r="154" spans="1:7" x14ac:dyDescent="0.75">
      <c r="A154" s="42">
        <v>143</v>
      </c>
      <c r="B154" s="43">
        <f t="shared" si="8"/>
        <v>1342.0540575303476</v>
      </c>
      <c r="C154" s="43">
        <f>$F153*$B$4/$E$3</f>
        <v>288.94405558311854</v>
      </c>
      <c r="D154" s="43">
        <f t="shared" si="9"/>
        <v>1053.110001947229</v>
      </c>
      <c r="E154" s="43">
        <f t="shared" si="10"/>
        <v>634.93000932351174</v>
      </c>
      <c r="F154" s="43">
        <f t="shared" si="11"/>
        <v>67658.533328677702</v>
      </c>
      <c r="G154" s="43"/>
    </row>
    <row r="155" spans="1:7" x14ac:dyDescent="0.75">
      <c r="A155" s="42">
        <v>144</v>
      </c>
      <c r="B155" s="43">
        <f t="shared" si="8"/>
        <v>1342.0540575303476</v>
      </c>
      <c r="C155" s="43">
        <f>$F154*$B$4/$E$3</f>
        <v>281.91055553615712</v>
      </c>
      <c r="D155" s="43">
        <f t="shared" si="9"/>
        <v>1060.1435019941905</v>
      </c>
      <c r="E155" s="43">
        <f t="shared" si="10"/>
        <v>634.93000932351174</v>
      </c>
      <c r="F155" s="43">
        <f t="shared" si="11"/>
        <v>65963.45981736001</v>
      </c>
      <c r="G155" s="43"/>
    </row>
    <row r="156" spans="1:7" x14ac:dyDescent="0.75">
      <c r="A156" s="42">
        <v>145</v>
      </c>
      <c r="B156" s="43">
        <f t="shared" si="8"/>
        <v>1342.0540575303476</v>
      </c>
      <c r="C156" s="43">
        <f>$F155*$B$4/$E$3</f>
        <v>274.84774923900005</v>
      </c>
      <c r="D156" s="43">
        <f t="shared" si="9"/>
        <v>1067.2063082913476</v>
      </c>
      <c r="E156" s="43">
        <f t="shared" si="10"/>
        <v>634.93000932351174</v>
      </c>
      <c r="F156" s="43">
        <f t="shared" si="11"/>
        <v>64261.323499745151</v>
      </c>
      <c r="G156" s="43"/>
    </row>
    <row r="157" spans="1:7" x14ac:dyDescent="0.75">
      <c r="A157" s="42">
        <v>146</v>
      </c>
      <c r="B157" s="43">
        <f t="shared" si="8"/>
        <v>1342.0540575303476</v>
      </c>
      <c r="C157" s="43">
        <f>$F156*$B$4/$E$3</f>
        <v>267.75551458227147</v>
      </c>
      <c r="D157" s="43">
        <f t="shared" si="9"/>
        <v>1074.2985429480761</v>
      </c>
      <c r="E157" s="43">
        <f t="shared" si="10"/>
        <v>634.93000932351174</v>
      </c>
      <c r="F157" s="43">
        <f t="shared" si="11"/>
        <v>62552.094947473561</v>
      </c>
      <c r="G157" s="43"/>
    </row>
    <row r="158" spans="1:7" x14ac:dyDescent="0.75">
      <c r="A158" s="42">
        <v>147</v>
      </c>
      <c r="B158" s="43">
        <f t="shared" si="8"/>
        <v>1342.0540575303476</v>
      </c>
      <c r="C158" s="43">
        <f>$F157*$B$4/$E$3</f>
        <v>260.6337289478065</v>
      </c>
      <c r="D158" s="43">
        <f t="shared" si="9"/>
        <v>1081.4203285825411</v>
      </c>
      <c r="E158" s="43">
        <f t="shared" si="10"/>
        <v>634.93000932351174</v>
      </c>
      <c r="F158" s="43">
        <f t="shared" si="11"/>
        <v>60835.744609567504</v>
      </c>
      <c r="G158" s="43"/>
    </row>
    <row r="159" spans="1:7" x14ac:dyDescent="0.75">
      <c r="A159" s="42">
        <v>148</v>
      </c>
      <c r="B159" s="43">
        <f t="shared" si="8"/>
        <v>1342.0540575303476</v>
      </c>
      <c r="C159" s="43">
        <f>$F158*$B$4/$E$3</f>
        <v>253.4822692065313</v>
      </c>
      <c r="D159" s="43">
        <f t="shared" si="9"/>
        <v>1088.5717883238162</v>
      </c>
      <c r="E159" s="43">
        <f t="shared" si="10"/>
        <v>634.93000932351174</v>
      </c>
      <c r="F159" s="43">
        <f t="shared" si="11"/>
        <v>59112.242811920172</v>
      </c>
      <c r="G159" s="43"/>
    </row>
    <row r="160" spans="1:7" x14ac:dyDescent="0.75">
      <c r="A160" s="42">
        <v>149</v>
      </c>
      <c r="B160" s="43">
        <f t="shared" si="8"/>
        <v>1342.0540575303476</v>
      </c>
      <c r="C160" s="43">
        <f>$F159*$B$4/$E$3</f>
        <v>246.30101171633407</v>
      </c>
      <c r="D160" s="43">
        <f t="shared" si="9"/>
        <v>1095.7530458140136</v>
      </c>
      <c r="E160" s="43">
        <f t="shared" si="10"/>
        <v>634.93000932351174</v>
      </c>
      <c r="F160" s="43">
        <f t="shared" si="11"/>
        <v>57381.559756782641</v>
      </c>
      <c r="G160" s="43"/>
    </row>
    <row r="161" spans="1:7" x14ac:dyDescent="0.75">
      <c r="A161" s="42">
        <v>150</v>
      </c>
      <c r="B161" s="43">
        <f t="shared" si="8"/>
        <v>1342.0540575303476</v>
      </c>
      <c r="C161" s="43">
        <f>$F160*$B$4/$E$3</f>
        <v>239.08983231992769</v>
      </c>
      <c r="D161" s="43">
        <f t="shared" si="9"/>
        <v>1102.96422521042</v>
      </c>
      <c r="E161" s="43">
        <f t="shared" si="10"/>
        <v>634.93000932351174</v>
      </c>
      <c r="F161" s="43">
        <f t="shared" si="11"/>
        <v>55643.66552224871</v>
      </c>
      <c r="G161" s="43"/>
    </row>
    <row r="162" spans="1:7" x14ac:dyDescent="0.75">
      <c r="A162" s="42">
        <v>151</v>
      </c>
      <c r="B162" s="43">
        <f t="shared" si="8"/>
        <v>1342.0540575303476</v>
      </c>
      <c r="C162" s="43">
        <f>$F161*$B$4/$E$3</f>
        <v>231.84860634270296</v>
      </c>
      <c r="D162" s="43">
        <f t="shared" si="9"/>
        <v>1110.2054511876445</v>
      </c>
      <c r="E162" s="43">
        <f t="shared" si="10"/>
        <v>634.93000932351174</v>
      </c>
      <c r="F162" s="43">
        <f t="shared" si="11"/>
        <v>53898.530061737554</v>
      </c>
      <c r="G162" s="43"/>
    </row>
    <row r="163" spans="1:7" x14ac:dyDescent="0.75">
      <c r="A163" s="42">
        <v>152</v>
      </c>
      <c r="B163" s="43">
        <f t="shared" si="8"/>
        <v>1342.0540575303476</v>
      </c>
      <c r="C163" s="43">
        <f>$F162*$B$4/$E$3</f>
        <v>224.57720859057315</v>
      </c>
      <c r="D163" s="43">
        <f t="shared" si="9"/>
        <v>1117.4768489397743</v>
      </c>
      <c r="E163" s="43">
        <f t="shared" si="10"/>
        <v>634.93000932351174</v>
      </c>
      <c r="F163" s="43">
        <f t="shared" si="11"/>
        <v>52146.123203474264</v>
      </c>
      <c r="G163" s="43"/>
    </row>
    <row r="164" spans="1:7" x14ac:dyDescent="0.75">
      <c r="A164" s="42">
        <v>153</v>
      </c>
      <c r="B164" s="43">
        <f t="shared" si="8"/>
        <v>1342.0540575303476</v>
      </c>
      <c r="C164" s="43">
        <f>$F163*$B$4/$E$3</f>
        <v>217.27551334780946</v>
      </c>
      <c r="D164" s="43">
        <f t="shared" si="9"/>
        <v>1124.7785441825381</v>
      </c>
      <c r="E164" s="43">
        <f t="shared" si="10"/>
        <v>634.93000932351174</v>
      </c>
      <c r="F164" s="43">
        <f t="shared" si="11"/>
        <v>50386.41464996821</v>
      </c>
      <c r="G164" s="43"/>
    </row>
    <row r="165" spans="1:7" x14ac:dyDescent="0.75">
      <c r="A165" s="42">
        <v>154</v>
      </c>
      <c r="B165" s="43">
        <f t="shared" si="8"/>
        <v>1342.0540575303476</v>
      </c>
      <c r="C165" s="43">
        <f>$F164*$B$4/$E$3</f>
        <v>209.94339437486755</v>
      </c>
      <c r="D165" s="43">
        <f t="shared" si="9"/>
        <v>1132.1106631554801</v>
      </c>
      <c r="E165" s="43">
        <f t="shared" si="10"/>
        <v>634.93000932351174</v>
      </c>
      <c r="F165" s="43">
        <f t="shared" si="11"/>
        <v>48619.373977489216</v>
      </c>
      <c r="G165" s="43"/>
    </row>
    <row r="166" spans="1:7" x14ac:dyDescent="0.75">
      <c r="A166" s="42">
        <v>155</v>
      </c>
      <c r="B166" s="43">
        <f t="shared" si="8"/>
        <v>1342.0540575303476</v>
      </c>
      <c r="C166" s="43">
        <f>$F165*$B$4/$E$3</f>
        <v>202.58072490620509</v>
      </c>
      <c r="D166" s="43">
        <f t="shared" si="9"/>
        <v>1139.4733326241426</v>
      </c>
      <c r="E166" s="43">
        <f t="shared" si="10"/>
        <v>634.93000932351174</v>
      </c>
      <c r="F166" s="43">
        <f t="shared" si="11"/>
        <v>46844.970635541562</v>
      </c>
      <c r="G166" s="43"/>
    </row>
    <row r="167" spans="1:7" x14ac:dyDescent="0.75">
      <c r="A167" s="42">
        <v>156</v>
      </c>
      <c r="B167" s="43">
        <f t="shared" si="8"/>
        <v>1342.0540575303476</v>
      </c>
      <c r="C167" s="43">
        <f>$F166*$B$4/$E$3</f>
        <v>195.18737764808986</v>
      </c>
      <c r="D167" s="43">
        <f t="shared" si="9"/>
        <v>1146.8666798822578</v>
      </c>
      <c r="E167" s="43">
        <f t="shared" si="10"/>
        <v>634.93000932351174</v>
      </c>
      <c r="F167" s="43">
        <f t="shared" si="11"/>
        <v>45063.173946335788</v>
      </c>
      <c r="G167" s="43"/>
    </row>
    <row r="168" spans="1:7" x14ac:dyDescent="0.75">
      <c r="A168" s="42">
        <v>157</v>
      </c>
      <c r="B168" s="43">
        <f t="shared" si="8"/>
        <v>1342.0540575303476</v>
      </c>
      <c r="C168" s="43">
        <f>$F167*$B$4/$E$3</f>
        <v>187.76322477639914</v>
      </c>
      <c r="D168" s="43">
        <f t="shared" si="9"/>
        <v>1154.2908327539485</v>
      </c>
      <c r="E168" s="43">
        <f t="shared" si="10"/>
        <v>634.93000932351174</v>
      </c>
      <c r="F168" s="43">
        <f t="shared" si="11"/>
        <v>43273.953104258326</v>
      </c>
      <c r="G168" s="43"/>
    </row>
    <row r="169" spans="1:7" x14ac:dyDescent="0.75">
      <c r="A169" s="42">
        <v>158</v>
      </c>
      <c r="B169" s="43">
        <f t="shared" si="8"/>
        <v>1342.0540575303476</v>
      </c>
      <c r="C169" s="43">
        <f>$F168*$B$4/$E$3</f>
        <v>180.3081379344097</v>
      </c>
      <c r="D169" s="43">
        <f t="shared" si="9"/>
        <v>1161.7459195959379</v>
      </c>
      <c r="E169" s="43">
        <f t="shared" si="10"/>
        <v>634.93000932351174</v>
      </c>
      <c r="F169" s="43">
        <f t="shared" si="11"/>
        <v>41477.277175338873</v>
      </c>
      <c r="G169" s="43"/>
    </row>
    <row r="170" spans="1:7" x14ac:dyDescent="0.75">
      <c r="A170" s="42">
        <v>159</v>
      </c>
      <c r="B170" s="43">
        <f t="shared" si="8"/>
        <v>1342.0540575303476</v>
      </c>
      <c r="C170" s="43">
        <f>$F169*$B$4/$E$3</f>
        <v>172.82198823057865</v>
      </c>
      <c r="D170" s="43">
        <f t="shared" si="9"/>
        <v>1169.2320692997689</v>
      </c>
      <c r="E170" s="43">
        <f t="shared" si="10"/>
        <v>634.93000932351174</v>
      </c>
      <c r="F170" s="43">
        <f t="shared" si="11"/>
        <v>39673.115096715592</v>
      </c>
      <c r="G170" s="43"/>
    </row>
    <row r="171" spans="1:7" x14ac:dyDescent="0.75">
      <c r="A171" s="42">
        <v>160</v>
      </c>
      <c r="B171" s="43">
        <f t="shared" si="8"/>
        <v>1342.0540575303476</v>
      </c>
      <c r="C171" s="43">
        <f>$F170*$B$4/$E$3</f>
        <v>165.30464623631497</v>
      </c>
      <c r="D171" s="43">
        <f t="shared" si="9"/>
        <v>1176.7494112940326</v>
      </c>
      <c r="E171" s="43">
        <f t="shared" si="10"/>
        <v>634.93000932351174</v>
      </c>
      <c r="F171" s="43">
        <f t="shared" si="11"/>
        <v>37861.435676098044</v>
      </c>
      <c r="G171" s="43"/>
    </row>
    <row r="172" spans="1:7" x14ac:dyDescent="0.75">
      <c r="A172" s="42">
        <v>161</v>
      </c>
      <c r="B172" s="43">
        <f t="shared" si="8"/>
        <v>1342.0540575303476</v>
      </c>
      <c r="C172" s="43">
        <f>$F171*$B$4/$E$3</f>
        <v>157.75598198374186</v>
      </c>
      <c r="D172" s="43">
        <f t="shared" si="9"/>
        <v>1184.2980755466058</v>
      </c>
      <c r="E172" s="43">
        <f t="shared" si="10"/>
        <v>634.93000932351174</v>
      </c>
      <c r="F172" s="43">
        <f t="shared" si="11"/>
        <v>36042.207591227925</v>
      </c>
      <c r="G172" s="43"/>
    </row>
    <row r="173" spans="1:7" x14ac:dyDescent="0.75">
      <c r="A173" s="42">
        <v>162</v>
      </c>
      <c r="B173" s="43">
        <f t="shared" si="8"/>
        <v>1342.0540575303476</v>
      </c>
      <c r="C173" s="43">
        <f>$F172*$B$4/$E$3</f>
        <v>150.1758649634497</v>
      </c>
      <c r="D173" s="43">
        <f t="shared" si="9"/>
        <v>1191.878192566898</v>
      </c>
      <c r="E173" s="43">
        <f t="shared" si="10"/>
        <v>634.93000932351174</v>
      </c>
      <c r="F173" s="43">
        <f t="shared" si="11"/>
        <v>34215.399389337515</v>
      </c>
      <c r="G173" s="43"/>
    </row>
    <row r="174" spans="1:7" x14ac:dyDescent="0.75">
      <c r="A174" s="42">
        <v>163</v>
      </c>
      <c r="B174" s="43">
        <f t="shared" si="8"/>
        <v>1342.0540575303476</v>
      </c>
      <c r="C174" s="43">
        <f>$F173*$B$4/$E$3</f>
        <v>142.56416412223965</v>
      </c>
      <c r="D174" s="43">
        <f t="shared" si="9"/>
        <v>1199.4898934081079</v>
      </c>
      <c r="E174" s="43">
        <f t="shared" si="10"/>
        <v>634.93000932351174</v>
      </c>
      <c r="F174" s="43">
        <f t="shared" si="11"/>
        <v>32380.979486605898</v>
      </c>
      <c r="G174" s="43"/>
    </row>
    <row r="175" spans="1:7" x14ac:dyDescent="0.75">
      <c r="A175" s="42">
        <v>164</v>
      </c>
      <c r="B175" s="43">
        <f t="shared" si="8"/>
        <v>1342.0540575303476</v>
      </c>
      <c r="C175" s="43">
        <f>$F174*$B$4/$E$3</f>
        <v>134.92074786085792</v>
      </c>
      <c r="D175" s="43">
        <f t="shared" si="9"/>
        <v>1207.1333096694896</v>
      </c>
      <c r="E175" s="43">
        <f t="shared" si="10"/>
        <v>634.93000932351174</v>
      </c>
      <c r="F175" s="43">
        <f t="shared" si="11"/>
        <v>30538.916167612897</v>
      </c>
      <c r="G175" s="43"/>
    </row>
    <row r="176" spans="1:7" x14ac:dyDescent="0.75">
      <c r="A176" s="42">
        <v>165</v>
      </c>
      <c r="B176" s="43">
        <f t="shared" si="8"/>
        <v>1342.0540575303476</v>
      </c>
      <c r="C176" s="43">
        <f>$F175*$B$4/$E$3</f>
        <v>127.24548403172041</v>
      </c>
      <c r="D176" s="43">
        <f t="shared" si="9"/>
        <v>1214.8085734986271</v>
      </c>
      <c r="E176" s="43">
        <f t="shared" si="10"/>
        <v>634.93000932351174</v>
      </c>
      <c r="F176" s="43">
        <f t="shared" si="11"/>
        <v>28689.177584790759</v>
      </c>
      <c r="G176" s="43"/>
    </row>
    <row r="177" spans="1:7" x14ac:dyDescent="0.75">
      <c r="A177" s="42">
        <v>166</v>
      </c>
      <c r="B177" s="43">
        <f t="shared" si="8"/>
        <v>1342.0540575303476</v>
      </c>
      <c r="C177" s="43">
        <f>$F176*$B$4/$E$3</f>
        <v>119.53823993662816</v>
      </c>
      <c r="D177" s="43">
        <f t="shared" si="9"/>
        <v>1222.5158175937195</v>
      </c>
      <c r="E177" s="43">
        <f t="shared" si="10"/>
        <v>634.93000932351174</v>
      </c>
      <c r="F177" s="43">
        <f t="shared" si="11"/>
        <v>26831.731757873527</v>
      </c>
      <c r="G177" s="43"/>
    </row>
    <row r="178" spans="1:7" x14ac:dyDescent="0.75">
      <c r="A178" s="42">
        <v>167</v>
      </c>
      <c r="B178" s="43">
        <f t="shared" si="8"/>
        <v>1342.0540575303476</v>
      </c>
      <c r="C178" s="43">
        <f>$F177*$B$4/$E$3</f>
        <v>111.79888232447304</v>
      </c>
      <c r="D178" s="43">
        <f t="shared" si="9"/>
        <v>1230.2551752058746</v>
      </c>
      <c r="E178" s="43">
        <f t="shared" si="10"/>
        <v>634.93000932351174</v>
      </c>
      <c r="F178" s="43">
        <f t="shared" si="11"/>
        <v>24966.546573344142</v>
      </c>
      <c r="G178" s="43"/>
    </row>
    <row r="179" spans="1:7" x14ac:dyDescent="0.75">
      <c r="A179" s="42">
        <v>168</v>
      </c>
      <c r="B179" s="43">
        <f t="shared" si="8"/>
        <v>1342.0540575303476</v>
      </c>
      <c r="C179" s="43">
        <f>$F178*$B$4/$E$3</f>
        <v>104.02727738893394</v>
      </c>
      <c r="D179" s="43">
        <f t="shared" si="9"/>
        <v>1238.0267801414136</v>
      </c>
      <c r="E179" s="43">
        <f t="shared" si="10"/>
        <v>634.93000932351174</v>
      </c>
      <c r="F179" s="43">
        <f t="shared" si="11"/>
        <v>23093.589783879219</v>
      </c>
      <c r="G179" s="43"/>
    </row>
    <row r="180" spans="1:7" x14ac:dyDescent="0.75">
      <c r="A180" s="42">
        <v>169</v>
      </c>
      <c r="B180" s="43">
        <f t="shared" si="8"/>
        <v>1342.0540575303476</v>
      </c>
      <c r="C180" s="43">
        <f>$F179*$B$4/$E$3</f>
        <v>96.223290766163416</v>
      </c>
      <c r="D180" s="43">
        <f t="shared" si="9"/>
        <v>1245.8307667641841</v>
      </c>
      <c r="E180" s="43">
        <f t="shared" si="10"/>
        <v>634.93000932351174</v>
      </c>
      <c r="F180" s="43">
        <f t="shared" si="11"/>
        <v>21212.829007791523</v>
      </c>
      <c r="G180" s="43"/>
    </row>
    <row r="181" spans="1:7" x14ac:dyDescent="0.75">
      <c r="A181" s="42">
        <v>170</v>
      </c>
      <c r="B181" s="43">
        <f t="shared" si="8"/>
        <v>1342.0540575303476</v>
      </c>
      <c r="C181" s="43">
        <f>$F180*$B$4/$E$3</f>
        <v>88.38678753246468</v>
      </c>
      <c r="D181" s="43">
        <f t="shared" si="9"/>
        <v>1253.6672699978828</v>
      </c>
      <c r="E181" s="43">
        <f t="shared" si="10"/>
        <v>634.93000932351174</v>
      </c>
      <c r="F181" s="43">
        <f t="shared" si="11"/>
        <v>19324.231728470128</v>
      </c>
      <c r="G181" s="43"/>
    </row>
    <row r="182" spans="1:7" x14ac:dyDescent="0.75">
      <c r="A182" s="42">
        <v>171</v>
      </c>
      <c r="B182" s="43">
        <f t="shared" si="8"/>
        <v>1342.0540575303476</v>
      </c>
      <c r="C182" s="43">
        <f>$F181*$B$4/$E$3</f>
        <v>80.517632201958875</v>
      </c>
      <c r="D182" s="43">
        <f t="shared" si="9"/>
        <v>1261.5364253283888</v>
      </c>
      <c r="E182" s="43">
        <f t="shared" si="10"/>
        <v>634.93000932351174</v>
      </c>
      <c r="F182" s="43">
        <f t="shared" si="11"/>
        <v>17427.765293818229</v>
      </c>
      <c r="G182" s="43"/>
    </row>
    <row r="183" spans="1:7" x14ac:dyDescent="0.75">
      <c r="A183" s="42">
        <v>172</v>
      </c>
      <c r="B183" s="43">
        <f t="shared" si="8"/>
        <v>1342.0540575303476</v>
      </c>
      <c r="C183" s="43">
        <f>$F182*$B$4/$E$3</f>
        <v>72.615688724242617</v>
      </c>
      <c r="D183" s="43">
        <f t="shared" si="9"/>
        <v>1269.438368806105</v>
      </c>
      <c r="E183" s="43">
        <f t="shared" si="10"/>
        <v>634.93000932351174</v>
      </c>
      <c r="F183" s="43">
        <f t="shared" si="11"/>
        <v>15523.396915688612</v>
      </c>
      <c r="G183" s="43"/>
    </row>
    <row r="184" spans="1:7" x14ac:dyDescent="0.75">
      <c r="A184" s="42">
        <v>173</v>
      </c>
      <c r="B184" s="43">
        <f t="shared" si="8"/>
        <v>1342.0540575303476</v>
      </c>
      <c r="C184" s="43">
        <f>$F183*$B$4/$E$3</f>
        <v>64.680820482035884</v>
      </c>
      <c r="D184" s="43">
        <f t="shared" si="9"/>
        <v>1277.3732370483117</v>
      </c>
      <c r="E184" s="43">
        <f t="shared" si="10"/>
        <v>634.93000932351174</v>
      </c>
      <c r="F184" s="43">
        <f t="shared" si="11"/>
        <v>13611.093669316788</v>
      </c>
      <c r="G184" s="43"/>
    </row>
    <row r="185" spans="1:7" x14ac:dyDescent="0.75">
      <c r="A185" s="42">
        <v>174</v>
      </c>
      <c r="B185" s="43">
        <f t="shared" si="8"/>
        <v>1342.0540575303476</v>
      </c>
      <c r="C185" s="43">
        <f>$F184*$B$4/$E$3</f>
        <v>56.712890288819949</v>
      </c>
      <c r="D185" s="43">
        <f t="shared" si="9"/>
        <v>1285.3411672415277</v>
      </c>
      <c r="E185" s="43">
        <f t="shared" si="10"/>
        <v>634.93000932351174</v>
      </c>
      <c r="F185" s="43">
        <f t="shared" si="11"/>
        <v>11690.822492751748</v>
      </c>
      <c r="G185" s="43"/>
    </row>
    <row r="186" spans="1:7" x14ac:dyDescent="0.75">
      <c r="A186" s="42">
        <v>175</v>
      </c>
      <c r="B186" s="43">
        <f t="shared" si="8"/>
        <v>1342.0540575303476</v>
      </c>
      <c r="C186" s="43">
        <f>$F185*$B$4/$E$3</f>
        <v>48.711760386465613</v>
      </c>
      <c r="D186" s="43">
        <f t="shared" si="9"/>
        <v>1293.342297143882</v>
      </c>
      <c r="E186" s="43">
        <f t="shared" si="10"/>
        <v>634.93000932351174</v>
      </c>
      <c r="F186" s="43">
        <f t="shared" si="11"/>
        <v>9762.5501862843539</v>
      </c>
      <c r="G186" s="43"/>
    </row>
    <row r="187" spans="1:7" x14ac:dyDescent="0.75">
      <c r="A187" s="42">
        <v>176</v>
      </c>
      <c r="B187" s="43">
        <f t="shared" si="8"/>
        <v>1342.0540575303476</v>
      </c>
      <c r="C187" s="43">
        <f>$F186*$B$4/$E$3</f>
        <v>40.677292442851474</v>
      </c>
      <c r="D187" s="43">
        <f t="shared" si="9"/>
        <v>1301.3767650874961</v>
      </c>
      <c r="E187" s="43">
        <f t="shared" si="10"/>
        <v>634.93000932351174</v>
      </c>
      <c r="F187" s="43">
        <f t="shared" si="11"/>
        <v>7826.2434118733463</v>
      </c>
      <c r="G187" s="43"/>
    </row>
    <row r="188" spans="1:7" x14ac:dyDescent="0.75">
      <c r="A188" s="42">
        <v>177</v>
      </c>
      <c r="B188" s="43">
        <f t="shared" si="8"/>
        <v>1342.0540575303476</v>
      </c>
      <c r="C188" s="43">
        <f>$F187*$B$4/$E$3</f>
        <v>32.609347549472282</v>
      </c>
      <c r="D188" s="43">
        <f t="shared" si="9"/>
        <v>1309.4447099808754</v>
      </c>
      <c r="E188" s="43">
        <f t="shared" si="10"/>
        <v>634.93000932351174</v>
      </c>
      <c r="F188" s="43">
        <f t="shared" si="11"/>
        <v>5881.868692568959</v>
      </c>
      <c r="G188" s="43"/>
    </row>
    <row r="189" spans="1:7" x14ac:dyDescent="0.75">
      <c r="A189" s="42">
        <v>178</v>
      </c>
      <c r="B189" s="43">
        <f t="shared" si="8"/>
        <v>1342.0540575303476</v>
      </c>
      <c r="C189" s="43">
        <f>$F188*$B$4/$E$3</f>
        <v>24.507786219037328</v>
      </c>
      <c r="D189" s="43">
        <f t="shared" si="9"/>
        <v>1317.5462713113102</v>
      </c>
      <c r="E189" s="43">
        <f t="shared" si="10"/>
        <v>634.93000932351174</v>
      </c>
      <c r="F189" s="43">
        <f t="shared" si="11"/>
        <v>3929.3924119341373</v>
      </c>
      <c r="G189" s="43"/>
    </row>
    <row r="190" spans="1:7" x14ac:dyDescent="0.75">
      <c r="A190" s="42">
        <v>179</v>
      </c>
      <c r="B190" s="43">
        <f t="shared" si="8"/>
        <v>1342.0540575303476</v>
      </c>
      <c r="C190" s="43">
        <f>$F189*$B$4/$E$3</f>
        <v>16.372468383058905</v>
      </c>
      <c r="D190" s="43">
        <f t="shared" si="9"/>
        <v>1325.6815891472886</v>
      </c>
      <c r="E190" s="43">
        <f t="shared" si="10"/>
        <v>634.93000932351174</v>
      </c>
      <c r="F190" s="43">
        <f t="shared" si="11"/>
        <v>1968.7808134633367</v>
      </c>
      <c r="G190" s="43"/>
    </row>
    <row r="191" spans="1:7" x14ac:dyDescent="0.75">
      <c r="A191" s="42">
        <v>180</v>
      </c>
      <c r="B191" s="43">
        <f t="shared" si="8"/>
        <v>1342.0540575303476</v>
      </c>
      <c r="C191" s="43">
        <f>$F190*$B$4/$E$3</f>
        <v>8.2032533894305697</v>
      </c>
      <c r="D191" s="43">
        <f t="shared" si="9"/>
        <v>1333.850804140917</v>
      </c>
      <c r="E191" s="43">
        <f t="shared" si="10"/>
        <v>634.93000932351174</v>
      </c>
      <c r="F191" s="43">
        <f t="shared" si="11"/>
        <v>-1.0920757631538436E-9</v>
      </c>
      <c r="G191" s="43"/>
    </row>
    <row r="192" spans="1:7" hidden="1" x14ac:dyDescent="0.75">
      <c r="A192" s="42">
        <v>181</v>
      </c>
      <c r="B192" s="43">
        <f t="shared" si="8"/>
        <v>1342.0540575303476</v>
      </c>
      <c r="C192" s="43">
        <f>$F191*$B$4/$E$3</f>
        <v>-4.5503156798076814E-12</v>
      </c>
      <c r="D192" s="43">
        <f t="shared" si="9"/>
        <v>1342.0540575303521</v>
      </c>
      <c r="E192" s="43">
        <f t="shared" si="10"/>
        <v>634.93000932351174</v>
      </c>
      <c r="F192" s="43">
        <f t="shared" si="11"/>
        <v>-1976.9840668549559</v>
      </c>
      <c r="G192" s="43"/>
    </row>
    <row r="193" spans="1:7" hidden="1" x14ac:dyDescent="0.75">
      <c r="A193" s="42">
        <v>182</v>
      </c>
      <c r="B193" s="43">
        <f t="shared" si="8"/>
        <v>1342.0540575303476</v>
      </c>
      <c r="C193" s="43">
        <f>$F192*$B$4/$E$3</f>
        <v>-8.2374336118956499</v>
      </c>
      <c r="D193" s="43">
        <f t="shared" si="9"/>
        <v>1350.2914911422431</v>
      </c>
      <c r="E193" s="43">
        <f t="shared" si="10"/>
        <v>634.93000932351174</v>
      </c>
      <c r="F193" s="43">
        <f t="shared" si="11"/>
        <v>-3962.2055673207105</v>
      </c>
      <c r="G193" s="43"/>
    </row>
    <row r="194" spans="1:7" hidden="1" x14ac:dyDescent="0.75">
      <c r="A194" s="42">
        <v>183</v>
      </c>
      <c r="B194" s="43">
        <f t="shared" si="8"/>
        <v>1342.0540575303476</v>
      </c>
      <c r="C194" s="43">
        <f>$F193*$B$4/$E$3</f>
        <v>-16.509189863836294</v>
      </c>
      <c r="D194" s="43">
        <f t="shared" si="9"/>
        <v>1358.5632473941839</v>
      </c>
      <c r="E194" s="43">
        <f t="shared" si="10"/>
        <v>634.93000932351174</v>
      </c>
      <c r="F194" s="43">
        <f t="shared" si="11"/>
        <v>-5955.6988240384062</v>
      </c>
      <c r="G194" s="43"/>
    </row>
    <row r="195" spans="1:7" hidden="1" x14ac:dyDescent="0.75">
      <c r="A195" s="42">
        <v>184</v>
      </c>
      <c r="B195" s="43">
        <f t="shared" si="8"/>
        <v>1342.0540575303476</v>
      </c>
      <c r="C195" s="43">
        <f>$F194*$B$4/$E$3</f>
        <v>-24.815411766826696</v>
      </c>
      <c r="D195" s="43">
        <f t="shared" si="9"/>
        <v>1366.8694692971742</v>
      </c>
      <c r="E195" s="43">
        <f t="shared" si="10"/>
        <v>634.93000932351174</v>
      </c>
      <c r="F195" s="43">
        <f t="shared" si="11"/>
        <v>-7957.4983026590917</v>
      </c>
      <c r="G195" s="43"/>
    </row>
    <row r="196" spans="1:7" hidden="1" x14ac:dyDescent="0.75">
      <c r="A196" s="42">
        <v>185</v>
      </c>
      <c r="B196" s="43">
        <f t="shared" si="8"/>
        <v>1342.0540575303476</v>
      </c>
      <c r="C196" s="43">
        <f>$F195*$B$4/$E$3</f>
        <v>-33.156242927746213</v>
      </c>
      <c r="D196" s="43">
        <f t="shared" si="9"/>
        <v>1375.2103004580938</v>
      </c>
      <c r="E196" s="43">
        <f t="shared" si="10"/>
        <v>634.93000932351174</v>
      </c>
      <c r="F196" s="43">
        <f t="shared" si="11"/>
        <v>-9967.6386124406981</v>
      </c>
      <c r="G196" s="43"/>
    </row>
    <row r="197" spans="1:7" hidden="1" x14ac:dyDescent="0.75">
      <c r="A197" s="42">
        <v>186</v>
      </c>
      <c r="B197" s="43">
        <f t="shared" si="8"/>
        <v>1342.0540575303476</v>
      </c>
      <c r="C197" s="43">
        <f>$F196*$B$4/$E$3</f>
        <v>-41.531827551836244</v>
      </c>
      <c r="D197" s="43">
        <f t="shared" si="9"/>
        <v>1383.5858850821837</v>
      </c>
      <c r="E197" s="43">
        <f t="shared" si="10"/>
        <v>634.93000932351174</v>
      </c>
      <c r="F197" s="43">
        <f t="shared" si="11"/>
        <v>-11986.154506846395</v>
      </c>
      <c r="G197" s="43"/>
    </row>
    <row r="198" spans="1:7" hidden="1" x14ac:dyDescent="0.75">
      <c r="A198" s="42">
        <v>187</v>
      </c>
      <c r="B198" s="43">
        <f t="shared" si="8"/>
        <v>1342.0540575303476</v>
      </c>
      <c r="C198" s="43">
        <f>$F197*$B$4/$E$3</f>
        <v>-49.942310445193307</v>
      </c>
      <c r="D198" s="43">
        <f t="shared" si="9"/>
        <v>1391.9963679755408</v>
      </c>
      <c r="E198" s="43">
        <f t="shared" si="10"/>
        <v>634.93000932351174</v>
      </c>
      <c r="F198" s="43">
        <f t="shared" si="11"/>
        <v>-14013.080884145447</v>
      </c>
      <c r="G198" s="43"/>
    </row>
    <row r="199" spans="1:7" hidden="1" x14ac:dyDescent="0.75">
      <c r="A199" s="42">
        <v>188</v>
      </c>
      <c r="B199" s="43">
        <f t="shared" si="8"/>
        <v>1342.0540575303476</v>
      </c>
      <c r="C199" s="43">
        <f>$F198*$B$4/$E$3</f>
        <v>-58.387837017272695</v>
      </c>
      <c r="D199" s="43">
        <f t="shared" si="9"/>
        <v>1400.4418945476202</v>
      </c>
      <c r="E199" s="43">
        <f t="shared" si="10"/>
        <v>634.93000932351174</v>
      </c>
      <c r="F199" s="43">
        <f t="shared" si="11"/>
        <v>-16048.452788016581</v>
      </c>
      <c r="G199" s="43"/>
    </row>
    <row r="200" spans="1:7" hidden="1" x14ac:dyDescent="0.75">
      <c r="A200" s="42">
        <v>189</v>
      </c>
      <c r="B200" s="43">
        <f t="shared" si="8"/>
        <v>1342.0540575303476</v>
      </c>
      <c r="C200" s="43">
        <f>$F199*$B$4/$E$3</f>
        <v>-66.86855328340242</v>
      </c>
      <c r="D200" s="43">
        <f t="shared" si="9"/>
        <v>1408.92261081375</v>
      </c>
      <c r="E200" s="43">
        <f t="shared" si="10"/>
        <v>634.93000932351174</v>
      </c>
      <c r="F200" s="43">
        <f t="shared" si="11"/>
        <v>-18092.305408153839</v>
      </c>
      <c r="G200" s="43"/>
    </row>
    <row r="201" spans="1:7" hidden="1" x14ac:dyDescent="0.75">
      <c r="A201" s="42">
        <v>190</v>
      </c>
      <c r="B201" s="43">
        <f t="shared" si="8"/>
        <v>1342.0540575303476</v>
      </c>
      <c r="C201" s="43">
        <f>$F200*$B$4/$E$3</f>
        <v>-75.38460586730767</v>
      </c>
      <c r="D201" s="43">
        <f t="shared" si="9"/>
        <v>1417.4386633976553</v>
      </c>
      <c r="E201" s="43">
        <f t="shared" si="10"/>
        <v>634.93000932351174</v>
      </c>
      <c r="F201" s="43">
        <f t="shared" si="11"/>
        <v>-20144.674080875004</v>
      </c>
      <c r="G201" s="43"/>
    </row>
    <row r="202" spans="1:7" hidden="1" x14ac:dyDescent="0.75">
      <c r="A202" s="42">
        <v>191</v>
      </c>
      <c r="B202" s="43">
        <f t="shared" si="8"/>
        <v>1342.0540575303476</v>
      </c>
      <c r="C202" s="43">
        <f>$F201*$B$4/$E$3</f>
        <v>-83.936142003645855</v>
      </c>
      <c r="D202" s="43">
        <f t="shared" si="9"/>
        <v>1425.9901995339935</v>
      </c>
      <c r="E202" s="43">
        <f t="shared" si="10"/>
        <v>634.93000932351174</v>
      </c>
      <c r="F202" s="43">
        <f t="shared" si="11"/>
        <v>-22205.594289732508</v>
      </c>
      <c r="G202" s="43"/>
    </row>
    <row r="203" spans="1:7" hidden="1" x14ac:dyDescent="0.75">
      <c r="A203" s="42">
        <v>192</v>
      </c>
      <c r="B203" s="43">
        <f t="shared" si="8"/>
        <v>1342.0540575303476</v>
      </c>
      <c r="C203" s="43">
        <f>$F202*$B$4/$E$3</f>
        <v>-92.52330954055212</v>
      </c>
      <c r="D203" s="43">
        <f t="shared" si="9"/>
        <v>1434.5773670708998</v>
      </c>
      <c r="E203" s="43">
        <f t="shared" si="10"/>
        <v>634.93000932351174</v>
      </c>
      <c r="F203" s="43">
        <f t="shared" si="11"/>
        <v>-24275.101666126917</v>
      </c>
      <c r="G203" s="43"/>
    </row>
    <row r="204" spans="1:7" hidden="1" x14ac:dyDescent="0.75">
      <c r="A204" s="42">
        <v>193</v>
      </c>
      <c r="B204" s="43">
        <f t="shared" si="8"/>
        <v>1342.0540575303476</v>
      </c>
      <c r="C204" s="43">
        <f>$F203*$B$4/$E$3</f>
        <v>-101.14625694219548</v>
      </c>
      <c r="D204" s="43">
        <f t="shared" si="9"/>
        <v>1443.2003144725431</v>
      </c>
      <c r="E204" s="43">
        <f t="shared" si="10"/>
        <v>634.93000932351174</v>
      </c>
      <c r="F204" s="43">
        <f t="shared" si="11"/>
        <v>-26353.23198992297</v>
      </c>
      <c r="G204" s="43"/>
    </row>
    <row r="205" spans="1:7" hidden="1" x14ac:dyDescent="0.75">
      <c r="A205" s="42">
        <v>194</v>
      </c>
      <c r="B205" s="43">
        <f t="shared" ref="B205:B268" si="12">$B$7</f>
        <v>1342.0540575303476</v>
      </c>
      <c r="C205" s="43">
        <f>$F204*$B$4/$E$3</f>
        <v>-109.80513329134571</v>
      </c>
      <c r="D205" s="43">
        <f t="shared" si="9"/>
        <v>1451.8591908216933</v>
      </c>
      <c r="E205" s="43">
        <f t="shared" si="10"/>
        <v>634.93000932351174</v>
      </c>
      <c r="F205" s="43">
        <f t="shared" si="11"/>
        <v>-28440.021190068175</v>
      </c>
      <c r="G205" s="43"/>
    </row>
    <row r="206" spans="1:7" hidden="1" x14ac:dyDescent="0.75">
      <c r="A206" s="42">
        <v>195</v>
      </c>
      <c r="B206" s="43">
        <f t="shared" si="12"/>
        <v>1342.0540575303476</v>
      </c>
      <c r="C206" s="43">
        <f>$F205*$B$4/$E$3</f>
        <v>-118.50008829195075</v>
      </c>
      <c r="D206" s="43">
        <f t="shared" ref="D206:D269" si="13">$B206-C206</f>
        <v>1460.5541458222983</v>
      </c>
      <c r="E206" s="43">
        <f t="shared" ref="E206:E269" si="14">$E$7</f>
        <v>634.93000932351174</v>
      </c>
      <c r="F206" s="43">
        <f t="shared" ref="F206:F269" si="15">F205-D206-$E$7</f>
        <v>-30535.505345213984</v>
      </c>
      <c r="G206" s="43"/>
    </row>
    <row r="207" spans="1:7" hidden="1" x14ac:dyDescent="0.75">
      <c r="A207" s="42">
        <v>196</v>
      </c>
      <c r="B207" s="43">
        <f t="shared" si="12"/>
        <v>1342.0540575303476</v>
      </c>
      <c r="C207" s="43">
        <f>$F206*$B$4/$E$3</f>
        <v>-127.23127227172495</v>
      </c>
      <c r="D207" s="43">
        <f t="shared" si="13"/>
        <v>1469.2853298020725</v>
      </c>
      <c r="E207" s="43">
        <f t="shared" si="14"/>
        <v>634.93000932351174</v>
      </c>
      <c r="F207" s="43">
        <f t="shared" si="15"/>
        <v>-32639.720684339565</v>
      </c>
      <c r="G207" s="43"/>
    </row>
    <row r="208" spans="1:7" hidden="1" x14ac:dyDescent="0.75">
      <c r="A208" s="42">
        <v>197</v>
      </c>
      <c r="B208" s="43">
        <f t="shared" si="12"/>
        <v>1342.0540575303476</v>
      </c>
      <c r="C208" s="43">
        <f>$F207*$B$4/$E$3</f>
        <v>-135.9988361847482</v>
      </c>
      <c r="D208" s="43">
        <f t="shared" si="13"/>
        <v>1478.0528937150957</v>
      </c>
      <c r="E208" s="43">
        <f t="shared" si="14"/>
        <v>634.93000932351174</v>
      </c>
      <c r="F208" s="43">
        <f t="shared" si="15"/>
        <v>-34752.703587378179</v>
      </c>
      <c r="G208" s="43"/>
    </row>
    <row r="209" spans="1:7" hidden="1" x14ac:dyDescent="0.75">
      <c r="A209" s="42">
        <v>198</v>
      </c>
      <c r="B209" s="43">
        <f t="shared" si="12"/>
        <v>1342.0540575303476</v>
      </c>
      <c r="C209" s="43">
        <f>$F208*$B$4/$E$3</f>
        <v>-144.80293161407576</v>
      </c>
      <c r="D209" s="43">
        <f t="shared" si="13"/>
        <v>1486.8569891444233</v>
      </c>
      <c r="E209" s="43">
        <f t="shared" si="14"/>
        <v>634.93000932351174</v>
      </c>
      <c r="F209" s="43">
        <f t="shared" si="15"/>
        <v>-36874.490585846113</v>
      </c>
      <c r="G209" s="43"/>
    </row>
    <row r="210" spans="1:7" hidden="1" x14ac:dyDescent="0.75">
      <c r="A210" s="42">
        <v>199</v>
      </c>
      <c r="B210" s="43">
        <f t="shared" si="12"/>
        <v>1342.0540575303476</v>
      </c>
      <c r="C210" s="43">
        <f>$F209*$B$4/$E$3</f>
        <v>-153.64371077435882</v>
      </c>
      <c r="D210" s="43">
        <f t="shared" si="13"/>
        <v>1495.6977683047064</v>
      </c>
      <c r="E210" s="43">
        <f t="shared" si="14"/>
        <v>634.93000932351174</v>
      </c>
      <c r="F210" s="43">
        <f t="shared" si="15"/>
        <v>-39005.118363474336</v>
      </c>
      <c r="G210" s="43"/>
    </row>
    <row r="211" spans="1:7" hidden="1" x14ac:dyDescent="0.75">
      <c r="A211" s="42">
        <v>200</v>
      </c>
      <c r="B211" s="43">
        <f t="shared" si="12"/>
        <v>1342.0540575303476</v>
      </c>
      <c r="C211" s="43">
        <f>$F210*$B$4/$E$3</f>
        <v>-162.52132651447641</v>
      </c>
      <c r="D211" s="43">
        <f t="shared" si="13"/>
        <v>1504.575384044824</v>
      </c>
      <c r="E211" s="43">
        <f t="shared" si="14"/>
        <v>634.93000932351174</v>
      </c>
      <c r="F211" s="43">
        <f t="shared" si="15"/>
        <v>-41144.623756842673</v>
      </c>
      <c r="G211" s="43"/>
    </row>
    <row r="212" spans="1:7" hidden="1" x14ac:dyDescent="0.75">
      <c r="A212" s="42">
        <v>201</v>
      </c>
      <c r="B212" s="43">
        <f t="shared" si="12"/>
        <v>1342.0540575303476</v>
      </c>
      <c r="C212" s="43">
        <f>$F211*$B$4/$E$3</f>
        <v>-171.43593232017781</v>
      </c>
      <c r="D212" s="43">
        <f t="shared" si="13"/>
        <v>1513.4899898505255</v>
      </c>
      <c r="E212" s="43">
        <f t="shared" si="14"/>
        <v>634.93000932351174</v>
      </c>
      <c r="F212" s="43">
        <f t="shared" si="15"/>
        <v>-43293.043756016712</v>
      </c>
      <c r="G212" s="43"/>
    </row>
    <row r="213" spans="1:7" hidden="1" x14ac:dyDescent="0.75">
      <c r="A213" s="42">
        <v>202</v>
      </c>
      <c r="B213" s="43">
        <f t="shared" si="12"/>
        <v>1342.0540575303476</v>
      </c>
      <c r="C213" s="43">
        <f>$F212*$B$4/$E$3</f>
        <v>-180.38768231673632</v>
      </c>
      <c r="D213" s="43">
        <f t="shared" si="13"/>
        <v>1522.4417398470839</v>
      </c>
      <c r="E213" s="43">
        <f t="shared" si="14"/>
        <v>634.93000932351174</v>
      </c>
      <c r="F213" s="43">
        <f t="shared" si="15"/>
        <v>-45450.415505187309</v>
      </c>
      <c r="G213" s="43"/>
    </row>
    <row r="214" spans="1:7" hidden="1" x14ac:dyDescent="0.75">
      <c r="A214" s="42">
        <v>203</v>
      </c>
      <c r="B214" s="43">
        <f t="shared" si="12"/>
        <v>1342.0540575303476</v>
      </c>
      <c r="C214" s="43">
        <f>$F213*$B$4/$E$3</f>
        <v>-189.37673127161381</v>
      </c>
      <c r="D214" s="43">
        <f t="shared" si="13"/>
        <v>1531.4307888019614</v>
      </c>
      <c r="E214" s="43">
        <f t="shared" si="14"/>
        <v>634.93000932351174</v>
      </c>
      <c r="F214" s="43">
        <f t="shared" si="15"/>
        <v>-47616.776303312785</v>
      </c>
      <c r="G214" s="43"/>
    </row>
    <row r="215" spans="1:7" hidden="1" x14ac:dyDescent="0.75">
      <c r="A215" s="42">
        <v>204</v>
      </c>
      <c r="B215" s="43">
        <f t="shared" si="12"/>
        <v>1342.0540575303476</v>
      </c>
      <c r="C215" s="43">
        <f>$F214*$B$4/$E$3</f>
        <v>-198.40323459713662</v>
      </c>
      <c r="D215" s="43">
        <f t="shared" si="13"/>
        <v>1540.4572921274842</v>
      </c>
      <c r="E215" s="43">
        <f t="shared" si="14"/>
        <v>634.93000932351174</v>
      </c>
      <c r="F215" s="43">
        <f t="shared" si="15"/>
        <v>-49792.16360476378</v>
      </c>
      <c r="G215" s="43"/>
    </row>
    <row r="216" spans="1:7" hidden="1" x14ac:dyDescent="0.75">
      <c r="A216" s="42">
        <v>205</v>
      </c>
      <c r="B216" s="43">
        <f t="shared" si="12"/>
        <v>1342.0540575303476</v>
      </c>
      <c r="C216" s="43">
        <f>$F215*$B$4/$E$3</f>
        <v>-207.46734835318242</v>
      </c>
      <c r="D216" s="43">
        <f t="shared" si="13"/>
        <v>1549.52140588353</v>
      </c>
      <c r="E216" s="43">
        <f t="shared" si="14"/>
        <v>634.93000932351174</v>
      </c>
      <c r="F216" s="43">
        <f t="shared" si="15"/>
        <v>-51976.615019970828</v>
      </c>
      <c r="G216" s="43"/>
    </row>
    <row r="217" spans="1:7" hidden="1" x14ac:dyDescent="0.75">
      <c r="A217" s="42">
        <v>206</v>
      </c>
      <c r="B217" s="43">
        <f t="shared" si="12"/>
        <v>1342.0540575303476</v>
      </c>
      <c r="C217" s="43">
        <f>$F216*$B$4/$E$3</f>
        <v>-216.56922924987848</v>
      </c>
      <c r="D217" s="43">
        <f t="shared" si="13"/>
        <v>1558.623286780226</v>
      </c>
      <c r="E217" s="43">
        <f t="shared" si="14"/>
        <v>634.93000932351174</v>
      </c>
      <c r="F217" s="43">
        <f t="shared" si="15"/>
        <v>-54170.168316074567</v>
      </c>
      <c r="G217" s="43"/>
    </row>
    <row r="218" spans="1:7" hidden="1" x14ac:dyDescent="0.75">
      <c r="A218" s="42">
        <v>207</v>
      </c>
      <c r="B218" s="43">
        <f t="shared" si="12"/>
        <v>1342.0540575303476</v>
      </c>
      <c r="C218" s="43">
        <f>$F217*$B$4/$E$3</f>
        <v>-225.70903465031071</v>
      </c>
      <c r="D218" s="43">
        <f t="shared" si="13"/>
        <v>1567.7630921806583</v>
      </c>
      <c r="E218" s="43">
        <f t="shared" si="14"/>
        <v>634.93000932351174</v>
      </c>
      <c r="F218" s="43">
        <f t="shared" si="15"/>
        <v>-56372.861417578737</v>
      </c>
      <c r="G218" s="43"/>
    </row>
    <row r="219" spans="1:7" hidden="1" x14ac:dyDescent="0.75">
      <c r="A219" s="42">
        <v>208</v>
      </c>
      <c r="B219" s="43">
        <f t="shared" si="12"/>
        <v>1342.0540575303476</v>
      </c>
      <c r="C219" s="43">
        <f>$F218*$B$4/$E$3</f>
        <v>-234.88692257324476</v>
      </c>
      <c r="D219" s="43">
        <f t="shared" si="13"/>
        <v>1576.9409801035922</v>
      </c>
      <c r="E219" s="43">
        <f t="shared" si="14"/>
        <v>634.93000932351174</v>
      </c>
      <c r="F219" s="43">
        <f t="shared" si="15"/>
        <v>-58584.732407005846</v>
      </c>
      <c r="G219" s="43"/>
    </row>
    <row r="220" spans="1:7" hidden="1" x14ac:dyDescent="0.75">
      <c r="A220" s="42">
        <v>209</v>
      </c>
      <c r="B220" s="43">
        <f t="shared" si="12"/>
        <v>1342.0540575303476</v>
      </c>
      <c r="C220" s="43">
        <f>$F219*$B$4/$E$3</f>
        <v>-244.10305169585772</v>
      </c>
      <c r="D220" s="43">
        <f t="shared" si="13"/>
        <v>1586.1571092262052</v>
      </c>
      <c r="E220" s="43">
        <f t="shared" si="14"/>
        <v>634.93000932351174</v>
      </c>
      <c r="F220" s="43">
        <f t="shared" si="15"/>
        <v>-60805.819525555562</v>
      </c>
      <c r="G220" s="43"/>
    </row>
    <row r="221" spans="1:7" hidden="1" x14ac:dyDescent="0.75">
      <c r="A221" s="42">
        <v>210</v>
      </c>
      <c r="B221" s="43">
        <f t="shared" si="12"/>
        <v>1342.0540575303476</v>
      </c>
      <c r="C221" s="43">
        <f>$F220*$B$4/$E$3</f>
        <v>-253.35758135648152</v>
      </c>
      <c r="D221" s="43">
        <f t="shared" si="13"/>
        <v>1595.411638886829</v>
      </c>
      <c r="E221" s="43">
        <f t="shared" si="14"/>
        <v>634.93000932351174</v>
      </c>
      <c r="F221" s="43">
        <f t="shared" si="15"/>
        <v>-63036.161173765904</v>
      </c>
      <c r="G221" s="43"/>
    </row>
    <row r="222" spans="1:7" hidden="1" x14ac:dyDescent="0.75">
      <c r="A222" s="42">
        <v>211</v>
      </c>
      <c r="B222" s="43">
        <f t="shared" si="12"/>
        <v>1342.0540575303476</v>
      </c>
      <c r="C222" s="43">
        <f>$F221*$B$4/$E$3</f>
        <v>-262.65067155735795</v>
      </c>
      <c r="D222" s="43">
        <f t="shared" si="13"/>
        <v>1604.7047290877056</v>
      </c>
      <c r="E222" s="43">
        <f t="shared" si="14"/>
        <v>634.93000932351174</v>
      </c>
      <c r="F222" s="43">
        <f t="shared" si="15"/>
        <v>-65275.795912177127</v>
      </c>
      <c r="G222" s="43"/>
    </row>
    <row r="223" spans="1:7" hidden="1" x14ac:dyDescent="0.75">
      <c r="A223" s="42">
        <v>212</v>
      </c>
      <c r="B223" s="43">
        <f t="shared" si="12"/>
        <v>1342.0540575303476</v>
      </c>
      <c r="C223" s="43">
        <f>$F222*$B$4/$E$3</f>
        <v>-271.98248296740468</v>
      </c>
      <c r="D223" s="43">
        <f t="shared" si="13"/>
        <v>1614.0365404977522</v>
      </c>
      <c r="E223" s="43">
        <f t="shared" si="14"/>
        <v>634.93000932351174</v>
      </c>
      <c r="F223" s="43">
        <f t="shared" si="15"/>
        <v>-67524.762461998384</v>
      </c>
      <c r="G223" s="43"/>
    </row>
    <row r="224" spans="1:7" hidden="1" x14ac:dyDescent="0.75">
      <c r="A224" s="42">
        <v>213</v>
      </c>
      <c r="B224" s="43">
        <f t="shared" si="12"/>
        <v>1342.0540575303476</v>
      </c>
      <c r="C224" s="43">
        <f>$F223*$B$4/$E$3</f>
        <v>-281.35317692499331</v>
      </c>
      <c r="D224" s="43">
        <f t="shared" si="13"/>
        <v>1623.4072344553408</v>
      </c>
      <c r="E224" s="43">
        <f t="shared" si="14"/>
        <v>634.93000932351174</v>
      </c>
      <c r="F224" s="43">
        <f t="shared" si="15"/>
        <v>-69783.099705777233</v>
      </c>
      <c r="G224" s="43"/>
    </row>
    <row r="225" spans="1:7" hidden="1" x14ac:dyDescent="0.75">
      <c r="A225" s="42">
        <v>214</v>
      </c>
      <c r="B225" s="43">
        <f t="shared" si="12"/>
        <v>1342.0540575303476</v>
      </c>
      <c r="C225" s="43">
        <f>$F224*$B$4/$E$3</f>
        <v>-290.76291544073848</v>
      </c>
      <c r="D225" s="43">
        <f t="shared" si="13"/>
        <v>1632.816972971086</v>
      </c>
      <c r="E225" s="43">
        <f t="shared" si="14"/>
        <v>634.93000932351174</v>
      </c>
      <c r="F225" s="43">
        <f t="shared" si="15"/>
        <v>-72050.846688071819</v>
      </c>
      <c r="G225" s="43"/>
    </row>
    <row r="226" spans="1:7" hidden="1" x14ac:dyDescent="0.75">
      <c r="A226" s="42">
        <v>215</v>
      </c>
      <c r="B226" s="43">
        <f t="shared" si="12"/>
        <v>1342.0540575303476</v>
      </c>
      <c r="C226" s="43">
        <f>$F225*$B$4/$E$3</f>
        <v>-300.21186120029927</v>
      </c>
      <c r="D226" s="43">
        <f t="shared" si="13"/>
        <v>1642.2659187306467</v>
      </c>
      <c r="E226" s="43">
        <f t="shared" si="14"/>
        <v>634.93000932351174</v>
      </c>
      <c r="F226" s="43">
        <f t="shared" si="15"/>
        <v>-74328.042616125967</v>
      </c>
      <c r="G226" s="43"/>
    </row>
    <row r="227" spans="1:7" hidden="1" x14ac:dyDescent="0.75">
      <c r="A227" s="42">
        <v>216</v>
      </c>
      <c r="B227" s="43">
        <f t="shared" si="12"/>
        <v>1342.0540575303476</v>
      </c>
      <c r="C227" s="43">
        <f>$F226*$B$4/$E$3</f>
        <v>-309.70017756719153</v>
      </c>
      <c r="D227" s="43">
        <f t="shared" si="13"/>
        <v>1651.7542350975391</v>
      </c>
      <c r="E227" s="43">
        <f t="shared" si="14"/>
        <v>634.93000932351174</v>
      </c>
      <c r="F227" s="43">
        <f t="shared" si="15"/>
        <v>-76614.726860547016</v>
      </c>
      <c r="G227" s="43"/>
    </row>
    <row r="228" spans="1:7" hidden="1" x14ac:dyDescent="0.75">
      <c r="A228" s="42">
        <v>217</v>
      </c>
      <c r="B228" s="43">
        <f t="shared" si="12"/>
        <v>1342.0540575303476</v>
      </c>
      <c r="C228" s="43">
        <f>$F227*$B$4/$E$3</f>
        <v>-319.22802858561255</v>
      </c>
      <c r="D228" s="43">
        <f t="shared" si="13"/>
        <v>1661.2820861159601</v>
      </c>
      <c r="E228" s="43">
        <f t="shared" si="14"/>
        <v>634.93000932351174</v>
      </c>
      <c r="F228" s="43">
        <f t="shared" si="15"/>
        <v>-78910.938955986479</v>
      </c>
      <c r="G228" s="43"/>
    </row>
    <row r="229" spans="1:7" hidden="1" x14ac:dyDescent="0.75">
      <c r="A229" s="42">
        <v>218</v>
      </c>
      <c r="B229" s="43">
        <f t="shared" si="12"/>
        <v>1342.0540575303476</v>
      </c>
      <c r="C229" s="43">
        <f>$F228*$B$4/$E$3</f>
        <v>-328.79557898327704</v>
      </c>
      <c r="D229" s="43">
        <f t="shared" si="13"/>
        <v>1670.8496365136245</v>
      </c>
      <c r="E229" s="43">
        <f t="shared" si="14"/>
        <v>634.93000932351174</v>
      </c>
      <c r="F229" s="43">
        <f t="shared" si="15"/>
        <v>-81216.71860182361</v>
      </c>
      <c r="G229" s="43"/>
    </row>
    <row r="230" spans="1:7" hidden="1" x14ac:dyDescent="0.75">
      <c r="A230" s="42">
        <v>219</v>
      </c>
      <c r="B230" s="43">
        <f t="shared" si="12"/>
        <v>1342.0540575303476</v>
      </c>
      <c r="C230" s="43">
        <f>$F229*$B$4/$E$3</f>
        <v>-338.40299417426507</v>
      </c>
      <c r="D230" s="43">
        <f t="shared" si="13"/>
        <v>1680.4570517046127</v>
      </c>
      <c r="E230" s="43">
        <f t="shared" si="14"/>
        <v>634.93000932351174</v>
      </c>
      <c r="F230" s="43">
        <f t="shared" si="15"/>
        <v>-83532.105662851725</v>
      </c>
      <c r="G230" s="43"/>
    </row>
    <row r="231" spans="1:7" hidden="1" x14ac:dyDescent="0.75">
      <c r="A231" s="42">
        <v>220</v>
      </c>
      <c r="B231" s="43">
        <f t="shared" si="12"/>
        <v>1342.0540575303476</v>
      </c>
      <c r="C231" s="43">
        <f>$F230*$B$4/$E$3</f>
        <v>-348.05044026188222</v>
      </c>
      <c r="D231" s="43">
        <f t="shared" si="13"/>
        <v>1690.1044977922297</v>
      </c>
      <c r="E231" s="43">
        <f t="shared" si="14"/>
        <v>634.93000932351174</v>
      </c>
      <c r="F231" s="43">
        <f t="shared" si="15"/>
        <v>-85857.140169967461</v>
      </c>
      <c r="G231" s="43"/>
    </row>
    <row r="232" spans="1:7" hidden="1" x14ac:dyDescent="0.75">
      <c r="A232" s="42">
        <v>221</v>
      </c>
      <c r="B232" s="43">
        <f t="shared" si="12"/>
        <v>1342.0540575303476</v>
      </c>
      <c r="C232" s="43">
        <f>$F231*$B$4/$E$3</f>
        <v>-357.73808404153107</v>
      </c>
      <c r="D232" s="43">
        <f t="shared" si="13"/>
        <v>1699.7921415718786</v>
      </c>
      <c r="E232" s="43">
        <f t="shared" si="14"/>
        <v>634.93000932351174</v>
      </c>
      <c r="F232" s="43">
        <f t="shared" si="15"/>
        <v>-88191.862320862841</v>
      </c>
      <c r="G232" s="43"/>
    </row>
    <row r="233" spans="1:7" hidden="1" x14ac:dyDescent="0.75">
      <c r="A233" s="42">
        <v>222</v>
      </c>
      <c r="B233" s="43">
        <f t="shared" si="12"/>
        <v>1342.0540575303476</v>
      </c>
      <c r="C233" s="43">
        <f>$F232*$B$4/$E$3</f>
        <v>-367.46609300359518</v>
      </c>
      <c r="D233" s="43">
        <f t="shared" si="13"/>
        <v>1709.5201505339428</v>
      </c>
      <c r="E233" s="43">
        <f t="shared" si="14"/>
        <v>634.93000932351174</v>
      </c>
      <c r="F233" s="43">
        <f t="shared" si="15"/>
        <v>-90536.312480720298</v>
      </c>
      <c r="G233" s="43"/>
    </row>
    <row r="234" spans="1:7" hidden="1" x14ac:dyDescent="0.75">
      <c r="A234" s="42">
        <v>223</v>
      </c>
      <c r="B234" s="43">
        <f t="shared" si="12"/>
        <v>1342.0540575303476</v>
      </c>
      <c r="C234" s="43">
        <f>$F233*$B$4/$E$3</f>
        <v>-377.23463533633458</v>
      </c>
      <c r="D234" s="43">
        <f t="shared" si="13"/>
        <v>1719.2886928666821</v>
      </c>
      <c r="E234" s="43">
        <f t="shared" si="14"/>
        <v>634.93000932351174</v>
      </c>
      <c r="F234" s="43">
        <f t="shared" si="15"/>
        <v>-92890.53118291049</v>
      </c>
      <c r="G234" s="43"/>
    </row>
    <row r="235" spans="1:7" hidden="1" x14ac:dyDescent="0.75">
      <c r="A235" s="42">
        <v>224</v>
      </c>
      <c r="B235" s="43">
        <f t="shared" si="12"/>
        <v>1342.0540575303476</v>
      </c>
      <c r="C235" s="43">
        <f>$F234*$B$4/$E$3</f>
        <v>-387.04387992879373</v>
      </c>
      <c r="D235" s="43">
        <f t="shared" si="13"/>
        <v>1729.0979374591413</v>
      </c>
      <c r="E235" s="43">
        <f t="shared" si="14"/>
        <v>634.93000932351174</v>
      </c>
      <c r="F235" s="43">
        <f t="shared" si="15"/>
        <v>-95254.559129693138</v>
      </c>
      <c r="G235" s="43"/>
    </row>
    <row r="236" spans="1:7" hidden="1" x14ac:dyDescent="0.75">
      <c r="A236" s="42">
        <v>225</v>
      </c>
      <c r="B236" s="43">
        <f t="shared" si="12"/>
        <v>1342.0540575303476</v>
      </c>
      <c r="C236" s="43">
        <f>$F235*$B$4/$E$3</f>
        <v>-396.89399637372139</v>
      </c>
      <c r="D236" s="43">
        <f t="shared" si="13"/>
        <v>1738.948053904069</v>
      </c>
      <c r="E236" s="43">
        <f t="shared" si="14"/>
        <v>634.93000932351174</v>
      </c>
      <c r="F236" s="43">
        <f t="shared" si="15"/>
        <v>-97628.437192920712</v>
      </c>
      <c r="G236" s="43"/>
    </row>
    <row r="237" spans="1:7" hidden="1" x14ac:dyDescent="0.75">
      <c r="A237" s="42">
        <v>226</v>
      </c>
      <c r="B237" s="43">
        <f t="shared" si="12"/>
        <v>1342.0540575303476</v>
      </c>
      <c r="C237" s="43">
        <f>$F236*$B$4/$E$3</f>
        <v>-406.78515497050302</v>
      </c>
      <c r="D237" s="43">
        <f t="shared" si="13"/>
        <v>1748.8392125008506</v>
      </c>
      <c r="E237" s="43">
        <f t="shared" si="14"/>
        <v>634.93000932351174</v>
      </c>
      <c r="F237" s="43">
        <f t="shared" si="15"/>
        <v>-100012.20641474507</v>
      </c>
      <c r="G237" s="43"/>
    </row>
    <row r="238" spans="1:7" hidden="1" x14ac:dyDescent="0.75">
      <c r="A238" s="42">
        <v>227</v>
      </c>
      <c r="B238" s="43">
        <f t="shared" si="12"/>
        <v>1342.0540575303476</v>
      </c>
      <c r="C238" s="43">
        <f>$F237*$B$4/$E$3</f>
        <v>-416.71752672810453</v>
      </c>
      <c r="D238" s="43">
        <f t="shared" si="13"/>
        <v>1758.7715842584521</v>
      </c>
      <c r="E238" s="43">
        <f t="shared" si="14"/>
        <v>634.93000932351174</v>
      </c>
      <c r="F238" s="43">
        <f t="shared" si="15"/>
        <v>-102405.90800832704</v>
      </c>
      <c r="G238" s="43"/>
    </row>
    <row r="239" spans="1:7" hidden="1" x14ac:dyDescent="0.75">
      <c r="A239" s="42">
        <v>228</v>
      </c>
      <c r="B239" s="43">
        <f t="shared" si="12"/>
        <v>1342.0540575303476</v>
      </c>
      <c r="C239" s="43">
        <f>$F238*$B$4/$E$3</f>
        <v>-426.69128336802936</v>
      </c>
      <c r="D239" s="43">
        <f t="shared" si="13"/>
        <v>1768.745340898377</v>
      </c>
      <c r="E239" s="43">
        <f t="shared" si="14"/>
        <v>634.93000932351174</v>
      </c>
      <c r="F239" s="43">
        <f t="shared" si="15"/>
        <v>-104809.58335854892</v>
      </c>
      <c r="G239" s="43"/>
    </row>
    <row r="240" spans="1:7" hidden="1" x14ac:dyDescent="0.75">
      <c r="A240" s="42">
        <v>229</v>
      </c>
      <c r="B240" s="43">
        <f t="shared" si="12"/>
        <v>1342.0540575303476</v>
      </c>
      <c r="C240" s="43">
        <f>$F239*$B$4/$E$3</f>
        <v>-436.70659732728717</v>
      </c>
      <c r="D240" s="43">
        <f t="shared" si="13"/>
        <v>1778.7606548576348</v>
      </c>
      <c r="E240" s="43">
        <f t="shared" si="14"/>
        <v>634.93000932351174</v>
      </c>
      <c r="F240" s="43">
        <f t="shared" si="15"/>
        <v>-107223.27402273005</v>
      </c>
      <c r="G240" s="43"/>
    </row>
    <row r="241" spans="1:7" hidden="1" x14ac:dyDescent="0.75">
      <c r="A241" s="42">
        <v>230</v>
      </c>
      <c r="B241" s="43">
        <f t="shared" si="12"/>
        <v>1342.0540575303476</v>
      </c>
      <c r="C241" s="43">
        <f>$F240*$B$4/$E$3</f>
        <v>-446.76364176137525</v>
      </c>
      <c r="D241" s="43">
        <f t="shared" si="13"/>
        <v>1788.8176992917229</v>
      </c>
      <c r="E241" s="43">
        <f t="shared" si="14"/>
        <v>634.93000932351174</v>
      </c>
      <c r="F241" s="43">
        <f t="shared" si="15"/>
        <v>-109647.02173134529</v>
      </c>
      <c r="G241" s="43"/>
    </row>
    <row r="242" spans="1:7" hidden="1" x14ac:dyDescent="0.75">
      <c r="A242" s="42">
        <v>231</v>
      </c>
      <c r="B242" s="43">
        <f t="shared" si="12"/>
        <v>1342.0540575303476</v>
      </c>
      <c r="C242" s="43">
        <f>$F241*$B$4/$E$3</f>
        <v>-456.86259054727208</v>
      </c>
      <c r="D242" s="43">
        <f t="shared" si="13"/>
        <v>1798.9166480776196</v>
      </c>
      <c r="E242" s="43">
        <f t="shared" si="14"/>
        <v>634.93000932351174</v>
      </c>
      <c r="F242" s="43">
        <f t="shared" si="15"/>
        <v>-112080.86838874641</v>
      </c>
      <c r="G242" s="43"/>
    </row>
    <row r="243" spans="1:7" hidden="1" x14ac:dyDescent="0.75">
      <c r="A243" s="42">
        <v>232</v>
      </c>
      <c r="B243" s="43">
        <f t="shared" si="12"/>
        <v>1342.0540575303476</v>
      </c>
      <c r="C243" s="43">
        <f>$F242*$B$4/$E$3</f>
        <v>-467.00361828644344</v>
      </c>
      <c r="D243" s="43">
        <f t="shared" si="13"/>
        <v>1809.0576758167911</v>
      </c>
      <c r="E243" s="43">
        <f t="shared" si="14"/>
        <v>634.93000932351174</v>
      </c>
      <c r="F243" s="43">
        <f t="shared" si="15"/>
        <v>-114524.85607388671</v>
      </c>
      <c r="G243" s="43"/>
    </row>
    <row r="244" spans="1:7" hidden="1" x14ac:dyDescent="0.75">
      <c r="A244" s="42">
        <v>233</v>
      </c>
      <c r="B244" s="43">
        <f t="shared" si="12"/>
        <v>1342.0540575303476</v>
      </c>
      <c r="C244" s="43">
        <f>$F243*$B$4/$E$3</f>
        <v>-477.18690030786132</v>
      </c>
      <c r="D244" s="43">
        <f t="shared" si="13"/>
        <v>1819.2409578382089</v>
      </c>
      <c r="E244" s="43">
        <f t="shared" si="14"/>
        <v>634.93000932351174</v>
      </c>
      <c r="F244" s="43">
        <f t="shared" si="15"/>
        <v>-116979.02704104842</v>
      </c>
      <c r="G244" s="43"/>
    </row>
    <row r="245" spans="1:7" hidden="1" x14ac:dyDescent="0.75">
      <c r="A245" s="42">
        <v>234</v>
      </c>
      <c r="B245" s="43">
        <f t="shared" si="12"/>
        <v>1342.0540575303476</v>
      </c>
      <c r="C245" s="43">
        <f>$F244*$B$4/$E$3</f>
        <v>-487.41261267103511</v>
      </c>
      <c r="D245" s="43">
        <f t="shared" si="13"/>
        <v>1829.4666702013826</v>
      </c>
      <c r="E245" s="43">
        <f t="shared" si="14"/>
        <v>634.93000932351174</v>
      </c>
      <c r="F245" s="43">
        <f t="shared" si="15"/>
        <v>-119443.42372057331</v>
      </c>
      <c r="G245" s="43"/>
    </row>
    <row r="246" spans="1:7" hidden="1" x14ac:dyDescent="0.75">
      <c r="A246" s="42">
        <v>235</v>
      </c>
      <c r="B246" s="43">
        <f t="shared" si="12"/>
        <v>1342.0540575303476</v>
      </c>
      <c r="C246" s="43">
        <f>$F245*$B$4/$E$3</f>
        <v>-497.6809321690555</v>
      </c>
      <c r="D246" s="43">
        <f t="shared" si="13"/>
        <v>1839.7349896994031</v>
      </c>
      <c r="E246" s="43">
        <f t="shared" si="14"/>
        <v>634.93000932351174</v>
      </c>
      <c r="F246" s="43">
        <f t="shared" si="15"/>
        <v>-121918.08871959621</v>
      </c>
      <c r="G246" s="43"/>
    </row>
    <row r="247" spans="1:7" hidden="1" x14ac:dyDescent="0.75">
      <c r="A247" s="42">
        <v>236</v>
      </c>
      <c r="B247" s="43">
        <f t="shared" si="12"/>
        <v>1342.0540575303476</v>
      </c>
      <c r="C247" s="43">
        <f>$F246*$B$4/$E$3</f>
        <v>-507.99203633165092</v>
      </c>
      <c r="D247" s="43">
        <f t="shared" si="13"/>
        <v>1850.0460938619985</v>
      </c>
      <c r="E247" s="43">
        <f t="shared" si="14"/>
        <v>634.93000932351174</v>
      </c>
      <c r="F247" s="43">
        <f t="shared" si="15"/>
        <v>-124403.06482278171</v>
      </c>
      <c r="G247" s="43"/>
    </row>
    <row r="248" spans="1:7" hidden="1" x14ac:dyDescent="0.75">
      <c r="A248" s="42">
        <v>237</v>
      </c>
      <c r="B248" s="43">
        <f t="shared" si="12"/>
        <v>1342.0540575303476</v>
      </c>
      <c r="C248" s="43">
        <f>$F247*$B$4/$E$3</f>
        <v>-518.34610342825715</v>
      </c>
      <c r="D248" s="43">
        <f t="shared" si="13"/>
        <v>1860.4001609586048</v>
      </c>
      <c r="E248" s="43">
        <f t="shared" si="14"/>
        <v>634.93000932351174</v>
      </c>
      <c r="F248" s="43">
        <f t="shared" si="15"/>
        <v>-126898.39499306383</v>
      </c>
      <c r="G248" s="43"/>
    </row>
    <row r="249" spans="1:7" hidden="1" x14ac:dyDescent="0.75">
      <c r="A249" s="42">
        <v>238</v>
      </c>
      <c r="B249" s="43">
        <f t="shared" si="12"/>
        <v>1342.0540575303476</v>
      </c>
      <c r="C249" s="43">
        <f>$F248*$B$4/$E$3</f>
        <v>-528.74331247109933</v>
      </c>
      <c r="D249" s="43">
        <f t="shared" si="13"/>
        <v>1870.7973700014468</v>
      </c>
      <c r="E249" s="43">
        <f t="shared" si="14"/>
        <v>634.93000932351174</v>
      </c>
      <c r="F249" s="43">
        <f t="shared" si="15"/>
        <v>-129404.12237238878</v>
      </c>
      <c r="G249" s="43"/>
    </row>
    <row r="250" spans="1:7" hidden="1" x14ac:dyDescent="0.75">
      <c r="A250" s="42">
        <v>239</v>
      </c>
      <c r="B250" s="43">
        <f t="shared" si="12"/>
        <v>1342.0540575303476</v>
      </c>
      <c r="C250" s="43">
        <f>$F249*$B$4/$E$3</f>
        <v>-539.1838432182866</v>
      </c>
      <c r="D250" s="43">
        <f t="shared" si="13"/>
        <v>1881.2379007486343</v>
      </c>
      <c r="E250" s="43">
        <f t="shared" si="14"/>
        <v>634.93000932351174</v>
      </c>
      <c r="F250" s="43">
        <f t="shared" si="15"/>
        <v>-131920.29028246095</v>
      </c>
      <c r="G250" s="43"/>
    </row>
    <row r="251" spans="1:7" hidden="1" x14ac:dyDescent="0.75">
      <c r="A251" s="42">
        <v>240</v>
      </c>
      <c r="B251" s="43">
        <f t="shared" si="12"/>
        <v>1342.0540575303476</v>
      </c>
      <c r="C251" s="43">
        <f>$F250*$B$4/$E$3</f>
        <v>-549.66787617692069</v>
      </c>
      <c r="D251" s="43">
        <f t="shared" si="13"/>
        <v>1891.7219337072684</v>
      </c>
      <c r="E251" s="43">
        <f t="shared" si="14"/>
        <v>634.93000932351174</v>
      </c>
      <c r="F251" s="43">
        <f t="shared" si="15"/>
        <v>-134446.94222549174</v>
      </c>
      <c r="G251" s="43"/>
    </row>
    <row r="252" spans="1:7" hidden="1" x14ac:dyDescent="0.75">
      <c r="A252" s="42">
        <v>241</v>
      </c>
      <c r="B252" s="43">
        <f t="shared" si="12"/>
        <v>1342.0540575303476</v>
      </c>
      <c r="C252" s="43">
        <f>$F251*$B$4/$E$3</f>
        <v>-560.19559260621565</v>
      </c>
      <c r="D252" s="43">
        <f t="shared" si="13"/>
        <v>1902.2496501365631</v>
      </c>
      <c r="E252" s="43">
        <f t="shared" si="14"/>
        <v>634.93000932351174</v>
      </c>
      <c r="F252" s="43">
        <f t="shared" si="15"/>
        <v>-136984.12188495183</v>
      </c>
      <c r="G252" s="43"/>
    </row>
    <row r="253" spans="1:7" hidden="1" x14ac:dyDescent="0.75">
      <c r="A253" s="42">
        <v>242</v>
      </c>
      <c r="B253" s="43">
        <f t="shared" si="12"/>
        <v>1342.0540575303476</v>
      </c>
      <c r="C253" s="43">
        <f>$F252*$B$4/$E$3</f>
        <v>-570.76717452063269</v>
      </c>
      <c r="D253" s="43">
        <f t="shared" si="13"/>
        <v>1912.8212320509801</v>
      </c>
      <c r="E253" s="43">
        <f t="shared" si="14"/>
        <v>634.93000932351174</v>
      </c>
      <c r="F253" s="43">
        <f t="shared" si="15"/>
        <v>-139531.87312632633</v>
      </c>
      <c r="G253" s="43"/>
    </row>
    <row r="254" spans="1:7" hidden="1" x14ac:dyDescent="0.75">
      <c r="A254" s="42">
        <v>243</v>
      </c>
      <c r="B254" s="43">
        <f t="shared" si="12"/>
        <v>1342.0540575303476</v>
      </c>
      <c r="C254" s="43">
        <f>$F253*$B$4/$E$3</f>
        <v>-581.3828046930264</v>
      </c>
      <c r="D254" s="43">
        <f t="shared" si="13"/>
        <v>1923.436862223374</v>
      </c>
      <c r="E254" s="43">
        <f t="shared" si="14"/>
        <v>634.93000932351174</v>
      </c>
      <c r="F254" s="43">
        <f t="shared" si="15"/>
        <v>-142090.23999787323</v>
      </c>
      <c r="G254" s="43"/>
    </row>
    <row r="255" spans="1:7" hidden="1" x14ac:dyDescent="0.75">
      <c r="A255" s="42">
        <v>244</v>
      </c>
      <c r="B255" s="43">
        <f t="shared" si="12"/>
        <v>1342.0540575303476</v>
      </c>
      <c r="C255" s="43">
        <f>$F254*$B$4/$E$3</f>
        <v>-592.04266665780517</v>
      </c>
      <c r="D255" s="43">
        <f t="shared" si="13"/>
        <v>1934.0967241881526</v>
      </c>
      <c r="E255" s="43">
        <f t="shared" si="14"/>
        <v>634.93000932351174</v>
      </c>
      <c r="F255" s="43">
        <f t="shared" si="15"/>
        <v>-144659.26673138491</v>
      </c>
      <c r="G255" s="43"/>
    </row>
    <row r="256" spans="1:7" hidden="1" x14ac:dyDescent="0.75">
      <c r="A256" s="42">
        <v>245</v>
      </c>
      <c r="B256" s="43">
        <f t="shared" si="12"/>
        <v>1342.0540575303476</v>
      </c>
      <c r="C256" s="43">
        <f>$F255*$B$4/$E$3</f>
        <v>-602.74694471410385</v>
      </c>
      <c r="D256" s="43">
        <f t="shared" si="13"/>
        <v>1944.8010022444514</v>
      </c>
      <c r="E256" s="43">
        <f t="shared" si="14"/>
        <v>634.93000932351174</v>
      </c>
      <c r="F256" s="43">
        <f t="shared" si="15"/>
        <v>-147238.9977429529</v>
      </c>
      <c r="G256" s="43"/>
    </row>
    <row r="257" spans="1:7" hidden="1" x14ac:dyDescent="0.75">
      <c r="A257" s="42">
        <v>246</v>
      </c>
      <c r="B257" s="43">
        <f t="shared" si="12"/>
        <v>1342.0540575303476</v>
      </c>
      <c r="C257" s="43">
        <f>$F256*$B$4/$E$3</f>
        <v>-613.49582392897048</v>
      </c>
      <c r="D257" s="43">
        <f t="shared" si="13"/>
        <v>1955.5498814593179</v>
      </c>
      <c r="E257" s="43">
        <f t="shared" si="14"/>
        <v>634.93000932351174</v>
      </c>
      <c r="F257" s="43">
        <f t="shared" si="15"/>
        <v>-149829.47763373575</v>
      </c>
      <c r="G257" s="43"/>
    </row>
    <row r="258" spans="1:7" hidden="1" x14ac:dyDescent="0.75">
      <c r="A258" s="42">
        <v>247</v>
      </c>
      <c r="B258" s="43">
        <f t="shared" si="12"/>
        <v>1342.0540575303476</v>
      </c>
      <c r="C258" s="43">
        <f>$F257*$B$4/$E$3</f>
        <v>-624.28949014056559</v>
      </c>
      <c r="D258" s="43">
        <f t="shared" si="13"/>
        <v>1966.3435476709133</v>
      </c>
      <c r="E258" s="43">
        <f t="shared" si="14"/>
        <v>634.93000932351174</v>
      </c>
      <c r="F258" s="43">
        <f t="shared" si="15"/>
        <v>-152430.7511907302</v>
      </c>
      <c r="G258" s="43"/>
    </row>
    <row r="259" spans="1:7" hidden="1" x14ac:dyDescent="0.75">
      <c r="A259" s="42">
        <v>248</v>
      </c>
      <c r="B259" s="43">
        <f t="shared" si="12"/>
        <v>1342.0540575303476</v>
      </c>
      <c r="C259" s="43">
        <f>$F258*$B$4/$E$3</f>
        <v>-635.12812996137586</v>
      </c>
      <c r="D259" s="43">
        <f t="shared" si="13"/>
        <v>1977.1821874917234</v>
      </c>
      <c r="E259" s="43">
        <f t="shared" si="14"/>
        <v>634.93000932351174</v>
      </c>
      <c r="F259" s="43">
        <f t="shared" si="15"/>
        <v>-155042.86338754545</v>
      </c>
      <c r="G259" s="43"/>
    </row>
    <row r="260" spans="1:7" hidden="1" x14ac:dyDescent="0.75">
      <c r="A260" s="42">
        <v>249</v>
      </c>
      <c r="B260" s="43">
        <f t="shared" si="12"/>
        <v>1342.0540575303476</v>
      </c>
      <c r="C260" s="43">
        <f>$F259*$B$4/$E$3</f>
        <v>-646.01193078143945</v>
      </c>
      <c r="D260" s="43">
        <f t="shared" si="13"/>
        <v>1988.0659883117869</v>
      </c>
      <c r="E260" s="43">
        <f t="shared" si="14"/>
        <v>634.93000932351174</v>
      </c>
      <c r="F260" s="43">
        <f t="shared" si="15"/>
        <v>-157665.85938518075</v>
      </c>
      <c r="G260" s="43"/>
    </row>
    <row r="261" spans="1:7" hidden="1" x14ac:dyDescent="0.75">
      <c r="A261" s="42">
        <v>250</v>
      </c>
      <c r="B261" s="43">
        <f t="shared" si="12"/>
        <v>1342.0540575303476</v>
      </c>
      <c r="C261" s="43">
        <f>$F260*$B$4/$E$3</f>
        <v>-656.94108077158648</v>
      </c>
      <c r="D261" s="43">
        <f t="shared" si="13"/>
        <v>1998.995138301934</v>
      </c>
      <c r="E261" s="43">
        <f t="shared" si="14"/>
        <v>634.93000932351174</v>
      </c>
      <c r="F261" s="43">
        <f t="shared" si="15"/>
        <v>-160299.7845328062</v>
      </c>
      <c r="G261" s="43"/>
    </row>
    <row r="262" spans="1:7" hidden="1" x14ac:dyDescent="0.75">
      <c r="A262" s="42">
        <v>251</v>
      </c>
      <c r="B262" s="43">
        <f t="shared" si="12"/>
        <v>1342.0540575303476</v>
      </c>
      <c r="C262" s="43">
        <f>$F261*$B$4/$E$3</f>
        <v>-667.91576888669249</v>
      </c>
      <c r="D262" s="43">
        <f t="shared" si="13"/>
        <v>2009.9698264170402</v>
      </c>
      <c r="E262" s="43">
        <f t="shared" si="14"/>
        <v>634.93000932351174</v>
      </c>
      <c r="F262" s="43">
        <f t="shared" si="15"/>
        <v>-162944.68436854676</v>
      </c>
      <c r="G262" s="43"/>
    </row>
    <row r="263" spans="1:7" hidden="1" x14ac:dyDescent="0.75">
      <c r="A263" s="42">
        <v>252</v>
      </c>
      <c r="B263" s="43">
        <f t="shared" si="12"/>
        <v>1342.0540575303476</v>
      </c>
      <c r="C263" s="43">
        <f>$F262*$B$4/$E$3</f>
        <v>-678.93618486894491</v>
      </c>
      <c r="D263" s="43">
        <f t="shared" si="13"/>
        <v>2020.9902423992926</v>
      </c>
      <c r="E263" s="43">
        <f t="shared" si="14"/>
        <v>634.93000932351174</v>
      </c>
      <c r="F263" s="43">
        <f t="shared" si="15"/>
        <v>-165600.60462026959</v>
      </c>
      <c r="G263" s="43"/>
    </row>
    <row r="264" spans="1:7" hidden="1" x14ac:dyDescent="0.75">
      <c r="A264" s="42">
        <v>253</v>
      </c>
      <c r="B264" s="43">
        <f t="shared" si="12"/>
        <v>1342.0540575303476</v>
      </c>
      <c r="C264" s="43">
        <f>$F263*$B$4/$E$3</f>
        <v>-690.00251925112332</v>
      </c>
      <c r="D264" s="43">
        <f t="shared" si="13"/>
        <v>2032.056576781471</v>
      </c>
      <c r="E264" s="43">
        <f t="shared" si="14"/>
        <v>634.93000932351174</v>
      </c>
      <c r="F264" s="43">
        <f t="shared" si="15"/>
        <v>-168267.59120637458</v>
      </c>
      <c r="G264" s="43"/>
    </row>
    <row r="265" spans="1:7" hidden="1" x14ac:dyDescent="0.75">
      <c r="A265" s="42">
        <v>254</v>
      </c>
      <c r="B265" s="43">
        <f t="shared" si="12"/>
        <v>1342.0540575303476</v>
      </c>
      <c r="C265" s="43">
        <f>$F264*$B$4/$E$3</f>
        <v>-701.1149633598942</v>
      </c>
      <c r="D265" s="43">
        <f t="shared" si="13"/>
        <v>2043.1690208902419</v>
      </c>
      <c r="E265" s="43">
        <f t="shared" si="14"/>
        <v>634.93000932351174</v>
      </c>
      <c r="F265" s="43">
        <f t="shared" si="15"/>
        <v>-170945.69023658833</v>
      </c>
      <c r="G265" s="43"/>
    </row>
    <row r="266" spans="1:7" hidden="1" x14ac:dyDescent="0.75">
      <c r="A266" s="42">
        <v>255</v>
      </c>
      <c r="B266" s="43">
        <f t="shared" si="12"/>
        <v>1342.0540575303476</v>
      </c>
      <c r="C266" s="43">
        <f>$F265*$B$4/$E$3</f>
        <v>-712.2737093191181</v>
      </c>
      <c r="D266" s="43">
        <f t="shared" si="13"/>
        <v>2054.3277668494657</v>
      </c>
      <c r="E266" s="43">
        <f t="shared" si="14"/>
        <v>634.93000932351174</v>
      </c>
      <c r="F266" s="43">
        <f t="shared" si="15"/>
        <v>-173634.94801276131</v>
      </c>
      <c r="G266" s="43"/>
    </row>
    <row r="267" spans="1:7" hidden="1" x14ac:dyDescent="0.75">
      <c r="A267" s="42">
        <v>256</v>
      </c>
      <c r="B267" s="43">
        <f t="shared" si="12"/>
        <v>1342.0540575303476</v>
      </c>
      <c r="C267" s="43">
        <f>$F266*$B$4/$E$3</f>
        <v>-723.47895005317207</v>
      </c>
      <c r="D267" s="43">
        <f t="shared" si="13"/>
        <v>2065.5330075835195</v>
      </c>
      <c r="E267" s="43">
        <f t="shared" si="14"/>
        <v>634.93000932351174</v>
      </c>
      <c r="F267" s="43">
        <f t="shared" si="15"/>
        <v>-176335.41102966835</v>
      </c>
      <c r="G267" s="43"/>
    </row>
    <row r="268" spans="1:7" hidden="1" x14ac:dyDescent="0.75">
      <c r="A268" s="42">
        <v>257</v>
      </c>
      <c r="B268" s="43">
        <f t="shared" si="12"/>
        <v>1342.0540575303476</v>
      </c>
      <c r="C268" s="43">
        <f>$F267*$B$4/$E$3</f>
        <v>-734.73087929028486</v>
      </c>
      <c r="D268" s="43">
        <f t="shared" si="13"/>
        <v>2076.7849368206325</v>
      </c>
      <c r="E268" s="43">
        <f t="shared" si="14"/>
        <v>634.93000932351174</v>
      </c>
      <c r="F268" s="43">
        <f t="shared" si="15"/>
        <v>-179047.12597581249</v>
      </c>
      <c r="G268" s="43"/>
    </row>
    <row r="269" spans="1:7" hidden="1" x14ac:dyDescent="0.75">
      <c r="A269" s="42">
        <v>258</v>
      </c>
      <c r="B269" s="43">
        <f t="shared" ref="B269:B332" si="16">$B$7</f>
        <v>1342.0540575303476</v>
      </c>
      <c r="C269" s="43">
        <f>$F268*$B$4/$E$3</f>
        <v>-746.0296915658854</v>
      </c>
      <c r="D269" s="43">
        <f t="shared" si="13"/>
        <v>2088.0837490962331</v>
      </c>
      <c r="E269" s="43">
        <f t="shared" si="14"/>
        <v>634.93000932351174</v>
      </c>
      <c r="F269" s="43">
        <f t="shared" si="15"/>
        <v>-181770.13973423225</v>
      </c>
      <c r="G269" s="43"/>
    </row>
    <row r="270" spans="1:7" hidden="1" x14ac:dyDescent="0.75">
      <c r="A270" s="42">
        <v>259</v>
      </c>
      <c r="B270" s="43">
        <f t="shared" si="16"/>
        <v>1342.0540575303476</v>
      </c>
      <c r="C270" s="43">
        <f>$F269*$B$4/$E$3</f>
        <v>-757.37558222596772</v>
      </c>
      <c r="D270" s="43">
        <f t="shared" ref="D270:D333" si="17">$B270-C270</f>
        <v>2099.4296397563153</v>
      </c>
      <c r="E270" s="43">
        <f t="shared" ref="E270:E333" si="18">$E$7</f>
        <v>634.93000932351174</v>
      </c>
      <c r="F270" s="43">
        <f t="shared" ref="F270:F333" si="19">F269-D270-$E$7</f>
        <v>-184504.49938331207</v>
      </c>
      <c r="G270" s="43"/>
    </row>
    <row r="271" spans="1:7" hidden="1" x14ac:dyDescent="0.75">
      <c r="A271" s="42">
        <v>260</v>
      </c>
      <c r="B271" s="43">
        <f t="shared" si="16"/>
        <v>1342.0540575303476</v>
      </c>
      <c r="C271" s="43">
        <f>$F270*$B$4/$E$3</f>
        <v>-768.76874743046699</v>
      </c>
      <c r="D271" s="43">
        <f t="shared" si="17"/>
        <v>2110.8228049608147</v>
      </c>
      <c r="E271" s="43">
        <f t="shared" si="18"/>
        <v>634.93000932351174</v>
      </c>
      <c r="F271" s="43">
        <f t="shared" si="19"/>
        <v>-187250.25219759639</v>
      </c>
      <c r="G271" s="43"/>
    </row>
    <row r="272" spans="1:7" hidden="1" x14ac:dyDescent="0.75">
      <c r="A272" s="42">
        <v>261</v>
      </c>
      <c r="B272" s="43">
        <f t="shared" si="16"/>
        <v>1342.0540575303476</v>
      </c>
      <c r="C272" s="43">
        <f>$F271*$B$4/$E$3</f>
        <v>-780.20938415665159</v>
      </c>
      <c r="D272" s="43">
        <f t="shared" si="17"/>
        <v>2122.2634416869992</v>
      </c>
      <c r="E272" s="43">
        <f t="shared" si="18"/>
        <v>634.93000932351174</v>
      </c>
      <c r="F272" s="43">
        <f t="shared" si="19"/>
        <v>-190007.44564860692</v>
      </c>
      <c r="G272" s="43"/>
    </row>
    <row r="273" spans="1:7" hidden="1" x14ac:dyDescent="0.75">
      <c r="A273" s="42">
        <v>262</v>
      </c>
      <c r="B273" s="43">
        <f t="shared" si="16"/>
        <v>1342.0540575303476</v>
      </c>
      <c r="C273" s="43">
        <f>$F272*$B$4/$E$3</f>
        <v>-791.69769020252886</v>
      </c>
      <c r="D273" s="43">
        <f t="shared" si="17"/>
        <v>2133.7517477328765</v>
      </c>
      <c r="E273" s="43">
        <f t="shared" si="18"/>
        <v>634.93000932351174</v>
      </c>
      <c r="F273" s="43">
        <f t="shared" si="19"/>
        <v>-192776.12740566331</v>
      </c>
      <c r="G273" s="43"/>
    </row>
    <row r="274" spans="1:7" hidden="1" x14ac:dyDescent="0.75">
      <c r="A274" s="42">
        <v>263</v>
      </c>
      <c r="B274" s="43">
        <f t="shared" si="16"/>
        <v>1342.0540575303476</v>
      </c>
      <c r="C274" s="43">
        <f>$F273*$B$4/$E$3</f>
        <v>-803.23386419026383</v>
      </c>
      <c r="D274" s="43">
        <f t="shared" si="17"/>
        <v>2145.2879217206114</v>
      </c>
      <c r="E274" s="43">
        <f t="shared" si="18"/>
        <v>634.93000932351174</v>
      </c>
      <c r="F274" s="43">
        <f t="shared" si="19"/>
        <v>-195556.34533670745</v>
      </c>
      <c r="G274" s="43"/>
    </row>
    <row r="275" spans="1:7" hidden="1" x14ac:dyDescent="0.75">
      <c r="A275" s="42">
        <v>264</v>
      </c>
      <c r="B275" s="43">
        <f t="shared" si="16"/>
        <v>1342.0540575303476</v>
      </c>
      <c r="C275" s="43">
        <f>$F274*$B$4/$E$3</f>
        <v>-814.81810556961443</v>
      </c>
      <c r="D275" s="43">
        <f t="shared" si="17"/>
        <v>2156.8721630999621</v>
      </c>
      <c r="E275" s="43">
        <f t="shared" si="18"/>
        <v>634.93000932351174</v>
      </c>
      <c r="F275" s="43">
        <f t="shared" si="19"/>
        <v>-198348.14750913094</v>
      </c>
      <c r="G275" s="43"/>
    </row>
    <row r="276" spans="1:7" hidden="1" x14ac:dyDescent="0.75">
      <c r="A276" s="42">
        <v>265</v>
      </c>
      <c r="B276" s="43">
        <f t="shared" si="16"/>
        <v>1342.0540575303476</v>
      </c>
      <c r="C276" s="43">
        <f>$F275*$B$4/$E$3</f>
        <v>-826.45061462137892</v>
      </c>
      <c r="D276" s="43">
        <f t="shared" si="17"/>
        <v>2168.5046721517265</v>
      </c>
      <c r="E276" s="43">
        <f t="shared" si="18"/>
        <v>634.93000932351174</v>
      </c>
      <c r="F276" s="43">
        <f t="shared" si="19"/>
        <v>-201151.58219060619</v>
      </c>
      <c r="G276" s="43"/>
    </row>
    <row r="277" spans="1:7" hidden="1" x14ac:dyDescent="0.75">
      <c r="A277" s="42">
        <v>266</v>
      </c>
      <c r="B277" s="43">
        <f t="shared" si="16"/>
        <v>1342.0540575303476</v>
      </c>
      <c r="C277" s="43">
        <f>$F276*$B$4/$E$3</f>
        <v>-838.13159246085922</v>
      </c>
      <c r="D277" s="43">
        <f t="shared" si="17"/>
        <v>2180.1856499912069</v>
      </c>
      <c r="E277" s="43">
        <f t="shared" si="18"/>
        <v>634.93000932351174</v>
      </c>
      <c r="F277" s="43">
        <f t="shared" si="19"/>
        <v>-203966.69784992092</v>
      </c>
      <c r="G277" s="43"/>
    </row>
    <row r="278" spans="1:7" hidden="1" x14ac:dyDescent="0.75">
      <c r="A278" s="42">
        <v>267</v>
      </c>
      <c r="B278" s="43">
        <f t="shared" si="16"/>
        <v>1342.0540575303476</v>
      </c>
      <c r="C278" s="43">
        <f>$F277*$B$4/$E$3</f>
        <v>-849.86124104133717</v>
      </c>
      <c r="D278" s="43">
        <f t="shared" si="17"/>
        <v>2191.9152985716846</v>
      </c>
      <c r="E278" s="43">
        <f t="shared" si="18"/>
        <v>634.93000932351174</v>
      </c>
      <c r="F278" s="43">
        <f t="shared" si="19"/>
        <v>-206793.54315781614</v>
      </c>
      <c r="G278" s="43"/>
    </row>
    <row r="279" spans="1:7" hidden="1" x14ac:dyDescent="0.75">
      <c r="A279" s="42">
        <v>268</v>
      </c>
      <c r="B279" s="43">
        <f t="shared" si="16"/>
        <v>1342.0540575303476</v>
      </c>
      <c r="C279" s="43">
        <f>$F278*$B$4/$E$3</f>
        <v>-861.63976315756736</v>
      </c>
      <c r="D279" s="43">
        <f t="shared" si="17"/>
        <v>2203.6938206879149</v>
      </c>
      <c r="E279" s="43">
        <f t="shared" si="18"/>
        <v>634.93000932351174</v>
      </c>
      <c r="F279" s="43">
        <f t="shared" si="19"/>
        <v>-209632.16698782757</v>
      </c>
      <c r="G279" s="43"/>
    </row>
    <row r="280" spans="1:7" hidden="1" x14ac:dyDescent="0.75">
      <c r="A280" s="42">
        <v>269</v>
      </c>
      <c r="B280" s="43">
        <f t="shared" si="16"/>
        <v>1342.0540575303476</v>
      </c>
      <c r="C280" s="43">
        <f>$F279*$B$4/$E$3</f>
        <v>-873.46736244928161</v>
      </c>
      <c r="D280" s="43">
        <f t="shared" si="17"/>
        <v>2215.5214199796292</v>
      </c>
      <c r="E280" s="43">
        <f t="shared" si="18"/>
        <v>634.93000932351174</v>
      </c>
      <c r="F280" s="43">
        <f t="shared" si="19"/>
        <v>-212482.61841713072</v>
      </c>
      <c r="G280" s="43"/>
    </row>
    <row r="281" spans="1:7" hidden="1" x14ac:dyDescent="0.75">
      <c r="A281" s="42">
        <v>270</v>
      </c>
      <c r="B281" s="43">
        <f t="shared" si="16"/>
        <v>1342.0540575303476</v>
      </c>
      <c r="C281" s="43">
        <f>$F280*$B$4/$E$3</f>
        <v>-885.34424340471139</v>
      </c>
      <c r="D281" s="43">
        <f t="shared" si="17"/>
        <v>2227.3983009350591</v>
      </c>
      <c r="E281" s="43">
        <f t="shared" si="18"/>
        <v>634.93000932351174</v>
      </c>
      <c r="F281" s="43">
        <f t="shared" si="19"/>
        <v>-215344.9467273893</v>
      </c>
      <c r="G281" s="43"/>
    </row>
    <row r="282" spans="1:7" hidden="1" x14ac:dyDescent="0.75">
      <c r="A282" s="42">
        <v>271</v>
      </c>
      <c r="B282" s="43">
        <f t="shared" si="16"/>
        <v>1342.0540575303476</v>
      </c>
      <c r="C282" s="43">
        <f>$F281*$B$4/$E$3</f>
        <v>-897.27061136412215</v>
      </c>
      <c r="D282" s="43">
        <f t="shared" si="17"/>
        <v>2239.3246688944696</v>
      </c>
      <c r="E282" s="43">
        <f t="shared" si="18"/>
        <v>634.93000932351174</v>
      </c>
      <c r="F282" s="43">
        <f t="shared" si="19"/>
        <v>-218219.20140560728</v>
      </c>
      <c r="G282" s="43"/>
    </row>
    <row r="283" spans="1:7" hidden="1" x14ac:dyDescent="0.75">
      <c r="A283" s="42">
        <v>272</v>
      </c>
      <c r="B283" s="43">
        <f t="shared" si="16"/>
        <v>1342.0540575303476</v>
      </c>
      <c r="C283" s="43">
        <f>$F282*$B$4/$E$3</f>
        <v>-909.24667252336383</v>
      </c>
      <c r="D283" s="43">
        <f t="shared" si="17"/>
        <v>2251.3007300537115</v>
      </c>
      <c r="E283" s="43">
        <f t="shared" si="18"/>
        <v>634.93000932351174</v>
      </c>
      <c r="F283" s="43">
        <f t="shared" si="19"/>
        <v>-221105.43214498452</v>
      </c>
      <c r="G283" s="43"/>
    </row>
    <row r="284" spans="1:7" hidden="1" x14ac:dyDescent="0.75">
      <c r="A284" s="42">
        <v>273</v>
      </c>
      <c r="B284" s="43">
        <f t="shared" si="16"/>
        <v>1342.0540575303476</v>
      </c>
      <c r="C284" s="43">
        <f>$F283*$B$4/$E$3</f>
        <v>-921.27263393743544</v>
      </c>
      <c r="D284" s="43">
        <f t="shared" si="17"/>
        <v>2263.3266914677829</v>
      </c>
      <c r="E284" s="43">
        <f t="shared" si="18"/>
        <v>634.93000932351174</v>
      </c>
      <c r="F284" s="43">
        <f t="shared" si="19"/>
        <v>-224003.68884577582</v>
      </c>
      <c r="G284" s="43"/>
    </row>
    <row r="285" spans="1:7" hidden="1" x14ac:dyDescent="0.75">
      <c r="A285" s="42">
        <v>274</v>
      </c>
      <c r="B285" s="43">
        <f t="shared" si="16"/>
        <v>1342.0540575303476</v>
      </c>
      <c r="C285" s="43">
        <f>$F284*$B$4/$E$3</f>
        <v>-933.34870352406597</v>
      </c>
      <c r="D285" s="43">
        <f t="shared" si="17"/>
        <v>2275.4027610544135</v>
      </c>
      <c r="E285" s="43">
        <f t="shared" si="18"/>
        <v>634.93000932351174</v>
      </c>
      <c r="F285" s="43">
        <f t="shared" si="19"/>
        <v>-226914.02161615374</v>
      </c>
      <c r="G285" s="43"/>
    </row>
    <row r="286" spans="1:7" hidden="1" x14ac:dyDescent="0.75">
      <c r="A286" s="42">
        <v>275</v>
      </c>
      <c r="B286" s="43">
        <f t="shared" si="16"/>
        <v>1342.0540575303476</v>
      </c>
      <c r="C286" s="43">
        <f>$F285*$B$4/$E$3</f>
        <v>-945.47509006730741</v>
      </c>
      <c r="D286" s="43">
        <f t="shared" si="17"/>
        <v>2287.5291475976551</v>
      </c>
      <c r="E286" s="43">
        <f t="shared" si="18"/>
        <v>634.93000932351174</v>
      </c>
      <c r="F286" s="43">
        <f t="shared" si="19"/>
        <v>-229836.4807730749</v>
      </c>
      <c r="G286" s="43"/>
    </row>
    <row r="287" spans="1:7" hidden="1" x14ac:dyDescent="0.75">
      <c r="A287" s="42">
        <v>276</v>
      </c>
      <c r="B287" s="43">
        <f t="shared" si="16"/>
        <v>1342.0540575303476</v>
      </c>
      <c r="C287" s="43">
        <f>$F286*$B$4/$E$3</f>
        <v>-957.65200322114549</v>
      </c>
      <c r="D287" s="43">
        <f t="shared" si="17"/>
        <v>2299.7060607514932</v>
      </c>
      <c r="E287" s="43">
        <f t="shared" si="18"/>
        <v>634.93000932351174</v>
      </c>
      <c r="F287" s="43">
        <f t="shared" si="19"/>
        <v>-232771.11684314991</v>
      </c>
      <c r="G287" s="43"/>
    </row>
    <row r="288" spans="1:7" hidden="1" x14ac:dyDescent="0.75">
      <c r="A288" s="42">
        <v>277</v>
      </c>
      <c r="B288" s="43">
        <f t="shared" si="16"/>
        <v>1342.0540575303476</v>
      </c>
      <c r="C288" s="43">
        <f>$F287*$B$4/$E$3</f>
        <v>-969.87965351312471</v>
      </c>
      <c r="D288" s="43">
        <f t="shared" si="17"/>
        <v>2311.9337110434722</v>
      </c>
      <c r="E288" s="43">
        <f t="shared" si="18"/>
        <v>634.93000932351174</v>
      </c>
      <c r="F288" s="43">
        <f t="shared" si="19"/>
        <v>-235717.9805635169</v>
      </c>
      <c r="G288" s="43"/>
    </row>
    <row r="289" spans="1:7" hidden="1" x14ac:dyDescent="0.75">
      <c r="A289" s="42">
        <v>278</v>
      </c>
      <c r="B289" s="43">
        <f t="shared" si="16"/>
        <v>1342.0540575303476</v>
      </c>
      <c r="C289" s="43">
        <f>$F288*$B$4/$E$3</f>
        <v>-982.15825234798706</v>
      </c>
      <c r="D289" s="43">
        <f t="shared" si="17"/>
        <v>2324.2123098783345</v>
      </c>
      <c r="E289" s="43">
        <f t="shared" si="18"/>
        <v>634.93000932351174</v>
      </c>
      <c r="F289" s="43">
        <f t="shared" si="19"/>
        <v>-238677.12288271877</v>
      </c>
      <c r="G289" s="43"/>
    </row>
    <row r="290" spans="1:7" hidden="1" x14ac:dyDescent="0.75">
      <c r="A290" s="42">
        <v>279</v>
      </c>
      <c r="B290" s="43">
        <f t="shared" si="16"/>
        <v>1342.0540575303476</v>
      </c>
      <c r="C290" s="43">
        <f>$F289*$B$4/$E$3</f>
        <v>-994.48801201132835</v>
      </c>
      <c r="D290" s="43">
        <f t="shared" si="17"/>
        <v>2336.542069541676</v>
      </c>
      <c r="E290" s="43">
        <f t="shared" si="18"/>
        <v>634.93000932351174</v>
      </c>
      <c r="F290" s="43">
        <f t="shared" si="19"/>
        <v>-241648.59496158396</v>
      </c>
      <c r="G290" s="43"/>
    </row>
    <row r="291" spans="1:7" hidden="1" x14ac:dyDescent="0.75">
      <c r="A291" s="42">
        <v>280</v>
      </c>
      <c r="B291" s="43">
        <f t="shared" si="16"/>
        <v>1342.0540575303476</v>
      </c>
      <c r="C291" s="43">
        <f>$F290*$B$4/$E$3</f>
        <v>-1006.8691456732666</v>
      </c>
      <c r="D291" s="43">
        <f t="shared" si="17"/>
        <v>2348.9232032036143</v>
      </c>
      <c r="E291" s="43">
        <f t="shared" si="18"/>
        <v>634.93000932351174</v>
      </c>
      <c r="F291" s="43">
        <f t="shared" si="19"/>
        <v>-244632.44817411111</v>
      </c>
      <c r="G291" s="43"/>
    </row>
    <row r="292" spans="1:7" hidden="1" x14ac:dyDescent="0.75">
      <c r="A292" s="42">
        <v>281</v>
      </c>
      <c r="B292" s="43">
        <f t="shared" si="16"/>
        <v>1342.0540575303476</v>
      </c>
      <c r="C292" s="43">
        <f>$F291*$B$4/$E$3</f>
        <v>-1019.3018673921297</v>
      </c>
      <c r="D292" s="43">
        <f t="shared" si="17"/>
        <v>2361.3559249224772</v>
      </c>
      <c r="E292" s="43">
        <f t="shared" si="18"/>
        <v>634.93000932351174</v>
      </c>
      <c r="F292" s="43">
        <f t="shared" si="19"/>
        <v>-247628.73410835711</v>
      </c>
      <c r="G292" s="43"/>
    </row>
    <row r="293" spans="1:7" hidden="1" x14ac:dyDescent="0.75">
      <c r="A293" s="42">
        <v>282</v>
      </c>
      <c r="B293" s="43">
        <f t="shared" si="16"/>
        <v>1342.0540575303476</v>
      </c>
      <c r="C293" s="43">
        <f>$F292*$B$4/$E$3</f>
        <v>-1031.7863921181547</v>
      </c>
      <c r="D293" s="43">
        <f t="shared" si="17"/>
        <v>2373.8404496485023</v>
      </c>
      <c r="E293" s="43">
        <f t="shared" si="18"/>
        <v>634.93000932351174</v>
      </c>
      <c r="F293" s="43">
        <f t="shared" si="19"/>
        <v>-250637.50456732913</v>
      </c>
      <c r="G293" s="43"/>
    </row>
    <row r="294" spans="1:7" hidden="1" x14ac:dyDescent="0.75">
      <c r="A294" s="42">
        <v>283</v>
      </c>
      <c r="B294" s="43">
        <f t="shared" si="16"/>
        <v>1342.0540575303476</v>
      </c>
      <c r="C294" s="43">
        <f>$F293*$B$4/$E$3</f>
        <v>-1044.3229356972049</v>
      </c>
      <c r="D294" s="43">
        <f t="shared" si="17"/>
        <v>2386.3769932275527</v>
      </c>
      <c r="E294" s="43">
        <f t="shared" si="18"/>
        <v>634.93000932351174</v>
      </c>
      <c r="F294" s="43">
        <f t="shared" si="19"/>
        <v>-253658.8115698802</v>
      </c>
      <c r="G294" s="43"/>
    </row>
    <row r="295" spans="1:7" hidden="1" x14ac:dyDescent="0.75">
      <c r="A295" s="42">
        <v>284</v>
      </c>
      <c r="B295" s="43">
        <f t="shared" si="16"/>
        <v>1342.0540575303476</v>
      </c>
      <c r="C295" s="43">
        <f>$F294*$B$4/$E$3</f>
        <v>-1056.9117148745008</v>
      </c>
      <c r="D295" s="43">
        <f t="shared" si="17"/>
        <v>2398.9657724048484</v>
      </c>
      <c r="E295" s="43">
        <f t="shared" si="18"/>
        <v>634.93000932351174</v>
      </c>
      <c r="F295" s="43">
        <f t="shared" si="19"/>
        <v>-256692.70735160858</v>
      </c>
      <c r="G295" s="43"/>
    </row>
    <row r="296" spans="1:7" hidden="1" x14ac:dyDescent="0.75">
      <c r="A296" s="42">
        <v>285</v>
      </c>
      <c r="B296" s="43">
        <f t="shared" si="16"/>
        <v>1342.0540575303476</v>
      </c>
      <c r="C296" s="43">
        <f>$F295*$B$4/$E$3</f>
        <v>-1069.5529472983692</v>
      </c>
      <c r="D296" s="43">
        <f t="shared" si="17"/>
        <v>2411.6070048287165</v>
      </c>
      <c r="E296" s="43">
        <f t="shared" si="18"/>
        <v>634.93000932351174</v>
      </c>
      <c r="F296" s="43">
        <f t="shared" si="19"/>
        <v>-259739.24436576082</v>
      </c>
      <c r="G296" s="43"/>
    </row>
    <row r="297" spans="1:7" hidden="1" x14ac:dyDescent="0.75">
      <c r="A297" s="42">
        <v>286</v>
      </c>
      <c r="B297" s="43">
        <f t="shared" si="16"/>
        <v>1342.0540575303476</v>
      </c>
      <c r="C297" s="43">
        <f>$F296*$B$4/$E$3</f>
        <v>-1082.2468515240034</v>
      </c>
      <c r="D297" s="43">
        <f t="shared" si="17"/>
        <v>2424.300909054351</v>
      </c>
      <c r="E297" s="43">
        <f t="shared" si="18"/>
        <v>634.93000932351174</v>
      </c>
      <c r="F297" s="43">
        <f t="shared" si="19"/>
        <v>-262798.47528413869</v>
      </c>
      <c r="G297" s="43"/>
    </row>
    <row r="298" spans="1:7" hidden="1" x14ac:dyDescent="0.75">
      <c r="A298" s="42">
        <v>287</v>
      </c>
      <c r="B298" s="43">
        <f t="shared" si="16"/>
        <v>1342.0540575303476</v>
      </c>
      <c r="C298" s="43">
        <f>$F297*$B$4/$E$3</f>
        <v>-1094.9936470172445</v>
      </c>
      <c r="D298" s="43">
        <f t="shared" si="17"/>
        <v>2437.0477045475918</v>
      </c>
      <c r="E298" s="43">
        <f t="shared" si="18"/>
        <v>634.93000932351174</v>
      </c>
      <c r="F298" s="43">
        <f t="shared" si="19"/>
        <v>-265870.4529980098</v>
      </c>
      <c r="G298" s="43"/>
    </row>
    <row r="299" spans="1:7" hidden="1" x14ac:dyDescent="0.75">
      <c r="A299" s="42">
        <v>288</v>
      </c>
      <c r="B299" s="43">
        <f t="shared" si="16"/>
        <v>1342.0540575303476</v>
      </c>
      <c r="C299" s="43">
        <f>$F298*$B$4/$E$3</f>
        <v>-1107.7935541583743</v>
      </c>
      <c r="D299" s="43">
        <f t="shared" si="17"/>
        <v>2449.8476116887218</v>
      </c>
      <c r="E299" s="43">
        <f t="shared" si="18"/>
        <v>634.93000932351174</v>
      </c>
      <c r="F299" s="43">
        <f t="shared" si="19"/>
        <v>-268955.23061902204</v>
      </c>
      <c r="G299" s="43"/>
    </row>
    <row r="300" spans="1:7" hidden="1" x14ac:dyDescent="0.75">
      <c r="A300" s="42">
        <v>289</v>
      </c>
      <c r="B300" s="43">
        <f t="shared" si="16"/>
        <v>1342.0540575303476</v>
      </c>
      <c r="C300" s="43">
        <f>$F299*$B$4/$E$3</f>
        <v>-1120.6467942459251</v>
      </c>
      <c r="D300" s="43">
        <f t="shared" si="17"/>
        <v>2462.7008517762724</v>
      </c>
      <c r="E300" s="43">
        <f t="shared" si="18"/>
        <v>634.93000932351174</v>
      </c>
      <c r="F300" s="43">
        <f t="shared" si="19"/>
        <v>-272052.86148012185</v>
      </c>
      <c r="G300" s="43"/>
    </row>
    <row r="301" spans="1:7" hidden="1" x14ac:dyDescent="0.75">
      <c r="A301" s="42">
        <v>290</v>
      </c>
      <c r="B301" s="43">
        <f t="shared" si="16"/>
        <v>1342.0540575303476</v>
      </c>
      <c r="C301" s="43">
        <f>$F300*$B$4/$E$3</f>
        <v>-1133.5535895005078</v>
      </c>
      <c r="D301" s="43">
        <f t="shared" si="17"/>
        <v>2475.6076470308553</v>
      </c>
      <c r="E301" s="43">
        <f t="shared" si="18"/>
        <v>634.93000932351174</v>
      </c>
      <c r="F301" s="43">
        <f t="shared" si="19"/>
        <v>-275163.39913647622</v>
      </c>
      <c r="G301" s="43"/>
    </row>
    <row r="302" spans="1:7" hidden="1" x14ac:dyDescent="0.75">
      <c r="A302" s="42">
        <v>291</v>
      </c>
      <c r="B302" s="43">
        <f t="shared" si="16"/>
        <v>1342.0540575303476</v>
      </c>
      <c r="C302" s="43">
        <f>$F301*$B$4/$E$3</f>
        <v>-1146.514163068651</v>
      </c>
      <c r="D302" s="43">
        <f t="shared" si="17"/>
        <v>2488.5682205989988</v>
      </c>
      <c r="E302" s="43">
        <f t="shared" si="18"/>
        <v>634.93000932351174</v>
      </c>
      <c r="F302" s="43">
        <f t="shared" si="19"/>
        <v>-278286.89736639871</v>
      </c>
      <c r="G302" s="43"/>
    </row>
    <row r="303" spans="1:7" hidden="1" x14ac:dyDescent="0.75">
      <c r="A303" s="42">
        <v>292</v>
      </c>
      <c r="B303" s="43">
        <f t="shared" si="16"/>
        <v>1342.0540575303476</v>
      </c>
      <c r="C303" s="43">
        <f>$F302*$B$4/$E$3</f>
        <v>-1159.5287390266615</v>
      </c>
      <c r="D303" s="43">
        <f t="shared" si="17"/>
        <v>2501.5827965570088</v>
      </c>
      <c r="E303" s="43">
        <f t="shared" si="18"/>
        <v>634.93000932351174</v>
      </c>
      <c r="F303" s="43">
        <f t="shared" si="19"/>
        <v>-281423.41017227923</v>
      </c>
      <c r="G303" s="43"/>
    </row>
    <row r="304" spans="1:7" hidden="1" x14ac:dyDescent="0.75">
      <c r="A304" s="42">
        <v>293</v>
      </c>
      <c r="B304" s="43">
        <f t="shared" si="16"/>
        <v>1342.0540575303476</v>
      </c>
      <c r="C304" s="43">
        <f>$F303*$B$4/$E$3</f>
        <v>-1172.5975423844968</v>
      </c>
      <c r="D304" s="43">
        <f t="shared" si="17"/>
        <v>2514.6515999148442</v>
      </c>
      <c r="E304" s="43">
        <f t="shared" si="18"/>
        <v>634.93000932351174</v>
      </c>
      <c r="F304" s="43">
        <f t="shared" si="19"/>
        <v>-284572.99178151757</v>
      </c>
      <c r="G304" s="43"/>
    </row>
    <row r="305" spans="1:7" hidden="1" x14ac:dyDescent="0.75">
      <c r="A305" s="42">
        <v>294</v>
      </c>
      <c r="B305" s="43">
        <f t="shared" si="16"/>
        <v>1342.0540575303476</v>
      </c>
      <c r="C305" s="43">
        <f>$F304*$B$4/$E$3</f>
        <v>-1185.7207990896566</v>
      </c>
      <c r="D305" s="43">
        <f t="shared" si="17"/>
        <v>2527.7748566200044</v>
      </c>
      <c r="E305" s="43">
        <f t="shared" si="18"/>
        <v>634.93000932351174</v>
      </c>
      <c r="F305" s="43">
        <f t="shared" si="19"/>
        <v>-287735.6966474611</v>
      </c>
      <c r="G305" s="43"/>
    </row>
    <row r="306" spans="1:7" hidden="1" x14ac:dyDescent="0.75">
      <c r="A306" s="42">
        <v>295</v>
      </c>
      <c r="B306" s="43">
        <f t="shared" si="16"/>
        <v>1342.0540575303476</v>
      </c>
      <c r="C306" s="43">
        <f>$F305*$B$4/$E$3</f>
        <v>-1198.898736031088</v>
      </c>
      <c r="D306" s="43">
        <f t="shared" si="17"/>
        <v>2540.9527935614356</v>
      </c>
      <c r="E306" s="43">
        <f t="shared" si="18"/>
        <v>634.93000932351174</v>
      </c>
      <c r="F306" s="43">
        <f t="shared" si="19"/>
        <v>-290911.57945034606</v>
      </c>
      <c r="G306" s="43"/>
    </row>
    <row r="307" spans="1:7" hidden="1" x14ac:dyDescent="0.75">
      <c r="A307" s="42">
        <v>296</v>
      </c>
      <c r="B307" s="43">
        <f t="shared" si="16"/>
        <v>1342.0540575303476</v>
      </c>
      <c r="C307" s="43">
        <f>$F306*$B$4/$E$3</f>
        <v>-1212.1315810431086</v>
      </c>
      <c r="D307" s="43">
        <f t="shared" si="17"/>
        <v>2554.1856385734563</v>
      </c>
      <c r="E307" s="43">
        <f t="shared" si="18"/>
        <v>634.93000932351174</v>
      </c>
      <c r="F307" s="43">
        <f t="shared" si="19"/>
        <v>-294100.69509824301</v>
      </c>
      <c r="G307" s="43"/>
    </row>
    <row r="308" spans="1:7" hidden="1" x14ac:dyDescent="0.75">
      <c r="A308" s="42">
        <v>297</v>
      </c>
      <c r="B308" s="43">
        <f t="shared" si="16"/>
        <v>1342.0540575303476</v>
      </c>
      <c r="C308" s="43">
        <f>$F307*$B$4/$E$3</f>
        <v>-1225.4195629093458</v>
      </c>
      <c r="D308" s="43">
        <f t="shared" si="17"/>
        <v>2567.4736204396931</v>
      </c>
      <c r="E308" s="43">
        <f t="shared" si="18"/>
        <v>634.93000932351174</v>
      </c>
      <c r="F308" s="43">
        <f t="shared" si="19"/>
        <v>-297303.09872800624</v>
      </c>
      <c r="G308" s="43"/>
    </row>
    <row r="309" spans="1:7" hidden="1" x14ac:dyDescent="0.75">
      <c r="A309" s="42">
        <v>298</v>
      </c>
      <c r="B309" s="43">
        <f t="shared" si="16"/>
        <v>1342.0540575303476</v>
      </c>
      <c r="C309" s="43">
        <f>$F308*$B$4/$E$3</f>
        <v>-1238.7629113666928</v>
      </c>
      <c r="D309" s="43">
        <f t="shared" si="17"/>
        <v>2580.8169688970402</v>
      </c>
      <c r="E309" s="43">
        <f t="shared" si="18"/>
        <v>634.93000932351174</v>
      </c>
      <c r="F309" s="43">
        <f t="shared" si="19"/>
        <v>-300518.84570622683</v>
      </c>
      <c r="G309" s="43"/>
    </row>
    <row r="310" spans="1:7" hidden="1" x14ac:dyDescent="0.75">
      <c r="A310" s="42">
        <v>299</v>
      </c>
      <c r="B310" s="43">
        <f t="shared" si="16"/>
        <v>1342.0540575303476</v>
      </c>
      <c r="C310" s="43">
        <f>$F309*$B$4/$E$3</f>
        <v>-1252.1618571092786</v>
      </c>
      <c r="D310" s="43">
        <f t="shared" si="17"/>
        <v>2594.2159146396261</v>
      </c>
      <c r="E310" s="43">
        <f t="shared" si="18"/>
        <v>634.93000932351174</v>
      </c>
      <c r="F310" s="43">
        <f t="shared" si="19"/>
        <v>-303747.99163018999</v>
      </c>
      <c r="G310" s="43"/>
    </row>
    <row r="311" spans="1:7" hidden="1" x14ac:dyDescent="0.75">
      <c r="A311" s="42">
        <v>300</v>
      </c>
      <c r="B311" s="43">
        <f t="shared" si="16"/>
        <v>1342.0540575303476</v>
      </c>
      <c r="C311" s="43">
        <f>$F310*$B$4/$E$3</f>
        <v>-1265.6166317924583</v>
      </c>
      <c r="D311" s="43">
        <f t="shared" si="17"/>
        <v>2607.6706893228056</v>
      </c>
      <c r="E311" s="43">
        <f t="shared" si="18"/>
        <v>634.93000932351174</v>
      </c>
      <c r="F311" s="43">
        <f t="shared" si="19"/>
        <v>-306990.59232883633</v>
      </c>
      <c r="G311" s="43"/>
    </row>
    <row r="312" spans="1:7" hidden="1" x14ac:dyDescent="0.75">
      <c r="A312" s="42">
        <v>301</v>
      </c>
      <c r="B312" s="43">
        <f t="shared" si="16"/>
        <v>1342.0540575303476</v>
      </c>
      <c r="C312" s="43">
        <f>$F311*$B$4/$E$3</f>
        <v>-1279.1274680368181</v>
      </c>
      <c r="D312" s="43">
        <f t="shared" si="17"/>
        <v>2621.1815255671654</v>
      </c>
      <c r="E312" s="43">
        <f t="shared" si="18"/>
        <v>634.93000932351174</v>
      </c>
      <c r="F312" s="43">
        <f t="shared" si="19"/>
        <v>-310246.70386372699</v>
      </c>
      <c r="G312" s="43"/>
    </row>
    <row r="313" spans="1:7" hidden="1" x14ac:dyDescent="0.75">
      <c r="A313" s="42">
        <v>302</v>
      </c>
      <c r="B313" s="43">
        <f t="shared" si="16"/>
        <v>1342.0540575303476</v>
      </c>
      <c r="C313" s="43">
        <f>$F312*$B$4/$E$3</f>
        <v>-1292.6945994321959</v>
      </c>
      <c r="D313" s="43">
        <f t="shared" si="17"/>
        <v>2634.7486569625435</v>
      </c>
      <c r="E313" s="43">
        <f t="shared" si="18"/>
        <v>634.93000932351174</v>
      </c>
      <c r="F313" s="43">
        <f t="shared" si="19"/>
        <v>-313516.38253001304</v>
      </c>
      <c r="G313" s="43"/>
    </row>
    <row r="314" spans="1:7" hidden="1" x14ac:dyDescent="0.75">
      <c r="A314" s="42">
        <v>303</v>
      </c>
      <c r="B314" s="43">
        <f t="shared" si="16"/>
        <v>1342.0540575303476</v>
      </c>
      <c r="C314" s="43">
        <f>$F313*$B$4/$E$3</f>
        <v>-1306.3182605417212</v>
      </c>
      <c r="D314" s="43">
        <f t="shared" si="17"/>
        <v>2648.372318072069</v>
      </c>
      <c r="E314" s="43">
        <f t="shared" si="18"/>
        <v>634.93000932351174</v>
      </c>
      <c r="F314" s="43">
        <f t="shared" si="19"/>
        <v>-316799.68485740863</v>
      </c>
      <c r="G314" s="43"/>
    </row>
    <row r="315" spans="1:7" hidden="1" x14ac:dyDescent="0.75">
      <c r="A315" s="42">
        <v>304</v>
      </c>
      <c r="B315" s="43">
        <f t="shared" si="16"/>
        <v>1342.0540575303476</v>
      </c>
      <c r="C315" s="43">
        <f>$F314*$B$4/$E$3</f>
        <v>-1319.9986869058694</v>
      </c>
      <c r="D315" s="43">
        <f t="shared" si="17"/>
        <v>2662.0527444362169</v>
      </c>
      <c r="E315" s="43">
        <f t="shared" si="18"/>
        <v>634.93000932351174</v>
      </c>
      <c r="F315" s="43">
        <f t="shared" si="19"/>
        <v>-320096.66761116835</v>
      </c>
      <c r="G315" s="43"/>
    </row>
    <row r="316" spans="1:7" hidden="1" x14ac:dyDescent="0.75">
      <c r="A316" s="42">
        <v>305</v>
      </c>
      <c r="B316" s="43">
        <f t="shared" si="16"/>
        <v>1342.0540575303476</v>
      </c>
      <c r="C316" s="43">
        <f>$F315*$B$4/$E$3</f>
        <v>-1333.7361150465349</v>
      </c>
      <c r="D316" s="43">
        <f t="shared" si="17"/>
        <v>2675.7901725768825</v>
      </c>
      <c r="E316" s="43">
        <f t="shared" si="18"/>
        <v>634.93000932351174</v>
      </c>
      <c r="F316" s="43">
        <f t="shared" si="19"/>
        <v>-323407.38779306877</v>
      </c>
      <c r="G316" s="43"/>
    </row>
    <row r="317" spans="1:7" hidden="1" x14ac:dyDescent="0.75">
      <c r="A317" s="42">
        <v>306</v>
      </c>
      <c r="B317" s="43">
        <f t="shared" si="16"/>
        <v>1342.0540575303476</v>
      </c>
      <c r="C317" s="43">
        <f>$F316*$B$4/$E$3</f>
        <v>-1347.5307824711199</v>
      </c>
      <c r="D317" s="43">
        <f t="shared" si="17"/>
        <v>2689.5848400014675</v>
      </c>
      <c r="E317" s="43">
        <f t="shared" si="18"/>
        <v>634.93000932351174</v>
      </c>
      <c r="F317" s="43">
        <f t="shared" si="19"/>
        <v>-326731.90264239378</v>
      </c>
      <c r="G317" s="43"/>
    </row>
    <row r="318" spans="1:7" hidden="1" x14ac:dyDescent="0.75">
      <c r="A318" s="42">
        <v>307</v>
      </c>
      <c r="B318" s="43">
        <f t="shared" si="16"/>
        <v>1342.0540575303476</v>
      </c>
      <c r="C318" s="43">
        <f>$F317*$B$4/$E$3</f>
        <v>-1361.3829276766407</v>
      </c>
      <c r="D318" s="43">
        <f t="shared" si="17"/>
        <v>2703.4369852069885</v>
      </c>
      <c r="E318" s="43">
        <f t="shared" si="18"/>
        <v>634.93000932351174</v>
      </c>
      <c r="F318" s="43">
        <f t="shared" si="19"/>
        <v>-330070.26963692426</v>
      </c>
      <c r="G318" s="43"/>
    </row>
    <row r="319" spans="1:7" hidden="1" x14ac:dyDescent="0.75">
      <c r="A319" s="42">
        <v>308</v>
      </c>
      <c r="B319" s="43">
        <f t="shared" si="16"/>
        <v>1342.0540575303476</v>
      </c>
      <c r="C319" s="43">
        <f>$F318*$B$4/$E$3</f>
        <v>-1375.2927901538512</v>
      </c>
      <c r="D319" s="43">
        <f t="shared" si="17"/>
        <v>2717.346847684199</v>
      </c>
      <c r="E319" s="43">
        <f t="shared" si="18"/>
        <v>634.93000932351174</v>
      </c>
      <c r="F319" s="43">
        <f t="shared" si="19"/>
        <v>-333422.54649393196</v>
      </c>
      <c r="G319" s="43"/>
    </row>
    <row r="320" spans="1:7" hidden="1" x14ac:dyDescent="0.75">
      <c r="A320" s="42">
        <v>309</v>
      </c>
      <c r="B320" s="43">
        <f t="shared" si="16"/>
        <v>1342.0540575303476</v>
      </c>
      <c r="C320" s="43">
        <f>$F319*$B$4/$E$3</f>
        <v>-1389.2606103913831</v>
      </c>
      <c r="D320" s="43">
        <f t="shared" si="17"/>
        <v>2731.3146679217307</v>
      </c>
      <c r="E320" s="43">
        <f t="shared" si="18"/>
        <v>634.93000932351174</v>
      </c>
      <c r="F320" s="43">
        <f t="shared" si="19"/>
        <v>-336788.79117117723</v>
      </c>
      <c r="G320" s="43"/>
    </row>
    <row r="321" spans="1:7" hidden="1" x14ac:dyDescent="0.75">
      <c r="A321" s="42">
        <v>310</v>
      </c>
      <c r="B321" s="43">
        <f t="shared" si="16"/>
        <v>1342.0540575303476</v>
      </c>
      <c r="C321" s="43">
        <f>$F320*$B$4/$E$3</f>
        <v>-1403.2866298799051</v>
      </c>
      <c r="D321" s="43">
        <f>$B321-C321</f>
        <v>2745.3406874102529</v>
      </c>
      <c r="E321" s="43">
        <f t="shared" si="18"/>
        <v>634.93000932351174</v>
      </c>
      <c r="F321" s="43">
        <f t="shared" si="19"/>
        <v>-340169.06186791102</v>
      </c>
      <c r="G321" s="43"/>
    </row>
    <row r="322" spans="1:7" hidden="1" x14ac:dyDescent="0.75">
      <c r="A322" s="42">
        <v>311</v>
      </c>
      <c r="B322" s="43">
        <f t="shared" si="16"/>
        <v>1342.0540575303476</v>
      </c>
      <c r="C322" s="43">
        <f>$F321*$B$4/$E$3</f>
        <v>-1417.3710911162959</v>
      </c>
      <c r="D322" s="43">
        <f t="shared" si="17"/>
        <v>2759.4251486466437</v>
      </c>
      <c r="E322" s="43">
        <f t="shared" si="18"/>
        <v>634.93000932351174</v>
      </c>
      <c r="F322" s="43">
        <f t="shared" si="19"/>
        <v>-343563.41702588118</v>
      </c>
      <c r="G322" s="43"/>
    </row>
    <row r="323" spans="1:7" hidden="1" x14ac:dyDescent="0.75">
      <c r="A323" s="42">
        <v>312</v>
      </c>
      <c r="B323" s="43">
        <f t="shared" si="16"/>
        <v>1342.0540575303476</v>
      </c>
      <c r="C323" s="43">
        <f>$F322*$B$4/$E$3</f>
        <v>-1431.5142376078384</v>
      </c>
      <c r="D323" s="43">
        <f t="shared" si="17"/>
        <v>2773.5682951381859</v>
      </c>
      <c r="E323" s="43">
        <f t="shared" si="18"/>
        <v>634.93000932351174</v>
      </c>
      <c r="F323" s="43">
        <f t="shared" si="19"/>
        <v>-346971.91533034289</v>
      </c>
      <c r="G323" s="43"/>
    </row>
    <row r="324" spans="1:7" hidden="1" x14ac:dyDescent="0.75">
      <c r="A324" s="42">
        <v>313</v>
      </c>
      <c r="B324" s="43">
        <f t="shared" si="16"/>
        <v>1342.0540575303476</v>
      </c>
      <c r="C324" s="43">
        <f>$F323*$B$4/$E$3</f>
        <v>-1445.7163138764288</v>
      </c>
      <c r="D324" s="43">
        <f t="shared" si="17"/>
        <v>2787.7703714067766</v>
      </c>
      <c r="E324" s="43">
        <f t="shared" si="18"/>
        <v>634.93000932351174</v>
      </c>
      <c r="F324" s="43">
        <f t="shared" si="19"/>
        <v>-350394.61571107322</v>
      </c>
      <c r="G324" s="43"/>
    </row>
    <row r="325" spans="1:7" hidden="1" x14ac:dyDescent="0.75">
      <c r="A325" s="42">
        <v>314</v>
      </c>
      <c r="B325" s="43">
        <f t="shared" si="16"/>
        <v>1342.0540575303476</v>
      </c>
      <c r="C325" s="43">
        <f>$F324*$B$4/$E$3</f>
        <v>-1459.9775654628049</v>
      </c>
      <c r="D325" s="43">
        <f t="shared" si="17"/>
        <v>2802.0316229931523</v>
      </c>
      <c r="E325" s="43">
        <f t="shared" si="18"/>
        <v>634.93000932351174</v>
      </c>
      <c r="F325" s="43">
        <f t="shared" si="19"/>
        <v>-353831.57734338992</v>
      </c>
      <c r="G325" s="43"/>
    </row>
    <row r="326" spans="1:7" hidden="1" x14ac:dyDescent="0.75">
      <c r="A326" s="42">
        <v>315</v>
      </c>
      <c r="B326" s="43">
        <f t="shared" si="16"/>
        <v>1342.0540575303476</v>
      </c>
      <c r="C326" s="43">
        <f>$F325*$B$4/$E$3</f>
        <v>-1474.2982389307915</v>
      </c>
      <c r="D326" s="43">
        <f t="shared" si="17"/>
        <v>2816.3522964611393</v>
      </c>
      <c r="E326" s="43">
        <f t="shared" si="18"/>
        <v>634.93000932351174</v>
      </c>
      <c r="F326" s="43">
        <f t="shared" si="19"/>
        <v>-357282.85964917456</v>
      </c>
      <c r="G326" s="43"/>
    </row>
    <row r="327" spans="1:7" hidden="1" x14ac:dyDescent="0.75">
      <c r="A327" s="42">
        <v>316</v>
      </c>
      <c r="B327" s="43">
        <f t="shared" si="16"/>
        <v>1342.0540575303476</v>
      </c>
      <c r="C327" s="43">
        <f>$F326*$B$4/$E$3</f>
        <v>-1488.6785818715607</v>
      </c>
      <c r="D327" s="43">
        <f t="shared" si="17"/>
        <v>2830.7326394019083</v>
      </c>
      <c r="E327" s="43">
        <f t="shared" si="18"/>
        <v>634.93000932351174</v>
      </c>
      <c r="F327" s="43">
        <f t="shared" si="19"/>
        <v>-360748.5222979</v>
      </c>
      <c r="G327" s="43"/>
    </row>
    <row r="328" spans="1:7" hidden="1" x14ac:dyDescent="0.75">
      <c r="A328" s="42">
        <v>317</v>
      </c>
      <c r="B328" s="43">
        <f t="shared" si="16"/>
        <v>1342.0540575303476</v>
      </c>
      <c r="C328" s="43">
        <f>$F327*$B$4/$E$3</f>
        <v>-1503.1188429079166</v>
      </c>
      <c r="D328" s="43">
        <f t="shared" si="17"/>
        <v>2845.1729004382642</v>
      </c>
      <c r="E328" s="43">
        <f t="shared" si="18"/>
        <v>634.93000932351174</v>
      </c>
      <c r="F328" s="43">
        <f t="shared" si="19"/>
        <v>-364228.62520766177</v>
      </c>
      <c r="G328" s="43"/>
    </row>
    <row r="329" spans="1:7" hidden="1" x14ac:dyDescent="0.75">
      <c r="A329" s="42">
        <v>318</v>
      </c>
      <c r="B329" s="43">
        <f t="shared" si="16"/>
        <v>1342.0540575303476</v>
      </c>
      <c r="C329" s="43">
        <f>$F328*$B$4/$E$3</f>
        <v>-1517.6192716985906</v>
      </c>
      <c r="D329" s="43">
        <f t="shared" si="17"/>
        <v>2859.6733292289382</v>
      </c>
      <c r="E329" s="43">
        <f t="shared" si="18"/>
        <v>634.93000932351174</v>
      </c>
      <c r="F329" s="43">
        <f t="shared" si="19"/>
        <v>-367723.22854621423</v>
      </c>
      <c r="G329" s="43"/>
    </row>
    <row r="330" spans="1:7" hidden="1" x14ac:dyDescent="0.75">
      <c r="A330" s="42">
        <v>319</v>
      </c>
      <c r="B330" s="43">
        <f t="shared" si="16"/>
        <v>1342.0540575303476</v>
      </c>
      <c r="C330" s="43">
        <f>$F329*$B$4/$E$3</f>
        <v>-1532.1801189425594</v>
      </c>
      <c r="D330" s="43">
        <f t="shared" si="17"/>
        <v>2874.2341764729072</v>
      </c>
      <c r="E330" s="43">
        <f t="shared" si="18"/>
        <v>634.93000932351174</v>
      </c>
      <c r="F330" s="43">
        <f t="shared" si="19"/>
        <v>-371232.39273201069</v>
      </c>
      <c r="G330" s="43"/>
    </row>
    <row r="331" spans="1:7" hidden="1" x14ac:dyDescent="0.75">
      <c r="A331" s="42">
        <v>320</v>
      </c>
      <c r="B331" s="43">
        <f t="shared" si="16"/>
        <v>1342.0540575303476</v>
      </c>
      <c r="C331" s="43">
        <f>$F330*$B$4/$E$3</f>
        <v>-1546.8016363833779</v>
      </c>
      <c r="D331" s="43">
        <f t="shared" si="17"/>
        <v>2888.8556939137252</v>
      </c>
      <c r="E331" s="43">
        <f t="shared" si="18"/>
        <v>634.93000932351174</v>
      </c>
      <c r="F331" s="43">
        <f t="shared" si="19"/>
        <v>-374756.17843524792</v>
      </c>
      <c r="G331" s="43"/>
    </row>
    <row r="332" spans="1:7" hidden="1" x14ac:dyDescent="0.75">
      <c r="A332" s="42">
        <v>321</v>
      </c>
      <c r="B332" s="43">
        <f t="shared" si="16"/>
        <v>1342.0540575303476</v>
      </c>
      <c r="C332" s="43">
        <f>$F331*$B$4/$E$3</f>
        <v>-1561.484076813533</v>
      </c>
      <c r="D332" s="43">
        <f t="shared" si="17"/>
        <v>2903.5381343438803</v>
      </c>
      <c r="E332" s="43">
        <f t="shared" si="18"/>
        <v>634.93000932351174</v>
      </c>
      <c r="F332" s="43">
        <f t="shared" si="19"/>
        <v>-378294.6465789153</v>
      </c>
      <c r="G332" s="43"/>
    </row>
    <row r="333" spans="1:7" hidden="1" x14ac:dyDescent="0.75">
      <c r="A333" s="42">
        <v>322</v>
      </c>
      <c r="B333" s="43">
        <f t="shared" ref="B333:B371" si="20">$B$7</f>
        <v>1342.0540575303476</v>
      </c>
      <c r="C333" s="43">
        <f>$F332*$B$4/$E$3</f>
        <v>-1576.227694078814</v>
      </c>
      <c r="D333" s="43">
        <f t="shared" si="17"/>
        <v>2918.2817516091618</v>
      </c>
      <c r="E333" s="43">
        <f t="shared" si="18"/>
        <v>634.93000932351174</v>
      </c>
      <c r="F333" s="43">
        <f t="shared" si="19"/>
        <v>-381847.858339848</v>
      </c>
      <c r="G333" s="43"/>
    </row>
    <row r="334" spans="1:7" hidden="1" x14ac:dyDescent="0.75">
      <c r="A334" s="42">
        <v>323</v>
      </c>
      <c r="B334" s="43">
        <f t="shared" si="20"/>
        <v>1342.0540575303476</v>
      </c>
      <c r="C334" s="43">
        <f>$F333*$B$4/$E$3</f>
        <v>-1591.0327430827001</v>
      </c>
      <c r="D334" s="43">
        <f t="shared" ref="D334:D371" si="21">$B334-C334</f>
        <v>2933.0868006130477</v>
      </c>
      <c r="E334" s="43">
        <f t="shared" ref="E334:E371" si="22">$E$7</f>
        <v>634.93000932351174</v>
      </c>
      <c r="F334" s="43">
        <f t="shared" ref="F334:F371" si="23">F333-D334-$E$7</f>
        <v>-385415.87514978455</v>
      </c>
      <c r="G334" s="43"/>
    </row>
    <row r="335" spans="1:7" hidden="1" x14ac:dyDescent="0.75">
      <c r="A335" s="42">
        <v>324</v>
      </c>
      <c r="B335" s="43">
        <f t="shared" si="20"/>
        <v>1342.0540575303476</v>
      </c>
      <c r="C335" s="43">
        <f>$F334*$B$4/$E$3</f>
        <v>-1605.899479790769</v>
      </c>
      <c r="D335" s="43">
        <f t="shared" si="21"/>
        <v>2947.9535373211165</v>
      </c>
      <c r="E335" s="43">
        <f t="shared" si="22"/>
        <v>634.93000932351174</v>
      </c>
      <c r="F335" s="43">
        <f t="shared" si="23"/>
        <v>-388998.7586964292</v>
      </c>
      <c r="G335" s="43"/>
    </row>
    <row r="336" spans="1:7" hidden="1" x14ac:dyDescent="0.75">
      <c r="A336" s="42">
        <v>325</v>
      </c>
      <c r="B336" s="43">
        <f t="shared" si="20"/>
        <v>1342.0540575303476</v>
      </c>
      <c r="C336" s="43">
        <f>$F335*$B$4/$E$3</f>
        <v>-1620.8281612351218</v>
      </c>
      <c r="D336" s="43">
        <f t="shared" si="21"/>
        <v>2962.8822187654696</v>
      </c>
      <c r="E336" s="43">
        <f t="shared" si="22"/>
        <v>634.93000932351174</v>
      </c>
      <c r="F336" s="43">
        <f t="shared" si="23"/>
        <v>-392596.57092451816</v>
      </c>
      <c r="G336" s="43"/>
    </row>
    <row r="337" spans="1:7" hidden="1" x14ac:dyDescent="0.75">
      <c r="A337" s="42">
        <v>326</v>
      </c>
      <c r="B337" s="43">
        <f t="shared" si="20"/>
        <v>1342.0540575303476</v>
      </c>
      <c r="C337" s="43">
        <f>$F336*$B$4/$E$3</f>
        <v>-1635.8190455188258</v>
      </c>
      <c r="D337" s="43">
        <f t="shared" si="21"/>
        <v>2977.8731030491736</v>
      </c>
      <c r="E337" s="43">
        <f t="shared" si="22"/>
        <v>634.93000932351174</v>
      </c>
      <c r="F337" s="43">
        <f t="shared" si="23"/>
        <v>-396209.37403689086</v>
      </c>
      <c r="G337" s="43"/>
    </row>
    <row r="338" spans="1:7" hidden="1" x14ac:dyDescent="0.75">
      <c r="A338" s="42">
        <v>327</v>
      </c>
      <c r="B338" s="43">
        <f t="shared" si="20"/>
        <v>1342.0540575303476</v>
      </c>
      <c r="C338" s="43">
        <f>$F337*$B$4/$E$3</f>
        <v>-1650.8723918203787</v>
      </c>
      <c r="D338" s="43">
        <f t="shared" si="21"/>
        <v>2992.9264493507262</v>
      </c>
      <c r="E338" s="43">
        <f t="shared" si="22"/>
        <v>634.93000932351174</v>
      </c>
      <c r="F338" s="43">
        <f t="shared" si="23"/>
        <v>-399837.23049556511</v>
      </c>
      <c r="G338" s="43"/>
    </row>
    <row r="339" spans="1:7" hidden="1" x14ac:dyDescent="0.75">
      <c r="A339" s="42">
        <v>328</v>
      </c>
      <c r="B339" s="43">
        <f t="shared" si="20"/>
        <v>1342.0540575303476</v>
      </c>
      <c r="C339" s="43">
        <f>$F338*$B$4/$E$3</f>
        <v>-1665.9884603981882</v>
      </c>
      <c r="D339" s="43">
        <f t="shared" si="21"/>
        <v>3008.0425179285357</v>
      </c>
      <c r="E339" s="43">
        <f t="shared" si="22"/>
        <v>634.93000932351174</v>
      </c>
      <c r="F339" s="43">
        <f t="shared" si="23"/>
        <v>-403480.20302281715</v>
      </c>
      <c r="G339" s="43"/>
    </row>
    <row r="340" spans="1:7" hidden="1" x14ac:dyDescent="0.75">
      <c r="A340" s="42">
        <v>329</v>
      </c>
      <c r="B340" s="43">
        <f t="shared" si="20"/>
        <v>1342.0540575303476</v>
      </c>
      <c r="C340" s="43">
        <f>$F339*$B$4/$E$3</f>
        <v>-1681.1675125950715</v>
      </c>
      <c r="D340" s="43">
        <f t="shared" si="21"/>
        <v>3023.221570125419</v>
      </c>
      <c r="E340" s="43">
        <f t="shared" si="22"/>
        <v>634.93000932351174</v>
      </c>
      <c r="F340" s="43">
        <f t="shared" si="23"/>
        <v>-407138.3546022661</v>
      </c>
      <c r="G340" s="43"/>
    </row>
    <row r="341" spans="1:7" hidden="1" x14ac:dyDescent="0.75">
      <c r="A341" s="42">
        <v>330</v>
      </c>
      <c r="B341" s="43">
        <f t="shared" si="20"/>
        <v>1342.0540575303476</v>
      </c>
      <c r="C341" s="43">
        <f>$F340*$B$4/$E$3</f>
        <v>-1696.4098108427754</v>
      </c>
      <c r="D341" s="43">
        <f t="shared" si="21"/>
        <v>3038.4638683731228</v>
      </c>
      <c r="E341" s="43">
        <f t="shared" si="22"/>
        <v>634.93000932351174</v>
      </c>
      <c r="F341" s="43">
        <f t="shared" si="23"/>
        <v>-410811.74847996276</v>
      </c>
      <c r="G341" s="43"/>
    </row>
    <row r="342" spans="1:7" hidden="1" x14ac:dyDescent="0.75">
      <c r="A342" s="42">
        <v>331</v>
      </c>
      <c r="B342" s="43">
        <f t="shared" si="20"/>
        <v>1342.0540575303476</v>
      </c>
      <c r="C342" s="43">
        <f>$F341*$B$4/$E$3</f>
        <v>-1711.7156186665115</v>
      </c>
      <c r="D342" s="43">
        <f t="shared" si="21"/>
        <v>3053.7696761968591</v>
      </c>
      <c r="E342" s="43">
        <f t="shared" si="22"/>
        <v>634.93000932351174</v>
      </c>
      <c r="F342" s="43">
        <f t="shared" si="23"/>
        <v>-414500.44816548313</v>
      </c>
      <c r="G342" s="43"/>
    </row>
    <row r="343" spans="1:7" hidden="1" x14ac:dyDescent="0.75">
      <c r="A343" s="42">
        <v>332</v>
      </c>
      <c r="B343" s="43">
        <f t="shared" si="20"/>
        <v>1342.0540575303476</v>
      </c>
      <c r="C343" s="43">
        <f>$F342*$B$4/$E$3</f>
        <v>-1727.0852006895132</v>
      </c>
      <c r="D343" s="43">
        <f t="shared" si="21"/>
        <v>3069.1392582198605</v>
      </c>
      <c r="E343" s="43">
        <f t="shared" si="22"/>
        <v>634.93000932351174</v>
      </c>
      <c r="F343" s="43">
        <f t="shared" si="23"/>
        <v>-418204.51743302651</v>
      </c>
      <c r="G343" s="43"/>
    </row>
    <row r="344" spans="1:7" hidden="1" x14ac:dyDescent="0.75">
      <c r="A344" s="42">
        <v>333</v>
      </c>
      <c r="B344" s="43">
        <f t="shared" si="20"/>
        <v>1342.0540575303476</v>
      </c>
      <c r="C344" s="43">
        <f>$F343*$B$4/$E$3</f>
        <v>-1742.5188226376106</v>
      </c>
      <c r="D344" s="43">
        <f t="shared" si="21"/>
        <v>3084.5728801679579</v>
      </c>
      <c r="E344" s="43">
        <f t="shared" si="22"/>
        <v>634.93000932351174</v>
      </c>
      <c r="F344" s="43">
        <f t="shared" si="23"/>
        <v>-421924.02032251802</v>
      </c>
      <c r="G344" s="43"/>
    </row>
    <row r="345" spans="1:7" hidden="1" x14ac:dyDescent="0.75">
      <c r="A345" s="42">
        <v>334</v>
      </c>
      <c r="B345" s="43">
        <f t="shared" si="20"/>
        <v>1342.0540575303476</v>
      </c>
      <c r="C345" s="43">
        <f>$F344*$B$4/$E$3</f>
        <v>-1758.0167513438253</v>
      </c>
      <c r="D345" s="43">
        <f t="shared" si="21"/>
        <v>3100.0708088741731</v>
      </c>
      <c r="E345" s="43">
        <f t="shared" si="22"/>
        <v>634.93000932351174</v>
      </c>
      <c r="F345" s="43">
        <f t="shared" si="23"/>
        <v>-425659.02114071569</v>
      </c>
      <c r="G345" s="43"/>
    </row>
    <row r="346" spans="1:7" hidden="1" x14ac:dyDescent="0.75">
      <c r="A346" s="42">
        <v>335</v>
      </c>
      <c r="B346" s="43">
        <f t="shared" si="20"/>
        <v>1342.0540575303476</v>
      </c>
      <c r="C346" s="43">
        <f>$F345*$B$4/$E$3</f>
        <v>-1773.579254752982</v>
      </c>
      <c r="D346" s="43">
        <f t="shared" si="21"/>
        <v>3115.6333122833294</v>
      </c>
      <c r="E346" s="43">
        <f t="shared" si="22"/>
        <v>634.93000932351174</v>
      </c>
      <c r="F346" s="43">
        <f t="shared" si="23"/>
        <v>-429409.58446232253</v>
      </c>
      <c r="G346" s="43"/>
    </row>
    <row r="347" spans="1:7" hidden="1" x14ac:dyDescent="0.75">
      <c r="A347" s="42">
        <v>336</v>
      </c>
      <c r="B347" s="43">
        <f t="shared" si="20"/>
        <v>1342.0540575303476</v>
      </c>
      <c r="C347" s="43">
        <f>$F346*$B$4/$E$3</f>
        <v>-1789.2066019263439</v>
      </c>
      <c r="D347" s="43">
        <f t="shared" si="21"/>
        <v>3131.2606594566914</v>
      </c>
      <c r="E347" s="43">
        <f t="shared" si="22"/>
        <v>634.93000932351174</v>
      </c>
      <c r="F347" s="43">
        <f t="shared" si="23"/>
        <v>-433175.77513110277</v>
      </c>
      <c r="G347" s="43"/>
    </row>
    <row r="348" spans="1:7" hidden="1" x14ac:dyDescent="0.75">
      <c r="A348" s="42">
        <v>337</v>
      </c>
      <c r="B348" s="43">
        <f t="shared" si="20"/>
        <v>1342.0540575303476</v>
      </c>
      <c r="C348" s="43">
        <f>$F347*$B$4/$E$3</f>
        <v>-1804.8990630462615</v>
      </c>
      <c r="D348" s="43">
        <f t="shared" si="21"/>
        <v>3146.9531205766089</v>
      </c>
      <c r="E348" s="43">
        <f t="shared" si="22"/>
        <v>634.93000932351174</v>
      </c>
      <c r="F348" s="43">
        <f t="shared" si="23"/>
        <v>-436957.65826100291</v>
      </c>
      <c r="G348" s="43"/>
    </row>
    <row r="349" spans="1:7" hidden="1" x14ac:dyDescent="0.75">
      <c r="A349" s="42">
        <v>338</v>
      </c>
      <c r="B349" s="43">
        <f t="shared" si="20"/>
        <v>1342.0540575303476</v>
      </c>
      <c r="C349" s="43">
        <f>$F348*$B$4/$E$3</f>
        <v>-1820.6569094208455</v>
      </c>
      <c r="D349" s="43">
        <f t="shared" si="21"/>
        <v>3162.7109669511929</v>
      </c>
      <c r="E349" s="43">
        <f t="shared" si="22"/>
        <v>634.93000932351174</v>
      </c>
      <c r="F349" s="43">
        <f t="shared" si="23"/>
        <v>-440755.29923727765</v>
      </c>
      <c r="G349" s="43"/>
    </row>
    <row r="350" spans="1:7" hidden="1" x14ac:dyDescent="0.75">
      <c r="A350" s="42">
        <v>339</v>
      </c>
      <c r="B350" s="43">
        <f t="shared" si="20"/>
        <v>1342.0540575303476</v>
      </c>
      <c r="C350" s="43">
        <f>$F349*$B$4/$E$3</f>
        <v>-1836.4804134886569</v>
      </c>
      <c r="D350" s="43">
        <f t="shared" si="21"/>
        <v>3178.5344710190047</v>
      </c>
      <c r="E350" s="43">
        <f t="shared" si="22"/>
        <v>634.93000932351174</v>
      </c>
      <c r="F350" s="43">
        <f t="shared" si="23"/>
        <v>-444568.76371762017</v>
      </c>
      <c r="G350" s="43"/>
    </row>
    <row r="351" spans="1:7" hidden="1" x14ac:dyDescent="0.75">
      <c r="A351" s="42">
        <v>340</v>
      </c>
      <c r="B351" s="43">
        <f t="shared" si="20"/>
        <v>1342.0540575303476</v>
      </c>
      <c r="C351" s="43">
        <f>$F350*$B$4/$E$3</f>
        <v>-1852.3698488234174</v>
      </c>
      <c r="D351" s="43">
        <f t="shared" si="21"/>
        <v>3194.4239063537652</v>
      </c>
      <c r="E351" s="43">
        <f t="shared" si="22"/>
        <v>634.93000932351174</v>
      </c>
      <c r="F351" s="43">
        <f t="shared" si="23"/>
        <v>-448398.11763329746</v>
      </c>
      <c r="G351" s="43"/>
    </row>
    <row r="352" spans="1:7" hidden="1" x14ac:dyDescent="0.75">
      <c r="A352" s="42">
        <v>341</v>
      </c>
      <c r="B352" s="43">
        <f t="shared" si="20"/>
        <v>1342.0540575303476</v>
      </c>
      <c r="C352" s="43">
        <f>$F351*$B$4/$E$3</f>
        <v>-1868.3254901387397</v>
      </c>
      <c r="D352" s="43">
        <f t="shared" si="21"/>
        <v>3210.3795476690875</v>
      </c>
      <c r="E352" s="43">
        <f t="shared" si="22"/>
        <v>634.93000932351174</v>
      </c>
      <c r="F352" s="43">
        <f t="shared" si="23"/>
        <v>-452243.42719029007</v>
      </c>
      <c r="G352" s="43"/>
    </row>
    <row r="353" spans="1:7" hidden="1" x14ac:dyDescent="0.75">
      <c r="A353" s="42">
        <v>342</v>
      </c>
      <c r="B353" s="43">
        <f t="shared" si="20"/>
        <v>1342.0540575303476</v>
      </c>
      <c r="C353" s="43">
        <f>$F352*$B$4/$E$3</f>
        <v>-1884.3476132928754</v>
      </c>
      <c r="D353" s="43">
        <f t="shared" si="21"/>
        <v>3226.401670823223</v>
      </c>
      <c r="E353" s="43">
        <f t="shared" si="22"/>
        <v>634.93000932351174</v>
      </c>
      <c r="F353" s="43">
        <f t="shared" si="23"/>
        <v>-456104.75887043681</v>
      </c>
      <c r="G353" s="43"/>
    </row>
    <row r="354" spans="1:7" hidden="1" x14ac:dyDescent="0.75">
      <c r="A354" s="42">
        <v>343</v>
      </c>
      <c r="B354" s="43">
        <f t="shared" si="20"/>
        <v>1342.0540575303476</v>
      </c>
      <c r="C354" s="43">
        <f>$F353*$B$4/$E$3</f>
        <v>-1900.4364952934868</v>
      </c>
      <c r="D354" s="43">
        <f t="shared" si="21"/>
        <v>3242.4905528238342</v>
      </c>
      <c r="E354" s="43">
        <f t="shared" si="22"/>
        <v>634.93000932351174</v>
      </c>
      <c r="F354" s="43">
        <f t="shared" si="23"/>
        <v>-459982.17943258415</v>
      </c>
      <c r="G354" s="43"/>
    </row>
    <row r="355" spans="1:7" hidden="1" x14ac:dyDescent="0.75">
      <c r="A355" s="42">
        <v>344</v>
      </c>
      <c r="B355" s="43">
        <f t="shared" si="20"/>
        <v>1342.0540575303476</v>
      </c>
      <c r="C355" s="43">
        <f>$F354*$B$4/$E$3</f>
        <v>-1916.592414302434</v>
      </c>
      <c r="D355" s="43">
        <f t="shared" si="21"/>
        <v>3258.6464718327816</v>
      </c>
      <c r="E355" s="43">
        <f t="shared" si="22"/>
        <v>634.93000932351174</v>
      </c>
      <c r="F355" s="43">
        <f t="shared" si="23"/>
        <v>-463875.75591374043</v>
      </c>
      <c r="G355" s="43"/>
    </row>
    <row r="356" spans="1:7" hidden="1" x14ac:dyDescent="0.75">
      <c r="A356" s="42">
        <v>345</v>
      </c>
      <c r="B356" s="43">
        <f t="shared" si="20"/>
        <v>1342.0540575303476</v>
      </c>
      <c r="C356" s="43">
        <f>$F355*$B$4/$E$3</f>
        <v>-1932.8156496405852</v>
      </c>
      <c r="D356" s="43">
        <f t="shared" si="21"/>
        <v>3274.869707170933</v>
      </c>
      <c r="E356" s="43">
        <f t="shared" si="22"/>
        <v>634.93000932351174</v>
      </c>
      <c r="F356" s="43">
        <f t="shared" si="23"/>
        <v>-467785.55563023489</v>
      </c>
      <c r="G356" s="43"/>
    </row>
    <row r="357" spans="1:7" hidden="1" x14ac:dyDescent="0.75">
      <c r="A357" s="42">
        <v>346</v>
      </c>
      <c r="B357" s="43">
        <f t="shared" si="20"/>
        <v>1342.0540575303476</v>
      </c>
      <c r="C357" s="43">
        <f>$F356*$B$4/$E$3</f>
        <v>-1949.1064817926454</v>
      </c>
      <c r="D357" s="43">
        <f t="shared" si="21"/>
        <v>3291.1605393229929</v>
      </c>
      <c r="E357" s="43">
        <f t="shared" si="22"/>
        <v>634.93000932351174</v>
      </c>
      <c r="F357" s="43">
        <f t="shared" si="23"/>
        <v>-471711.6461788814</v>
      </c>
      <c r="G357" s="43"/>
    </row>
    <row r="358" spans="1:7" hidden="1" x14ac:dyDescent="0.75">
      <c r="A358" s="42">
        <v>347</v>
      </c>
      <c r="B358" s="43">
        <f t="shared" si="20"/>
        <v>1342.0540575303476</v>
      </c>
      <c r="C358" s="43">
        <f>$F357*$B$4/$E$3</f>
        <v>-1965.465192412006</v>
      </c>
      <c r="D358" s="43">
        <f t="shared" si="21"/>
        <v>3307.5192499423538</v>
      </c>
      <c r="E358" s="43">
        <f t="shared" si="22"/>
        <v>634.93000932351174</v>
      </c>
      <c r="F358" s="43">
        <f t="shared" si="23"/>
        <v>-475654.09543814725</v>
      </c>
      <c r="G358" s="43"/>
    </row>
    <row r="359" spans="1:7" hidden="1" x14ac:dyDescent="0.75">
      <c r="A359" s="42">
        <v>348</v>
      </c>
      <c r="B359" s="43">
        <f t="shared" si="20"/>
        <v>1342.0540575303476</v>
      </c>
      <c r="C359" s="43">
        <f>$F358*$B$4/$E$3</f>
        <v>-1981.8920643256135</v>
      </c>
      <c r="D359" s="43">
        <f t="shared" si="21"/>
        <v>3323.9461218559609</v>
      </c>
      <c r="E359" s="43">
        <f t="shared" si="22"/>
        <v>634.93000932351174</v>
      </c>
      <c r="F359" s="43">
        <f t="shared" si="23"/>
        <v>-479612.97156932676</v>
      </c>
      <c r="G359" s="43"/>
    </row>
    <row r="360" spans="1:7" hidden="1" x14ac:dyDescent="0.75">
      <c r="A360" s="42">
        <v>349</v>
      </c>
      <c r="B360" s="43">
        <f t="shared" si="20"/>
        <v>1342.0540575303476</v>
      </c>
      <c r="C360" s="43">
        <f>$F359*$B$4/$E$3</f>
        <v>-1998.3873815388615</v>
      </c>
      <c r="D360" s="43">
        <f t="shared" si="21"/>
        <v>3340.4414390692091</v>
      </c>
      <c r="E360" s="43">
        <f t="shared" si="22"/>
        <v>634.93000932351174</v>
      </c>
      <c r="F360" s="43">
        <f t="shared" si="23"/>
        <v>-483588.34301771951</v>
      </c>
      <c r="G360" s="43"/>
    </row>
    <row r="361" spans="1:7" hidden="1" x14ac:dyDescent="0.75">
      <c r="A361" s="42">
        <v>350</v>
      </c>
      <c r="B361" s="43">
        <f t="shared" si="20"/>
        <v>1342.0540575303476</v>
      </c>
      <c r="C361" s="43">
        <f>$F360*$B$4/$E$3</f>
        <v>-2014.9514292404981</v>
      </c>
      <c r="D361" s="43">
        <f t="shared" si="21"/>
        <v>3357.0054867708459</v>
      </c>
      <c r="E361" s="43">
        <f t="shared" si="22"/>
        <v>634.93000932351174</v>
      </c>
      <c r="F361" s="43">
        <f t="shared" si="23"/>
        <v>-487580.27851381386</v>
      </c>
      <c r="G361" s="43"/>
    </row>
    <row r="362" spans="1:7" hidden="1" x14ac:dyDescent="0.75">
      <c r="A362" s="42">
        <v>351</v>
      </c>
      <c r="B362" s="43">
        <f t="shared" si="20"/>
        <v>1342.0540575303476</v>
      </c>
      <c r="C362" s="43">
        <f>$F361*$B$4/$E$3</f>
        <v>-2031.5844938075579</v>
      </c>
      <c r="D362" s="43">
        <f t="shared" si="21"/>
        <v>3373.6385513379055</v>
      </c>
      <c r="E362" s="43">
        <f t="shared" si="22"/>
        <v>634.93000932351174</v>
      </c>
      <c r="F362" s="43">
        <f t="shared" si="23"/>
        <v>-491588.84707447526</v>
      </c>
      <c r="G362" s="43"/>
    </row>
    <row r="363" spans="1:7" hidden="1" x14ac:dyDescent="0.75">
      <c r="A363" s="42">
        <v>352</v>
      </c>
      <c r="B363" s="43">
        <f t="shared" si="20"/>
        <v>1342.0540575303476</v>
      </c>
      <c r="C363" s="43">
        <f>$F362*$B$4/$E$3</f>
        <v>-2048.2868628103138</v>
      </c>
      <c r="D363" s="43">
        <f t="shared" si="21"/>
        <v>3390.3409203406613</v>
      </c>
      <c r="E363" s="43">
        <f t="shared" si="22"/>
        <v>634.93000932351174</v>
      </c>
      <c r="F363" s="43">
        <f t="shared" si="23"/>
        <v>-495614.11800413945</v>
      </c>
      <c r="G363" s="43"/>
    </row>
    <row r="364" spans="1:7" hidden="1" x14ac:dyDescent="0.75">
      <c r="A364" s="42">
        <v>353</v>
      </c>
      <c r="B364" s="43">
        <f t="shared" si="20"/>
        <v>1342.0540575303476</v>
      </c>
      <c r="C364" s="43">
        <f>$F363*$B$4/$E$3</f>
        <v>-2065.0588250172477</v>
      </c>
      <c r="D364" s="43">
        <f t="shared" si="21"/>
        <v>3407.1128825475953</v>
      </c>
      <c r="E364" s="43">
        <f t="shared" si="22"/>
        <v>634.93000932351174</v>
      </c>
      <c r="F364" s="43">
        <f t="shared" si="23"/>
        <v>-499656.16089601058</v>
      </c>
      <c r="G364" s="43"/>
    </row>
    <row r="365" spans="1:7" hidden="1" x14ac:dyDescent="0.75">
      <c r="A365" s="42">
        <v>354</v>
      </c>
      <c r="B365" s="43">
        <f t="shared" si="20"/>
        <v>1342.0540575303476</v>
      </c>
      <c r="C365" s="43">
        <f>$F364*$B$4/$E$3</f>
        <v>-2081.9006704000444</v>
      </c>
      <c r="D365" s="43">
        <f t="shared" si="21"/>
        <v>3423.954727930392</v>
      </c>
      <c r="E365" s="43">
        <f t="shared" si="22"/>
        <v>634.93000932351174</v>
      </c>
      <c r="F365" s="43">
        <f t="shared" si="23"/>
        <v>-503715.04563326447</v>
      </c>
      <c r="G365" s="43"/>
    </row>
    <row r="366" spans="1:7" hidden="1" x14ac:dyDescent="0.75">
      <c r="A366" s="42">
        <v>355</v>
      </c>
      <c r="B366" s="43">
        <f t="shared" si="20"/>
        <v>1342.0540575303476</v>
      </c>
      <c r="C366" s="43">
        <f>$F365*$B$4/$E$3</f>
        <v>-2098.8126901386022</v>
      </c>
      <c r="D366" s="43">
        <f t="shared" si="21"/>
        <v>3440.8667476689498</v>
      </c>
      <c r="E366" s="43">
        <f t="shared" si="22"/>
        <v>634.93000932351174</v>
      </c>
      <c r="F366" s="43">
        <f t="shared" si="23"/>
        <v>-507790.84239025693</v>
      </c>
      <c r="G366" s="43"/>
    </row>
    <row r="367" spans="1:7" hidden="1" x14ac:dyDescent="0.75">
      <c r="A367" s="42">
        <v>356</v>
      </c>
      <c r="B367" s="43">
        <f t="shared" si="20"/>
        <v>1342.0540575303476</v>
      </c>
      <c r="C367" s="43">
        <f>$F366*$B$4/$E$3</f>
        <v>-2115.7951766260708</v>
      </c>
      <c r="D367" s="43">
        <f t="shared" si="21"/>
        <v>3457.8492341564183</v>
      </c>
      <c r="E367" s="43">
        <f t="shared" si="22"/>
        <v>634.93000932351174</v>
      </c>
      <c r="F367" s="43">
        <f t="shared" si="23"/>
        <v>-511883.62163373688</v>
      </c>
      <c r="G367" s="43"/>
    </row>
    <row r="368" spans="1:7" hidden="1" x14ac:dyDescent="0.75">
      <c r="A368" s="42">
        <v>357</v>
      </c>
      <c r="B368" s="43">
        <f t="shared" si="20"/>
        <v>1342.0540575303476</v>
      </c>
      <c r="C368" s="43">
        <f>$F367*$B$4/$E$3</f>
        <v>-2132.8484234739039</v>
      </c>
      <c r="D368" s="43">
        <f t="shared" si="21"/>
        <v>3474.9024810042515</v>
      </c>
      <c r="E368" s="43">
        <f t="shared" si="22"/>
        <v>634.93000932351174</v>
      </c>
      <c r="F368" s="43">
        <f t="shared" si="23"/>
        <v>-515993.45412406465</v>
      </c>
      <c r="G368" s="43"/>
    </row>
    <row r="369" spans="1:7" hidden="1" x14ac:dyDescent="0.75">
      <c r="A369" s="42">
        <v>358</v>
      </c>
      <c r="B369" s="43">
        <f t="shared" si="20"/>
        <v>1342.0540575303476</v>
      </c>
      <c r="C369" s="43">
        <f>$F368*$B$4/$E$3</f>
        <v>-2149.972725516936</v>
      </c>
      <c r="D369" s="43">
        <f t="shared" si="21"/>
        <v>3492.0267830472835</v>
      </c>
      <c r="E369" s="43">
        <f t="shared" si="22"/>
        <v>634.93000932351174</v>
      </c>
      <c r="F369" s="43">
        <f t="shared" si="23"/>
        <v>-520120.41091643547</v>
      </c>
      <c r="G369" s="43"/>
    </row>
    <row r="370" spans="1:7" hidden="1" x14ac:dyDescent="0.75">
      <c r="A370" s="42">
        <v>359</v>
      </c>
      <c r="B370" s="43">
        <f t="shared" si="20"/>
        <v>1342.0540575303476</v>
      </c>
      <c r="C370" s="43">
        <f>$F369*$B$4/$E$3</f>
        <v>-2167.1683788184814</v>
      </c>
      <c r="D370" s="43">
        <f t="shared" si="21"/>
        <v>3509.222436348829</v>
      </c>
      <c r="E370" s="43">
        <f t="shared" si="22"/>
        <v>634.93000932351174</v>
      </c>
      <c r="F370" s="43">
        <f t="shared" si="23"/>
        <v>-524264.56336210785</v>
      </c>
      <c r="G370" s="43"/>
    </row>
    <row r="371" spans="1:7" hidden="1" x14ac:dyDescent="0.75">
      <c r="A371" s="42">
        <v>360</v>
      </c>
      <c r="B371" s="43">
        <f t="shared" si="20"/>
        <v>1342.0540575303476</v>
      </c>
      <c r="C371" s="43">
        <f>$F370*$B$4/$E$3</f>
        <v>-2184.4356806754495</v>
      </c>
      <c r="D371" s="43">
        <f t="shared" si="21"/>
        <v>3526.489738205797</v>
      </c>
      <c r="E371" s="43">
        <f t="shared" si="22"/>
        <v>634.93000932351174</v>
      </c>
      <c r="F371" s="43">
        <f t="shared" si="23"/>
        <v>-528425.98310963716</v>
      </c>
      <c r="G371" s="43"/>
    </row>
  </sheetData>
  <dataValidations count="1">
    <dataValidation type="list" allowBlank="1" showInputMessage="1" showErrorMessage="1" errorTitle="Invalid Input" error="Must be a &quot;1&quot; or &quot;0&quot; only. Choose &quot;1&quot; when payments are due immediately, or &quot;0&quot; for when payments are due at the end of the period once the loan is obtained. " promptTitle="Designates when to be paid" prompt="1=Beg of period (starting immediately); _x000a_0(or omitted)=End of period (starting one period from now)" sqref="E4" xr:uid="{6A810DBF-E3DC-4921-8562-31813FD73777}">
      <formula1>"1, 0"</formula1>
    </dataValidation>
  </dataValidations>
  <pageMargins left="0.7" right="0.7" top="0.75" bottom="0.75" header="0.3" footer="0.3"/>
  <pageSetup orientation="portrait" horizontalDpi="4294967293" verticalDpi="0" r:id="rId1"/>
  <headerFooter>
    <oddFooter>&amp;L3793&amp;RFall 2022</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9004F-F13B-4410-BC9C-A63E02BA95AC}">
  <sheetPr codeName="Sheet7"/>
  <dimension ref="A1:B12"/>
  <sheetViews>
    <sheetView workbookViewId="0"/>
  </sheetViews>
  <sheetFormatPr defaultRowHeight="14.75" x14ac:dyDescent="0.75"/>
  <cols>
    <col min="1" max="1" width="39.7265625" customWidth="1"/>
    <col min="2" max="2" width="22" customWidth="1"/>
  </cols>
  <sheetData>
    <row r="1" spans="1:2" ht="26" x14ac:dyDescent="1.2">
      <c r="A1" s="37" t="s">
        <v>82</v>
      </c>
      <c r="B1" s="48"/>
    </row>
    <row r="3" spans="1:2" ht="16" x14ac:dyDescent="0.8">
      <c r="A3" s="49" t="s">
        <v>47</v>
      </c>
      <c r="B3" s="50"/>
    </row>
    <row r="4" spans="1:2" ht="16" x14ac:dyDescent="0.8">
      <c r="A4" s="51" t="s">
        <v>48</v>
      </c>
      <c r="B4" s="56">
        <v>1500000000</v>
      </c>
    </row>
    <row r="5" spans="1:2" ht="16" x14ac:dyDescent="0.8">
      <c r="A5" s="51" t="s">
        <v>49</v>
      </c>
      <c r="B5" s="54">
        <v>30</v>
      </c>
    </row>
    <row r="6" spans="1:2" ht="16" x14ac:dyDescent="0.8">
      <c r="A6" s="51" t="s">
        <v>50</v>
      </c>
      <c r="B6" s="54">
        <v>1</v>
      </c>
    </row>
    <row r="7" spans="1:2" ht="16" x14ac:dyDescent="0.8">
      <c r="A7" s="51" t="s">
        <v>51</v>
      </c>
      <c r="B7" s="55">
        <f>(B4/(B5*B6))</f>
        <v>50000000</v>
      </c>
    </row>
    <row r="8" spans="1:2" ht="16" x14ac:dyDescent="0.8">
      <c r="A8" s="51" t="s">
        <v>52</v>
      </c>
      <c r="B8" s="53">
        <v>0.05</v>
      </c>
    </row>
    <row r="9" spans="1:2" ht="16" x14ac:dyDescent="0.8">
      <c r="A9" s="51" t="s">
        <v>53</v>
      </c>
      <c r="B9" s="18">
        <v>1</v>
      </c>
    </row>
    <row r="10" spans="1:2" ht="16" x14ac:dyDescent="0.8">
      <c r="A10" s="50"/>
      <c r="B10" s="50"/>
    </row>
    <row r="11" spans="1:2" ht="16" x14ac:dyDescent="0.8">
      <c r="A11" s="52" t="s">
        <v>54</v>
      </c>
      <c r="B11" s="57">
        <f>-PV(B8/B6,B5*B6,B7,0,B9)</f>
        <v>807053678.91134906</v>
      </c>
    </row>
    <row r="12" spans="1:2" ht="16" x14ac:dyDescent="0.8">
      <c r="A12" s="50"/>
      <c r="B12" s="50"/>
    </row>
  </sheetData>
  <dataValidations count="1">
    <dataValidation type="list" allowBlank="1" showInputMessage="1" showErrorMessage="1" errorTitle="Invalid Input" error="Must be a &quot;1&quot; or &quot;0&quot; only. Choose &quot;1&quot; when payments are due immediately, or &quot;0&quot; for when payments are due at the end of the period once the loan is obtained. " promptTitle="Designates when to be paid" prompt="1=Beg of period (starting immediately); _x000a_0(or omitted)=End of period (starting one period from now)" sqref="B9" xr:uid="{F3ED1D0D-6203-47C4-85CE-E5513979CDCF}">
      <formula1>"1, 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1A8C2-1D78-4FC8-B0D0-19B39FF92193}">
  <sheetPr codeName="Sheet8"/>
  <dimension ref="A1:B12"/>
  <sheetViews>
    <sheetView workbookViewId="0"/>
  </sheetViews>
  <sheetFormatPr defaultRowHeight="14.75" x14ac:dyDescent="0.75"/>
  <cols>
    <col min="1" max="1" width="39.7265625" customWidth="1"/>
    <col min="2" max="2" width="22" customWidth="1"/>
  </cols>
  <sheetData>
    <row r="1" spans="1:2" ht="26" x14ac:dyDescent="1.2">
      <c r="A1" s="37" t="s">
        <v>82</v>
      </c>
      <c r="B1" s="48"/>
    </row>
    <row r="3" spans="1:2" ht="16" x14ac:dyDescent="0.8">
      <c r="A3" s="49" t="s">
        <v>47</v>
      </c>
      <c r="B3" s="50"/>
    </row>
    <row r="4" spans="1:2" ht="16" x14ac:dyDescent="0.8">
      <c r="A4" s="51" t="s">
        <v>48</v>
      </c>
      <c r="B4" s="56">
        <v>1500000000</v>
      </c>
    </row>
    <row r="5" spans="1:2" ht="16" x14ac:dyDescent="0.8">
      <c r="A5" s="51" t="s">
        <v>49</v>
      </c>
      <c r="B5" s="54">
        <v>30</v>
      </c>
    </row>
    <row r="6" spans="1:2" ht="16" x14ac:dyDescent="0.8">
      <c r="A6" s="51" t="s">
        <v>50</v>
      </c>
      <c r="B6" s="54">
        <v>1</v>
      </c>
    </row>
    <row r="7" spans="1:2" ht="16" x14ac:dyDescent="0.8">
      <c r="A7" s="51" t="s">
        <v>51</v>
      </c>
      <c r="B7" s="55">
        <f>(B4/(B5*B6))</f>
        <v>50000000</v>
      </c>
    </row>
    <row r="8" spans="1:2" ht="16" x14ac:dyDescent="0.8">
      <c r="A8" s="51" t="s">
        <v>52</v>
      </c>
      <c r="B8" s="53">
        <v>0.05</v>
      </c>
    </row>
    <row r="9" spans="1:2" ht="16" x14ac:dyDescent="0.8">
      <c r="A9" s="51" t="s">
        <v>53</v>
      </c>
      <c r="B9" s="18">
        <v>0</v>
      </c>
    </row>
    <row r="10" spans="1:2" ht="16" x14ac:dyDescent="0.8">
      <c r="A10" s="50"/>
      <c r="B10" s="50"/>
    </row>
    <row r="11" spans="1:2" ht="16" x14ac:dyDescent="0.8">
      <c r="A11" s="52" t="s">
        <v>54</v>
      </c>
      <c r="B11" s="57">
        <f>-PV(B8/B6,B5*B6,B7,0,B9)</f>
        <v>768622551.34414184</v>
      </c>
    </row>
    <row r="12" spans="1:2" ht="16" x14ac:dyDescent="0.8">
      <c r="A12" s="50"/>
      <c r="B12" s="50"/>
    </row>
  </sheetData>
  <dataValidations count="1">
    <dataValidation type="list" allowBlank="1" showInputMessage="1" showErrorMessage="1" errorTitle="Invalid Input" error="Must be a &quot;1&quot; or &quot;0&quot; only. Choose &quot;1&quot; when payments are due immediately, or &quot;0&quot; for when payments are due at the end of the period once the loan is obtained. " promptTitle="Designates when to be paid" prompt="1=Beg of period (starting immediately); _x000a_0(or omitted)=End of period (starting one period from now)" sqref="B9" xr:uid="{7886B068-82D5-4625-BD53-08651528317D}">
      <formula1>"1, 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E457B-2A7F-403B-A351-B8E172E0817A}">
  <sheetPr codeName="Sheet9"/>
  <dimension ref="A1:F21"/>
  <sheetViews>
    <sheetView workbookViewId="0"/>
  </sheetViews>
  <sheetFormatPr defaultRowHeight="14.75" x14ac:dyDescent="0.75"/>
  <cols>
    <col min="1" max="1" width="53.6328125" bestFit="1" customWidth="1"/>
    <col min="2" max="6" width="18.1328125" style="42" customWidth="1"/>
  </cols>
  <sheetData>
    <row r="1" spans="1:6" ht="26" x14ac:dyDescent="1.2">
      <c r="A1" s="37" t="s">
        <v>79</v>
      </c>
      <c r="B1" s="39"/>
      <c r="C1" s="39"/>
      <c r="D1" s="39"/>
      <c r="E1" s="39"/>
      <c r="F1" s="39"/>
    </row>
    <row r="3" spans="1:6" ht="16" x14ac:dyDescent="0.8">
      <c r="B3" s="58" t="s">
        <v>68</v>
      </c>
      <c r="C3" s="58" t="s">
        <v>69</v>
      </c>
      <c r="D3" s="58" t="s">
        <v>70</v>
      </c>
      <c r="E3" s="58" t="s">
        <v>71</v>
      </c>
      <c r="F3" s="58" t="s">
        <v>72</v>
      </c>
    </row>
    <row r="4" spans="1:6" ht="36.5" customHeight="1" x14ac:dyDescent="0.8">
      <c r="A4" s="49" t="s">
        <v>55</v>
      </c>
      <c r="B4" s="65" t="s">
        <v>73</v>
      </c>
      <c r="C4" s="65" t="s">
        <v>78</v>
      </c>
      <c r="D4" s="65" t="s">
        <v>74</v>
      </c>
      <c r="E4" s="65" t="s">
        <v>75</v>
      </c>
      <c r="F4" s="65" t="s">
        <v>76</v>
      </c>
    </row>
    <row r="5" spans="1:6" x14ac:dyDescent="0.75">
      <c r="A5" s="25" t="s">
        <v>77</v>
      </c>
      <c r="B5" s="59">
        <v>30</v>
      </c>
      <c r="C5" s="59">
        <v>30</v>
      </c>
      <c r="D5" s="59">
        <v>30</v>
      </c>
      <c r="E5" s="59">
        <v>30</v>
      </c>
      <c r="F5" s="59">
        <v>30</v>
      </c>
    </row>
    <row r="6" spans="1:6" x14ac:dyDescent="0.75">
      <c r="A6" s="25" t="s">
        <v>17</v>
      </c>
      <c r="B6" s="60">
        <v>0.05</v>
      </c>
      <c r="C6" s="60">
        <v>0.05</v>
      </c>
      <c r="D6" s="60">
        <v>0.05</v>
      </c>
      <c r="E6" s="60">
        <v>0.05</v>
      </c>
      <c r="F6" s="60">
        <v>0.05</v>
      </c>
    </row>
    <row r="7" spans="1:6" x14ac:dyDescent="0.75">
      <c r="A7" s="25" t="s">
        <v>56</v>
      </c>
      <c r="B7" s="59">
        <v>1</v>
      </c>
      <c r="C7" s="59">
        <v>1</v>
      </c>
      <c r="D7" s="59">
        <v>1</v>
      </c>
      <c r="E7" s="59">
        <v>1</v>
      </c>
      <c r="F7" s="59">
        <v>1</v>
      </c>
    </row>
    <row r="8" spans="1:6" x14ac:dyDescent="0.75">
      <c r="A8" s="25" t="s">
        <v>57</v>
      </c>
      <c r="B8" s="18">
        <v>1</v>
      </c>
      <c r="C8" s="18">
        <v>1</v>
      </c>
      <c r="D8" s="18">
        <v>1</v>
      </c>
      <c r="E8" s="18">
        <v>1</v>
      </c>
      <c r="F8" s="18">
        <v>1</v>
      </c>
    </row>
    <row r="9" spans="1:6" x14ac:dyDescent="0.75">
      <c r="A9" s="25"/>
      <c r="B9" s="21"/>
      <c r="C9" s="21"/>
      <c r="D9" s="21"/>
      <c r="E9" s="21"/>
      <c r="F9" s="21"/>
    </row>
    <row r="10" spans="1:6" x14ac:dyDescent="0.75">
      <c r="A10" s="25" t="s">
        <v>58</v>
      </c>
      <c r="B10" s="61">
        <v>50000000</v>
      </c>
      <c r="C10" s="61">
        <v>0</v>
      </c>
      <c r="D10" s="61">
        <v>25000000</v>
      </c>
      <c r="E10" s="61">
        <v>0</v>
      </c>
      <c r="F10" s="61">
        <v>25000000</v>
      </c>
    </row>
    <row r="11" spans="1:6" x14ac:dyDescent="0.75">
      <c r="A11" s="25" t="s">
        <v>59</v>
      </c>
      <c r="B11" s="61">
        <v>0</v>
      </c>
      <c r="C11" s="61">
        <v>1000000000</v>
      </c>
      <c r="D11" s="61">
        <v>500000000</v>
      </c>
      <c r="E11" s="62">
        <v>0</v>
      </c>
      <c r="F11" s="61">
        <v>2000000000</v>
      </c>
    </row>
    <row r="12" spans="1:6" x14ac:dyDescent="0.75">
      <c r="A12" s="25" t="s">
        <v>60</v>
      </c>
      <c r="B12" s="62">
        <v>0</v>
      </c>
      <c r="C12" s="62">
        <v>0</v>
      </c>
      <c r="D12" s="62">
        <v>0</v>
      </c>
      <c r="E12" s="61">
        <v>3000000000</v>
      </c>
      <c r="F12" s="62">
        <v>0</v>
      </c>
    </row>
    <row r="13" spans="1:6" x14ac:dyDescent="0.75">
      <c r="A13" s="25"/>
      <c r="B13" s="21"/>
      <c r="C13" s="21"/>
      <c r="D13" s="21"/>
      <c r="E13" s="21"/>
      <c r="F13" s="21"/>
    </row>
    <row r="14" spans="1:6" ht="16" x14ac:dyDescent="0.8">
      <c r="A14" s="49" t="s">
        <v>61</v>
      </c>
      <c r="B14" s="21"/>
      <c r="C14" s="21"/>
      <c r="D14" s="21"/>
      <c r="E14" s="21"/>
      <c r="F14" s="21"/>
    </row>
    <row r="15" spans="1:6" x14ac:dyDescent="0.75">
      <c r="A15" s="25" t="s">
        <v>62</v>
      </c>
      <c r="B15" s="63">
        <f>B10*B5+SUM(B11:B12)</f>
        <v>1500000000</v>
      </c>
      <c r="C15" s="63">
        <f t="shared" ref="C15:F15" si="0">C10*C5+SUM(C11:C12)</f>
        <v>1000000000</v>
      </c>
      <c r="D15" s="63">
        <f t="shared" si="0"/>
        <v>1250000000</v>
      </c>
      <c r="E15" s="63">
        <f t="shared" si="0"/>
        <v>3000000000</v>
      </c>
      <c r="F15" s="63">
        <f t="shared" si="0"/>
        <v>2750000000</v>
      </c>
    </row>
    <row r="16" spans="1:6" x14ac:dyDescent="0.75">
      <c r="A16" s="25" t="s">
        <v>63</v>
      </c>
      <c r="B16" s="64">
        <f>-FV(B6/B7,B5*B7,B10,B11,B8)+B12</f>
        <v>3488039493.908196</v>
      </c>
      <c r="C16" s="64">
        <f t="shared" ref="C16:F16" si="1">-FV(C6/C7,C5*C7,C10,C11,C8)+C12</f>
        <v>4321942375.1506624</v>
      </c>
      <c r="D16" s="64">
        <f t="shared" si="1"/>
        <v>3904990934.5294294</v>
      </c>
      <c r="E16" s="64">
        <f t="shared" si="1"/>
        <v>3000000000</v>
      </c>
      <c r="F16" s="64">
        <f t="shared" si="1"/>
        <v>10387904497.255423</v>
      </c>
    </row>
    <row r="17" spans="1:6" x14ac:dyDescent="0.75">
      <c r="A17" s="25" t="s">
        <v>64</v>
      </c>
      <c r="B17" s="64">
        <f>-PV(B6/B7,B5*B7,B10,B12,B8)+B11</f>
        <v>807053678.91134906</v>
      </c>
      <c r="C17" s="64">
        <f t="shared" ref="C17:F17" si="2">-PV(C6/C7,C5*C7,C10,C12,C8)+C11</f>
        <v>1000000000</v>
      </c>
      <c r="D17" s="64">
        <f t="shared" si="2"/>
        <v>903526839.45567453</v>
      </c>
      <c r="E17" s="64">
        <f t="shared" si="2"/>
        <v>694132345.96757448</v>
      </c>
      <c r="F17" s="64">
        <f t="shared" si="2"/>
        <v>2403526839.4556746</v>
      </c>
    </row>
    <row r="18" spans="1:6" x14ac:dyDescent="0.75">
      <c r="A18" s="25"/>
      <c r="B18" s="21"/>
      <c r="C18" s="21"/>
      <c r="D18" s="21"/>
      <c r="E18" s="21"/>
      <c r="F18" s="21"/>
    </row>
    <row r="19" spans="1:6" x14ac:dyDescent="0.75">
      <c r="A19" s="25" t="s">
        <v>65</v>
      </c>
      <c r="B19" s="21">
        <f>_xlfn.RANK.EQ(B15,$B15:$F15)</f>
        <v>3</v>
      </c>
      <c r="C19" s="21">
        <f t="shared" ref="C19:F19" si="3">_xlfn.RANK.EQ(C15,$B15:$F15)</f>
        <v>5</v>
      </c>
      <c r="D19" s="21">
        <f t="shared" si="3"/>
        <v>4</v>
      </c>
      <c r="E19" s="21">
        <f t="shared" si="3"/>
        <v>1</v>
      </c>
      <c r="F19" s="21">
        <f t="shared" si="3"/>
        <v>2</v>
      </c>
    </row>
    <row r="20" spans="1:6" x14ac:dyDescent="0.75">
      <c r="A20" s="25" t="s">
        <v>66</v>
      </c>
      <c r="B20" s="21">
        <f>_xlfn.RANK.EQ(B16,$B16:$F16)</f>
        <v>4</v>
      </c>
      <c r="C20" s="21">
        <f t="shared" ref="C20:F20" si="4">_xlfn.RANK.EQ(C16,$B16:$F16)</f>
        <v>2</v>
      </c>
      <c r="D20" s="21">
        <f t="shared" si="4"/>
        <v>3</v>
      </c>
      <c r="E20" s="21">
        <f t="shared" si="4"/>
        <v>5</v>
      </c>
      <c r="F20" s="21">
        <f>_xlfn.RANK.EQ(F16,$B16:$F16)</f>
        <v>1</v>
      </c>
    </row>
    <row r="21" spans="1:6" x14ac:dyDescent="0.75">
      <c r="A21" s="25" t="s">
        <v>67</v>
      </c>
      <c r="B21" s="21">
        <f>_xlfn.RANK.EQ(B17,$B17:$F17)</f>
        <v>4</v>
      </c>
      <c r="C21" s="21">
        <f t="shared" ref="C21:F21" si="5">_xlfn.RANK.EQ(C17,$B17:$F17)</f>
        <v>2</v>
      </c>
      <c r="D21" s="21">
        <f t="shared" si="5"/>
        <v>3</v>
      </c>
      <c r="E21" s="21">
        <f t="shared" si="5"/>
        <v>5</v>
      </c>
      <c r="F21" s="21">
        <f t="shared" si="5"/>
        <v>1</v>
      </c>
    </row>
  </sheetData>
  <dataValidations count="1">
    <dataValidation type="list" allowBlank="1" showInputMessage="1" showErrorMessage="1" errorTitle="Invalid Input" error="Must be a &quot;1&quot; or &quot;0&quot; only. Choose &quot;1&quot; when payments are due immediately, or &quot;0&quot; for when payments are due at the end of the period once the loan is obtained. " promptTitle="Designates when to be paid" prompt="1=Beg of period (starting immediately); _x000a_0(or omitted)=End of period (starting one period from now)" sqref="B8:F8" xr:uid="{A1BC0460-ACCA-471C-A2BD-E9AEA6C0D6C2}">
      <formula1>"1, 0"</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16141-110A-42E2-B7E1-44953C91CDFE}">
  <sheetPr codeName="Sheet10"/>
  <dimension ref="A1:F21"/>
  <sheetViews>
    <sheetView workbookViewId="0"/>
  </sheetViews>
  <sheetFormatPr defaultRowHeight="14.75" x14ac:dyDescent="0.75"/>
  <cols>
    <col min="1" max="1" width="53.6328125" bestFit="1" customWidth="1"/>
    <col min="2" max="6" width="18.1328125" style="42" customWidth="1"/>
  </cols>
  <sheetData>
    <row r="1" spans="1:6" ht="26" x14ac:dyDescent="1.2">
      <c r="A1" s="37" t="s">
        <v>80</v>
      </c>
      <c r="B1" s="38"/>
      <c r="C1" s="38"/>
      <c r="D1" s="38"/>
      <c r="E1" s="38"/>
      <c r="F1" s="38"/>
    </row>
    <row r="3" spans="1:6" ht="16" x14ac:dyDescent="0.8">
      <c r="B3" s="58" t="s">
        <v>71</v>
      </c>
      <c r="C3" s="58" t="s">
        <v>72</v>
      </c>
      <c r="D3" s="58" t="s">
        <v>68</v>
      </c>
      <c r="E3" s="58" t="s">
        <v>70</v>
      </c>
      <c r="F3" s="58" t="s">
        <v>69</v>
      </c>
    </row>
    <row r="4" spans="1:6" ht="36.5" customHeight="1" x14ac:dyDescent="0.8">
      <c r="A4" s="49" t="s">
        <v>55</v>
      </c>
      <c r="B4" s="65" t="s">
        <v>75</v>
      </c>
      <c r="C4" s="65" t="s">
        <v>76</v>
      </c>
      <c r="D4" s="65" t="s">
        <v>73</v>
      </c>
      <c r="E4" s="65" t="s">
        <v>74</v>
      </c>
      <c r="F4" s="65" t="s">
        <v>78</v>
      </c>
    </row>
    <row r="5" spans="1:6" x14ac:dyDescent="0.75">
      <c r="A5" s="25" t="s">
        <v>77</v>
      </c>
      <c r="B5" s="59">
        <v>30</v>
      </c>
      <c r="C5" s="59">
        <v>30</v>
      </c>
      <c r="D5" s="59">
        <v>30</v>
      </c>
      <c r="E5" s="59">
        <v>30</v>
      </c>
      <c r="F5" s="59">
        <v>30</v>
      </c>
    </row>
    <row r="6" spans="1:6" x14ac:dyDescent="0.75">
      <c r="A6" s="25" t="s">
        <v>17</v>
      </c>
      <c r="B6" s="60">
        <v>0.05</v>
      </c>
      <c r="C6" s="60">
        <v>0.05</v>
      </c>
      <c r="D6" s="60">
        <v>0.05</v>
      </c>
      <c r="E6" s="60">
        <v>0.05</v>
      </c>
      <c r="F6" s="60">
        <v>0.05</v>
      </c>
    </row>
    <row r="7" spans="1:6" x14ac:dyDescent="0.75">
      <c r="A7" s="25" t="s">
        <v>56</v>
      </c>
      <c r="B7" s="59">
        <v>1</v>
      </c>
      <c r="C7" s="59">
        <v>1</v>
      </c>
      <c r="D7" s="59">
        <v>1</v>
      </c>
      <c r="E7" s="59">
        <v>1</v>
      </c>
      <c r="F7" s="59">
        <v>1</v>
      </c>
    </row>
    <row r="8" spans="1:6" x14ac:dyDescent="0.75">
      <c r="A8" s="25" t="s">
        <v>57</v>
      </c>
      <c r="B8" s="18">
        <v>1</v>
      </c>
      <c r="C8" s="18">
        <v>1</v>
      </c>
      <c r="D8" s="18">
        <v>1</v>
      </c>
      <c r="E8" s="18">
        <v>1</v>
      </c>
      <c r="F8" s="18">
        <v>1</v>
      </c>
    </row>
    <row r="9" spans="1:6" x14ac:dyDescent="0.75">
      <c r="A9" s="25"/>
      <c r="B9" s="21"/>
      <c r="C9" s="21"/>
      <c r="D9" s="21"/>
      <c r="E9" s="21"/>
      <c r="F9" s="21"/>
    </row>
    <row r="10" spans="1:6" x14ac:dyDescent="0.75">
      <c r="A10" s="25" t="s">
        <v>58</v>
      </c>
      <c r="B10" s="61">
        <v>0</v>
      </c>
      <c r="C10" s="61">
        <v>25000000</v>
      </c>
      <c r="D10" s="61">
        <v>50000000</v>
      </c>
      <c r="E10" s="61">
        <v>25000000</v>
      </c>
      <c r="F10" s="61">
        <v>0</v>
      </c>
    </row>
    <row r="11" spans="1:6" x14ac:dyDescent="0.75">
      <c r="A11" s="25" t="s">
        <v>59</v>
      </c>
      <c r="B11" s="62">
        <v>0</v>
      </c>
      <c r="C11" s="61">
        <v>2000000000</v>
      </c>
      <c r="D11" s="61">
        <v>0</v>
      </c>
      <c r="E11" s="61">
        <v>500000000</v>
      </c>
      <c r="F11" s="61">
        <v>1000000000</v>
      </c>
    </row>
    <row r="12" spans="1:6" x14ac:dyDescent="0.75">
      <c r="A12" s="25" t="s">
        <v>60</v>
      </c>
      <c r="B12" s="61">
        <v>3000000000</v>
      </c>
      <c r="C12" s="62">
        <v>0</v>
      </c>
      <c r="D12" s="62">
        <v>0</v>
      </c>
      <c r="E12" s="62">
        <v>0</v>
      </c>
      <c r="F12" s="62">
        <v>0</v>
      </c>
    </row>
    <row r="13" spans="1:6" x14ac:dyDescent="0.75">
      <c r="A13" s="25"/>
      <c r="B13" s="21"/>
      <c r="C13" s="21"/>
      <c r="D13" s="21"/>
      <c r="E13" s="21"/>
      <c r="F13" s="21"/>
    </row>
    <row r="14" spans="1:6" ht="16" x14ac:dyDescent="0.8">
      <c r="A14" s="49" t="s">
        <v>61</v>
      </c>
      <c r="B14" s="21"/>
      <c r="C14" s="21"/>
      <c r="D14" s="21"/>
      <c r="E14" s="21"/>
      <c r="F14" s="21"/>
    </row>
    <row r="15" spans="1:6" x14ac:dyDescent="0.75">
      <c r="A15" s="25" t="s">
        <v>62</v>
      </c>
      <c r="B15" s="63">
        <f>B10*B5+SUM(B11:B12)</f>
        <v>3000000000</v>
      </c>
      <c r="C15" s="63">
        <f>C10*C5+SUM(C11:C12)</f>
        <v>2750000000</v>
      </c>
      <c r="D15" s="63">
        <f>D10*D5+SUM(D11:D12)</f>
        <v>1500000000</v>
      </c>
      <c r="E15" s="63">
        <f>E10*E5+SUM(E11:E12)</f>
        <v>1250000000</v>
      </c>
      <c r="F15" s="63">
        <f>F10*F5+SUM(F11:F12)</f>
        <v>1000000000</v>
      </c>
    </row>
    <row r="16" spans="1:6" x14ac:dyDescent="0.75">
      <c r="A16" s="25" t="s">
        <v>63</v>
      </c>
      <c r="B16" s="64">
        <f>-FV(B6/B7,B5*B7,B10,B11,B8)+B12</f>
        <v>3000000000</v>
      </c>
      <c r="C16" s="64">
        <f>-FV(C6/C7,C5*C7,C10,C11,C8)+C12</f>
        <v>10387904497.255423</v>
      </c>
      <c r="D16" s="64">
        <f>-FV(D6/D7,D5*D7,D10,D11,D8)+D12</f>
        <v>3488039493.908196</v>
      </c>
      <c r="E16" s="64">
        <f>-FV(E6/E7,E5*E7,E10,E11,E8)+E12</f>
        <v>3904990934.5294294</v>
      </c>
      <c r="F16" s="64">
        <f>-FV(F6/F7,F5*F7,F10,F11,F8)+F12</f>
        <v>4321942375.1506624</v>
      </c>
    </row>
    <row r="17" spans="1:6" x14ac:dyDescent="0.75">
      <c r="A17" s="25" t="s">
        <v>64</v>
      </c>
      <c r="B17" s="64">
        <f>-PV(B6/B7,B5*B7,B10,B12,B8)+B11</f>
        <v>694132345.96757448</v>
      </c>
      <c r="C17" s="64">
        <f>-PV(C6/C7,C5*C7,C10,C12,C8)+C11</f>
        <v>2403526839.4556746</v>
      </c>
      <c r="D17" s="64">
        <f>-PV(D6/D7,D5*D7,D10,D12,D8)+D11</f>
        <v>807053678.91134906</v>
      </c>
      <c r="E17" s="64">
        <f>-PV(E6/E7,E5*E7,E10,E12,E8)+E11</f>
        <v>903526839.45567453</v>
      </c>
      <c r="F17" s="64">
        <f>-PV(F6/F7,F5*F7,F10,F12,F8)+F11</f>
        <v>1000000000</v>
      </c>
    </row>
    <row r="18" spans="1:6" x14ac:dyDescent="0.75">
      <c r="A18" s="25"/>
      <c r="B18" s="21"/>
      <c r="C18" s="21"/>
      <c r="D18" s="21"/>
      <c r="E18" s="21"/>
      <c r="F18" s="21"/>
    </row>
    <row r="19" spans="1:6" x14ac:dyDescent="0.75">
      <c r="A19" s="25" t="s">
        <v>65</v>
      </c>
      <c r="B19" s="21">
        <f>_xlfn.RANK.EQ(B15,$B15:$F15)</f>
        <v>1</v>
      </c>
      <c r="C19" s="21">
        <f>_xlfn.RANK.EQ(C15,$B15:$F15)</f>
        <v>2</v>
      </c>
      <c r="D19" s="21">
        <f>_xlfn.RANK.EQ(D15,$B15:$F15)</f>
        <v>3</v>
      </c>
      <c r="E19" s="21">
        <f>_xlfn.RANK.EQ(E15,$B15:$F15)</f>
        <v>4</v>
      </c>
      <c r="F19" s="21">
        <f>_xlfn.RANK.EQ(F15,$B15:$F15)</f>
        <v>5</v>
      </c>
    </row>
    <row r="20" spans="1:6" x14ac:dyDescent="0.75">
      <c r="A20" s="25" t="s">
        <v>66</v>
      </c>
      <c r="B20" s="21">
        <f>_xlfn.RANK.EQ(B16,$B16:$F16)</f>
        <v>5</v>
      </c>
      <c r="C20" s="21">
        <f>_xlfn.RANK.EQ(C16,$B16:$F16)</f>
        <v>1</v>
      </c>
      <c r="D20" s="21">
        <f>_xlfn.RANK.EQ(D16,$B16:$F16)</f>
        <v>4</v>
      </c>
      <c r="E20" s="21">
        <f>_xlfn.RANK.EQ(E16,$B16:$F16)</f>
        <v>3</v>
      </c>
      <c r="F20" s="21">
        <f>_xlfn.RANK.EQ(F16,$B16:$F16)</f>
        <v>2</v>
      </c>
    </row>
    <row r="21" spans="1:6" x14ac:dyDescent="0.75">
      <c r="A21" s="25" t="s">
        <v>67</v>
      </c>
      <c r="B21" s="21">
        <f>_xlfn.RANK.EQ(B17,$B17:$F17)</f>
        <v>5</v>
      </c>
      <c r="C21" s="21">
        <f>_xlfn.RANK.EQ(C17,$B17:$F17)</f>
        <v>1</v>
      </c>
      <c r="D21" s="21">
        <f>_xlfn.RANK.EQ(D17,$B17:$F17)</f>
        <v>4</v>
      </c>
      <c r="E21" s="21">
        <f>_xlfn.RANK.EQ(E17,$B17:$F17)</f>
        <v>3</v>
      </c>
      <c r="F21" s="21">
        <f>_xlfn.RANK.EQ(F17,$B17:$F17)</f>
        <v>2</v>
      </c>
    </row>
  </sheetData>
  <sortState xmlns:xlrd2="http://schemas.microsoft.com/office/spreadsheetml/2017/richdata2" columnSort="1" ref="B3:F21">
    <sortCondition descending="1" ref="B15:F15"/>
  </sortState>
  <dataValidations count="1">
    <dataValidation type="list" allowBlank="1" showInputMessage="1" showErrorMessage="1" errorTitle="Invalid Input" error="Must be a &quot;1&quot; or &quot;0&quot; only. Choose &quot;1&quot; when payments are due immediately, or &quot;0&quot; for when payments are due at the end of the period once the loan is obtained. " promptTitle="Designates when to be paid" prompt="1=Beg of period (starting immediately); _x000a_0(or omitted)=End of period (starting one period from now)" sqref="B8:F8" xr:uid="{71BB3E10-BEDF-44BC-A981-E024CFE01CFD}">
      <formula1>"1, 0"</formula1>
    </dataValidation>
  </dataValidation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82E21-E225-4BE8-978E-358D4D5BFEF1}">
  <sheetPr codeName="Sheet11"/>
  <dimension ref="A1:F21"/>
  <sheetViews>
    <sheetView workbookViewId="0"/>
  </sheetViews>
  <sheetFormatPr defaultRowHeight="14.75" x14ac:dyDescent="0.75"/>
  <cols>
    <col min="1" max="1" width="53.6328125" bestFit="1" customWidth="1"/>
    <col min="2" max="6" width="18.1328125" style="42" customWidth="1"/>
  </cols>
  <sheetData>
    <row r="1" spans="1:6" ht="26" x14ac:dyDescent="1.2">
      <c r="A1" s="37" t="s">
        <v>81</v>
      </c>
      <c r="B1" s="38"/>
      <c r="C1" s="38"/>
      <c r="D1" s="38"/>
      <c r="E1" s="38"/>
      <c r="F1" s="38"/>
    </row>
    <row r="3" spans="1:6" ht="16" x14ac:dyDescent="0.8">
      <c r="B3" s="58" t="s">
        <v>72</v>
      </c>
      <c r="C3" s="58" t="s">
        <v>69</v>
      </c>
      <c r="D3" s="58" t="s">
        <v>70</v>
      </c>
      <c r="E3" s="58" t="s">
        <v>68</v>
      </c>
      <c r="F3" s="58" t="s">
        <v>71</v>
      </c>
    </row>
    <row r="4" spans="1:6" ht="36.5" customHeight="1" x14ac:dyDescent="0.8">
      <c r="A4" s="49" t="s">
        <v>55</v>
      </c>
      <c r="B4" s="65" t="s">
        <v>76</v>
      </c>
      <c r="C4" s="65" t="s">
        <v>78</v>
      </c>
      <c r="D4" s="65" t="s">
        <v>74</v>
      </c>
      <c r="E4" s="65" t="s">
        <v>73</v>
      </c>
      <c r="F4" s="65" t="s">
        <v>75</v>
      </c>
    </row>
    <row r="5" spans="1:6" x14ac:dyDescent="0.75">
      <c r="A5" s="25" t="s">
        <v>77</v>
      </c>
      <c r="B5" s="59">
        <v>30</v>
      </c>
      <c r="C5" s="59">
        <v>30</v>
      </c>
      <c r="D5" s="59">
        <v>30</v>
      </c>
      <c r="E5" s="59">
        <v>30</v>
      </c>
      <c r="F5" s="59">
        <v>30</v>
      </c>
    </row>
    <row r="6" spans="1:6" x14ac:dyDescent="0.75">
      <c r="A6" s="25" t="s">
        <v>17</v>
      </c>
      <c r="B6" s="60">
        <v>0.05</v>
      </c>
      <c r="C6" s="60">
        <v>0.05</v>
      </c>
      <c r="D6" s="60">
        <v>0.05</v>
      </c>
      <c r="E6" s="60">
        <v>0.05</v>
      </c>
      <c r="F6" s="60">
        <v>0.05</v>
      </c>
    </row>
    <row r="7" spans="1:6" x14ac:dyDescent="0.75">
      <c r="A7" s="25" t="s">
        <v>56</v>
      </c>
      <c r="B7" s="59">
        <v>1</v>
      </c>
      <c r="C7" s="59">
        <v>1</v>
      </c>
      <c r="D7" s="59">
        <v>1</v>
      </c>
      <c r="E7" s="59">
        <v>1</v>
      </c>
      <c r="F7" s="59">
        <v>1</v>
      </c>
    </row>
    <row r="8" spans="1:6" x14ac:dyDescent="0.75">
      <c r="A8" s="25" t="s">
        <v>57</v>
      </c>
      <c r="B8" s="18">
        <v>1</v>
      </c>
      <c r="C8" s="18">
        <v>1</v>
      </c>
      <c r="D8" s="18">
        <v>1</v>
      </c>
      <c r="E8" s="18">
        <v>1</v>
      </c>
      <c r="F8" s="18">
        <v>1</v>
      </c>
    </row>
    <row r="9" spans="1:6" x14ac:dyDescent="0.75">
      <c r="A9" s="25"/>
      <c r="B9" s="21"/>
      <c r="C9" s="21"/>
      <c r="D9" s="21"/>
      <c r="E9" s="21"/>
      <c r="F9" s="21"/>
    </row>
    <row r="10" spans="1:6" x14ac:dyDescent="0.75">
      <c r="A10" s="25" t="s">
        <v>58</v>
      </c>
      <c r="B10" s="61">
        <v>25000000</v>
      </c>
      <c r="C10" s="61">
        <v>0</v>
      </c>
      <c r="D10" s="61">
        <v>25000000</v>
      </c>
      <c r="E10" s="61">
        <v>50000000</v>
      </c>
      <c r="F10" s="61">
        <v>0</v>
      </c>
    </row>
    <row r="11" spans="1:6" x14ac:dyDescent="0.75">
      <c r="A11" s="25" t="s">
        <v>59</v>
      </c>
      <c r="B11" s="61">
        <v>2000000000</v>
      </c>
      <c r="C11" s="61">
        <v>1000000000</v>
      </c>
      <c r="D11" s="61">
        <v>500000000</v>
      </c>
      <c r="E11" s="61">
        <v>0</v>
      </c>
      <c r="F11" s="62">
        <v>0</v>
      </c>
    </row>
    <row r="12" spans="1:6" x14ac:dyDescent="0.75">
      <c r="A12" s="25" t="s">
        <v>60</v>
      </c>
      <c r="B12" s="62">
        <v>0</v>
      </c>
      <c r="C12" s="62">
        <v>0</v>
      </c>
      <c r="D12" s="62">
        <v>0</v>
      </c>
      <c r="E12" s="62">
        <v>0</v>
      </c>
      <c r="F12" s="61">
        <v>3000000000</v>
      </c>
    </row>
    <row r="13" spans="1:6" x14ac:dyDescent="0.75">
      <c r="A13" s="25"/>
      <c r="B13" s="21"/>
      <c r="C13" s="21"/>
      <c r="D13" s="21"/>
      <c r="E13" s="21"/>
      <c r="F13" s="21"/>
    </row>
    <row r="14" spans="1:6" ht="16" x14ac:dyDescent="0.8">
      <c r="A14" s="49" t="s">
        <v>61</v>
      </c>
      <c r="B14" s="21"/>
      <c r="C14" s="21"/>
      <c r="D14" s="21"/>
      <c r="E14" s="21"/>
      <c r="F14" s="21"/>
    </row>
    <row r="15" spans="1:6" x14ac:dyDescent="0.75">
      <c r="A15" s="25" t="s">
        <v>62</v>
      </c>
      <c r="B15" s="63">
        <f>B10*B5+SUM(B11:B12)</f>
        <v>2750000000</v>
      </c>
      <c r="C15" s="63">
        <f>C10*C5+SUM(C11:C12)</f>
        <v>1000000000</v>
      </c>
      <c r="D15" s="63">
        <f>D10*D5+SUM(D11:D12)</f>
        <v>1250000000</v>
      </c>
      <c r="E15" s="63">
        <f>E10*E5+SUM(E11:E12)</f>
        <v>1500000000</v>
      </c>
      <c r="F15" s="63">
        <f>F10*F5+SUM(F11:F12)</f>
        <v>3000000000</v>
      </c>
    </row>
    <row r="16" spans="1:6" x14ac:dyDescent="0.75">
      <c r="A16" s="25" t="s">
        <v>63</v>
      </c>
      <c r="B16" s="63">
        <f>-FV(B6/B7,B5*B7,B10,B11,B8)+B12</f>
        <v>10387904497.255423</v>
      </c>
      <c r="C16" s="63">
        <f>-FV(C6/C7,C5*C7,C10,C11,C8)+C12</f>
        <v>4321942375.1506624</v>
      </c>
      <c r="D16" s="63">
        <f>-FV(D6/D7,D5*D7,D10,D11,D8)+D12</f>
        <v>3904990934.5294294</v>
      </c>
      <c r="E16" s="63">
        <f>-FV(E6/E7,E5*E7,E10,E11,E8)+E12</f>
        <v>3488039493.908196</v>
      </c>
      <c r="F16" s="63">
        <f>-FV(F6/F7,F5*F7,F10,F11,F8)+F12</f>
        <v>3000000000</v>
      </c>
    </row>
    <row r="17" spans="1:6" x14ac:dyDescent="0.75">
      <c r="A17" s="25" t="s">
        <v>64</v>
      </c>
      <c r="B17" s="63">
        <f>-PV(B6/B7,B5*B7,B10,B12,B8)+B11</f>
        <v>2403526839.4556746</v>
      </c>
      <c r="C17" s="63">
        <f>-PV(C6/C7,C5*C7,C10,C12,C8)+C11</f>
        <v>1000000000</v>
      </c>
      <c r="D17" s="63">
        <f>-PV(D6/D7,D5*D7,D10,D12,D8)+D11</f>
        <v>903526839.45567453</v>
      </c>
      <c r="E17" s="63">
        <f>-PV(E6/E7,E5*E7,E10,E12,E8)+E11</f>
        <v>807053678.91134906</v>
      </c>
      <c r="F17" s="63">
        <f>-PV(F6/F7,F5*F7,F10,F12,F8)+F11</f>
        <v>694132345.96757448</v>
      </c>
    </row>
    <row r="18" spans="1:6" x14ac:dyDescent="0.75">
      <c r="A18" s="25"/>
      <c r="B18" s="21"/>
      <c r="C18" s="21"/>
      <c r="D18" s="21"/>
      <c r="E18" s="21"/>
      <c r="F18" s="21"/>
    </row>
    <row r="19" spans="1:6" x14ac:dyDescent="0.75">
      <c r="A19" s="25" t="s">
        <v>65</v>
      </c>
      <c r="B19" s="21">
        <f>_xlfn.RANK.EQ(B15,$B15:$F15)</f>
        <v>2</v>
      </c>
      <c r="C19" s="21">
        <f>_xlfn.RANK.EQ(C15,$B15:$F15)</f>
        <v>5</v>
      </c>
      <c r="D19" s="21">
        <f>_xlfn.RANK.EQ(D15,$B15:$F15)</f>
        <v>4</v>
      </c>
      <c r="E19" s="21">
        <f>_xlfn.RANK.EQ(E15,$B15:$F15)</f>
        <v>3</v>
      </c>
      <c r="F19" s="21">
        <f>_xlfn.RANK.EQ(F15,$B15:$F15)</f>
        <v>1</v>
      </c>
    </row>
    <row r="20" spans="1:6" x14ac:dyDescent="0.75">
      <c r="A20" s="25" t="s">
        <v>66</v>
      </c>
      <c r="B20" s="21">
        <f>_xlfn.RANK.EQ(B16,$B16:$F16)</f>
        <v>1</v>
      </c>
      <c r="C20" s="21">
        <f>_xlfn.RANK.EQ(C16,$B16:$F16)</f>
        <v>2</v>
      </c>
      <c r="D20" s="21">
        <f>_xlfn.RANK.EQ(D16,$B16:$F16)</f>
        <v>3</v>
      </c>
      <c r="E20" s="21">
        <f>_xlfn.RANK.EQ(E16,$B16:$F16)</f>
        <v>4</v>
      </c>
      <c r="F20" s="21">
        <f>_xlfn.RANK.EQ(F16,$B16:$F16)</f>
        <v>5</v>
      </c>
    </row>
    <row r="21" spans="1:6" x14ac:dyDescent="0.75">
      <c r="A21" s="25" t="s">
        <v>67</v>
      </c>
      <c r="B21" s="21">
        <f>_xlfn.RANK.EQ(B17,$B17:$F17)</f>
        <v>1</v>
      </c>
      <c r="C21" s="21">
        <f>_xlfn.RANK.EQ(C17,$B17:$F17)</f>
        <v>2</v>
      </c>
      <c r="D21" s="21">
        <f>_xlfn.RANK.EQ(D17,$B17:$F17)</f>
        <v>3</v>
      </c>
      <c r="E21" s="21">
        <f>_xlfn.RANK.EQ(E17,$B17:$F17)</f>
        <v>4</v>
      </c>
      <c r="F21" s="21">
        <f>_xlfn.RANK.EQ(F17,$B17:$F17)</f>
        <v>5</v>
      </c>
    </row>
  </sheetData>
  <sortState xmlns:xlrd2="http://schemas.microsoft.com/office/spreadsheetml/2017/richdata2" columnSort="1" ref="B3:F21">
    <sortCondition descending="1" ref="B16:F16"/>
  </sortState>
  <dataValidations count="1">
    <dataValidation type="list" allowBlank="1" showInputMessage="1" showErrorMessage="1" errorTitle="Invalid Input" error="Must be a &quot;1&quot; or &quot;0&quot; only. Choose &quot;1&quot; when payments are due immediately, or &quot;0&quot; for when payments are due at the end of the period once the loan is obtained. " promptTitle="Designates when to be paid" prompt="1=Beg of period (starting immediately); _x000a_0(or omitted)=End of period (starting one period from now)" sqref="B8:F8" xr:uid="{EB2CF278-F822-4965-BB34-04573A0CE3CA}">
      <formula1>"1, 0"</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Documentation</vt:lpstr>
      <vt:lpstr>Mortgage1</vt:lpstr>
      <vt:lpstr>Mortgage2</vt:lpstr>
      <vt:lpstr>Amortization1</vt:lpstr>
      <vt:lpstr>Amortization2</vt:lpstr>
      <vt:lpstr>Amortization3</vt:lpstr>
      <vt:lpstr>Lottery1A</vt:lpstr>
      <vt:lpstr>Lottery1B</vt:lpstr>
      <vt:lpstr>Lottery2A</vt:lpstr>
      <vt:lpstr>Lottery2B</vt:lpstr>
      <vt:lpstr>Lottery2C</vt:lpstr>
      <vt:lpstr>Amortization1!Print_Titles</vt:lpstr>
      <vt:lpstr>Amortization2!Print_Titles</vt:lpstr>
      <vt:lpstr>Amortization3!Print_Titles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Hornung, Cheryl</dc:creator>
  <cp:lastModifiedBy>Hornung, Cheryl</cp:lastModifiedBy>
  <cp:lastPrinted>2022-10-31T01:54:32Z</cp:lastPrinted>
  <dcterms:created xsi:type="dcterms:W3CDTF">2022-09-18T00:41:18Z</dcterms:created>
  <dcterms:modified xsi:type="dcterms:W3CDTF">2022-10-31T15:23:45Z</dcterms:modified>
</cp:coreProperties>
</file>