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08"/>
  <workbookPr codeName="ThisWorkbook"/>
  <mc:AlternateContent xmlns:mc="http://schemas.openxmlformats.org/markup-compatibility/2006">
    <mc:Choice Requires="x15">
      <x15ac:absPath xmlns:x15ac="http://schemas.microsoft.com/office/spreadsheetml/2010/11/ac" url="/Users/calebflaim/Documents/thesis/openFloat/proposal/timelines/"/>
    </mc:Choice>
  </mc:AlternateContent>
  <xr:revisionPtr revIDLastSave="0" documentId="13_ncr:1_{1DA59420-7F8B-7C43-916B-1135A404F082}" xr6:coauthVersionLast="47" xr6:coauthVersionMax="47" xr10:uidLastSave="{00000000-0000-0000-0000-000000000000}"/>
  <bookViews>
    <workbookView xWindow="0" yWindow="500" windowWidth="35840" windowHeight="2190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GanttChart!$A$1:$BN$70</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5" i="9" l="1"/>
  <c r="I65" i="9" s="1"/>
  <c r="F62" i="9"/>
  <c r="I62" i="9" s="1"/>
  <c r="F67" i="9"/>
  <c r="I67" i="9" s="1"/>
  <c r="F68" i="9"/>
  <c r="I68" i="9" s="1"/>
  <c r="F59" i="9"/>
  <c r="I59" i="9" s="1"/>
  <c r="F60" i="9"/>
  <c r="I60" i="9" s="1"/>
  <c r="F57" i="9"/>
  <c r="I57" i="9" s="1"/>
  <c r="F56" i="9"/>
  <c r="I56" i="9" s="1"/>
  <c r="F55" i="9"/>
  <c r="I55" i="9" s="1"/>
  <c r="F53" i="9"/>
  <c r="I53" i="9" s="1"/>
  <c r="F52" i="9"/>
  <c r="I52" i="9" s="1"/>
  <c r="F51" i="9"/>
  <c r="I51" i="9" s="1"/>
  <c r="F49" i="9"/>
  <c r="I49" i="9" s="1"/>
  <c r="F48" i="9"/>
  <c r="I48" i="9" s="1"/>
  <c r="F47" i="9"/>
  <c r="I47" i="9" s="1"/>
  <c r="F46" i="9"/>
  <c r="I46" i="9" s="1"/>
  <c r="F44" i="9"/>
  <c r="I44" i="9" s="1"/>
  <c r="F43" i="9"/>
  <c r="I43" i="9" s="1"/>
  <c r="F42" i="9"/>
  <c r="I42" i="9" s="1"/>
  <c r="F40" i="9"/>
  <c r="I40" i="9" s="1"/>
  <c r="F39" i="9"/>
  <c r="I39" i="9" s="1"/>
  <c r="F38" i="9"/>
  <c r="I38" i="9" s="1"/>
  <c r="F36" i="9"/>
  <c r="I36" i="9" s="1"/>
  <c r="F35" i="9"/>
  <c r="I35" i="9" s="1"/>
  <c r="F34" i="9"/>
  <c r="I34" i="9" s="1"/>
  <c r="F32" i="9"/>
  <c r="I32" i="9" s="1"/>
  <c r="F31" i="9"/>
  <c r="I31" i="9" s="1"/>
  <c r="F30" i="9"/>
  <c r="I30" i="9" s="1"/>
  <c r="F29" i="9"/>
  <c r="I29" i="9" s="1"/>
  <c r="F27" i="9"/>
  <c r="I27" i="9" s="1"/>
  <c r="F26" i="9"/>
  <c r="I26" i="9" s="1"/>
  <c r="F25" i="9"/>
  <c r="I25" i="9" s="1"/>
  <c r="F23" i="9"/>
  <c r="I23" i="9" s="1"/>
  <c r="F22" i="9"/>
  <c r="I22" i="9" s="1"/>
  <c r="F21" i="9"/>
  <c r="I21" i="9" s="1"/>
  <c r="F20" i="9"/>
  <c r="I20" i="9" s="1"/>
  <c r="F19" i="9"/>
  <c r="I19" i="9" s="1"/>
  <c r="F17" i="9"/>
  <c r="I17" i="9" s="1"/>
  <c r="F16" i="9"/>
  <c r="I16" i="9" s="1"/>
  <c r="F15" i="9"/>
  <c r="I15" i="9" s="1"/>
  <c r="F70" i="9"/>
  <c r="I70" i="9" s="1"/>
  <c r="F69" i="9"/>
  <c r="I69" i="9" s="1"/>
  <c r="F66" i="9"/>
  <c r="I66" i="9" s="1"/>
  <c r="F64" i="9"/>
  <c r="I64" i="9" s="1"/>
  <c r="F63" i="9"/>
  <c r="I63" i="9" s="1"/>
  <c r="F61" i="9"/>
  <c r="I61" i="9" s="1"/>
  <c r="F58" i="9"/>
  <c r="I58" i="9" s="1"/>
  <c r="K6" i="9"/>
  <c r="K5" i="9" s="1"/>
  <c r="F8" i="9" l="1"/>
  <c r="I8" i="9" s="1"/>
  <c r="F13" i="9" l="1"/>
  <c r="F9" i="9"/>
  <c r="I9" i="9" s="1"/>
  <c r="I13" i="9" l="1"/>
  <c r="F11" i="9"/>
  <c r="I11" i="9" s="1"/>
  <c r="K7" i="9"/>
  <c r="K4" i="9"/>
  <c r="A8" i="9"/>
  <c r="L6" i="9" l="1"/>
  <c r="M6" i="9" l="1"/>
  <c r="N6" i="9" l="1"/>
  <c r="O6" i="9" l="1"/>
  <c r="F12" i="9" l="1"/>
  <c r="I12"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s="1"/>
  <c r="A13" i="9" s="1"/>
  <c r="A14" i="9" s="1"/>
  <c r="A15" i="9" s="1"/>
  <c r="A16" i="9" s="1"/>
  <c r="A17" i="9" s="1"/>
  <c r="A18" i="9" s="1"/>
  <c r="A19" i="9" s="1"/>
  <c r="A20" i="9" s="1"/>
  <c r="A21" i="9" s="1"/>
  <c r="A22" i="9" s="1"/>
  <c r="A23" i="9" s="1"/>
  <c r="A24" i="9" s="1"/>
  <c r="A25" i="9" s="1"/>
  <c r="A26" i="9" s="1"/>
  <c r="A27" i="9" s="1"/>
  <c r="A28" i="9" l="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l="1"/>
  <c r="A59" i="9" s="1"/>
  <c r="A60" i="9" l="1"/>
  <c r="A61" i="9" s="1"/>
  <c r="A62" i="9" s="1"/>
  <c r="A63" i="9" s="1"/>
  <c r="A64" i="9" s="1"/>
  <c r="A65" i="9" l="1"/>
  <c r="A66" i="9" s="1"/>
  <c r="A67" i="9" s="1"/>
  <c r="A68" i="9" s="1"/>
  <c r="A69" i="9" s="1"/>
  <c r="A7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xr:uid="{00000000-0006-0000-0000-000007000000}">
      <text>
        <r>
          <rPr>
            <b/>
            <sz val="9"/>
            <color rgb="FF000000"/>
            <rFont val="Tahoma"/>
            <family val="2"/>
          </rPr>
          <t>Duration (Calendar Days)</t>
        </r>
        <r>
          <rPr>
            <sz val="9"/>
            <color rgb="FF000000"/>
            <rFont val="Tahoma"/>
            <family val="2"/>
          </rPr>
          <t xml:space="preserve">
</t>
        </r>
        <r>
          <rPr>
            <sz val="9"/>
            <color rgb="FF000000"/>
            <rFont val="Tahoma"/>
            <family val="2"/>
          </rPr>
          <t xml:space="preserve">The duration is the number of calendar days for the given task. The duration is calculated as the </t>
        </r>
        <r>
          <rPr>
            <b/>
            <sz val="9"/>
            <color rgb="FF000000"/>
            <rFont val="Tahoma"/>
            <family val="2"/>
          </rPr>
          <t>End</t>
        </r>
        <r>
          <rPr>
            <sz val="9"/>
            <color rgb="FF000000"/>
            <rFont val="Tahoma"/>
            <family val="2"/>
          </rPr>
          <t xml:space="preserve"> Date minus the </t>
        </r>
        <r>
          <rPr>
            <b/>
            <sz val="9"/>
            <color rgb="FF000000"/>
            <rFont val="Tahoma"/>
            <family val="2"/>
          </rPr>
          <t>Start</t>
        </r>
        <r>
          <rPr>
            <sz val="9"/>
            <color rgb="FF000000"/>
            <rFont val="Tahoma"/>
            <family val="2"/>
          </rPr>
          <t xml:space="preserve"> Date plus 1 day, so that a task starting and ending on the same day has a duration of 1 day.
</t>
        </r>
        <r>
          <rPr>
            <b/>
            <sz val="9"/>
            <color rgb="FF000000"/>
            <rFont val="Tahoma"/>
            <family val="2"/>
          </rPr>
          <t>Note:</t>
        </r>
        <r>
          <rPr>
            <sz val="9"/>
            <color rgb="FF000000"/>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<sst xmlns="http://schemas.openxmlformats.org/spreadsheetml/2006/main" count="205" uniqueCount="196">
  <si>
    <t>WBS</t>
  </si>
  <si>
    <t>Input Cell</t>
  </si>
  <si>
    <t>Label</t>
  </si>
  <si>
    <t>Getting Started Tips</t>
  </si>
  <si>
    <t>FAQs</t>
  </si>
  <si>
    <t>Q:</t>
  </si>
  <si>
    <t>Creating Task Dependencies</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</si>
  <si>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</si>
  <si>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</si>
  <si>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</si>
  <si>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</si>
  <si>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</si>
  <si>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</si>
  <si>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</si>
  <si>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</si>
  <si>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</si>
  <si>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</si>
  <si>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</si>
  <si>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</si>
  <si>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</si>
  <si>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</si>
  <si>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</si>
  <si>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</si>
  <si>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</si>
  <si>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</si>
  <si>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</si>
  <si>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</si>
  <si>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</si>
  <si>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</si>
  <si>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</si>
  <si>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</si>
  <si>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</si>
  <si>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</si>
  <si>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</si>
  <si>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</si>
  <si>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</si>
  <si>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</si>
  <si>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</si>
  <si>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</si>
  <si>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</si>
  <si>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</si>
  <si>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</si>
  <si>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</si>
  <si>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</si>
  <si>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</si>
  <si>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</si>
  <si>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</si>
  <si>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</si>
  <si>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</si>
  <si>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</si>
  <si>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</si>
  <si>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</si>
  <si>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</si>
  <si>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</si>
  <si>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</si>
  <si>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</si>
  <si>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</si>
  <si>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</si>
  <si>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</si>
  <si>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</si>
  <si>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</si>
  <si>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</si>
  <si>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</si>
  <si>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</si>
  <si>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</si>
  <si>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</si>
  <si>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</si>
  <si>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</si>
  <si>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</si>
  <si>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</si>
  <si>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</si>
  <si>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</si>
  <si>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</si>
  <si>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</si>
  <si>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</si>
  <si>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</si>
  <si>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</si>
  <si>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</si>
  <si>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</si>
  <si>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</si>
  <si>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</si>
  <si>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</si>
  <si>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</si>
  <si>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</si>
  <si>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</si>
  <si>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</si>
  <si>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</si>
  <si>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</si>
  <si>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</si>
  <si>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</si>
  <si>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</si>
  <si>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</si>
  <si>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</si>
  <si>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</si>
  <si>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</si>
  <si>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</si>
  <si>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</si>
  <si>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</si>
  <si>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</si>
  <si>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</si>
  <si>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</si>
  <si>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</si>
  <si>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</si>
  <si>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</si>
  <si>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</si>
  <si>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</si>
  <si>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</si>
  <si>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</si>
  <si>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</si>
  <si>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</si>
  <si>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</si>
  <si>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</si>
  <si>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</si>
  <si>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</si>
  <si>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</si>
  <si>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</si>
  <si>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</si>
  <si>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</si>
  <si>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</si>
  <si>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</si>
  <si>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</si>
  <si>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</si>
  <si>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</si>
  <si>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</si>
  <si>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</si>
  <si>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</si>
  <si>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</si>
  <si>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</si>
  <si>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</si>
  <si>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</si>
  <si>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</si>
  <si>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Caleb Flaim</t>
  </si>
  <si>
    <t xml:space="preserve">Concept development </t>
  </si>
  <si>
    <t>Electronics design</t>
  </si>
  <si>
    <t>Electronics build</t>
  </si>
  <si>
    <t>Float assembly</t>
  </si>
  <si>
    <t>Find and order parts</t>
  </si>
  <si>
    <t>Propose Ideas</t>
  </si>
  <si>
    <t>Develop general science questions</t>
  </si>
  <si>
    <t>Brainstorm general design of project</t>
  </si>
  <si>
    <t>Settle on idea</t>
  </si>
  <si>
    <t>Figure out variables to measure</t>
  </si>
  <si>
    <t>Determine sensors for measuring above variables</t>
  </si>
  <si>
    <t>Order parts</t>
  </si>
  <si>
    <t>How do floats work?</t>
  </si>
  <si>
    <t>Learn about ways to change a floats volume</t>
  </si>
  <si>
    <t>Determine best float coding structure</t>
  </si>
  <si>
    <t>Learn about state machines and how to code one</t>
  </si>
  <si>
    <t>General literature/youtube review for project tech components</t>
  </si>
  <si>
    <t>Determine preliminary wiring</t>
  </si>
  <si>
    <t>Write/find test code for sensors</t>
  </si>
  <si>
    <t>Read sensor/controler datasheets</t>
  </si>
  <si>
    <t>Build electronics prototype</t>
  </si>
  <si>
    <t>Test sensor functionality</t>
  </si>
  <si>
    <t>Test data telemetry and range</t>
  </si>
  <si>
    <t>Sanity check coding to verify functionality</t>
  </si>
  <si>
    <t>Read sensor values and write to SD card</t>
  </si>
  <si>
    <t>Send data files over Radio to "basestation" controller</t>
  </si>
  <si>
    <t>Simulate float profile sequence (If time)</t>
  </si>
  <si>
    <t>Test drifter in test tank</t>
  </si>
  <si>
    <t>Overnight test in water</t>
  </si>
  <si>
    <t>Brainstorm designs to talk to Trevor about</t>
  </si>
  <si>
    <t>Research moving gaskets and seals</t>
  </si>
  <si>
    <t>Begin building VBD system</t>
  </si>
  <si>
    <t>Hit snaggs</t>
  </si>
  <si>
    <t>Figure out snaggs</t>
  </si>
  <si>
    <t xml:space="preserve">Finish VBD </t>
  </si>
  <si>
    <t>Attach VBD to float</t>
  </si>
  <si>
    <t>Program VBD to integrate with existing drifter code</t>
  </si>
  <si>
    <t>Overnight tests in test tank</t>
  </si>
  <si>
    <t>Ensure float can, at a minimum, broadcast GPS position over radio</t>
  </si>
  <si>
    <t>Meet with Trevor to finalize design</t>
  </si>
  <si>
    <t>Verify sensing and buoyancy control systems work together</t>
  </si>
  <si>
    <t>openFloat V1 Project Schedule</t>
  </si>
  <si>
    <t>Background Research</t>
  </si>
  <si>
    <t>Buoyancy engine design</t>
  </si>
  <si>
    <t>Buoyancy engine build</t>
  </si>
  <si>
    <t>Data analysis stage</t>
  </si>
  <si>
    <t>Make basic profile plots from float data</t>
  </si>
  <si>
    <t>Make basic profile plots from seaglider data</t>
  </si>
  <si>
    <t>Numerically compared difference in values between float and glider data</t>
  </si>
  <si>
    <t>Come up with a metric for determing how good the float data re relative to the glider data</t>
  </si>
  <si>
    <t>Paper writing stage</t>
  </si>
  <si>
    <t>Winter break</t>
  </si>
  <si>
    <t>finals and break</t>
  </si>
  <si>
    <t>Make comparison plots for float and glider data</t>
  </si>
  <si>
    <t>Make engineering plots of float performance</t>
  </si>
  <si>
    <t>Make transect plots from float and glider data</t>
  </si>
  <si>
    <t>Learn needed statistics</t>
  </si>
  <si>
    <t>Follow ocean 444 assignment deadlines</t>
  </si>
  <si>
    <t>General programming</t>
  </si>
  <si>
    <t>Float testng and deployment without profiling cabability</t>
  </si>
  <si>
    <t>Final float testing and deployment</t>
  </si>
  <si>
    <t>Deployment in Colvos Passage</t>
  </si>
  <si>
    <t>Deploy float prototype near Shillshole</t>
  </si>
  <si>
    <t>Float Devolpment Stage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</si>
</sst>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3"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sz val="9"/>
      <color rgb="FF000000"/>
      <name val="Tahoma"/>
      <family val="2"/>
    </font>
    <font>
      <sz val="9"/>
      <color rgb="FF000000"/>
      <name val="Tahoma"/>
      <family val="2"/>
    </font>
    <font>
      <b/>
      <i/>
      <sz val="9"/>
      <color rgb="FF000000"/>
      <name val="Tahoma"/>
      <family val="2"/>
    </font>
    <font>
      <i/>
      <sz val="9"/>
      <color rgb="FF000000"/>
      <name val="Tahoma"/>
      <family val="2"/>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4" tint="0.59999389629810485"/>
        <bgColor indexed="64"/>
      </patternFill>
    </fill>
    <fill>
      <patternFill patternType="solid">
        <fgColor theme="4" tint="0.59999389629810485"/>
        <bgColor rgb="FFD6F4D9"/>
      </patternFill>
    </fill>
    <fill>
      <patternFill patternType="solid">
        <fgColor theme="0"/>
        <bgColor indexed="64"/>
      </patternFill>
    </fill>
    <fill>
      <patternFill patternType="solid">
        <fgColor theme="0"/>
        <bgColor rgb="FFD9D9D9"/>
      </patternFill>
    </fill>
    <fill>
      <patternFill patternType="solid">
        <fgColor theme="0"/>
        <bgColor rgb="FFFFFFFF"/>
      </patternFill>
    </fill>
    <fill>
      <patternFill patternType="solid">
        <fgColor theme="0"/>
        <bgColor rgb="FFD6F4D9"/>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63">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4" xfId="0" applyFont="1" applyBorder="1"/>
    <xf numFmtId="0" fontId="0" fillId="0" borderId="14" xfId="0" applyBorder="1"/>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5" xfId="0" applyFont="1" applyBorder="1"/>
    <xf numFmtId="0" fontId="0" fillId="0" borderId="15"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1" fillId="0" borderId="0" xfId="0" applyFont="1"/>
    <xf numFmtId="0" fontId="42" fillId="0" borderId="0" xfId="0" applyFont="1" applyAlignment="1" applyProtection="1">
      <alignment vertical="center"/>
      <protection locked="0"/>
    </xf>
    <xf numFmtId="0" fontId="44" fillId="22" borderId="10" xfId="0" applyFont="1" applyFill="1" applyBorder="1" applyAlignment="1">
      <alignment horizontal="left" vertical="center"/>
    </xf>
    <xf numFmtId="0" fontId="44" fillId="22" borderId="10" xfId="0" applyFont="1" applyFill="1" applyBorder="1" applyAlignment="1">
      <alignment vertical="center"/>
    </xf>
    <xf numFmtId="0" fontId="40" fillId="22" borderId="10" xfId="0" applyFont="1" applyFill="1" applyBorder="1" applyAlignment="1">
      <alignment vertical="center"/>
    </xf>
    <xf numFmtId="0" fontId="40" fillId="22" borderId="10" xfId="0" applyFont="1" applyFill="1" applyBorder="1" applyAlignment="1">
      <alignment horizontal="center" vertical="center"/>
    </xf>
    <xf numFmtId="1" fontId="40" fillId="22" borderId="10" xfId="40" applyNumberFormat="1" applyFont="1" applyFill="1" applyBorder="1" applyAlignment="1" applyProtection="1">
      <alignment horizontal="center" vertical="center"/>
    </xf>
    <xf numFmtId="9" fontId="40" fillId="22" borderId="10" xfId="40" applyFont="1" applyFill="1" applyBorder="1" applyAlignment="1" applyProtection="1">
      <alignment horizontal="center" vertical="center"/>
    </xf>
    <xf numFmtId="1" fontId="40" fillId="22" borderId="10" xfId="0" applyNumberFormat="1" applyFont="1" applyFill="1" applyBorder="1" applyAlignment="1">
      <alignment horizontal="center" vertical="center"/>
    </xf>
    <xf numFmtId="0" fontId="40" fillId="0" borderId="10" xfId="0" applyFont="1" applyBorder="1" applyAlignment="1">
      <alignment horizontal="left" vertical="center"/>
    </xf>
    <xf numFmtId="0" fontId="40" fillId="0" borderId="10" xfId="0" applyFont="1" applyBorder="1" applyAlignment="1">
      <alignment vertical="center"/>
    </xf>
    <xf numFmtId="1" fontId="45" fillId="24" borderId="12" xfId="0" applyNumberFormat="1" applyFont="1" applyFill="1" applyBorder="1" applyAlignment="1">
      <alignment horizontal="center" vertical="center"/>
    </xf>
    <xf numFmtId="9" fontId="45" fillId="24" borderId="12" xfId="40" applyFont="1" applyFill="1" applyBorder="1" applyAlignment="1" applyProtection="1">
      <alignment horizontal="center" vertical="center"/>
    </xf>
    <xf numFmtId="1" fontId="45" fillId="0" borderId="12" xfId="0" applyNumberFormat="1" applyFont="1" applyBorder="1" applyAlignment="1">
      <alignment horizontal="center" vertical="center"/>
    </xf>
    <xf numFmtId="0" fontId="40" fillId="0" borderId="0" xfId="0" applyFont="1" applyAlignment="1">
      <alignment vertical="center"/>
    </xf>
    <xf numFmtId="0" fontId="48" fillId="0" borderId="0" xfId="0" applyFont="1" applyAlignment="1">
      <alignment vertical="center"/>
    </xf>
    <xf numFmtId="166" fontId="3" fillId="0" borderId="13" xfId="0" applyNumberFormat="1" applyFont="1" applyBorder="1" applyAlignment="1">
      <alignment horizontal="center" vertical="center" shrinkToFit="1"/>
    </xf>
    <xf numFmtId="0" fontId="44" fillId="22" borderId="16" xfId="0" applyFont="1" applyFill="1" applyBorder="1" applyAlignment="1">
      <alignment horizontal="left" vertical="center"/>
    </xf>
    <xf numFmtId="0" fontId="44" fillId="22" borderId="16" xfId="0" applyFont="1" applyFill="1" applyBorder="1" applyAlignment="1">
      <alignment vertical="center"/>
    </xf>
    <xf numFmtId="0" fontId="40" fillId="22" borderId="16" xfId="0" applyFont="1" applyFill="1" applyBorder="1" applyAlignment="1">
      <alignment vertical="center"/>
    </xf>
    <xf numFmtId="0" fontId="40" fillId="22" borderId="16" xfId="0" applyFont="1" applyFill="1" applyBorder="1" applyAlignment="1">
      <alignment horizontal="center" vertical="center"/>
    </xf>
    <xf numFmtId="165" fontId="40" fillId="22" borderId="16" xfId="0" applyNumberFormat="1" applyFont="1" applyFill="1" applyBorder="1" applyAlignment="1">
      <alignment horizontal="right" vertical="center"/>
    </xf>
    <xf numFmtId="1" fontId="40" fillId="22" borderId="16" xfId="40" applyNumberFormat="1" applyFont="1" applyFill="1" applyBorder="1" applyAlignment="1" applyProtection="1">
      <alignment horizontal="center" vertical="center"/>
    </xf>
    <xf numFmtId="9" fontId="40" fillId="22" borderId="16" xfId="40" applyFont="1" applyFill="1" applyBorder="1" applyAlignment="1" applyProtection="1">
      <alignment horizontal="center" vertical="center"/>
    </xf>
    <xf numFmtId="1" fontId="40" fillId="22" borderId="16" xfId="0" applyNumberFormat="1" applyFont="1" applyFill="1" applyBorder="1" applyAlignment="1">
      <alignment horizontal="center" vertical="center"/>
    </xf>
    <xf numFmtId="166" fontId="3" fillId="0" borderId="18" xfId="0" applyNumberFormat="1" applyFont="1" applyBorder="1" applyAlignment="1">
      <alignment horizontal="center" vertical="center" shrinkToFit="1"/>
    </xf>
    <xf numFmtId="166" fontId="3" fillId="0" borderId="19" xfId="0" applyNumberFormat="1" applyFont="1" applyBorder="1" applyAlignment="1">
      <alignment horizontal="center" vertical="center" shrinkToFit="1"/>
    </xf>
    <xf numFmtId="1" fontId="50" fillId="22" borderId="16" xfId="0" applyNumberFormat="1" applyFont="1" applyFill="1" applyBorder="1" applyAlignment="1">
      <alignment horizontal="center" vertical="center"/>
    </xf>
    <xf numFmtId="1" fontId="51" fillId="0" borderId="12" xfId="0" applyNumberFormat="1" applyFont="1" applyBorder="1" applyAlignment="1">
      <alignment horizontal="center" vertical="center"/>
    </xf>
    <xf numFmtId="1" fontId="50" fillId="22" borderId="10" xfId="0" applyNumberFormat="1" applyFont="1" applyFill="1" applyBorder="1" applyAlignment="1">
      <alignment horizontal="center" vertical="center"/>
    </xf>
    <xf numFmtId="165" fontId="45" fillId="23" borderId="12" xfId="0" applyNumberFormat="1" applyFont="1" applyFill="1" applyBorder="1" applyAlignment="1">
      <alignment horizontal="center" vertical="center"/>
    </xf>
    <xf numFmtId="165" fontId="45" fillId="0" borderId="12" xfId="0" applyNumberFormat="1" applyFont="1" applyBorder="1" applyAlignment="1">
      <alignment horizontal="center" vertical="center"/>
    </xf>
    <xf numFmtId="165" fontId="40" fillId="22" borderId="10" xfId="0" applyNumberFormat="1" applyFont="1" applyFill="1" applyBorder="1" applyAlignment="1">
      <alignment horizontal="center" vertical="center"/>
    </xf>
    <xf numFmtId="0" fontId="40" fillId="22" borderId="16" xfId="0" applyFont="1" applyFill="1" applyBorder="1" applyAlignment="1">
      <alignment horizontal="left" vertical="center"/>
    </xf>
    <xf numFmtId="9" fontId="40" fillId="0" borderId="10" xfId="0" applyNumberFormat="1" applyFont="1" applyBorder="1" applyAlignment="1">
      <alignment horizontal="left" vertical="center"/>
    </xf>
    <xf numFmtId="0" fontId="40" fillId="22" borderId="10" xfId="0" applyFont="1" applyFill="1" applyBorder="1" applyAlignment="1">
      <alignment horizontal="left" vertical="center"/>
    </xf>
    <xf numFmtId="0" fontId="52" fillId="0" borderId="0" xfId="0" applyFont="1"/>
    <xf numFmtId="0" fontId="52" fillId="0" borderId="0" xfId="0" applyFont="1" applyAlignment="1">
      <alignment horizontal="right" vertical="center"/>
    </xf>
    <xf numFmtId="165" fontId="40" fillId="22" borderId="16" xfId="0" applyNumberFormat="1" applyFont="1" applyFill="1" applyBorder="1" applyAlignment="1">
      <alignment horizontal="center" vertical="center"/>
    </xf>
    <xf numFmtId="0" fontId="53" fillId="0" borderId="20" xfId="0" applyFont="1" applyBorder="1" applyAlignment="1">
      <alignment horizontal="left" vertical="center"/>
    </xf>
    <xf numFmtId="0" fontId="53" fillId="0" borderId="20" xfId="0" applyFont="1" applyBorder="1" applyAlignment="1">
      <alignment horizontal="center" vertical="center" wrapText="1"/>
    </xf>
    <xf numFmtId="0" fontId="54" fillId="0" borderId="20" xfId="0" applyFont="1" applyBorder="1" applyAlignment="1">
      <alignment horizontal="center" vertical="center" wrapText="1"/>
    </xf>
    <xf numFmtId="0" fontId="53" fillId="0" borderId="20" xfId="0" applyFont="1" applyBorder="1" applyAlignment="1">
      <alignment horizontal="center" vertical="center"/>
    </xf>
    <xf numFmtId="0" fontId="40" fillId="0" borderId="21" xfId="0" applyFont="1" applyBorder="1" applyAlignment="1">
      <alignment horizontal="center" vertical="center" shrinkToFit="1"/>
    </xf>
    <xf numFmtId="0" fontId="40" fillId="0" borderId="22" xfId="0" applyFont="1" applyBorder="1" applyAlignment="1">
      <alignment horizontal="center" vertical="center" shrinkToFit="1"/>
    </xf>
    <xf numFmtId="0" fontId="40" fillId="0" borderId="23" xfId="0" applyFont="1" applyBorder="1" applyAlignment="1">
      <alignment horizontal="center" vertical="center" shrinkToFit="1"/>
    </xf>
    <xf numFmtId="0" fontId="55" fillId="0" borderId="0" xfId="0" applyFont="1" applyAlignment="1" applyProtection="1">
      <alignment vertical="center"/>
      <protection locked="0"/>
    </xf>
    <xf numFmtId="0" fontId="40" fillId="0" borderId="10" xfId="0" applyFont="1" applyBorder="1" applyAlignment="1">
      <alignment vertical="center" wrapText="1"/>
    </xf>
    <xf numFmtId="0" fontId="45" fillId="0" borderId="12" xfId="0" applyFont="1" applyBorder="1" applyAlignment="1">
      <alignment horizontal="center" vertical="center"/>
    </xf>
    <xf numFmtId="0" fontId="43" fillId="0" borderId="24" xfId="0" applyFont="1" applyBorder="1" applyAlignment="1" applyProtection="1">
      <alignment horizontal="center" vertical="center"/>
      <protection locked="0"/>
    </xf>
    <xf numFmtId="0" fontId="1" fillId="0" borderId="0" xfId="0" applyFont="1" applyAlignment="1">
      <alignment horizontal="right" vertical="center"/>
    </xf>
    <xf numFmtId="0" fontId="59"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60" fillId="0" borderId="0" xfId="0" applyFont="1" applyAlignment="1">
      <alignment wrapText="1"/>
    </xf>
    <xf numFmtId="0" fontId="37" fillId="0" borderId="0" xfId="34" applyFont="1" applyAlignment="1" applyProtection="1"/>
    <xf numFmtId="0" fontId="60" fillId="0" borderId="0" xfId="0" applyFont="1" applyAlignment="1">
      <alignment horizontal="left" wrapText="1"/>
    </xf>
    <xf numFmtId="0" fontId="60" fillId="0" borderId="0" xfId="0" applyFont="1" applyAlignment="1">
      <alignment vertical="center" wrapText="1"/>
    </xf>
    <xf numFmtId="0" fontId="61" fillId="0" borderId="0" xfId="0" applyFont="1" applyAlignment="1">
      <alignment vertical="center"/>
    </xf>
    <xf numFmtId="0" fontId="61" fillId="0" borderId="0" xfId="0" applyFont="1"/>
    <xf numFmtId="0" fontId="62" fillId="0" borderId="0" xfId="0" applyFont="1" applyAlignment="1">
      <alignment vertical="center" wrapText="1"/>
    </xf>
    <xf numFmtId="0" fontId="37" fillId="0" borderId="0" xfId="34" applyFont="1" applyFill="1" applyBorder="1" applyAlignment="1" applyProtection="1">
      <alignment vertical="center"/>
    </xf>
    <xf numFmtId="0" fontId="64" fillId="0" borderId="0" xfId="0" applyFont="1" applyAlignment="1">
      <alignment horizontal="right"/>
    </xf>
    <xf numFmtId="0" fontId="60" fillId="0" borderId="0" xfId="0" applyFont="1"/>
    <xf numFmtId="0" fontId="60" fillId="0" borderId="0" xfId="0" applyFont="1" applyAlignment="1">
      <alignment horizontal="left" indent="1"/>
    </xf>
    <xf numFmtId="0" fontId="60" fillId="0" borderId="0" xfId="0" quotePrefix="1" applyFont="1" applyAlignment="1">
      <alignment horizontal="left" wrapText="1" indent="1"/>
    </xf>
    <xf numFmtId="0" fontId="36" fillId="0" borderId="0" xfId="0" quotePrefix="1" applyFont="1" applyAlignment="1">
      <alignment horizontal="left" indent="1"/>
    </xf>
    <xf numFmtId="0" fontId="64" fillId="0" borderId="0" xfId="0" applyFont="1" applyAlignment="1">
      <alignment horizontal="left" wrapText="1"/>
    </xf>
    <xf numFmtId="0" fontId="60" fillId="0" borderId="0" xfId="0" applyFont="1" applyAlignment="1">
      <alignment horizontal="left" vertical="center" wrapText="1"/>
    </xf>
    <xf numFmtId="0" fontId="66" fillId="0" borderId="0" xfId="0" applyFont="1" applyAlignment="1">
      <alignment horizontal="right"/>
    </xf>
    <xf numFmtId="0" fontId="67" fillId="0" borderId="0" xfId="0" applyFont="1" applyAlignment="1">
      <alignment vertical="center" wrapText="1"/>
    </xf>
    <xf numFmtId="0" fontId="60" fillId="0" borderId="0" xfId="0" quotePrefix="1" applyFont="1" applyAlignment="1">
      <alignment wrapText="1"/>
    </xf>
    <xf numFmtId="0" fontId="67" fillId="0" borderId="0" xfId="0" applyFont="1"/>
    <xf numFmtId="0" fontId="11" fillId="0" borderId="0" xfId="0" applyFont="1" applyProtection="1">
      <protection locked="0"/>
    </xf>
    <xf numFmtId="0" fontId="66" fillId="0" borderId="0" xfId="0" applyFont="1"/>
    <xf numFmtId="0" fontId="2" fillId="0" borderId="0" xfId="34" applyNumberFormat="1" applyFill="1" applyBorder="1" applyAlignment="1" applyProtection="1"/>
    <xf numFmtId="0" fontId="40" fillId="0" borderId="16" xfId="0" applyFont="1" applyBorder="1" applyAlignment="1">
      <alignment horizontal="left" vertical="center"/>
    </xf>
    <xf numFmtId="0" fontId="40" fillId="0" borderId="16" xfId="0" applyFont="1" applyBorder="1" applyAlignment="1">
      <alignment vertical="center"/>
    </xf>
    <xf numFmtId="0" fontId="45" fillId="0" borderId="0" xfId="0" applyFont="1" applyAlignment="1">
      <alignment horizontal="center" vertical="center"/>
    </xf>
    <xf numFmtId="1" fontId="51" fillId="0" borderId="0" xfId="0" applyNumberFormat="1" applyFont="1" applyAlignment="1">
      <alignment horizontal="center" vertical="center"/>
    </xf>
    <xf numFmtId="0" fontId="40" fillId="25" borderId="10" xfId="0" applyFont="1" applyFill="1" applyBorder="1" applyAlignment="1">
      <alignment horizontal="left" vertical="center"/>
    </xf>
    <xf numFmtId="0" fontId="40" fillId="25" borderId="10" xfId="0" applyFont="1" applyFill="1" applyBorder="1" applyAlignment="1">
      <alignment vertical="center"/>
    </xf>
    <xf numFmtId="0" fontId="45" fillId="25" borderId="12" xfId="0" applyFont="1" applyFill="1" applyBorder="1" applyAlignment="1">
      <alignment horizontal="center" vertical="center"/>
    </xf>
    <xf numFmtId="165" fontId="45" fillId="26" borderId="12" xfId="0" applyNumberFormat="1" applyFont="1" applyFill="1" applyBorder="1" applyAlignment="1">
      <alignment horizontal="center" vertical="center"/>
    </xf>
    <xf numFmtId="165" fontId="45" fillId="25" borderId="12" xfId="0" applyNumberFormat="1" applyFont="1" applyFill="1" applyBorder="1" applyAlignment="1">
      <alignment horizontal="center" vertical="center"/>
    </xf>
    <xf numFmtId="1" fontId="45" fillId="25" borderId="12" xfId="0" applyNumberFormat="1" applyFont="1" applyFill="1" applyBorder="1" applyAlignment="1">
      <alignment horizontal="center" vertical="center"/>
    </xf>
    <xf numFmtId="9" fontId="45" fillId="25" borderId="12" xfId="40" applyFont="1" applyFill="1" applyBorder="1" applyAlignment="1" applyProtection="1">
      <alignment horizontal="center" vertical="center"/>
    </xf>
    <xf numFmtId="1" fontId="51" fillId="25" borderId="12" xfId="0" applyNumberFormat="1" applyFont="1" applyFill="1" applyBorder="1" applyAlignment="1">
      <alignment horizontal="center" vertical="center"/>
    </xf>
    <xf numFmtId="0" fontId="40" fillId="25" borderId="16" xfId="0" applyFont="1" applyFill="1" applyBorder="1" applyAlignment="1">
      <alignment vertical="center" wrapText="1"/>
    </xf>
    <xf numFmtId="0" fontId="40" fillId="25" borderId="16" xfId="0" applyFont="1" applyFill="1" applyBorder="1" applyAlignment="1">
      <alignment vertical="center"/>
    </xf>
    <xf numFmtId="0" fontId="45" fillId="25" borderId="0" xfId="0" applyFont="1" applyFill="1" applyAlignment="1">
      <alignment horizontal="center" vertical="center"/>
    </xf>
    <xf numFmtId="165" fontId="45" fillId="26" borderId="0" xfId="0" applyNumberFormat="1" applyFont="1" applyFill="1" applyAlignment="1">
      <alignment horizontal="center" vertical="center"/>
    </xf>
    <xf numFmtId="165" fontId="45" fillId="25" borderId="0" xfId="0" applyNumberFormat="1" applyFont="1" applyFill="1" applyAlignment="1">
      <alignment horizontal="center" vertical="center"/>
    </xf>
    <xf numFmtId="1" fontId="45" fillId="25" borderId="0" xfId="0" applyNumberFormat="1" applyFont="1" applyFill="1" applyAlignment="1">
      <alignment horizontal="center" vertical="center"/>
    </xf>
    <xf numFmtId="9" fontId="45" fillId="25" borderId="0" xfId="40" applyFont="1" applyFill="1" applyBorder="1" applyAlignment="1" applyProtection="1">
      <alignment horizontal="center" vertical="center"/>
    </xf>
    <xf numFmtId="1" fontId="51" fillId="25" borderId="0" xfId="0" applyNumberFormat="1" applyFont="1" applyFill="1" applyAlignment="1">
      <alignment horizontal="center" vertical="center"/>
    </xf>
    <xf numFmtId="0" fontId="40" fillId="25" borderId="16" xfId="0" applyFont="1" applyFill="1" applyBorder="1" applyAlignment="1">
      <alignment horizontal="left" vertical="center"/>
    </xf>
    <xf numFmtId="0" fontId="40" fillId="25" borderId="10" xfId="0" applyFont="1" applyFill="1" applyBorder="1" applyAlignment="1">
      <alignment vertical="center" wrapText="1"/>
    </xf>
    <xf numFmtId="1" fontId="50" fillId="27" borderId="10" xfId="0" applyNumberFormat="1" applyFont="1" applyFill="1" applyBorder="1" applyAlignment="1">
      <alignment horizontal="center" vertical="center"/>
    </xf>
    <xf numFmtId="0" fontId="40" fillId="27" borderId="10" xfId="0" applyFont="1" applyFill="1" applyBorder="1" applyAlignment="1">
      <alignment horizontal="left" vertical="center"/>
    </xf>
    <xf numFmtId="0" fontId="44" fillId="27" borderId="10" xfId="0" applyFont="1" applyFill="1" applyBorder="1" applyAlignment="1">
      <alignment horizontal="left" vertical="center"/>
    </xf>
    <xf numFmtId="0" fontId="40" fillId="27" borderId="10" xfId="0" applyFont="1" applyFill="1" applyBorder="1" applyAlignment="1">
      <alignment vertical="center"/>
    </xf>
    <xf numFmtId="0" fontId="46" fillId="28" borderId="0" xfId="0" applyFont="1" applyFill="1" applyAlignment="1">
      <alignment vertical="center"/>
    </xf>
    <xf numFmtId="0" fontId="43" fillId="27" borderId="0" xfId="0" applyFont="1" applyFill="1" applyAlignment="1">
      <alignment vertical="center"/>
    </xf>
    <xf numFmtId="0" fontId="47" fillId="28" borderId="0" xfId="0" applyFont="1" applyFill="1" applyAlignment="1">
      <alignment vertical="center"/>
    </xf>
    <xf numFmtId="0" fontId="47" fillId="28" borderId="0" xfId="0" applyFont="1" applyFill="1" applyAlignment="1">
      <alignment horizontal="center" vertical="center"/>
    </xf>
    <xf numFmtId="0" fontId="48" fillId="27" borderId="0" xfId="0" applyFont="1" applyFill="1" applyAlignment="1">
      <alignment vertical="center"/>
    </xf>
    <xf numFmtId="0" fontId="50" fillId="27" borderId="0" xfId="0" applyFont="1" applyFill="1" applyAlignment="1">
      <alignment vertical="center"/>
    </xf>
    <xf numFmtId="0" fontId="45" fillId="28" borderId="0" xfId="0" applyFont="1" applyFill="1" applyAlignment="1">
      <alignment vertical="center"/>
    </xf>
    <xf numFmtId="0" fontId="40" fillId="27" borderId="0" xfId="0" applyFont="1" applyFill="1" applyAlignment="1">
      <alignment vertical="center"/>
    </xf>
    <xf numFmtId="0" fontId="40" fillId="27" borderId="0" xfId="0" applyFont="1" applyFill="1" applyAlignment="1">
      <alignment horizontal="center" vertical="center"/>
    </xf>
    <xf numFmtId="0" fontId="56" fillId="29" borderId="11" xfId="0" applyFont="1" applyFill="1" applyBorder="1" applyAlignment="1">
      <alignment vertical="center"/>
    </xf>
    <xf numFmtId="0" fontId="45" fillId="29" borderId="11" xfId="0" applyFont="1" applyFill="1" applyBorder="1" applyAlignment="1">
      <alignment vertical="center"/>
    </xf>
    <xf numFmtId="0" fontId="45" fillId="27" borderId="12" xfId="0" quotePrefix="1" applyFont="1" applyFill="1" applyBorder="1" applyAlignment="1">
      <alignment horizontal="center" vertical="center"/>
    </xf>
    <xf numFmtId="165" fontId="45" fillId="30" borderId="12" xfId="0" applyNumberFormat="1" applyFont="1" applyFill="1" applyBorder="1" applyAlignment="1">
      <alignment horizontal="center" vertical="center"/>
    </xf>
    <xf numFmtId="165" fontId="45" fillId="27" borderId="12" xfId="0" applyNumberFormat="1" applyFont="1" applyFill="1" applyBorder="1" applyAlignment="1">
      <alignment horizontal="center" vertical="center"/>
    </xf>
    <xf numFmtId="1" fontId="45" fillId="27" borderId="12" xfId="0" applyNumberFormat="1" applyFont="1" applyFill="1" applyBorder="1" applyAlignment="1">
      <alignment horizontal="center" vertical="center"/>
    </xf>
    <xf numFmtId="9" fontId="45" fillId="27" borderId="12" xfId="40" applyFont="1" applyFill="1" applyBorder="1" applyAlignment="1" applyProtection="1">
      <alignment horizontal="center" vertical="center"/>
    </xf>
    <xf numFmtId="1" fontId="51" fillId="27" borderId="12" xfId="0" applyNumberFormat="1" applyFont="1" applyFill="1" applyBorder="1" applyAlignment="1">
      <alignment horizontal="center" vertical="center"/>
    </xf>
    <xf numFmtId="0" fontId="45" fillId="27" borderId="12" xfId="0" applyFont="1" applyFill="1" applyBorder="1" applyAlignment="1">
      <alignment vertical="center"/>
    </xf>
    <xf numFmtId="0" fontId="45" fillId="27" borderId="12" xfId="0" applyFont="1" applyFill="1" applyBorder="1" applyAlignment="1">
      <alignment horizontal="left" vertical="center"/>
    </xf>
    <xf numFmtId="0" fontId="57" fillId="0" borderId="0" xfId="34" applyFont="1" applyBorder="1" applyAlignment="1" applyProtection="1">
      <alignment horizontal="left" vertical="center"/>
    </xf>
    <xf numFmtId="164" fontId="43" fillId="0" borderId="17" xfId="0" applyNumberFormat="1" applyFont="1" applyBorder="1" applyAlignment="1" applyProtection="1">
      <alignment horizontal="center" vertical="center" shrinkToFit="1"/>
      <protection locked="0"/>
    </xf>
    <xf numFmtId="0" fontId="49" fillId="0" borderId="18" xfId="0" applyFont="1" applyBorder="1" applyAlignment="1">
      <alignment horizontal="center" vertical="center"/>
    </xf>
    <xf numFmtId="0" fontId="49" fillId="0" borderId="13" xfId="0" applyFont="1" applyBorder="1" applyAlignment="1">
      <alignment horizontal="center" vertical="center"/>
    </xf>
    <xf numFmtId="0" fontId="49" fillId="0" borderId="19" xfId="0" applyFont="1" applyBorder="1" applyAlignment="1">
      <alignment horizontal="center" vertical="center"/>
    </xf>
    <xf numFmtId="164" fontId="43" fillId="0" borderId="24" xfId="0" applyNumberFormat="1" applyFont="1" applyBorder="1" applyAlignment="1" applyProtection="1">
      <alignment horizontal="center" vertical="center" shrinkToFit="1"/>
      <protection locked="0"/>
    </xf>
    <xf numFmtId="167" fontId="43" fillId="0" borderId="18" xfId="0" applyNumberFormat="1" applyFont="1" applyBorder="1" applyAlignment="1">
      <alignment horizontal="center" vertical="center"/>
    </xf>
    <xf numFmtId="167" fontId="43" fillId="0" borderId="13" xfId="0" applyNumberFormat="1" applyFont="1" applyBorder="1" applyAlignment="1">
      <alignment horizontal="center" vertical="center"/>
    </xf>
    <xf numFmtId="167" fontId="43" fillId="0" borderId="19" xfId="0" applyNumberFormat="1" applyFont="1" applyBorder="1" applyAlignment="1">
      <alignment horizontal="center" vertical="center"/>
    </xf>
    <xf numFmtId="0" fontId="59"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101600</xdr:colOff>
          <xdr:row>1</xdr:row>
          <xdr:rowOff>127000</xdr:rowOff>
        </xdr:from>
        <xdr:to>
          <xdr:col>27</xdr:col>
          <xdr:colOff>101600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77"/>
  <sheetViews>
    <sheetView showGridLines="0" tabSelected="1" zoomScale="200" zoomScaleNormal="100" workbookViewId="0">
      <pane ySplit="7" topLeftCell="A8" activePane="bottomLeft" state="frozen"/>
      <selection pane="bottomLeft" activeCell="B12" sqref="B12"/>
    </sheetView>
  </sheetViews>
  <sheetFormatPr baseColWidth="10" defaultColWidth="9.1640625" defaultRowHeight="13" x14ac:dyDescent="0.15"/>
  <cols>
    <col min="1" max="1" width="6.83203125" customWidth="1"/>
    <col min="2" max="2" width="19" customWidth="1"/>
    <col min="3" max="3" width="7.6640625" customWidth="1"/>
    <col min="4" max="4" width="6.83203125" hidden="1" customWidth="1"/>
    <col min="5" max="6" width="12" customWidth="1"/>
    <col min="7" max="7" width="6" customWidth="1"/>
    <col min="8" max="8" width="6.6640625" customWidth="1"/>
    <col min="9" max="9" width="6.5" customWidth="1"/>
    <col min="10" max="10" width="1.83203125" customWidth="1"/>
    <col min="11" max="66" width="2.5" customWidth="1"/>
  </cols>
  <sheetData>
    <row r="1" spans="1:66" ht="30" customHeight="1" x14ac:dyDescent="0.15">
      <c r="A1" s="77" t="s">
        <v>173</v>
      </c>
      <c r="B1" s="30"/>
      <c r="C1" s="30"/>
      <c r="D1" s="30"/>
      <c r="E1" s="30"/>
      <c r="F1" s="30"/>
      <c r="I1" s="81"/>
      <c r="K1" s="153" t="s">
        <v>72</v>
      </c>
      <c r="L1" s="153"/>
      <c r="M1" s="153"/>
      <c r="N1" s="153"/>
      <c r="O1" s="153"/>
      <c r="P1" s="153"/>
      <c r="Q1" s="153"/>
      <c r="R1" s="153"/>
      <c r="S1" s="153"/>
      <c r="T1" s="153"/>
      <c r="U1" s="153"/>
      <c r="V1" s="153"/>
      <c r="W1" s="153"/>
      <c r="X1" s="153"/>
      <c r="Y1" s="153"/>
      <c r="Z1" s="153"/>
      <c r="AA1" s="153"/>
      <c r="AB1" s="153"/>
      <c r="AC1" s="153"/>
      <c r="AD1" s="153"/>
      <c r="AE1" s="153"/>
    </row>
    <row r="2" spans="1:66" ht="18" customHeight="1" x14ac:dyDescent="0.15">
      <c r="A2" s="32"/>
      <c r="B2" s="12"/>
      <c r="C2" s="12"/>
      <c r="D2" s="20"/>
      <c r="E2" s="105"/>
      <c r="F2" s="105"/>
      <c r="H2" s="1"/>
    </row>
    <row r="3" spans="1:66" ht="14" x14ac:dyDescent="0.15">
      <c r="A3" s="32"/>
      <c r="B3" s="2"/>
      <c r="H3" s="1"/>
      <c r="K3" s="18"/>
      <c r="L3" s="18"/>
      <c r="M3" s="18"/>
      <c r="N3" s="18"/>
      <c r="O3" s="18"/>
      <c r="P3" s="18"/>
      <c r="Q3" s="18"/>
      <c r="R3" s="18"/>
      <c r="S3" s="18"/>
      <c r="T3" s="18"/>
      <c r="U3" s="18"/>
      <c r="V3" s="18"/>
      <c r="W3" s="18"/>
      <c r="X3" s="18"/>
      <c r="Y3" s="18"/>
      <c r="Z3" s="18"/>
      <c r="AA3" s="18"/>
    </row>
    <row r="4" spans="1:66" ht="17.25" customHeight="1" x14ac:dyDescent="0.15">
      <c r="A4" s="67"/>
      <c r="B4" s="68" t="s">
        <v>70</v>
      </c>
      <c r="C4" s="158">
        <v>45196</v>
      </c>
      <c r="D4" s="158"/>
      <c r="E4" s="158"/>
      <c r="F4" s="67"/>
      <c r="G4" s="68" t="s">
        <v>69</v>
      </c>
      <c r="H4" s="80">
        <v>1</v>
      </c>
      <c r="I4" s="2"/>
      <c r="J4" s="31"/>
      <c r="K4" s="155" t="str">
        <f>"Week "&amp;(K6-($C$4-WEEKDAY($C$4,1)+2))/7+1</f>
        <v>Week 1</v>
      </c>
      <c r="L4" s="156"/>
      <c r="M4" s="156"/>
      <c r="N4" s="156"/>
      <c r="O4" s="156"/>
      <c r="P4" s="156"/>
      <c r="Q4" s="157"/>
      <c r="R4" s="155" t="str">
        <f>"Week "&amp;(R6-($C$4-WEEKDAY($C$4,1)+2))/7+1</f>
        <v>Week 2</v>
      </c>
      <c r="S4" s="156"/>
      <c r="T4" s="156"/>
      <c r="U4" s="156"/>
      <c r="V4" s="156"/>
      <c r="W4" s="156"/>
      <c r="X4" s="157"/>
      <c r="Y4" s="155" t="str">
        <f>"Week "&amp;(Y6-($C$4-WEEKDAY($C$4,1)+2))/7+1</f>
        <v>Week 3</v>
      </c>
      <c r="Z4" s="156"/>
      <c r="AA4" s="156"/>
      <c r="AB4" s="156"/>
      <c r="AC4" s="156"/>
      <c r="AD4" s="156"/>
      <c r="AE4" s="157"/>
      <c r="AF4" s="155" t="str">
        <f>"Week "&amp;(AF6-($C$4-WEEKDAY($C$4,1)+2))/7+1</f>
        <v>Week 4</v>
      </c>
      <c r="AG4" s="156"/>
      <c r="AH4" s="156"/>
      <c r="AI4" s="156"/>
      <c r="AJ4" s="156"/>
      <c r="AK4" s="156"/>
      <c r="AL4" s="157"/>
      <c r="AM4" s="155" t="str">
        <f>"Week "&amp;(AM6-($C$4-WEEKDAY($C$4,1)+2))/7+1</f>
        <v>Week 5</v>
      </c>
      <c r="AN4" s="156"/>
      <c r="AO4" s="156"/>
      <c r="AP4" s="156"/>
      <c r="AQ4" s="156"/>
      <c r="AR4" s="156"/>
      <c r="AS4" s="157"/>
      <c r="AT4" s="155" t="str">
        <f>"Week "&amp;(AT6-($C$4-WEEKDAY($C$4,1)+2))/7+1</f>
        <v>Week 6</v>
      </c>
      <c r="AU4" s="156"/>
      <c r="AV4" s="156"/>
      <c r="AW4" s="156"/>
      <c r="AX4" s="156"/>
      <c r="AY4" s="156"/>
      <c r="AZ4" s="157"/>
      <c r="BA4" s="155" t="str">
        <f>"Week "&amp;(BA6-($C$4-WEEKDAY($C$4,1)+2))/7+1</f>
        <v>Week 7</v>
      </c>
      <c r="BB4" s="156"/>
      <c r="BC4" s="156"/>
      <c r="BD4" s="156"/>
      <c r="BE4" s="156"/>
      <c r="BF4" s="156"/>
      <c r="BG4" s="157"/>
      <c r="BH4" s="155" t="str">
        <f>"Week "&amp;(BH6-($C$4-WEEKDAY($C$4,1)+2))/7+1</f>
        <v>Week 8</v>
      </c>
      <c r="BI4" s="156"/>
      <c r="BJ4" s="156"/>
      <c r="BK4" s="156"/>
      <c r="BL4" s="156"/>
      <c r="BM4" s="156"/>
      <c r="BN4" s="157"/>
    </row>
    <row r="5" spans="1:66" ht="17.25" customHeight="1" x14ac:dyDescent="0.15">
      <c r="A5" s="67"/>
      <c r="B5" s="68" t="s">
        <v>71</v>
      </c>
      <c r="C5" s="154" t="s">
        <v>131</v>
      </c>
      <c r="D5" s="154"/>
      <c r="E5" s="154"/>
      <c r="F5" s="67"/>
      <c r="G5" s="67"/>
      <c r="H5" s="67"/>
      <c r="I5" s="67"/>
      <c r="J5" s="31"/>
      <c r="K5" s="159">
        <f>K6</f>
        <v>45194</v>
      </c>
      <c r="L5" s="160"/>
      <c r="M5" s="160"/>
      <c r="N5" s="160"/>
      <c r="O5" s="160"/>
      <c r="P5" s="160"/>
      <c r="Q5" s="161"/>
      <c r="R5" s="159">
        <f>R6</f>
        <v>45201</v>
      </c>
      <c r="S5" s="160"/>
      <c r="T5" s="160"/>
      <c r="U5" s="160"/>
      <c r="V5" s="160"/>
      <c r="W5" s="160"/>
      <c r="X5" s="161"/>
      <c r="Y5" s="159">
        <f>Y6</f>
        <v>45208</v>
      </c>
      <c r="Z5" s="160"/>
      <c r="AA5" s="160"/>
      <c r="AB5" s="160"/>
      <c r="AC5" s="160"/>
      <c r="AD5" s="160"/>
      <c r="AE5" s="161"/>
      <c r="AF5" s="159">
        <f>AF6</f>
        <v>45215</v>
      </c>
      <c r="AG5" s="160"/>
      <c r="AH5" s="160"/>
      <c r="AI5" s="160"/>
      <c r="AJ5" s="160"/>
      <c r="AK5" s="160"/>
      <c r="AL5" s="161"/>
      <c r="AM5" s="159">
        <f>AM6</f>
        <v>45222</v>
      </c>
      <c r="AN5" s="160"/>
      <c r="AO5" s="160"/>
      <c r="AP5" s="160"/>
      <c r="AQ5" s="160"/>
      <c r="AR5" s="160"/>
      <c r="AS5" s="161"/>
      <c r="AT5" s="159">
        <f>AT6</f>
        <v>45229</v>
      </c>
      <c r="AU5" s="160"/>
      <c r="AV5" s="160"/>
      <c r="AW5" s="160"/>
      <c r="AX5" s="160"/>
      <c r="AY5" s="160"/>
      <c r="AZ5" s="161"/>
      <c r="BA5" s="159">
        <f>BA6</f>
        <v>45236</v>
      </c>
      <c r="BB5" s="160"/>
      <c r="BC5" s="160"/>
      <c r="BD5" s="160"/>
      <c r="BE5" s="160"/>
      <c r="BF5" s="160"/>
      <c r="BG5" s="161"/>
      <c r="BH5" s="159">
        <f>BH6</f>
        <v>45243</v>
      </c>
      <c r="BI5" s="160"/>
      <c r="BJ5" s="160"/>
      <c r="BK5" s="160"/>
      <c r="BL5" s="160"/>
      <c r="BM5" s="160"/>
      <c r="BN5" s="161"/>
    </row>
    <row r="6" spans="1:66" x14ac:dyDescent="0.15">
      <c r="A6" s="31"/>
      <c r="B6" s="31"/>
      <c r="C6" s="31"/>
      <c r="D6" s="31"/>
      <c r="E6" s="31"/>
      <c r="F6" s="31"/>
      <c r="G6" s="31"/>
      <c r="H6" s="31"/>
      <c r="I6" s="31"/>
      <c r="J6" s="31"/>
      <c r="K6" s="56">
        <f>C4-WEEKDAY(C4,1)+2+7*(H4-1)</f>
        <v>45194</v>
      </c>
      <c r="L6" s="47">
        <f t="shared" ref="L6:AQ6" si="0">K6+1</f>
        <v>45195</v>
      </c>
      <c r="M6" s="47">
        <f t="shared" si="0"/>
        <v>45196</v>
      </c>
      <c r="N6" s="47">
        <f t="shared" si="0"/>
        <v>45197</v>
      </c>
      <c r="O6" s="47">
        <f t="shared" si="0"/>
        <v>45198</v>
      </c>
      <c r="P6" s="47">
        <f t="shared" si="0"/>
        <v>45199</v>
      </c>
      <c r="Q6" s="57">
        <f t="shared" si="0"/>
        <v>45200</v>
      </c>
      <c r="R6" s="56">
        <f t="shared" si="0"/>
        <v>45201</v>
      </c>
      <c r="S6" s="47">
        <f t="shared" si="0"/>
        <v>45202</v>
      </c>
      <c r="T6" s="47">
        <f t="shared" si="0"/>
        <v>45203</v>
      </c>
      <c r="U6" s="47">
        <f t="shared" si="0"/>
        <v>45204</v>
      </c>
      <c r="V6" s="47">
        <f t="shared" si="0"/>
        <v>45205</v>
      </c>
      <c r="W6" s="47">
        <f t="shared" si="0"/>
        <v>45206</v>
      </c>
      <c r="X6" s="57">
        <f t="shared" si="0"/>
        <v>45207</v>
      </c>
      <c r="Y6" s="56">
        <f t="shared" si="0"/>
        <v>45208</v>
      </c>
      <c r="Z6" s="47">
        <f t="shared" si="0"/>
        <v>45209</v>
      </c>
      <c r="AA6" s="47">
        <f t="shared" si="0"/>
        <v>45210</v>
      </c>
      <c r="AB6" s="47">
        <f t="shared" si="0"/>
        <v>45211</v>
      </c>
      <c r="AC6" s="47">
        <f t="shared" si="0"/>
        <v>45212</v>
      </c>
      <c r="AD6" s="47">
        <f t="shared" si="0"/>
        <v>45213</v>
      </c>
      <c r="AE6" s="57">
        <f t="shared" si="0"/>
        <v>45214</v>
      </c>
      <c r="AF6" s="56">
        <f t="shared" si="0"/>
        <v>45215</v>
      </c>
      <c r="AG6" s="47">
        <f t="shared" si="0"/>
        <v>45216</v>
      </c>
      <c r="AH6" s="47">
        <f t="shared" si="0"/>
        <v>45217</v>
      </c>
      <c r="AI6" s="47">
        <f t="shared" si="0"/>
        <v>45218</v>
      </c>
      <c r="AJ6" s="47">
        <f t="shared" si="0"/>
        <v>45219</v>
      </c>
      <c r="AK6" s="47">
        <f t="shared" si="0"/>
        <v>45220</v>
      </c>
      <c r="AL6" s="57">
        <f t="shared" si="0"/>
        <v>45221</v>
      </c>
      <c r="AM6" s="56">
        <f t="shared" si="0"/>
        <v>45222</v>
      </c>
      <c r="AN6" s="47">
        <f t="shared" si="0"/>
        <v>45223</v>
      </c>
      <c r="AO6" s="47">
        <f t="shared" si="0"/>
        <v>45224</v>
      </c>
      <c r="AP6" s="47">
        <f t="shared" si="0"/>
        <v>45225</v>
      </c>
      <c r="AQ6" s="47">
        <f t="shared" si="0"/>
        <v>45226</v>
      </c>
      <c r="AR6" s="47">
        <f t="shared" ref="AR6:BN6" si="1">AQ6+1</f>
        <v>45227</v>
      </c>
      <c r="AS6" s="57">
        <f t="shared" si="1"/>
        <v>45228</v>
      </c>
      <c r="AT6" s="56">
        <f t="shared" si="1"/>
        <v>45229</v>
      </c>
      <c r="AU6" s="47">
        <f t="shared" si="1"/>
        <v>45230</v>
      </c>
      <c r="AV6" s="47">
        <f t="shared" si="1"/>
        <v>45231</v>
      </c>
      <c r="AW6" s="47">
        <f t="shared" si="1"/>
        <v>45232</v>
      </c>
      <c r="AX6" s="47">
        <f t="shared" si="1"/>
        <v>45233</v>
      </c>
      <c r="AY6" s="47">
        <f t="shared" si="1"/>
        <v>45234</v>
      </c>
      <c r="AZ6" s="57">
        <f t="shared" si="1"/>
        <v>45235</v>
      </c>
      <c r="BA6" s="56">
        <f t="shared" si="1"/>
        <v>45236</v>
      </c>
      <c r="BB6" s="47">
        <f t="shared" si="1"/>
        <v>45237</v>
      </c>
      <c r="BC6" s="47">
        <f t="shared" si="1"/>
        <v>45238</v>
      </c>
      <c r="BD6" s="47">
        <f t="shared" si="1"/>
        <v>45239</v>
      </c>
      <c r="BE6" s="47">
        <f t="shared" si="1"/>
        <v>45240</v>
      </c>
      <c r="BF6" s="47">
        <f t="shared" si="1"/>
        <v>45241</v>
      </c>
      <c r="BG6" s="57">
        <f t="shared" si="1"/>
        <v>45242</v>
      </c>
      <c r="BH6" s="56">
        <f t="shared" si="1"/>
        <v>45243</v>
      </c>
      <c r="BI6" s="47">
        <f t="shared" si="1"/>
        <v>45244</v>
      </c>
      <c r="BJ6" s="47">
        <f t="shared" si="1"/>
        <v>45245</v>
      </c>
      <c r="BK6" s="47">
        <f t="shared" si="1"/>
        <v>45246</v>
      </c>
      <c r="BL6" s="47">
        <f t="shared" si="1"/>
        <v>45247</v>
      </c>
      <c r="BM6" s="47">
        <f t="shared" si="1"/>
        <v>45248</v>
      </c>
      <c r="BN6" s="57">
        <f t="shared" si="1"/>
        <v>45249</v>
      </c>
    </row>
    <row r="7" spans="1:66" s="2" customFormat="1" ht="27" thickBot="1" x14ac:dyDescent="0.2">
      <c r="A7" s="70" t="s">
        <v>0</v>
      </c>
      <c r="B7" s="70" t="s">
        <v>61</v>
      </c>
      <c r="C7" s="71" t="s">
        <v>62</v>
      </c>
      <c r="D7" s="72" t="s">
        <v>68</v>
      </c>
      <c r="E7" s="73" t="s">
        <v>63</v>
      </c>
      <c r="F7" s="73" t="s">
        <v>64</v>
      </c>
      <c r="G7" s="71" t="s">
        <v>65</v>
      </c>
      <c r="H7" s="71" t="s">
        <v>66</v>
      </c>
      <c r="I7" s="71" t="s">
        <v>67</v>
      </c>
      <c r="J7" s="71"/>
      <c r="K7" s="74" t="str">
        <f t="shared" ref="K7:AP7" si="2">CHOOSE(WEEKDAY(K6,1),"S","M","T","W","T","F","S")</f>
        <v>M</v>
      </c>
      <c r="L7" s="75" t="str">
        <f t="shared" si="2"/>
        <v>T</v>
      </c>
      <c r="M7" s="75" t="str">
        <f t="shared" si="2"/>
        <v>W</v>
      </c>
      <c r="N7" s="75" t="str">
        <f t="shared" si="2"/>
        <v>T</v>
      </c>
      <c r="O7" s="75" t="str">
        <f t="shared" si="2"/>
        <v>F</v>
      </c>
      <c r="P7" s="75" t="str">
        <f t="shared" si="2"/>
        <v>S</v>
      </c>
      <c r="Q7" s="76" t="str">
        <f t="shared" si="2"/>
        <v>S</v>
      </c>
      <c r="R7" s="74" t="str">
        <f t="shared" si="2"/>
        <v>M</v>
      </c>
      <c r="S7" s="75" t="str">
        <f t="shared" si="2"/>
        <v>T</v>
      </c>
      <c r="T7" s="75" t="str">
        <f t="shared" si="2"/>
        <v>W</v>
      </c>
      <c r="U7" s="75" t="str">
        <f t="shared" si="2"/>
        <v>T</v>
      </c>
      <c r="V7" s="75" t="str">
        <f t="shared" si="2"/>
        <v>F</v>
      </c>
      <c r="W7" s="75" t="str">
        <f t="shared" si="2"/>
        <v>S</v>
      </c>
      <c r="X7" s="76" t="str">
        <f t="shared" si="2"/>
        <v>S</v>
      </c>
      <c r="Y7" s="74" t="str">
        <f t="shared" si="2"/>
        <v>M</v>
      </c>
      <c r="Z7" s="75" t="str">
        <f t="shared" si="2"/>
        <v>T</v>
      </c>
      <c r="AA7" s="75" t="str">
        <f t="shared" si="2"/>
        <v>W</v>
      </c>
      <c r="AB7" s="75" t="str">
        <f t="shared" si="2"/>
        <v>T</v>
      </c>
      <c r="AC7" s="75" t="str">
        <f t="shared" si="2"/>
        <v>F</v>
      </c>
      <c r="AD7" s="75" t="str">
        <f t="shared" si="2"/>
        <v>S</v>
      </c>
      <c r="AE7" s="76" t="str">
        <f t="shared" si="2"/>
        <v>S</v>
      </c>
      <c r="AF7" s="74" t="str">
        <f t="shared" si="2"/>
        <v>M</v>
      </c>
      <c r="AG7" s="75" t="str">
        <f t="shared" si="2"/>
        <v>T</v>
      </c>
      <c r="AH7" s="75" t="str">
        <f t="shared" si="2"/>
        <v>W</v>
      </c>
      <c r="AI7" s="75" t="str">
        <f t="shared" si="2"/>
        <v>T</v>
      </c>
      <c r="AJ7" s="75" t="str">
        <f t="shared" si="2"/>
        <v>F</v>
      </c>
      <c r="AK7" s="75" t="str">
        <f t="shared" si="2"/>
        <v>S</v>
      </c>
      <c r="AL7" s="76" t="str">
        <f t="shared" si="2"/>
        <v>S</v>
      </c>
      <c r="AM7" s="74" t="str">
        <f t="shared" si="2"/>
        <v>M</v>
      </c>
      <c r="AN7" s="75" t="str">
        <f t="shared" si="2"/>
        <v>T</v>
      </c>
      <c r="AO7" s="75" t="str">
        <f t="shared" si="2"/>
        <v>W</v>
      </c>
      <c r="AP7" s="75" t="str">
        <f t="shared" si="2"/>
        <v>T</v>
      </c>
      <c r="AQ7" s="75" t="str">
        <f t="shared" ref="AQ7:BN7" si="3">CHOOSE(WEEKDAY(AQ6,1),"S","M","T","W","T","F","S")</f>
        <v>F</v>
      </c>
      <c r="AR7" s="75" t="str">
        <f t="shared" si="3"/>
        <v>S</v>
      </c>
      <c r="AS7" s="76" t="str">
        <f t="shared" si="3"/>
        <v>S</v>
      </c>
      <c r="AT7" s="74" t="str">
        <f t="shared" si="3"/>
        <v>M</v>
      </c>
      <c r="AU7" s="75" t="str">
        <f t="shared" si="3"/>
        <v>T</v>
      </c>
      <c r="AV7" s="75" t="str">
        <f t="shared" si="3"/>
        <v>W</v>
      </c>
      <c r="AW7" s="75" t="str">
        <f t="shared" si="3"/>
        <v>T</v>
      </c>
      <c r="AX7" s="75" t="str">
        <f t="shared" si="3"/>
        <v>F</v>
      </c>
      <c r="AY7" s="75" t="str">
        <f t="shared" si="3"/>
        <v>S</v>
      </c>
      <c r="AZ7" s="76" t="str">
        <f t="shared" si="3"/>
        <v>S</v>
      </c>
      <c r="BA7" s="74" t="str">
        <f t="shared" si="3"/>
        <v>M</v>
      </c>
      <c r="BB7" s="75" t="str">
        <f t="shared" si="3"/>
        <v>T</v>
      </c>
      <c r="BC7" s="75" t="str">
        <f t="shared" si="3"/>
        <v>W</v>
      </c>
      <c r="BD7" s="75" t="str">
        <f t="shared" si="3"/>
        <v>T</v>
      </c>
      <c r="BE7" s="75" t="str">
        <f t="shared" si="3"/>
        <v>F</v>
      </c>
      <c r="BF7" s="75" t="str">
        <f t="shared" si="3"/>
        <v>S</v>
      </c>
      <c r="BG7" s="76" t="str">
        <f t="shared" si="3"/>
        <v>S</v>
      </c>
      <c r="BH7" s="74" t="str">
        <f t="shared" si="3"/>
        <v>M</v>
      </c>
      <c r="BI7" s="75" t="str">
        <f t="shared" si="3"/>
        <v>T</v>
      </c>
      <c r="BJ7" s="75" t="str">
        <f t="shared" si="3"/>
        <v>W</v>
      </c>
      <c r="BK7" s="75" t="str">
        <f t="shared" si="3"/>
        <v>T</v>
      </c>
      <c r="BL7" s="75" t="str">
        <f t="shared" si="3"/>
        <v>F</v>
      </c>
      <c r="BM7" s="75" t="str">
        <f t="shared" si="3"/>
        <v>S</v>
      </c>
      <c r="BN7" s="76" t="str">
        <f t="shared" si="3"/>
        <v>S</v>
      </c>
    </row>
    <row r="8" spans="1:66" s="35" customFormat="1" ht="18" x14ac:dyDescent="0.15">
      <c r="A8" s="48" t="str">
        <f>IF(ISERROR(VALUE(SUBSTITUTE(prevWBS,".",""))),"1",IF(ISERROR(FIND("`",SUBSTITUTE(prevWBS,".","`",1))),TEXT(VALUE(prevWBS)+1,"#"),TEXT(VALUE(LEFT(prevWBS,FIND("`",SUBSTITUTE(prevWBS,".","`",1))-1))+1,"#")))</f>
        <v>1</v>
      </c>
      <c r="B8" s="49" t="s">
        <v>195</v>
      </c>
      <c r="C8" s="50"/>
      <c r="D8" s="51"/>
      <c r="E8" s="52"/>
      <c r="F8" s="69" t="str">
        <f>IF(ISBLANK(E8)," - ",IF(G8=0,E8,E8+G8-1))</f>
        <v xml:space="preserve"> - </v>
      </c>
      <c r="G8" s="53"/>
      <c r="H8" s="54"/>
      <c r="I8" s="55" t="str">
        <f t="shared" ref="I8:I13" si="4">IF(OR(F8=0,E8=0)," - ",NETWORKDAYS(E8,F8))</f>
        <v xml:space="preserve"> - </v>
      </c>
      <c r="J8" s="58"/>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c r="BI8" s="64"/>
      <c r="BJ8" s="64"/>
      <c r="BK8" s="64"/>
      <c r="BL8" s="64"/>
      <c r="BM8" s="64"/>
      <c r="BN8" s="64"/>
    </row>
    <row r="9" spans="1:66" s="113" customFormat="1" ht="18" x14ac:dyDescent="0.15">
      <c r="A9" s="112" t="str">
        <f t="shared" ref="A9:A14"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3" t="s">
        <v>132</v>
      </c>
      <c r="C9" s="113" t="s">
        <v>7</v>
      </c>
      <c r="D9" s="114"/>
      <c r="E9" s="115">
        <v>45194</v>
      </c>
      <c r="F9" s="116">
        <f>IF(ISBLANK(E9)," - ",IF(G9=0,E9,E9+G9-1))</f>
        <v>45195</v>
      </c>
      <c r="G9" s="117">
        <v>2</v>
      </c>
      <c r="H9" s="118">
        <v>1</v>
      </c>
      <c r="I9" s="117">
        <f>IF(OR(F9=0,E9=0)," - ",NETWORKDAYS(E9,F9))</f>
        <v>2</v>
      </c>
      <c r="J9" s="119"/>
      <c r="K9" s="112"/>
      <c r="L9" s="112"/>
      <c r="M9" s="112"/>
      <c r="N9" s="112"/>
      <c r="O9" s="112"/>
      <c r="P9" s="112"/>
      <c r="Q9" s="112"/>
      <c r="R9" s="112"/>
      <c r="S9" s="112"/>
      <c r="T9" s="112"/>
      <c r="U9" s="112"/>
      <c r="V9" s="112"/>
      <c r="W9" s="112"/>
      <c r="X9" s="112"/>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c r="BA9" s="112"/>
      <c r="BB9" s="112"/>
      <c r="BC9" s="112"/>
      <c r="BD9" s="112"/>
      <c r="BE9" s="112"/>
      <c r="BF9" s="112"/>
      <c r="BG9" s="112"/>
      <c r="BH9" s="112"/>
      <c r="BI9" s="112"/>
      <c r="BJ9" s="112"/>
      <c r="BK9" s="112"/>
      <c r="BL9" s="112"/>
      <c r="BM9" s="112"/>
      <c r="BN9" s="112"/>
    </row>
    <row r="10" spans="1:66" s="41" customFormat="1" ht="18" x14ac:dyDescent="0.15">
      <c r="A10"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 s="78" t="s">
        <v>137</v>
      </c>
      <c r="D10" s="79"/>
      <c r="E10" s="61"/>
      <c r="F10" s="62"/>
      <c r="G10" s="42"/>
      <c r="H10" s="43"/>
      <c r="I10" s="44"/>
      <c r="J10" s="59"/>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row>
    <row r="11" spans="1:66" s="41" customFormat="1" ht="26" x14ac:dyDescent="0.15">
      <c r="A11"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1" s="78" t="s">
        <v>138</v>
      </c>
      <c r="D11" s="79"/>
      <c r="E11" s="61">
        <v>45194</v>
      </c>
      <c r="F11" s="62">
        <f t="shared" ref="F11:F13" si="6">IF(ISBLANK(E11)," - ",IF(G11=0,E11,E11+G11-1))</f>
        <v>45198</v>
      </c>
      <c r="G11" s="42">
        <v>5</v>
      </c>
      <c r="H11" s="43">
        <v>1</v>
      </c>
      <c r="I11" s="44">
        <f t="shared" si="4"/>
        <v>5</v>
      </c>
      <c r="J11" s="59"/>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row>
    <row r="12" spans="1:66" s="41" customFormat="1" ht="18" x14ac:dyDescent="0.15">
      <c r="A12"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1.1.3</v>
      </c>
      <c r="B12" s="41" t="s">
        <v>140</v>
      </c>
      <c r="D12" s="79"/>
      <c r="E12" s="61">
        <v>45197</v>
      </c>
      <c r="F12" s="62">
        <f t="shared" si="6"/>
        <v>45198</v>
      </c>
      <c r="G12" s="42">
        <v>2</v>
      </c>
      <c r="H12" s="43">
        <v>1</v>
      </c>
      <c r="I12" s="44">
        <f t="shared" si="4"/>
        <v>2</v>
      </c>
      <c r="J12" s="59"/>
      <c r="K12" s="40"/>
      <c r="L12" s="40"/>
      <c r="M12" s="65"/>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row>
    <row r="13" spans="1:66" s="41" customFormat="1" ht="26" x14ac:dyDescent="0.15">
      <c r="A13"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1.1.4</v>
      </c>
      <c r="B13" s="78" t="s">
        <v>139</v>
      </c>
      <c r="D13" s="79"/>
      <c r="E13" s="61">
        <v>45197</v>
      </c>
      <c r="F13" s="62">
        <f t="shared" si="6"/>
        <v>45203</v>
      </c>
      <c r="G13" s="42">
        <v>7</v>
      </c>
      <c r="H13" s="43">
        <v>1</v>
      </c>
      <c r="I13" s="44">
        <f t="shared" si="4"/>
        <v>5</v>
      </c>
      <c r="J13" s="59"/>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row>
    <row r="14" spans="1:66" s="113" customFormat="1" ht="18" x14ac:dyDescent="0.15">
      <c r="A14" s="112" t="str">
        <f t="shared" si="5"/>
        <v>1.2</v>
      </c>
      <c r="B14" s="120" t="s">
        <v>136</v>
      </c>
      <c r="C14" s="121"/>
      <c r="D14" s="122"/>
      <c r="E14" s="123"/>
      <c r="F14" s="124"/>
      <c r="G14" s="125"/>
      <c r="H14" s="126"/>
      <c r="I14" s="125"/>
      <c r="J14" s="127"/>
      <c r="K14" s="128"/>
      <c r="L14" s="128"/>
      <c r="M14" s="128"/>
      <c r="N14" s="128"/>
      <c r="O14" s="128"/>
      <c r="P14" s="128"/>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8"/>
      <c r="AU14" s="128"/>
      <c r="AV14" s="128"/>
      <c r="AW14" s="128"/>
      <c r="AX14" s="128"/>
      <c r="AY14" s="128"/>
      <c r="AZ14" s="128"/>
      <c r="BA14" s="128"/>
      <c r="BB14" s="128"/>
      <c r="BC14" s="128"/>
      <c r="BD14" s="128"/>
      <c r="BE14" s="128"/>
      <c r="BF14" s="128"/>
      <c r="BG14" s="128"/>
      <c r="BH14" s="128"/>
      <c r="BI14" s="128"/>
      <c r="BJ14" s="128"/>
      <c r="BK14" s="128"/>
      <c r="BL14" s="128"/>
      <c r="BM14" s="128"/>
      <c r="BN14" s="128"/>
    </row>
    <row r="15" spans="1:66" s="41" customFormat="1" ht="26" x14ac:dyDescent="0.15">
      <c r="A1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5" s="78" t="s">
        <v>141</v>
      </c>
      <c r="C15" s="109"/>
      <c r="D15" s="110"/>
      <c r="E15" s="61">
        <v>45194</v>
      </c>
      <c r="F15" s="62">
        <f>IF(ISBLANK(E15)," - ",IF(G15=0,E15,E15+G15-1))</f>
        <v>45205</v>
      </c>
      <c r="G15" s="42">
        <v>12</v>
      </c>
      <c r="H15" s="43">
        <v>1</v>
      </c>
      <c r="I15" s="44">
        <f t="shared" ref="I15:I17" si="7">IF(OR(F15=0,E15=0)," - ",NETWORKDAYS(E15,F15))</f>
        <v>10</v>
      </c>
      <c r="J15" s="111"/>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c r="AR15" s="108"/>
      <c r="AS15" s="108"/>
      <c r="AT15" s="108"/>
      <c r="AU15" s="108"/>
      <c r="AV15" s="108"/>
      <c r="AW15" s="108"/>
      <c r="AX15" s="108"/>
      <c r="AY15" s="108"/>
      <c r="AZ15" s="108"/>
      <c r="BA15" s="108"/>
      <c r="BB15" s="108"/>
      <c r="BC15" s="108"/>
      <c r="BD15" s="108"/>
      <c r="BE15" s="108"/>
      <c r="BF15" s="108"/>
      <c r="BG15" s="108"/>
      <c r="BH15" s="108"/>
      <c r="BI15" s="108"/>
      <c r="BJ15" s="108"/>
      <c r="BK15" s="108"/>
      <c r="BL15" s="108"/>
      <c r="BM15" s="108"/>
      <c r="BN15" s="108"/>
    </row>
    <row r="16" spans="1:66" s="41" customFormat="1" ht="39" x14ac:dyDescent="0.15">
      <c r="A1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6" s="78" t="s">
        <v>142</v>
      </c>
      <c r="C16" s="109"/>
      <c r="D16" s="110"/>
      <c r="E16" s="61">
        <v>45199</v>
      </c>
      <c r="F16" s="62">
        <f t="shared" ref="F16:F17" si="8">IF(ISBLANK(E16)," - ",IF(G16=0,E16,E16+G16-1))</f>
        <v>45205</v>
      </c>
      <c r="G16" s="42">
        <v>7</v>
      </c>
      <c r="H16" s="43">
        <v>1</v>
      </c>
      <c r="I16" s="44">
        <f t="shared" si="7"/>
        <v>5</v>
      </c>
      <c r="J16" s="111"/>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c r="AR16" s="108"/>
      <c r="AS16" s="108"/>
      <c r="AT16" s="108"/>
      <c r="AU16" s="108"/>
      <c r="AV16" s="108"/>
      <c r="AW16" s="108"/>
      <c r="AX16" s="108"/>
      <c r="AY16" s="108"/>
      <c r="AZ16" s="108"/>
      <c r="BA16" s="108"/>
      <c r="BB16" s="108"/>
      <c r="BC16" s="108"/>
      <c r="BD16" s="108"/>
      <c r="BE16" s="108"/>
      <c r="BF16" s="108"/>
      <c r="BG16" s="108"/>
      <c r="BH16" s="108"/>
      <c r="BI16" s="108"/>
      <c r="BJ16" s="108"/>
      <c r="BK16" s="108"/>
      <c r="BL16" s="108"/>
      <c r="BM16" s="108"/>
      <c r="BN16" s="108"/>
    </row>
    <row r="17" spans="1:66" s="41" customFormat="1" ht="18" x14ac:dyDescent="0.15">
      <c r="A17"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1.2.3</v>
      </c>
      <c r="B17" s="78" t="s">
        <v>143</v>
      </c>
      <c r="C17" s="109"/>
      <c r="D17" s="110"/>
      <c r="E17" s="61">
        <v>45209</v>
      </c>
      <c r="F17" s="62">
        <f t="shared" si="8"/>
        <v>45209</v>
      </c>
      <c r="G17" s="42">
        <v>1</v>
      </c>
      <c r="H17" s="43">
        <v>1</v>
      </c>
      <c r="I17" s="44">
        <f t="shared" si="7"/>
        <v>1</v>
      </c>
      <c r="J17" s="111"/>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c r="AR17" s="108"/>
      <c r="AS17" s="108"/>
      <c r="AT17" s="108"/>
      <c r="AU17" s="108"/>
      <c r="AV17" s="108"/>
      <c r="AW17" s="108"/>
      <c r="AX17" s="108"/>
      <c r="AY17" s="108"/>
      <c r="AZ17" s="108"/>
      <c r="BA17" s="108"/>
      <c r="BB17" s="108"/>
      <c r="BC17" s="108"/>
      <c r="BD17" s="108"/>
      <c r="BE17" s="108"/>
      <c r="BF17" s="108"/>
      <c r="BG17" s="108"/>
      <c r="BH17" s="108"/>
      <c r="BI17" s="108"/>
      <c r="BJ17" s="108"/>
      <c r="BK17" s="108"/>
      <c r="BL17" s="108"/>
      <c r="BM17" s="108"/>
      <c r="BN17" s="108"/>
    </row>
    <row r="18" spans="1:66" s="113" customFormat="1" ht="18" x14ac:dyDescent="0.15">
      <c r="A18" s="11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8" s="129" t="s">
        <v>174</v>
      </c>
      <c r="C18" s="121"/>
      <c r="D18" s="122"/>
      <c r="E18" s="123"/>
      <c r="F18" s="124"/>
      <c r="G18" s="125"/>
      <c r="H18" s="126"/>
      <c r="I18" s="125"/>
      <c r="J18" s="127"/>
      <c r="K18" s="128"/>
      <c r="L18" s="128"/>
      <c r="M18" s="128"/>
      <c r="N18" s="128"/>
      <c r="O18" s="128"/>
      <c r="P18" s="128"/>
      <c r="Q18" s="128"/>
      <c r="R18" s="128"/>
      <c r="S18" s="128"/>
      <c r="T18" s="128"/>
      <c r="U18" s="128"/>
      <c r="V18" s="128"/>
      <c r="W18" s="128"/>
      <c r="X18" s="128"/>
      <c r="Y18" s="128"/>
      <c r="Z18" s="128"/>
      <c r="AA18" s="128"/>
      <c r="AB18" s="128"/>
      <c r="AC18" s="128"/>
      <c r="AD18" s="128"/>
      <c r="AE18" s="128"/>
      <c r="AF18" s="128"/>
      <c r="AG18" s="128"/>
      <c r="AH18" s="128"/>
      <c r="AI18" s="128"/>
      <c r="AJ18" s="128"/>
      <c r="AK18" s="128"/>
      <c r="AL18" s="128"/>
      <c r="AM18" s="128"/>
      <c r="AN18" s="128"/>
      <c r="AO18" s="128"/>
      <c r="AP18" s="128"/>
      <c r="AQ18" s="128"/>
      <c r="AR18" s="128"/>
      <c r="AS18" s="128"/>
      <c r="AT18" s="128"/>
      <c r="AU18" s="128"/>
      <c r="AV18" s="128"/>
      <c r="AW18" s="128"/>
      <c r="AX18" s="128"/>
      <c r="AY18" s="128"/>
      <c r="AZ18" s="128"/>
      <c r="BA18" s="128"/>
      <c r="BB18" s="128"/>
      <c r="BC18" s="128"/>
      <c r="BD18" s="128"/>
      <c r="BE18" s="128"/>
      <c r="BF18" s="128"/>
      <c r="BG18" s="128"/>
      <c r="BH18" s="128"/>
      <c r="BI18" s="128"/>
      <c r="BJ18" s="128"/>
      <c r="BK18" s="128"/>
      <c r="BL18" s="128"/>
      <c r="BM18" s="128"/>
      <c r="BN18" s="128"/>
    </row>
    <row r="19" spans="1:66" s="41" customFormat="1" ht="39" x14ac:dyDescent="0.15">
      <c r="A19"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9" s="78" t="s">
        <v>148</v>
      </c>
      <c r="D19" s="79"/>
      <c r="E19" s="61">
        <v>45201</v>
      </c>
      <c r="F19" s="62">
        <f t="shared" ref="F19:F23" si="9">IF(ISBLANK(E19)," - ",IF(G19=0,E19,E19+G19-1))</f>
        <v>45214</v>
      </c>
      <c r="G19" s="42">
        <v>14</v>
      </c>
      <c r="H19" s="43">
        <v>1</v>
      </c>
      <c r="I19" s="44">
        <f t="shared" ref="I19:I23" si="10">IF(OR(F19=0,E19=0)," - ",NETWORKDAYS(E19,F19))</f>
        <v>10</v>
      </c>
      <c r="J19" s="111"/>
      <c r="K19" s="108"/>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c r="AR19" s="108"/>
      <c r="AS19" s="108"/>
      <c r="AT19" s="108"/>
      <c r="AU19" s="108"/>
      <c r="AV19" s="108"/>
      <c r="AW19" s="108"/>
      <c r="AX19" s="108"/>
      <c r="AY19" s="108"/>
      <c r="AZ19" s="108"/>
      <c r="BA19" s="108"/>
      <c r="BB19" s="108"/>
      <c r="BC19" s="108"/>
      <c r="BD19" s="108"/>
      <c r="BE19" s="108"/>
      <c r="BF19" s="108"/>
      <c r="BG19" s="108"/>
      <c r="BH19" s="108"/>
      <c r="BI19" s="108"/>
      <c r="BJ19" s="108"/>
      <c r="BK19" s="108"/>
      <c r="BL19" s="108"/>
      <c r="BM19" s="108"/>
      <c r="BN19" s="108"/>
    </row>
    <row r="20" spans="1:66" s="41" customFormat="1" ht="18" x14ac:dyDescent="0.15">
      <c r="A20"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20" s="78" t="s">
        <v>144</v>
      </c>
      <c r="D20" s="79"/>
      <c r="E20" s="61">
        <v>45204</v>
      </c>
      <c r="F20" s="62">
        <f t="shared" si="9"/>
        <v>45208</v>
      </c>
      <c r="G20" s="42">
        <v>5</v>
      </c>
      <c r="H20" s="43">
        <v>1</v>
      </c>
      <c r="I20" s="44">
        <f t="shared" si="10"/>
        <v>3</v>
      </c>
      <c r="J20" s="111"/>
      <c r="K20" s="108"/>
      <c r="L20" s="108"/>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c r="AK20" s="108"/>
      <c r="AL20" s="108"/>
      <c r="AM20" s="108"/>
      <c r="AN20" s="108"/>
      <c r="AO20" s="108"/>
      <c r="AP20" s="108"/>
      <c r="AQ20" s="108"/>
      <c r="AR20" s="108"/>
      <c r="AS20" s="108"/>
      <c r="AT20" s="108"/>
      <c r="AU20" s="108"/>
      <c r="AV20" s="108"/>
      <c r="AW20" s="108"/>
      <c r="AX20" s="108"/>
      <c r="AY20" s="108"/>
      <c r="AZ20" s="108"/>
      <c r="BA20" s="108"/>
      <c r="BB20" s="108"/>
      <c r="BC20" s="108"/>
      <c r="BD20" s="108"/>
      <c r="BE20" s="108"/>
      <c r="BF20" s="108"/>
      <c r="BG20" s="108"/>
      <c r="BH20" s="108"/>
      <c r="BI20" s="108"/>
      <c r="BJ20" s="108"/>
      <c r="BK20" s="108"/>
      <c r="BL20" s="108"/>
      <c r="BM20" s="108"/>
      <c r="BN20" s="108"/>
    </row>
    <row r="21" spans="1:66" s="41" customFormat="1" ht="26" x14ac:dyDescent="0.15">
      <c r="A21"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1.3.3</v>
      </c>
      <c r="B21" s="78" t="s">
        <v>145</v>
      </c>
      <c r="D21" s="79"/>
      <c r="E21" s="61">
        <v>43145</v>
      </c>
      <c r="F21" s="62">
        <f t="shared" si="9"/>
        <v>43147</v>
      </c>
      <c r="G21" s="42">
        <v>3</v>
      </c>
      <c r="H21" s="43">
        <v>1</v>
      </c>
      <c r="I21" s="44">
        <f t="shared" si="10"/>
        <v>3</v>
      </c>
      <c r="J21" s="111"/>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c r="AR21" s="108"/>
      <c r="AS21" s="108"/>
      <c r="AT21" s="108"/>
      <c r="AU21" s="108"/>
      <c r="AV21" s="108"/>
      <c r="AW21" s="108"/>
      <c r="AX21" s="108"/>
      <c r="AY21" s="108"/>
      <c r="AZ21" s="108"/>
      <c r="BA21" s="108"/>
      <c r="BB21" s="108"/>
      <c r="BC21" s="108"/>
      <c r="BD21" s="108"/>
      <c r="BE21" s="108"/>
      <c r="BF21" s="108"/>
      <c r="BG21" s="108"/>
      <c r="BH21" s="108"/>
      <c r="BI21" s="108"/>
      <c r="BJ21" s="108"/>
      <c r="BK21" s="108"/>
      <c r="BL21" s="108"/>
      <c r="BM21" s="108"/>
      <c r="BN21" s="108"/>
    </row>
    <row r="22" spans="1:66" s="41" customFormat="1" ht="26" x14ac:dyDescent="0.15">
      <c r="A22"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1.3.4</v>
      </c>
      <c r="B22" s="78" t="s">
        <v>146</v>
      </c>
      <c r="D22" s="79"/>
      <c r="E22" s="61">
        <v>45208</v>
      </c>
      <c r="F22" s="62">
        <f t="shared" si="9"/>
        <v>45214</v>
      </c>
      <c r="G22" s="42">
        <v>7</v>
      </c>
      <c r="H22" s="43">
        <v>0.7</v>
      </c>
      <c r="I22" s="44">
        <f t="shared" si="10"/>
        <v>5</v>
      </c>
      <c r="J22" s="111"/>
      <c r="K22" s="108"/>
      <c r="L22" s="108"/>
      <c r="M22" s="108"/>
      <c r="N22" s="108"/>
      <c r="O22" s="108"/>
      <c r="P22" s="108"/>
      <c r="Q22" s="108"/>
      <c r="R22" s="108"/>
      <c r="S22" s="108"/>
      <c r="T22" s="108"/>
      <c r="U22" s="108"/>
      <c r="V22" s="108"/>
      <c r="W22" s="108"/>
      <c r="X22" s="108"/>
      <c r="Y22" s="108"/>
      <c r="Z22" s="108"/>
      <c r="AA22" s="108"/>
      <c r="AB22" s="108"/>
      <c r="AC22" s="108"/>
      <c r="AD22" s="108"/>
      <c r="AE22" s="108"/>
      <c r="AF22" s="108"/>
      <c r="AG22" s="108"/>
      <c r="AH22" s="108"/>
      <c r="AI22" s="108"/>
      <c r="AJ22" s="108"/>
      <c r="AK22" s="108"/>
      <c r="AL22" s="108"/>
      <c r="AM22" s="108"/>
      <c r="AN22" s="108"/>
      <c r="AO22" s="108"/>
      <c r="AP22" s="108"/>
      <c r="AQ22" s="108"/>
      <c r="AR22" s="108"/>
      <c r="AS22" s="108"/>
      <c r="AT22" s="108"/>
      <c r="AU22" s="108"/>
      <c r="AV22" s="108"/>
      <c r="AW22" s="108"/>
      <c r="AX22" s="108"/>
      <c r="AY22" s="108"/>
      <c r="AZ22" s="108"/>
      <c r="BA22" s="108"/>
      <c r="BB22" s="108"/>
      <c r="BC22" s="108"/>
      <c r="BD22" s="108"/>
      <c r="BE22" s="108"/>
      <c r="BF22" s="108"/>
      <c r="BG22" s="108"/>
      <c r="BH22" s="108"/>
      <c r="BI22" s="108"/>
      <c r="BJ22" s="108"/>
      <c r="BK22" s="108"/>
      <c r="BL22" s="108"/>
      <c r="BM22" s="108"/>
      <c r="BN22" s="108"/>
    </row>
    <row r="23" spans="1:66" s="41" customFormat="1" ht="39" x14ac:dyDescent="0.15">
      <c r="A23"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1.3.5</v>
      </c>
      <c r="B23" s="78" t="s">
        <v>147</v>
      </c>
      <c r="D23" s="79"/>
      <c r="E23" s="61">
        <v>45215</v>
      </c>
      <c r="F23" s="62">
        <f t="shared" si="9"/>
        <v>45228</v>
      </c>
      <c r="G23" s="42">
        <v>14</v>
      </c>
      <c r="H23" s="43">
        <v>0.3</v>
      </c>
      <c r="I23" s="44">
        <f t="shared" si="10"/>
        <v>10</v>
      </c>
      <c r="J23" s="111"/>
      <c r="K23" s="108"/>
      <c r="L23" s="108"/>
      <c r="M23" s="108"/>
      <c r="N23" s="108"/>
      <c r="O23" s="108"/>
      <c r="P23" s="108"/>
      <c r="Q23" s="108"/>
      <c r="R23" s="108"/>
      <c r="S23" s="108"/>
      <c r="T23" s="108"/>
      <c r="U23" s="108"/>
      <c r="V23" s="108"/>
      <c r="W23" s="108"/>
      <c r="X23" s="108"/>
      <c r="Y23" s="108"/>
      <c r="Z23" s="108"/>
      <c r="AA23" s="108"/>
      <c r="AB23" s="108"/>
      <c r="AC23" s="108"/>
      <c r="AD23" s="108"/>
      <c r="AE23" s="108"/>
      <c r="AF23" s="108"/>
      <c r="AG23" s="108"/>
      <c r="AH23" s="108"/>
      <c r="AI23" s="108"/>
      <c r="AJ23" s="108"/>
      <c r="AK23" s="108"/>
      <c r="AL23" s="108"/>
      <c r="AM23" s="108"/>
      <c r="AN23" s="108"/>
      <c r="AO23" s="108"/>
      <c r="AP23" s="108"/>
      <c r="AQ23" s="108"/>
      <c r="AR23" s="108"/>
      <c r="AS23" s="108"/>
      <c r="AT23" s="108"/>
      <c r="AU23" s="108"/>
      <c r="AV23" s="108"/>
      <c r="AW23" s="108"/>
      <c r="AX23" s="108"/>
      <c r="AY23" s="108"/>
      <c r="AZ23" s="108"/>
      <c r="BA23" s="108"/>
      <c r="BB23" s="108"/>
      <c r="BC23" s="108"/>
      <c r="BD23" s="108"/>
      <c r="BE23" s="108"/>
      <c r="BF23" s="108"/>
      <c r="BG23" s="108"/>
      <c r="BH23" s="108"/>
      <c r="BI23" s="108"/>
      <c r="BJ23" s="108"/>
      <c r="BK23" s="108"/>
      <c r="BL23" s="108"/>
      <c r="BM23" s="108"/>
      <c r="BN23" s="108"/>
    </row>
    <row r="24" spans="1:66" s="113" customFormat="1" ht="18" x14ac:dyDescent="0.15">
      <c r="A24" s="11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24" s="129" t="s">
        <v>133</v>
      </c>
      <c r="C24" s="121"/>
      <c r="D24" s="122"/>
      <c r="E24" s="123"/>
      <c r="F24" s="124"/>
      <c r="G24" s="125"/>
      <c r="H24" s="126"/>
      <c r="I24" s="125"/>
      <c r="J24" s="127"/>
      <c r="K24" s="128"/>
      <c r="L24" s="128"/>
      <c r="M24" s="128"/>
      <c r="N24" s="128"/>
      <c r="O24" s="128"/>
      <c r="P24" s="128"/>
      <c r="Q24" s="128"/>
      <c r="R24" s="128"/>
      <c r="S24" s="128"/>
      <c r="T24" s="128"/>
      <c r="U24" s="128"/>
      <c r="V24" s="128"/>
      <c r="W24" s="128"/>
      <c r="X24" s="128"/>
      <c r="Y24" s="128"/>
      <c r="Z24" s="128"/>
      <c r="AA24" s="128"/>
      <c r="AB24" s="128"/>
      <c r="AC24" s="128"/>
      <c r="AD24" s="128"/>
      <c r="AE24" s="128"/>
      <c r="AF24" s="128"/>
      <c r="AG24" s="128"/>
      <c r="AH24" s="128"/>
      <c r="AI24" s="128"/>
      <c r="AJ24" s="128"/>
      <c r="AK24" s="128"/>
      <c r="AL24" s="128"/>
      <c r="AM24" s="128"/>
      <c r="AN24" s="128"/>
      <c r="AO24" s="128"/>
      <c r="AP24" s="128"/>
      <c r="AQ24" s="128"/>
      <c r="AR24" s="128"/>
      <c r="AS24" s="128"/>
      <c r="AT24" s="128"/>
      <c r="AU24" s="128"/>
      <c r="AV24" s="128"/>
      <c r="AW24" s="128"/>
      <c r="AX24" s="128"/>
      <c r="AY24" s="128"/>
      <c r="AZ24" s="128"/>
      <c r="BA24" s="128"/>
      <c r="BB24" s="128"/>
      <c r="BC24" s="128"/>
      <c r="BD24" s="128"/>
      <c r="BE24" s="128"/>
      <c r="BF24" s="128"/>
      <c r="BG24" s="128"/>
      <c r="BH24" s="128"/>
      <c r="BI24" s="128"/>
      <c r="BJ24" s="128"/>
      <c r="BK24" s="128"/>
      <c r="BL24" s="128"/>
      <c r="BM24" s="128"/>
      <c r="BN24" s="128"/>
    </row>
    <row r="25" spans="1:66" s="41" customFormat="1" ht="26" x14ac:dyDescent="0.15">
      <c r="A2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25" s="78" t="s">
        <v>149</v>
      </c>
      <c r="D25" s="79"/>
      <c r="E25" s="61">
        <v>45208</v>
      </c>
      <c r="F25" s="62">
        <f t="shared" ref="F25:F27" si="11">IF(ISBLANK(E25)," - ",IF(G25=0,E25,E25+G25-1))</f>
        <v>45221</v>
      </c>
      <c r="G25" s="42">
        <v>14</v>
      </c>
      <c r="H25" s="43">
        <v>1</v>
      </c>
      <c r="I25" s="44">
        <f t="shared" ref="I25:I27" si="12">IF(OR(F25=0,E25=0)," - ",NETWORKDAYS(E25,F25))</f>
        <v>10</v>
      </c>
      <c r="J25" s="111"/>
      <c r="K25" s="108"/>
      <c r="L25" s="108"/>
      <c r="M25" s="108"/>
      <c r="N25" s="108"/>
      <c r="O25" s="108"/>
      <c r="P25" s="108"/>
      <c r="Q25" s="108"/>
      <c r="R25" s="108"/>
      <c r="S25" s="108"/>
      <c r="T25" s="108"/>
      <c r="U25" s="108"/>
      <c r="V25" s="108"/>
      <c r="W25" s="108"/>
      <c r="X25" s="108"/>
      <c r="Y25" s="108"/>
      <c r="Z25" s="108"/>
      <c r="AA25" s="108"/>
      <c r="AB25" s="108"/>
      <c r="AC25" s="108"/>
      <c r="AD25" s="108"/>
      <c r="AE25" s="108"/>
      <c r="AF25" s="108"/>
      <c r="AG25" s="108"/>
      <c r="AH25" s="108"/>
      <c r="AI25" s="108"/>
      <c r="AJ25" s="108"/>
      <c r="AK25" s="108"/>
      <c r="AL25" s="108"/>
      <c r="AM25" s="108"/>
      <c r="AN25" s="108"/>
      <c r="AO25" s="108"/>
      <c r="AP25" s="108"/>
      <c r="AQ25" s="108"/>
      <c r="AR25" s="108"/>
      <c r="AS25" s="108"/>
      <c r="AT25" s="108"/>
      <c r="AU25" s="108"/>
      <c r="AV25" s="108"/>
      <c r="AW25" s="108"/>
      <c r="AX25" s="108"/>
      <c r="AY25" s="108"/>
      <c r="AZ25" s="108"/>
      <c r="BA25" s="108"/>
      <c r="BB25" s="108"/>
      <c r="BC25" s="108"/>
      <c r="BD25" s="108"/>
      <c r="BE25" s="108"/>
      <c r="BF25" s="108"/>
      <c r="BG25" s="108"/>
      <c r="BH25" s="108"/>
      <c r="BI25" s="108"/>
      <c r="BJ25" s="108"/>
      <c r="BK25" s="108"/>
      <c r="BL25" s="108"/>
      <c r="BM25" s="108"/>
      <c r="BN25" s="108"/>
    </row>
    <row r="26" spans="1:66" s="41" customFormat="1" ht="18" x14ac:dyDescent="0.15">
      <c r="A2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26" s="41" t="s">
        <v>151</v>
      </c>
      <c r="D26" s="79"/>
      <c r="E26" s="61">
        <v>45210</v>
      </c>
      <c r="F26" s="62">
        <f t="shared" si="11"/>
        <v>45216</v>
      </c>
      <c r="G26" s="42">
        <v>7</v>
      </c>
      <c r="H26" s="43">
        <v>1</v>
      </c>
      <c r="I26" s="44">
        <f t="shared" si="12"/>
        <v>5</v>
      </c>
      <c r="J26" s="111"/>
      <c r="K26" s="108"/>
      <c r="L26" s="108"/>
      <c r="M26" s="108"/>
      <c r="N26" s="108"/>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8"/>
      <c r="AR26" s="108"/>
      <c r="AS26" s="108"/>
      <c r="AT26" s="108"/>
      <c r="AU26" s="108"/>
      <c r="AV26" s="108"/>
      <c r="AW26" s="108"/>
      <c r="AX26" s="108"/>
      <c r="AY26" s="108"/>
      <c r="AZ26" s="108"/>
      <c r="BA26" s="108"/>
      <c r="BB26" s="108"/>
      <c r="BC26" s="108"/>
      <c r="BD26" s="108"/>
      <c r="BE26" s="108"/>
      <c r="BF26" s="108"/>
      <c r="BG26" s="108"/>
      <c r="BH26" s="108"/>
      <c r="BI26" s="108"/>
      <c r="BJ26" s="108"/>
      <c r="BK26" s="108"/>
      <c r="BL26" s="108"/>
      <c r="BM26" s="108"/>
      <c r="BN26" s="108"/>
    </row>
    <row r="27" spans="1:66" s="41" customFormat="1" ht="26" x14ac:dyDescent="0.15">
      <c r="A27"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1.4.3</v>
      </c>
      <c r="B27" s="78" t="s">
        <v>150</v>
      </c>
      <c r="D27" s="79"/>
      <c r="E27" s="61">
        <v>45214</v>
      </c>
      <c r="F27" s="62">
        <f t="shared" si="11"/>
        <v>45220</v>
      </c>
      <c r="G27" s="42">
        <v>7</v>
      </c>
      <c r="H27" s="43">
        <v>0.8</v>
      </c>
      <c r="I27" s="44">
        <f t="shared" si="12"/>
        <v>5</v>
      </c>
      <c r="J27" s="111"/>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c r="AR27" s="108"/>
      <c r="AS27" s="108"/>
      <c r="AT27" s="108"/>
      <c r="AU27" s="108"/>
      <c r="AV27" s="108"/>
      <c r="AW27" s="108"/>
      <c r="AX27" s="108"/>
      <c r="AY27" s="108"/>
      <c r="AZ27" s="108"/>
      <c r="BA27" s="108"/>
      <c r="BB27" s="108"/>
      <c r="BC27" s="108"/>
      <c r="BD27" s="108"/>
      <c r="BE27" s="108"/>
      <c r="BF27" s="108"/>
      <c r="BG27" s="108"/>
      <c r="BH27" s="108"/>
      <c r="BI27" s="108"/>
      <c r="BJ27" s="108"/>
      <c r="BK27" s="108"/>
      <c r="BL27" s="108"/>
      <c r="BM27" s="108"/>
      <c r="BN27" s="108"/>
    </row>
    <row r="28" spans="1:66" s="113" customFormat="1" ht="18" x14ac:dyDescent="0.15">
      <c r="A28" s="11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28" s="129" t="s">
        <v>134</v>
      </c>
      <c r="D28" s="122"/>
      <c r="E28" s="123"/>
      <c r="F28" s="124"/>
      <c r="G28" s="125"/>
      <c r="H28" s="126"/>
      <c r="I28" s="125"/>
      <c r="J28" s="127"/>
      <c r="K28" s="128"/>
      <c r="L28" s="128"/>
      <c r="M28" s="128"/>
      <c r="N28" s="128"/>
      <c r="O28" s="128"/>
      <c r="P28" s="128"/>
      <c r="Q28" s="128"/>
      <c r="R28" s="128"/>
      <c r="S28" s="128"/>
      <c r="T28" s="128"/>
      <c r="U28" s="128"/>
      <c r="V28" s="128"/>
      <c r="W28" s="128"/>
      <c r="X28" s="128"/>
      <c r="Y28" s="128"/>
      <c r="Z28" s="128"/>
      <c r="AA28" s="128"/>
      <c r="AB28" s="128"/>
      <c r="AC28" s="128"/>
      <c r="AD28" s="128"/>
      <c r="AE28" s="128"/>
      <c r="AF28" s="128"/>
      <c r="AG28" s="128"/>
      <c r="AH28" s="128"/>
      <c r="AI28" s="128"/>
      <c r="AJ28" s="128"/>
      <c r="AK28" s="128"/>
      <c r="AL28" s="128"/>
      <c r="AM28" s="128"/>
      <c r="AN28" s="128"/>
      <c r="AO28" s="128"/>
      <c r="AP28" s="128"/>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row>
    <row r="29" spans="1:66" s="41" customFormat="1" ht="26" x14ac:dyDescent="0.15">
      <c r="A29"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29" s="78" t="s">
        <v>152</v>
      </c>
      <c r="D29" s="79"/>
      <c r="E29" s="61">
        <v>45219</v>
      </c>
      <c r="F29" s="62">
        <f t="shared" ref="F29:F32" si="13">IF(ISBLANK(E29)," - ",IF(G29=0,E29,E29+G29-1))</f>
        <v>45228</v>
      </c>
      <c r="G29" s="42">
        <v>10</v>
      </c>
      <c r="H29" s="43">
        <v>0.3</v>
      </c>
      <c r="I29" s="44">
        <f t="shared" ref="I29:I32" si="14">IF(OR(F29=0,E29=0)," - ",NETWORKDAYS(E29,F29))</f>
        <v>6</v>
      </c>
      <c r="J29" s="111"/>
      <c r="K29" s="108"/>
      <c r="L29" s="108"/>
      <c r="M29" s="108"/>
      <c r="N29" s="108"/>
      <c r="O29" s="108"/>
      <c r="P29" s="108"/>
      <c r="Q29" s="108"/>
      <c r="R29" s="108"/>
      <c r="S29" s="108"/>
      <c r="T29" s="108"/>
      <c r="U29" s="108"/>
      <c r="V29" s="108"/>
      <c r="W29" s="108"/>
      <c r="X29" s="108"/>
      <c r="Y29" s="108"/>
      <c r="Z29" s="108"/>
      <c r="AA29" s="108"/>
      <c r="AB29" s="108"/>
      <c r="AC29" s="108"/>
      <c r="AD29" s="108"/>
      <c r="AE29" s="108"/>
      <c r="AF29" s="108"/>
      <c r="AG29" s="108"/>
      <c r="AH29" s="108"/>
      <c r="AI29" s="108"/>
      <c r="AJ29" s="108"/>
      <c r="AK29" s="108"/>
      <c r="AL29" s="108"/>
      <c r="AM29" s="108"/>
      <c r="AN29" s="108"/>
      <c r="AO29" s="108"/>
      <c r="AP29" s="108"/>
      <c r="AQ29" s="108"/>
      <c r="AR29" s="108"/>
      <c r="AS29" s="108"/>
      <c r="AT29" s="108"/>
      <c r="AU29" s="108"/>
      <c r="AV29" s="108"/>
      <c r="AW29" s="108"/>
      <c r="AX29" s="108"/>
      <c r="AY29" s="108"/>
      <c r="AZ29" s="108"/>
      <c r="BA29" s="108"/>
      <c r="BB29" s="108"/>
      <c r="BC29" s="108"/>
      <c r="BD29" s="108"/>
      <c r="BE29" s="108"/>
      <c r="BF29" s="108"/>
      <c r="BG29" s="108"/>
      <c r="BH29" s="108"/>
      <c r="BI29" s="108"/>
      <c r="BJ29" s="108"/>
      <c r="BK29" s="108"/>
      <c r="BL29" s="108"/>
      <c r="BM29" s="108"/>
      <c r="BN29" s="108"/>
    </row>
    <row r="30" spans="1:66" s="41" customFormat="1" ht="18" x14ac:dyDescent="0.15">
      <c r="A30"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30" s="78" t="s">
        <v>153</v>
      </c>
      <c r="D30" s="79"/>
      <c r="E30" s="61">
        <v>45226</v>
      </c>
      <c r="F30" s="62">
        <f t="shared" si="13"/>
        <v>45230</v>
      </c>
      <c r="G30" s="42">
        <v>5</v>
      </c>
      <c r="H30" s="43">
        <v>0</v>
      </c>
      <c r="I30" s="44">
        <f t="shared" si="14"/>
        <v>3</v>
      </c>
      <c r="J30" s="111"/>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c r="BF30" s="108"/>
      <c r="BG30" s="108"/>
      <c r="BH30" s="108"/>
      <c r="BI30" s="108"/>
      <c r="BJ30" s="108"/>
      <c r="BK30" s="108"/>
      <c r="BL30" s="108"/>
      <c r="BM30" s="108"/>
      <c r="BN30" s="108"/>
    </row>
    <row r="31" spans="1:66" s="41" customFormat="1" ht="26" x14ac:dyDescent="0.15">
      <c r="A31"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1.5.3</v>
      </c>
      <c r="B31" s="78" t="s">
        <v>154</v>
      </c>
      <c r="D31" s="79"/>
      <c r="E31" s="61">
        <v>45226</v>
      </c>
      <c r="F31" s="62">
        <f t="shared" si="13"/>
        <v>45230</v>
      </c>
      <c r="G31" s="42">
        <v>5</v>
      </c>
      <c r="H31" s="43">
        <v>0</v>
      </c>
      <c r="I31" s="44">
        <f t="shared" si="14"/>
        <v>3</v>
      </c>
      <c r="J31" s="111"/>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c r="AR31" s="108"/>
      <c r="AS31" s="108"/>
      <c r="AT31" s="108"/>
      <c r="AU31" s="108"/>
      <c r="AV31" s="108"/>
      <c r="AW31" s="108"/>
      <c r="AX31" s="108"/>
      <c r="AY31" s="108"/>
      <c r="AZ31" s="108"/>
      <c r="BA31" s="108"/>
      <c r="BB31" s="108"/>
      <c r="BC31" s="108"/>
      <c r="BD31" s="108"/>
      <c r="BE31" s="108"/>
      <c r="BF31" s="108"/>
      <c r="BG31" s="108"/>
      <c r="BH31" s="108"/>
      <c r="BI31" s="108"/>
      <c r="BJ31" s="108"/>
      <c r="BK31" s="108"/>
      <c r="BL31" s="108"/>
      <c r="BM31" s="108"/>
      <c r="BN31" s="108"/>
    </row>
    <row r="32" spans="1:66" s="41" customFormat="1" ht="26" x14ac:dyDescent="0.15">
      <c r="A32"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1.5.4</v>
      </c>
      <c r="B32" s="78" t="s">
        <v>155</v>
      </c>
      <c r="D32" s="79"/>
      <c r="E32" s="61">
        <v>45229</v>
      </c>
      <c r="F32" s="62">
        <f t="shared" si="13"/>
        <v>45231</v>
      </c>
      <c r="G32" s="42">
        <v>3</v>
      </c>
      <c r="H32" s="43">
        <v>0</v>
      </c>
      <c r="I32" s="44">
        <f t="shared" si="14"/>
        <v>3</v>
      </c>
      <c r="J32" s="111"/>
      <c r="K32" s="108"/>
      <c r="L32" s="108"/>
      <c r="M32" s="108"/>
      <c r="N32" s="108"/>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8"/>
      <c r="AP32" s="108"/>
      <c r="AQ32" s="108"/>
      <c r="AR32" s="108"/>
      <c r="AS32" s="108"/>
      <c r="AT32" s="108"/>
      <c r="AU32" s="108"/>
      <c r="AV32" s="108"/>
      <c r="AW32" s="108"/>
      <c r="AX32" s="108"/>
      <c r="AY32" s="108"/>
      <c r="AZ32" s="108"/>
      <c r="BA32" s="108"/>
      <c r="BB32" s="108"/>
      <c r="BC32" s="108"/>
      <c r="BD32" s="108"/>
      <c r="BE32" s="108"/>
      <c r="BF32" s="108"/>
      <c r="BG32" s="108"/>
      <c r="BH32" s="108"/>
      <c r="BI32" s="108"/>
      <c r="BJ32" s="108"/>
      <c r="BK32" s="108"/>
      <c r="BL32" s="108"/>
      <c r="BM32" s="108"/>
      <c r="BN32" s="108"/>
    </row>
    <row r="33" spans="1:66" s="113" customFormat="1" ht="18" x14ac:dyDescent="0.15">
      <c r="A33" s="11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v>
      </c>
      <c r="B33" s="129" t="s">
        <v>190</v>
      </c>
      <c r="D33" s="122"/>
      <c r="E33" s="123"/>
      <c r="F33" s="124"/>
      <c r="G33" s="125"/>
      <c r="H33" s="126"/>
      <c r="I33" s="125"/>
      <c r="J33" s="127"/>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8"/>
      <c r="AJ33" s="128"/>
      <c r="AK33" s="128"/>
      <c r="AL33" s="128"/>
      <c r="AM33" s="128"/>
      <c r="AN33" s="128"/>
      <c r="AO33" s="128"/>
      <c r="AP33" s="128"/>
      <c r="AQ33" s="128"/>
      <c r="AR33" s="128"/>
      <c r="AS33" s="128"/>
      <c r="AT33" s="128"/>
      <c r="AU33" s="128"/>
      <c r="AV33" s="128"/>
      <c r="AW33" s="128"/>
      <c r="AX33" s="128"/>
      <c r="AY33" s="128"/>
      <c r="AZ33" s="128"/>
      <c r="BA33" s="128"/>
      <c r="BB33" s="128"/>
      <c r="BC33" s="128"/>
      <c r="BD33" s="128"/>
      <c r="BE33" s="128"/>
      <c r="BF33" s="128"/>
      <c r="BG33" s="128"/>
      <c r="BH33" s="128"/>
      <c r="BI33" s="128"/>
      <c r="BJ33" s="128"/>
      <c r="BK33" s="128"/>
      <c r="BL33" s="128"/>
      <c r="BM33" s="128"/>
      <c r="BN33" s="128"/>
    </row>
    <row r="34" spans="1:66" s="41" customFormat="1" ht="26" x14ac:dyDescent="0.15">
      <c r="A3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1.6.1</v>
      </c>
      <c r="B34" s="78" t="s">
        <v>156</v>
      </c>
      <c r="D34" s="79"/>
      <c r="E34" s="61">
        <v>45229</v>
      </c>
      <c r="F34" s="62">
        <f t="shared" ref="F34:F36" si="15">IF(ISBLANK(E34)," - ",IF(G34=0,E34,E34+G34-1))</f>
        <v>45231</v>
      </c>
      <c r="G34" s="42">
        <v>3</v>
      </c>
      <c r="H34" s="43">
        <v>0</v>
      </c>
      <c r="I34" s="44">
        <f t="shared" ref="I34:I36" si="16">IF(OR(F34=0,E34=0)," - ",NETWORKDAYS(E34,F34))</f>
        <v>3</v>
      </c>
      <c r="J34" s="111"/>
      <c r="K34" s="108"/>
      <c r="L34" s="108"/>
      <c r="M34" s="108"/>
      <c r="N34" s="108"/>
      <c r="O34" s="108"/>
      <c r="P34" s="108"/>
      <c r="Q34" s="108"/>
      <c r="R34" s="108"/>
      <c r="S34" s="108"/>
      <c r="T34" s="108"/>
      <c r="U34" s="108"/>
      <c r="V34" s="108"/>
      <c r="W34" s="108"/>
      <c r="X34" s="108"/>
      <c r="Y34" s="108"/>
      <c r="Z34" s="108"/>
      <c r="AA34" s="108"/>
      <c r="AB34" s="108"/>
      <c r="AC34" s="108"/>
      <c r="AD34" s="108"/>
      <c r="AE34" s="108"/>
      <c r="AF34" s="108"/>
      <c r="AG34" s="108"/>
      <c r="AH34" s="108"/>
      <c r="AI34" s="108"/>
      <c r="AJ34" s="108"/>
      <c r="AK34" s="108"/>
      <c r="AL34" s="108"/>
      <c r="AM34" s="108"/>
      <c r="AN34" s="108"/>
      <c r="AO34" s="108"/>
      <c r="AP34" s="108"/>
      <c r="AQ34" s="108"/>
      <c r="AR34" s="108"/>
      <c r="AS34" s="108"/>
      <c r="AT34" s="108"/>
      <c r="AU34" s="108"/>
      <c r="AV34" s="108"/>
      <c r="AW34" s="108"/>
      <c r="AX34" s="108"/>
      <c r="AY34" s="108"/>
      <c r="AZ34" s="108"/>
      <c r="BA34" s="108"/>
      <c r="BB34" s="108"/>
      <c r="BC34" s="108"/>
      <c r="BD34" s="108"/>
      <c r="BE34" s="108"/>
      <c r="BF34" s="108"/>
      <c r="BG34" s="108"/>
      <c r="BH34" s="108"/>
      <c r="BI34" s="108"/>
      <c r="BJ34" s="108"/>
      <c r="BK34" s="108"/>
      <c r="BL34" s="108"/>
      <c r="BM34" s="108"/>
      <c r="BN34" s="108"/>
    </row>
    <row r="35" spans="1:66" s="41" customFormat="1" ht="39" x14ac:dyDescent="0.15">
      <c r="A3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1.6.2</v>
      </c>
      <c r="B35" s="78" t="s">
        <v>157</v>
      </c>
      <c r="D35" s="79"/>
      <c r="E35" s="61">
        <v>45231</v>
      </c>
      <c r="F35" s="62">
        <f t="shared" si="15"/>
        <v>45235</v>
      </c>
      <c r="G35" s="42">
        <v>5</v>
      </c>
      <c r="H35" s="43">
        <v>0</v>
      </c>
      <c r="I35" s="44">
        <f t="shared" si="16"/>
        <v>3</v>
      </c>
      <c r="J35" s="111"/>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08"/>
      <c r="AS35" s="108"/>
      <c r="AT35" s="108"/>
      <c r="AU35" s="108"/>
      <c r="AV35" s="108"/>
      <c r="AW35" s="108"/>
      <c r="AX35" s="108"/>
      <c r="AY35" s="108"/>
      <c r="AZ35" s="108"/>
      <c r="BA35" s="108"/>
      <c r="BB35" s="108"/>
      <c r="BC35" s="108"/>
      <c r="BD35" s="108"/>
      <c r="BE35" s="108"/>
      <c r="BF35" s="108"/>
      <c r="BG35" s="108"/>
      <c r="BH35" s="108"/>
      <c r="BI35" s="108"/>
      <c r="BJ35" s="108"/>
      <c r="BK35" s="108"/>
      <c r="BL35" s="108"/>
      <c r="BM35" s="108"/>
      <c r="BN35" s="108"/>
    </row>
    <row r="36" spans="1:66" s="41" customFormat="1" ht="26" x14ac:dyDescent="0.15">
      <c r="A3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1.6.3</v>
      </c>
      <c r="B36" s="78" t="s">
        <v>158</v>
      </c>
      <c r="D36" s="79"/>
      <c r="E36" s="61">
        <v>45235</v>
      </c>
      <c r="F36" s="62">
        <f t="shared" si="15"/>
        <v>45238</v>
      </c>
      <c r="G36" s="42">
        <v>4</v>
      </c>
      <c r="H36" s="43">
        <v>0</v>
      </c>
      <c r="I36" s="44">
        <f t="shared" si="16"/>
        <v>3</v>
      </c>
      <c r="J36" s="111"/>
      <c r="K36" s="108"/>
      <c r="L36" s="108"/>
      <c r="M36" s="108"/>
      <c r="N36" s="108"/>
      <c r="O36" s="108"/>
      <c r="P36" s="108"/>
      <c r="Q36" s="108"/>
      <c r="R36" s="108"/>
      <c r="S36" s="108"/>
      <c r="T36" s="108"/>
      <c r="U36" s="108"/>
      <c r="V36" s="108"/>
      <c r="W36" s="108"/>
      <c r="X36" s="108"/>
      <c r="Y36" s="108"/>
      <c r="Z36" s="108"/>
      <c r="AA36" s="108"/>
      <c r="AB36" s="108"/>
      <c r="AC36" s="108"/>
      <c r="AD36" s="108"/>
      <c r="AE36" s="108"/>
      <c r="AF36" s="108"/>
      <c r="AG36" s="108"/>
      <c r="AH36" s="108"/>
      <c r="AI36" s="108"/>
      <c r="AJ36" s="108"/>
      <c r="AK36" s="108"/>
      <c r="AL36" s="108"/>
      <c r="AM36" s="108"/>
      <c r="AN36" s="108"/>
      <c r="AO36" s="108"/>
      <c r="AP36" s="108"/>
      <c r="AQ36" s="108"/>
      <c r="AR36" s="108"/>
      <c r="AS36" s="108"/>
      <c r="AT36" s="108"/>
      <c r="AU36" s="108"/>
      <c r="AV36" s="108"/>
      <c r="AW36" s="108"/>
      <c r="AX36" s="108"/>
      <c r="AY36" s="108"/>
      <c r="AZ36" s="108"/>
      <c r="BA36" s="108"/>
      <c r="BB36" s="108"/>
      <c r="BC36" s="108"/>
      <c r="BD36" s="108"/>
      <c r="BE36" s="108"/>
      <c r="BF36" s="108"/>
      <c r="BG36" s="108"/>
      <c r="BH36" s="108"/>
      <c r="BI36" s="108"/>
      <c r="BJ36" s="108"/>
      <c r="BK36" s="108"/>
      <c r="BL36" s="108"/>
      <c r="BM36" s="108"/>
      <c r="BN36" s="108"/>
    </row>
    <row r="37" spans="1:66" s="113" customFormat="1" ht="39" x14ac:dyDescent="0.15">
      <c r="A37" s="11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1.7</v>
      </c>
      <c r="B37" s="129" t="s">
        <v>191</v>
      </c>
      <c r="D37" s="122"/>
      <c r="E37" s="123"/>
      <c r="F37" s="124"/>
      <c r="G37" s="125"/>
      <c r="H37" s="126"/>
      <c r="I37" s="125"/>
      <c r="J37" s="127"/>
      <c r="K37" s="128"/>
      <c r="L37" s="128"/>
      <c r="M37" s="128"/>
      <c r="N37" s="128"/>
      <c r="O37" s="128"/>
      <c r="P37" s="128"/>
      <c r="Q37" s="128"/>
      <c r="R37" s="128"/>
      <c r="S37" s="128"/>
      <c r="T37" s="128"/>
      <c r="U37" s="128"/>
      <c r="V37" s="128"/>
      <c r="W37" s="128"/>
      <c r="X37" s="128"/>
      <c r="Y37" s="128"/>
      <c r="Z37" s="128"/>
      <c r="AA37" s="128"/>
      <c r="AB37" s="128"/>
      <c r="AC37" s="128"/>
      <c r="AD37" s="128"/>
      <c r="AE37" s="128"/>
      <c r="AF37" s="128"/>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row>
    <row r="38" spans="1:66" s="41" customFormat="1" ht="18" x14ac:dyDescent="0.15">
      <c r="A38"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1.7.1</v>
      </c>
      <c r="B38" s="78" t="s">
        <v>159</v>
      </c>
      <c r="D38" s="79"/>
      <c r="E38" s="61">
        <v>45236</v>
      </c>
      <c r="F38" s="62">
        <f t="shared" ref="F38:F40" si="17">IF(ISBLANK(E38)," - ",IF(G38=0,E38,E38+G38-1))</f>
        <v>45238</v>
      </c>
      <c r="G38" s="42">
        <v>3</v>
      </c>
      <c r="H38" s="43">
        <v>0</v>
      </c>
      <c r="I38" s="44">
        <f t="shared" ref="I38:I40" si="18">IF(OR(F38=0,E38=0)," - ",NETWORKDAYS(E38,F38))</f>
        <v>3</v>
      </c>
      <c r="J38" s="111"/>
      <c r="K38" s="108"/>
      <c r="L38" s="108"/>
      <c r="M38" s="108"/>
      <c r="N38" s="108"/>
      <c r="O38" s="108"/>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8"/>
      <c r="AO38" s="108"/>
      <c r="AP38" s="108"/>
      <c r="AQ38" s="108"/>
      <c r="AR38" s="108"/>
      <c r="AS38" s="108"/>
      <c r="AT38" s="108"/>
      <c r="AU38" s="108"/>
      <c r="AV38" s="108"/>
      <c r="AW38" s="108"/>
      <c r="AX38" s="108"/>
      <c r="AY38" s="108"/>
      <c r="AZ38" s="108"/>
      <c r="BA38" s="108"/>
      <c r="BB38" s="108"/>
      <c r="BC38" s="108"/>
      <c r="BD38" s="108"/>
      <c r="BE38" s="108"/>
      <c r="BF38" s="108"/>
      <c r="BG38" s="108"/>
      <c r="BH38" s="108"/>
      <c r="BI38" s="108"/>
      <c r="BJ38" s="108"/>
      <c r="BK38" s="108"/>
      <c r="BL38" s="108"/>
      <c r="BM38" s="108"/>
      <c r="BN38" s="108"/>
    </row>
    <row r="39" spans="1:66" s="41" customFormat="1" ht="18" x14ac:dyDescent="0.15">
      <c r="A39"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1.7.2</v>
      </c>
      <c r="B39" s="78" t="s">
        <v>160</v>
      </c>
      <c r="D39" s="79"/>
      <c r="E39" s="61">
        <v>45237</v>
      </c>
      <c r="F39" s="62">
        <f t="shared" si="17"/>
        <v>45238</v>
      </c>
      <c r="G39" s="42">
        <v>2</v>
      </c>
      <c r="H39" s="43">
        <v>0</v>
      </c>
      <c r="I39" s="44">
        <f t="shared" si="18"/>
        <v>2</v>
      </c>
      <c r="J39" s="111"/>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08"/>
      <c r="AS39" s="108"/>
      <c r="AT39" s="108"/>
      <c r="AU39" s="108"/>
      <c r="AV39" s="108"/>
      <c r="AW39" s="108"/>
      <c r="AX39" s="108"/>
      <c r="AY39" s="108"/>
      <c r="AZ39" s="108"/>
      <c r="BA39" s="108"/>
      <c r="BB39" s="108"/>
      <c r="BC39" s="108"/>
      <c r="BD39" s="108"/>
      <c r="BE39" s="108"/>
      <c r="BF39" s="108"/>
      <c r="BG39" s="108"/>
      <c r="BH39" s="108"/>
      <c r="BI39" s="108"/>
      <c r="BJ39" s="108"/>
      <c r="BK39" s="108"/>
      <c r="BL39" s="108"/>
      <c r="BM39" s="108"/>
      <c r="BN39" s="108"/>
    </row>
    <row r="40" spans="1:66" s="41" customFormat="1" ht="26" x14ac:dyDescent="0.15">
      <c r="A40"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1.7.3</v>
      </c>
      <c r="B40" s="78" t="s">
        <v>194</v>
      </c>
      <c r="D40" s="79"/>
      <c r="E40" s="61">
        <v>45240</v>
      </c>
      <c r="F40" s="62">
        <f t="shared" si="17"/>
        <v>45240</v>
      </c>
      <c r="G40" s="42">
        <v>1</v>
      </c>
      <c r="H40" s="43">
        <v>0</v>
      </c>
      <c r="I40" s="44">
        <f t="shared" si="18"/>
        <v>1</v>
      </c>
      <c r="J40" s="111"/>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c r="AJ40" s="108"/>
      <c r="AK40" s="108"/>
      <c r="AL40" s="108"/>
      <c r="AM40" s="108"/>
      <c r="AN40" s="108"/>
      <c r="AO40" s="108"/>
      <c r="AP40" s="108"/>
      <c r="AQ40" s="108"/>
      <c r="AR40" s="108"/>
      <c r="AS40" s="108"/>
      <c r="AT40" s="108"/>
      <c r="AU40" s="108"/>
      <c r="AV40" s="108"/>
      <c r="AW40" s="108"/>
      <c r="AX40" s="108"/>
      <c r="AY40" s="108"/>
      <c r="AZ40" s="108"/>
      <c r="BA40" s="108"/>
      <c r="BB40" s="108"/>
      <c r="BC40" s="108"/>
      <c r="BD40" s="108"/>
      <c r="BE40" s="108"/>
      <c r="BF40" s="108"/>
      <c r="BG40" s="108"/>
      <c r="BH40" s="108"/>
      <c r="BI40" s="108"/>
      <c r="BJ40" s="108"/>
      <c r="BK40" s="108"/>
      <c r="BL40" s="108"/>
      <c r="BM40" s="108"/>
      <c r="BN40" s="108"/>
    </row>
    <row r="41" spans="1:66" s="113" customFormat="1" ht="18" x14ac:dyDescent="0.15">
      <c r="A41" s="11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v>
      </c>
      <c r="B41" s="129" t="s">
        <v>175</v>
      </c>
      <c r="D41" s="122"/>
      <c r="E41" s="123"/>
      <c r="F41" s="124"/>
      <c r="G41" s="125"/>
      <c r="H41" s="126"/>
      <c r="I41" s="125"/>
      <c r="J41" s="127"/>
      <c r="K41" s="128"/>
      <c r="L41" s="128"/>
      <c r="M41" s="128"/>
      <c r="N41" s="128"/>
      <c r="O41" s="128"/>
      <c r="P41" s="128"/>
      <c r="Q41" s="128"/>
      <c r="R41" s="128"/>
      <c r="S41" s="128"/>
      <c r="T41" s="128"/>
      <c r="U41" s="128"/>
      <c r="V41" s="128"/>
      <c r="W41" s="128"/>
      <c r="X41" s="128"/>
      <c r="Y41" s="128"/>
      <c r="Z41" s="128"/>
      <c r="AA41" s="128"/>
      <c r="AB41" s="128"/>
      <c r="AC41" s="128"/>
      <c r="AD41" s="128"/>
      <c r="AE41" s="128"/>
      <c r="AF41" s="128"/>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row>
    <row r="42" spans="1:66" s="41" customFormat="1" ht="26" x14ac:dyDescent="0.15">
      <c r="A42"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1.8.1</v>
      </c>
      <c r="B42" s="78" t="s">
        <v>161</v>
      </c>
      <c r="D42" s="79"/>
      <c r="E42" s="61">
        <v>45222</v>
      </c>
      <c r="F42" s="62">
        <f t="shared" ref="F42:F44" si="19">IF(ISBLANK(E42)," - ",IF(G42=0,E42,E42+G42-1))</f>
        <v>45235</v>
      </c>
      <c r="G42" s="42">
        <v>14</v>
      </c>
      <c r="H42" s="43">
        <v>0</v>
      </c>
      <c r="I42" s="44">
        <f t="shared" ref="I42:I44" si="20">IF(OR(F42=0,E42=0)," - ",NETWORKDAYS(E42,F42))</f>
        <v>10</v>
      </c>
      <c r="J42" s="111"/>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08"/>
      <c r="AS42" s="108"/>
      <c r="AT42" s="108"/>
      <c r="AU42" s="108"/>
      <c r="AV42" s="108"/>
      <c r="AW42" s="108"/>
      <c r="AX42" s="108"/>
      <c r="AY42" s="108"/>
      <c r="AZ42" s="108"/>
      <c r="BA42" s="108"/>
      <c r="BB42" s="108"/>
      <c r="BC42" s="108"/>
      <c r="BD42" s="108"/>
      <c r="BE42" s="108"/>
      <c r="BF42" s="108"/>
      <c r="BG42" s="108"/>
      <c r="BH42" s="108"/>
      <c r="BI42" s="108"/>
      <c r="BJ42" s="108"/>
      <c r="BK42" s="108"/>
      <c r="BL42" s="108"/>
      <c r="BM42" s="108"/>
      <c r="BN42" s="108"/>
    </row>
    <row r="43" spans="1:66" s="41" customFormat="1" ht="26" x14ac:dyDescent="0.15">
      <c r="A43"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1.8.2</v>
      </c>
      <c r="B43" s="78" t="s">
        <v>162</v>
      </c>
      <c r="D43" s="79"/>
      <c r="E43" s="61">
        <v>45226</v>
      </c>
      <c r="F43" s="62">
        <f t="shared" si="19"/>
        <v>45230</v>
      </c>
      <c r="G43" s="42">
        <v>5</v>
      </c>
      <c r="H43" s="43">
        <v>0</v>
      </c>
      <c r="I43" s="44">
        <f t="shared" si="20"/>
        <v>3</v>
      </c>
      <c r="J43" s="111"/>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08"/>
      <c r="AS43" s="108"/>
      <c r="AT43" s="108"/>
      <c r="AU43" s="108"/>
      <c r="AV43" s="108"/>
      <c r="AW43" s="108"/>
      <c r="AX43" s="108"/>
      <c r="AY43" s="108"/>
      <c r="AZ43" s="108"/>
      <c r="BA43" s="108"/>
      <c r="BB43" s="108"/>
      <c r="BC43" s="108"/>
      <c r="BD43" s="108"/>
      <c r="BE43" s="108"/>
      <c r="BF43" s="108"/>
      <c r="BG43" s="108"/>
      <c r="BH43" s="108"/>
      <c r="BI43" s="108"/>
      <c r="BJ43" s="108"/>
      <c r="BK43" s="108"/>
      <c r="BL43" s="108"/>
      <c r="BM43" s="108"/>
      <c r="BN43" s="108"/>
    </row>
    <row r="44" spans="1:66" s="41" customFormat="1" ht="26" x14ac:dyDescent="0.15">
      <c r="A4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1.8.3</v>
      </c>
      <c r="B44" s="78" t="s">
        <v>171</v>
      </c>
      <c r="D44" s="79"/>
      <c r="E44" s="61">
        <v>45229</v>
      </c>
      <c r="F44" s="62">
        <f t="shared" si="19"/>
        <v>45233</v>
      </c>
      <c r="G44" s="42">
        <v>5</v>
      </c>
      <c r="H44" s="43">
        <v>0</v>
      </c>
      <c r="I44" s="44">
        <f t="shared" si="20"/>
        <v>5</v>
      </c>
      <c r="J44" s="111"/>
      <c r="K44" s="108"/>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08"/>
      <c r="AS44" s="108"/>
      <c r="AT44" s="108"/>
      <c r="AU44" s="108"/>
      <c r="AV44" s="108"/>
      <c r="AW44" s="108"/>
      <c r="AX44" s="108"/>
      <c r="AY44" s="108"/>
      <c r="AZ44" s="108"/>
      <c r="BA44" s="108"/>
      <c r="BB44" s="108"/>
      <c r="BC44" s="108"/>
      <c r="BD44" s="108"/>
      <c r="BE44" s="108"/>
      <c r="BF44" s="108"/>
      <c r="BG44" s="108"/>
      <c r="BH44" s="108"/>
      <c r="BI44" s="108"/>
      <c r="BJ44" s="108"/>
      <c r="BK44" s="108"/>
      <c r="BL44" s="108"/>
      <c r="BM44" s="108"/>
      <c r="BN44" s="108"/>
    </row>
    <row r="45" spans="1:66" s="113" customFormat="1" ht="18" x14ac:dyDescent="0.15">
      <c r="A45" s="11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1.9</v>
      </c>
      <c r="B45" s="129" t="s">
        <v>176</v>
      </c>
      <c r="D45" s="122"/>
      <c r="E45" s="123"/>
      <c r="F45" s="124"/>
      <c r="G45" s="125"/>
      <c r="H45" s="126"/>
      <c r="I45" s="125"/>
      <c r="J45" s="127"/>
      <c r="K45" s="128"/>
      <c r="L45" s="128"/>
      <c r="M45" s="128"/>
      <c r="N45" s="128"/>
      <c r="O45" s="128"/>
      <c r="P45" s="128"/>
      <c r="Q45" s="128"/>
      <c r="R45" s="128"/>
      <c r="S45" s="128"/>
      <c r="T45" s="128"/>
      <c r="U45" s="128"/>
      <c r="V45" s="128"/>
      <c r="W45" s="128"/>
      <c r="X45" s="128"/>
      <c r="Y45" s="128"/>
      <c r="Z45" s="128"/>
      <c r="AA45" s="128"/>
      <c r="AB45" s="128"/>
      <c r="AC45" s="128"/>
      <c r="AD45" s="128"/>
      <c r="AE45" s="128"/>
      <c r="AF45" s="128"/>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row>
    <row r="46" spans="1:66" s="41" customFormat="1" ht="26" x14ac:dyDescent="0.15">
      <c r="A4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1.9.1</v>
      </c>
      <c r="B46" s="78" t="s">
        <v>163</v>
      </c>
      <c r="D46" s="79"/>
      <c r="E46" s="61">
        <v>45234</v>
      </c>
      <c r="F46" s="62">
        <f t="shared" ref="F46:F49" si="21">IF(ISBLANK(E46)," - ",IF(G46=0,E46,E46+G46-1))</f>
        <v>45247</v>
      </c>
      <c r="G46" s="42">
        <v>14</v>
      </c>
      <c r="H46" s="43">
        <v>0</v>
      </c>
      <c r="I46" s="44">
        <f t="shared" ref="I46:I49" si="22">IF(OR(F46=0,E46=0)," - ",NETWORKDAYS(E46,F46))</f>
        <v>10</v>
      </c>
      <c r="J46" s="111"/>
      <c r="K46" s="108"/>
      <c r="L46" s="10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08"/>
      <c r="AS46" s="108"/>
      <c r="AT46" s="108"/>
      <c r="AU46" s="108"/>
      <c r="AV46" s="108"/>
      <c r="AW46" s="108"/>
      <c r="AX46" s="108"/>
      <c r="AY46" s="108"/>
      <c r="AZ46" s="108"/>
      <c r="BA46" s="108"/>
      <c r="BB46" s="108"/>
      <c r="BC46" s="108"/>
      <c r="BD46" s="108"/>
      <c r="BE46" s="108"/>
      <c r="BF46" s="108"/>
      <c r="BG46" s="108"/>
      <c r="BH46" s="108"/>
      <c r="BI46" s="108"/>
      <c r="BJ46" s="108"/>
      <c r="BK46" s="108"/>
      <c r="BL46" s="108"/>
      <c r="BM46" s="108"/>
      <c r="BN46" s="108"/>
    </row>
    <row r="47" spans="1:66" s="41" customFormat="1" ht="18" x14ac:dyDescent="0.15">
      <c r="A47"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1.9.2</v>
      </c>
      <c r="B47" s="78" t="s">
        <v>164</v>
      </c>
      <c r="D47" s="79"/>
      <c r="E47" s="61">
        <v>45238</v>
      </c>
      <c r="F47" s="62">
        <f t="shared" si="21"/>
        <v>45241</v>
      </c>
      <c r="G47" s="42">
        <v>4</v>
      </c>
      <c r="H47" s="43">
        <v>0</v>
      </c>
      <c r="I47" s="44">
        <f t="shared" si="22"/>
        <v>3</v>
      </c>
      <c r="J47" s="111"/>
      <c r="K47" s="108"/>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08"/>
      <c r="AS47" s="108"/>
      <c r="AT47" s="108"/>
      <c r="AU47" s="108"/>
      <c r="AV47" s="108"/>
      <c r="AW47" s="108"/>
      <c r="AX47" s="108"/>
      <c r="AY47" s="108"/>
      <c r="AZ47" s="108"/>
      <c r="BA47" s="108"/>
      <c r="BB47" s="108"/>
      <c r="BC47" s="108"/>
      <c r="BD47" s="108"/>
      <c r="BE47" s="108"/>
      <c r="BF47" s="108"/>
      <c r="BG47" s="108"/>
      <c r="BH47" s="108"/>
      <c r="BI47" s="108"/>
      <c r="BJ47" s="108"/>
      <c r="BK47" s="108"/>
      <c r="BL47" s="108"/>
      <c r="BM47" s="108"/>
      <c r="BN47" s="108"/>
    </row>
    <row r="48" spans="1:66" s="41" customFormat="1" ht="18" x14ac:dyDescent="0.15">
      <c r="A48"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1.9.3</v>
      </c>
      <c r="B48" s="78" t="s">
        <v>165</v>
      </c>
      <c r="D48" s="79"/>
      <c r="E48" s="61">
        <v>45239</v>
      </c>
      <c r="F48" s="62">
        <f t="shared" si="21"/>
        <v>45245</v>
      </c>
      <c r="G48" s="42">
        <v>7</v>
      </c>
      <c r="H48" s="43">
        <v>0</v>
      </c>
      <c r="I48" s="44">
        <f t="shared" si="22"/>
        <v>5</v>
      </c>
      <c r="J48" s="111"/>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08"/>
      <c r="AS48" s="108"/>
      <c r="AT48" s="108"/>
      <c r="AU48" s="108"/>
      <c r="AV48" s="108"/>
      <c r="AW48" s="108"/>
      <c r="AX48" s="108"/>
      <c r="AY48" s="108"/>
      <c r="AZ48" s="108"/>
      <c r="BA48" s="108"/>
      <c r="BB48" s="108"/>
      <c r="BC48" s="108"/>
      <c r="BD48" s="108"/>
      <c r="BE48" s="108"/>
      <c r="BF48" s="108"/>
      <c r="BG48" s="108"/>
      <c r="BH48" s="108"/>
      <c r="BI48" s="108"/>
      <c r="BJ48" s="108"/>
      <c r="BK48" s="108"/>
      <c r="BL48" s="108"/>
      <c r="BM48" s="108"/>
      <c r="BN48" s="108"/>
    </row>
    <row r="49" spans="1:66" s="41" customFormat="1" ht="18" x14ac:dyDescent="0.15">
      <c r="A49"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1.9.4</v>
      </c>
      <c r="B49" s="78" t="s">
        <v>166</v>
      </c>
      <c r="D49" s="79"/>
      <c r="E49" s="61">
        <v>45248</v>
      </c>
      <c r="F49" s="62">
        <f t="shared" si="21"/>
        <v>45250</v>
      </c>
      <c r="G49" s="42">
        <v>3</v>
      </c>
      <c r="H49" s="43">
        <v>0</v>
      </c>
      <c r="I49" s="44">
        <f t="shared" si="22"/>
        <v>1</v>
      </c>
      <c r="J49" s="111"/>
      <c r="K49" s="108"/>
      <c r="L49" s="108"/>
      <c r="M49" s="108"/>
      <c r="N49" s="108"/>
      <c r="O49" s="108"/>
      <c r="P49" s="108"/>
      <c r="Q49" s="108"/>
      <c r="R49" s="108"/>
      <c r="S49" s="108"/>
      <c r="T49" s="108"/>
      <c r="U49" s="108"/>
      <c r="V49" s="108"/>
      <c r="W49" s="108"/>
      <c r="X49" s="108"/>
      <c r="Y49" s="108"/>
      <c r="Z49" s="108"/>
      <c r="AA49" s="108"/>
      <c r="AB49" s="108"/>
      <c r="AC49" s="108"/>
      <c r="AD49" s="108"/>
      <c r="AE49" s="108"/>
      <c r="AF49" s="108"/>
      <c r="AG49" s="108"/>
      <c r="AH49" s="108"/>
      <c r="AI49" s="108"/>
      <c r="AJ49" s="108"/>
      <c r="AK49" s="108"/>
      <c r="AL49" s="108"/>
      <c r="AM49" s="108"/>
      <c r="AN49" s="108"/>
      <c r="AO49" s="108"/>
      <c r="AP49" s="108"/>
      <c r="AQ49" s="108"/>
      <c r="AR49" s="108"/>
      <c r="AS49" s="108"/>
      <c r="AT49" s="108"/>
      <c r="AU49" s="108"/>
      <c r="AV49" s="108"/>
      <c r="AW49" s="108"/>
      <c r="AX49" s="108"/>
      <c r="AY49" s="108"/>
      <c r="AZ49" s="108"/>
      <c r="BA49" s="108"/>
      <c r="BB49" s="108"/>
      <c r="BC49" s="108"/>
      <c r="BD49" s="108"/>
      <c r="BE49" s="108"/>
      <c r="BF49" s="108"/>
      <c r="BG49" s="108"/>
      <c r="BH49" s="108"/>
      <c r="BI49" s="108"/>
      <c r="BJ49" s="108"/>
      <c r="BK49" s="108"/>
      <c r="BL49" s="108"/>
      <c r="BM49" s="108"/>
      <c r="BN49" s="108"/>
    </row>
    <row r="50" spans="1:66" s="113" customFormat="1" ht="18" x14ac:dyDescent="0.15">
      <c r="A50" s="11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1.10</v>
      </c>
      <c r="B50" s="129" t="s">
        <v>135</v>
      </c>
      <c r="D50" s="122"/>
      <c r="E50" s="123"/>
      <c r="F50" s="124"/>
      <c r="G50" s="125"/>
      <c r="H50" s="126"/>
      <c r="I50" s="125"/>
      <c r="J50" s="127"/>
      <c r="K50" s="128"/>
      <c r="L50" s="128"/>
      <c r="M50" s="128"/>
      <c r="N50" s="128"/>
      <c r="O50" s="128"/>
      <c r="P50" s="128"/>
      <c r="Q50" s="128"/>
      <c r="R50" s="128"/>
      <c r="S50" s="128"/>
      <c r="T50" s="128"/>
      <c r="U50" s="128"/>
      <c r="V50" s="128"/>
      <c r="W50" s="128"/>
      <c r="X50" s="128"/>
      <c r="Y50" s="128"/>
      <c r="Z50" s="128"/>
      <c r="AA50" s="128"/>
      <c r="AB50" s="128"/>
      <c r="AC50" s="128"/>
      <c r="AD50" s="128"/>
      <c r="AE50" s="128"/>
      <c r="AF50" s="128"/>
      <c r="AG50" s="128"/>
      <c r="AH50" s="128"/>
      <c r="AI50" s="128"/>
      <c r="AJ50" s="128"/>
      <c r="AK50" s="128"/>
      <c r="AL50" s="128"/>
      <c r="AM50" s="128"/>
      <c r="AN50" s="128"/>
      <c r="AO50" s="128"/>
      <c r="AP50" s="128"/>
      <c r="AQ50" s="128"/>
      <c r="AR50" s="128"/>
      <c r="AS50" s="128"/>
      <c r="AT50" s="128"/>
      <c r="AU50" s="128"/>
      <c r="AV50" s="128"/>
      <c r="AW50" s="128"/>
      <c r="AX50" s="128"/>
      <c r="AY50" s="128"/>
      <c r="AZ50" s="128"/>
      <c r="BA50" s="128"/>
      <c r="BB50" s="128"/>
      <c r="BC50" s="128"/>
      <c r="BD50" s="128"/>
      <c r="BE50" s="128"/>
      <c r="BF50" s="128"/>
      <c r="BG50" s="128"/>
      <c r="BH50" s="128"/>
      <c r="BI50" s="128"/>
      <c r="BJ50" s="128"/>
      <c r="BK50" s="128"/>
      <c r="BL50" s="128"/>
      <c r="BM50" s="128"/>
      <c r="BN50" s="128"/>
    </row>
    <row r="51" spans="1:66" s="41" customFormat="1" ht="18" x14ac:dyDescent="0.15">
      <c r="A51"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1.10.1</v>
      </c>
      <c r="B51" s="78" t="s">
        <v>167</v>
      </c>
      <c r="D51" s="79"/>
      <c r="E51" s="61">
        <v>45250</v>
      </c>
      <c r="F51" s="62">
        <f t="shared" ref="F51:F53" si="23">IF(ISBLANK(E51)," - ",IF(G51=0,E51,E51+G51-1))</f>
        <v>45252</v>
      </c>
      <c r="G51" s="42">
        <v>3</v>
      </c>
      <c r="H51" s="43">
        <v>0</v>
      </c>
      <c r="I51" s="44">
        <f t="shared" ref="I51:I53" si="24">IF(OR(F51=0,E51=0)," - ",NETWORKDAYS(E51,F51))</f>
        <v>3</v>
      </c>
      <c r="J51" s="111"/>
      <c r="K51" s="108"/>
      <c r="L51" s="108"/>
      <c r="M51" s="108"/>
      <c r="N51" s="108"/>
      <c r="O51" s="108"/>
      <c r="P51" s="108"/>
      <c r="Q51" s="108"/>
      <c r="R51" s="108"/>
      <c r="S51" s="108"/>
      <c r="T51" s="108"/>
      <c r="U51" s="108"/>
      <c r="V51" s="108"/>
      <c r="W51" s="108"/>
      <c r="X51" s="108"/>
      <c r="Y51" s="108"/>
      <c r="Z51" s="108"/>
      <c r="AA51" s="108"/>
      <c r="AB51" s="108"/>
      <c r="AC51" s="108"/>
      <c r="AD51" s="108"/>
      <c r="AE51" s="108"/>
      <c r="AF51" s="108"/>
      <c r="AG51" s="108"/>
      <c r="AH51" s="108"/>
      <c r="AI51" s="108"/>
      <c r="AJ51" s="108"/>
      <c r="AK51" s="108"/>
      <c r="AL51" s="108"/>
      <c r="AM51" s="108"/>
      <c r="AN51" s="108"/>
      <c r="AO51" s="108"/>
      <c r="AP51" s="108"/>
      <c r="AQ51" s="108"/>
      <c r="AR51" s="108"/>
      <c r="AS51" s="108"/>
      <c r="AT51" s="108"/>
      <c r="AU51" s="108"/>
      <c r="AV51" s="108"/>
      <c r="AW51" s="108"/>
      <c r="AX51" s="108"/>
      <c r="AY51" s="108"/>
      <c r="AZ51" s="108"/>
      <c r="BA51" s="108"/>
      <c r="BB51" s="108"/>
      <c r="BC51" s="108"/>
      <c r="BD51" s="108"/>
      <c r="BE51" s="108"/>
      <c r="BF51" s="108"/>
      <c r="BG51" s="108"/>
      <c r="BH51" s="108"/>
      <c r="BI51" s="108"/>
      <c r="BJ51" s="108"/>
      <c r="BK51" s="108"/>
      <c r="BL51" s="108"/>
      <c r="BM51" s="108"/>
      <c r="BN51" s="108"/>
    </row>
    <row r="52" spans="1:66" s="41" customFormat="1" ht="26" x14ac:dyDescent="0.15">
      <c r="A52"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1.10.2</v>
      </c>
      <c r="B52" s="78" t="s">
        <v>168</v>
      </c>
      <c r="D52" s="79"/>
      <c r="E52" s="61">
        <v>45251</v>
      </c>
      <c r="F52" s="62">
        <f t="shared" si="23"/>
        <v>45253</v>
      </c>
      <c r="G52" s="42">
        <v>3</v>
      </c>
      <c r="H52" s="43">
        <v>0</v>
      </c>
      <c r="I52" s="44">
        <f t="shared" si="24"/>
        <v>3</v>
      </c>
      <c r="J52" s="111"/>
      <c r="K52" s="108"/>
      <c r="L52" s="108"/>
      <c r="M52" s="108"/>
      <c r="N52" s="108"/>
      <c r="O52" s="108"/>
      <c r="P52" s="108"/>
      <c r="Q52" s="108"/>
      <c r="R52" s="108"/>
      <c r="S52" s="108"/>
      <c r="T52" s="108"/>
      <c r="U52" s="108"/>
      <c r="V52" s="108"/>
      <c r="W52" s="108"/>
      <c r="X52" s="108"/>
      <c r="Y52" s="108"/>
      <c r="Z52" s="108"/>
      <c r="AA52" s="108"/>
      <c r="AB52" s="108"/>
      <c r="AC52" s="108"/>
      <c r="AD52" s="108"/>
      <c r="AE52" s="108"/>
      <c r="AF52" s="108"/>
      <c r="AG52" s="108"/>
      <c r="AH52" s="108"/>
      <c r="AI52" s="108"/>
      <c r="AJ52" s="108"/>
      <c r="AK52" s="108"/>
      <c r="AL52" s="108"/>
      <c r="AM52" s="108"/>
      <c r="AN52" s="108"/>
      <c r="AO52" s="108"/>
      <c r="AP52" s="108"/>
      <c r="AQ52" s="108"/>
      <c r="AR52" s="108"/>
      <c r="AS52" s="108"/>
      <c r="AT52" s="108"/>
      <c r="AU52" s="108"/>
      <c r="AV52" s="108"/>
      <c r="AW52" s="108"/>
      <c r="AX52" s="108"/>
      <c r="AY52" s="108"/>
      <c r="AZ52" s="108"/>
      <c r="BA52" s="108"/>
      <c r="BB52" s="108"/>
      <c r="BC52" s="108"/>
      <c r="BD52" s="108"/>
      <c r="BE52" s="108"/>
      <c r="BF52" s="108"/>
      <c r="BG52" s="108"/>
      <c r="BH52" s="108"/>
      <c r="BI52" s="108"/>
      <c r="BJ52" s="108"/>
      <c r="BK52" s="108"/>
      <c r="BL52" s="108"/>
      <c r="BM52" s="108"/>
      <c r="BN52" s="108"/>
    </row>
    <row r="53" spans="1:66" s="41" customFormat="1" ht="39" x14ac:dyDescent="0.15">
      <c r="A53"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1.10.3</v>
      </c>
      <c r="B53" s="78" t="s">
        <v>172</v>
      </c>
      <c r="D53" s="79"/>
      <c r="E53" s="61">
        <v>45254</v>
      </c>
      <c r="F53" s="62">
        <f t="shared" si="23"/>
        <v>45256</v>
      </c>
      <c r="G53" s="42">
        <v>3</v>
      </c>
      <c r="H53" s="43">
        <v>0</v>
      </c>
      <c r="I53" s="44">
        <f t="shared" si="24"/>
        <v>1</v>
      </c>
      <c r="J53" s="111"/>
      <c r="K53" s="108"/>
      <c r="L53" s="108"/>
      <c r="M53" s="108"/>
      <c r="N53" s="108"/>
      <c r="O53" s="108"/>
      <c r="P53" s="108"/>
      <c r="Q53" s="108"/>
      <c r="R53" s="108"/>
      <c r="S53" s="108"/>
      <c r="T53" s="108"/>
      <c r="U53" s="108"/>
      <c r="V53" s="108"/>
      <c r="W53" s="108"/>
      <c r="X53" s="108"/>
      <c r="Y53" s="108"/>
      <c r="Z53" s="108"/>
      <c r="AA53" s="108"/>
      <c r="AB53" s="108"/>
      <c r="AC53" s="108"/>
      <c r="AD53" s="108"/>
      <c r="AE53" s="108"/>
      <c r="AF53" s="108"/>
      <c r="AG53" s="108"/>
      <c r="AH53" s="108"/>
      <c r="AI53" s="108"/>
      <c r="AJ53" s="108"/>
      <c r="AK53" s="108"/>
      <c r="AL53" s="108"/>
      <c r="AM53" s="108"/>
      <c r="AN53" s="108"/>
      <c r="AO53" s="108"/>
      <c r="AP53" s="108"/>
      <c r="AQ53" s="108"/>
      <c r="AR53" s="108"/>
      <c r="AS53" s="108"/>
      <c r="AT53" s="108"/>
      <c r="AU53" s="108"/>
      <c r="AV53" s="108"/>
      <c r="AW53" s="108"/>
      <c r="AX53" s="108"/>
      <c r="AY53" s="108"/>
      <c r="AZ53" s="108"/>
      <c r="BA53" s="108"/>
      <c r="BB53" s="108"/>
      <c r="BC53" s="108"/>
      <c r="BD53" s="108"/>
      <c r="BE53" s="108"/>
      <c r="BF53" s="108"/>
      <c r="BG53" s="108"/>
      <c r="BH53" s="108"/>
      <c r="BI53" s="108"/>
      <c r="BJ53" s="108"/>
      <c r="BK53" s="108"/>
      <c r="BL53" s="108"/>
      <c r="BM53" s="108"/>
      <c r="BN53" s="108"/>
    </row>
    <row r="54" spans="1:66" s="113" customFormat="1" ht="26" x14ac:dyDescent="0.15">
      <c r="A54" s="11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1.11</v>
      </c>
      <c r="B54" s="129" t="s">
        <v>192</v>
      </c>
      <c r="D54" s="122"/>
      <c r="E54" s="123"/>
      <c r="F54" s="124"/>
      <c r="G54" s="125"/>
      <c r="H54" s="126"/>
      <c r="I54" s="125"/>
      <c r="J54" s="127"/>
      <c r="K54" s="128"/>
      <c r="L54" s="128"/>
      <c r="M54" s="128"/>
      <c r="N54" s="128"/>
      <c r="O54" s="128"/>
      <c r="P54" s="128"/>
      <c r="Q54" s="128"/>
      <c r="R54" s="128"/>
      <c r="S54" s="128"/>
      <c r="T54" s="128"/>
      <c r="U54" s="128"/>
      <c r="V54" s="128"/>
      <c r="W54" s="128"/>
      <c r="X54" s="128"/>
      <c r="Y54" s="128"/>
      <c r="Z54" s="128"/>
      <c r="AA54" s="128"/>
      <c r="AB54" s="128"/>
      <c r="AC54" s="128"/>
      <c r="AD54" s="128"/>
      <c r="AE54" s="128"/>
      <c r="AF54" s="128"/>
      <c r="AG54" s="128"/>
      <c r="AH54" s="128"/>
      <c r="AI54" s="128"/>
      <c r="AJ54" s="128"/>
      <c r="AK54" s="128"/>
      <c r="AL54" s="128"/>
      <c r="AM54" s="128"/>
      <c r="AN54" s="128"/>
      <c r="AO54" s="128"/>
      <c r="AP54" s="128"/>
      <c r="AQ54" s="128"/>
      <c r="AR54" s="128"/>
      <c r="AS54" s="128"/>
      <c r="AT54" s="128"/>
      <c r="AU54" s="128"/>
      <c r="AV54" s="128"/>
      <c r="AW54" s="128"/>
      <c r="AX54" s="128"/>
      <c r="AY54" s="128"/>
      <c r="AZ54" s="128"/>
      <c r="BA54" s="128"/>
      <c r="BB54" s="128"/>
      <c r="BC54" s="128"/>
      <c r="BD54" s="128"/>
      <c r="BE54" s="128"/>
      <c r="BF54" s="128"/>
      <c r="BG54" s="128"/>
      <c r="BH54" s="128"/>
      <c r="BI54" s="128"/>
      <c r="BJ54" s="128"/>
      <c r="BK54" s="128"/>
      <c r="BL54" s="128"/>
      <c r="BM54" s="128"/>
      <c r="BN54" s="128"/>
    </row>
    <row r="55" spans="1:66" s="41" customFormat="1" ht="26" x14ac:dyDescent="0.15">
      <c r="A55"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1.12</v>
      </c>
      <c r="B55" s="78" t="s">
        <v>169</v>
      </c>
      <c r="D55" s="79"/>
      <c r="E55" s="61">
        <v>45257</v>
      </c>
      <c r="F55" s="62">
        <f t="shared" ref="F55:F57" si="25">IF(ISBLANK(E55)," - ",IF(G55=0,E55,E55+G55-1))</f>
        <v>45263</v>
      </c>
      <c r="G55" s="42">
        <v>7</v>
      </c>
      <c r="H55" s="43">
        <v>0</v>
      </c>
      <c r="I55" s="44">
        <f t="shared" ref="I55:I57" si="26">IF(OR(F55=0,E55=0)," - ",NETWORKDAYS(E55,F55))</f>
        <v>5</v>
      </c>
      <c r="J55" s="111"/>
      <c r="K55" s="108"/>
      <c r="L55" s="108"/>
      <c r="M55" s="108"/>
      <c r="N55" s="108"/>
      <c r="O55" s="108"/>
      <c r="P55" s="108"/>
      <c r="Q55" s="108"/>
      <c r="R55" s="108"/>
      <c r="S55" s="108"/>
      <c r="T55" s="108"/>
      <c r="U55" s="108"/>
      <c r="V55" s="108"/>
      <c r="W55" s="108"/>
      <c r="X55" s="108"/>
      <c r="Y55" s="108"/>
      <c r="Z55" s="108"/>
      <c r="AA55" s="108"/>
      <c r="AB55" s="108"/>
      <c r="AC55" s="108"/>
      <c r="AD55" s="108"/>
      <c r="AE55" s="108"/>
      <c r="AF55" s="108"/>
      <c r="AG55" s="108"/>
      <c r="AH55" s="108"/>
      <c r="AI55" s="108"/>
      <c r="AJ55" s="108"/>
      <c r="AK55" s="108"/>
      <c r="AL55" s="108"/>
      <c r="AM55" s="108"/>
      <c r="AN55" s="108"/>
      <c r="AO55" s="108"/>
      <c r="AP55" s="108"/>
      <c r="AQ55" s="108"/>
      <c r="AR55" s="108"/>
      <c r="AS55" s="108"/>
      <c r="AT55" s="108"/>
      <c r="AU55" s="108"/>
      <c r="AV55" s="108"/>
      <c r="AW55" s="108"/>
      <c r="AX55" s="108"/>
      <c r="AY55" s="108"/>
      <c r="AZ55" s="108"/>
      <c r="BA55" s="108"/>
      <c r="BB55" s="108"/>
      <c r="BC55" s="108"/>
      <c r="BD55" s="108"/>
      <c r="BE55" s="108"/>
      <c r="BF55" s="108"/>
      <c r="BG55" s="108"/>
      <c r="BH55" s="108"/>
      <c r="BI55" s="108"/>
      <c r="BJ55" s="108"/>
      <c r="BK55" s="108"/>
      <c r="BL55" s="108"/>
      <c r="BM55" s="108"/>
      <c r="BN55" s="108"/>
    </row>
    <row r="56" spans="1:66" s="41" customFormat="1" ht="39" x14ac:dyDescent="0.15">
      <c r="A5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1.12.1</v>
      </c>
      <c r="B56" s="78" t="s">
        <v>170</v>
      </c>
      <c r="D56" s="79"/>
      <c r="E56" s="61">
        <v>45257</v>
      </c>
      <c r="F56" s="62">
        <f t="shared" si="25"/>
        <v>45263</v>
      </c>
      <c r="G56" s="42">
        <v>7</v>
      </c>
      <c r="H56" s="43">
        <v>0</v>
      </c>
      <c r="I56" s="44">
        <f t="shared" si="26"/>
        <v>5</v>
      </c>
      <c r="J56" s="111"/>
      <c r="K56" s="108"/>
      <c r="L56" s="108"/>
      <c r="M56" s="108"/>
      <c r="N56" s="108"/>
      <c r="O56" s="108"/>
      <c r="P56" s="108"/>
      <c r="Q56" s="108"/>
      <c r="R56" s="108"/>
      <c r="S56" s="108"/>
      <c r="T56" s="108"/>
      <c r="U56" s="108"/>
      <c r="V56" s="108"/>
      <c r="W56" s="108"/>
      <c r="X56" s="108"/>
      <c r="Y56" s="108"/>
      <c r="Z56" s="108"/>
      <c r="AA56" s="108"/>
      <c r="AB56" s="108"/>
      <c r="AC56" s="108"/>
      <c r="AD56" s="108"/>
      <c r="AE56" s="108"/>
      <c r="AF56" s="108"/>
      <c r="AG56" s="108"/>
      <c r="AH56" s="108"/>
      <c r="AI56" s="108"/>
      <c r="AJ56" s="108"/>
      <c r="AK56" s="108"/>
      <c r="AL56" s="108"/>
      <c r="AM56" s="108"/>
      <c r="AN56" s="108"/>
      <c r="AO56" s="108"/>
      <c r="AP56" s="108"/>
      <c r="AQ56" s="108"/>
      <c r="AR56" s="108"/>
      <c r="AS56" s="108"/>
      <c r="AT56" s="108"/>
      <c r="AU56" s="108"/>
      <c r="AV56" s="108"/>
      <c r="AW56" s="108"/>
      <c r="AX56" s="108"/>
      <c r="AY56" s="108"/>
      <c r="AZ56" s="108"/>
      <c r="BA56" s="108"/>
      <c r="BB56" s="108"/>
      <c r="BC56" s="108"/>
      <c r="BD56" s="108"/>
      <c r="BE56" s="108"/>
      <c r="BF56" s="108"/>
      <c r="BG56" s="108"/>
      <c r="BH56" s="108"/>
      <c r="BI56" s="108"/>
      <c r="BJ56" s="108"/>
      <c r="BK56" s="108"/>
      <c r="BL56" s="108"/>
      <c r="BM56" s="108"/>
      <c r="BN56" s="108"/>
    </row>
    <row r="57" spans="1:66" s="41" customFormat="1" ht="26" x14ac:dyDescent="0.15">
      <c r="A57"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1.13</v>
      </c>
      <c r="B57" s="78" t="s">
        <v>193</v>
      </c>
      <c r="D57" s="79"/>
      <c r="E57" s="61">
        <v>45265</v>
      </c>
      <c r="F57" s="62">
        <f t="shared" si="25"/>
        <v>45265</v>
      </c>
      <c r="G57" s="42">
        <v>1</v>
      </c>
      <c r="H57" s="43">
        <v>0</v>
      </c>
      <c r="I57" s="44">
        <f t="shared" si="26"/>
        <v>1</v>
      </c>
      <c r="J57" s="111"/>
      <c r="K57" s="108"/>
      <c r="L57" s="108"/>
      <c r="M57" s="108"/>
      <c r="N57" s="108"/>
      <c r="O57" s="108"/>
      <c r="P57" s="108"/>
      <c r="Q57" s="108"/>
      <c r="R57" s="108"/>
      <c r="S57" s="108"/>
      <c r="T57" s="108"/>
      <c r="U57" s="108"/>
      <c r="V57" s="108"/>
      <c r="W57" s="108"/>
      <c r="X57" s="108"/>
      <c r="Y57" s="108"/>
      <c r="Z57" s="108"/>
      <c r="AA57" s="108"/>
      <c r="AB57" s="108"/>
      <c r="AC57" s="108"/>
      <c r="AD57" s="108"/>
      <c r="AE57" s="108"/>
      <c r="AF57" s="108"/>
      <c r="AG57" s="108"/>
      <c r="AH57" s="108"/>
      <c r="AI57" s="108"/>
      <c r="AJ57" s="108"/>
      <c r="AK57" s="108"/>
      <c r="AL57" s="108"/>
      <c r="AM57" s="108"/>
      <c r="AN57" s="108"/>
      <c r="AO57" s="108"/>
      <c r="AP57" s="108"/>
      <c r="AQ57" s="108"/>
      <c r="AR57" s="108"/>
      <c r="AS57" s="108"/>
      <c r="AT57" s="108"/>
      <c r="AU57" s="108"/>
      <c r="AV57" s="108"/>
      <c r="AW57" s="108"/>
      <c r="AX57" s="108"/>
      <c r="AY57" s="108"/>
      <c r="AZ57" s="108"/>
      <c r="BA57" s="108"/>
      <c r="BB57" s="108"/>
      <c r="BC57" s="108"/>
      <c r="BD57" s="108"/>
      <c r="BE57" s="108"/>
      <c r="BF57" s="108"/>
      <c r="BG57" s="108"/>
      <c r="BH57" s="108"/>
      <c r="BI57" s="108"/>
      <c r="BJ57" s="108"/>
      <c r="BK57" s="108"/>
      <c r="BL57" s="108"/>
      <c r="BM57" s="108"/>
      <c r="BN57" s="108"/>
    </row>
    <row r="58" spans="1:66" s="35" customFormat="1" ht="18" x14ac:dyDescent="0.15">
      <c r="A58" s="33" t="str">
        <f>IF(ISERROR(VALUE(SUBSTITUTE(prevWBS,".",""))),"1",IF(ISERROR(FIND("`",SUBSTITUTE(prevWBS,".","`",1))),TEXT(VALUE(prevWBS)+1,"#"),TEXT(VALUE(LEFT(prevWBS,FIND("`",SUBSTITUTE(prevWBS,".","`",1))-1))+1,"#")))</f>
        <v>2</v>
      </c>
      <c r="B58" s="34" t="s">
        <v>183</v>
      </c>
      <c r="D58" s="36"/>
      <c r="E58" s="63"/>
      <c r="F58" s="63" t="str">
        <f t="shared" ref="F58:F66" si="27">IF(ISBLANK(E58)," - ",IF(G58=0,E58,E58+G58-1))</f>
        <v xml:space="preserve"> - </v>
      </c>
      <c r="G58" s="37"/>
      <c r="H58" s="38"/>
      <c r="I58" s="39" t="str">
        <f t="shared" ref="I58:I66" si="28">IF(OR(F58=0,E58=0)," - ",NETWORKDAYS(E58,F58))</f>
        <v xml:space="preserve"> - </v>
      </c>
      <c r="J58" s="60"/>
      <c r="K58" s="66"/>
      <c r="L58" s="66"/>
      <c r="M58" s="66"/>
      <c r="N58" s="66"/>
      <c r="O58" s="66"/>
      <c r="P58" s="66"/>
      <c r="Q58" s="66"/>
      <c r="R58" s="66"/>
      <c r="S58" s="66"/>
      <c r="T58" s="66"/>
      <c r="U58" s="66"/>
      <c r="V58" s="66"/>
      <c r="W58" s="66"/>
      <c r="X58" s="66"/>
      <c r="Y58" s="66"/>
      <c r="Z58" s="66"/>
      <c r="AA58" s="66"/>
      <c r="AB58" s="66"/>
      <c r="AC58" s="66"/>
      <c r="AD58" s="66"/>
      <c r="AE58" s="66"/>
      <c r="AF58" s="66"/>
      <c r="AG58" s="66"/>
      <c r="AH58" s="66"/>
      <c r="AI58" s="66"/>
      <c r="AJ58" s="66"/>
      <c r="AK58" s="66"/>
      <c r="AL58" s="66"/>
      <c r="AM58" s="66"/>
      <c r="AN58" s="66"/>
      <c r="AO58" s="66"/>
      <c r="AP58" s="66"/>
      <c r="AQ58" s="66"/>
      <c r="AR58" s="66"/>
      <c r="AS58" s="66"/>
      <c r="AT58" s="66"/>
      <c r="AU58" s="66"/>
      <c r="AV58" s="66"/>
      <c r="AW58" s="66"/>
      <c r="AX58" s="66"/>
      <c r="AY58" s="66"/>
      <c r="AZ58" s="66"/>
      <c r="BA58" s="66"/>
      <c r="BB58" s="66"/>
      <c r="BC58" s="66"/>
      <c r="BD58" s="66"/>
      <c r="BE58" s="66"/>
      <c r="BF58" s="66"/>
      <c r="BG58" s="66"/>
      <c r="BH58" s="66"/>
      <c r="BI58" s="66"/>
      <c r="BJ58" s="66"/>
      <c r="BK58" s="66"/>
      <c r="BL58" s="66"/>
      <c r="BM58" s="66"/>
      <c r="BN58" s="66"/>
    </row>
    <row r="59" spans="1:66" s="133" customFormat="1" ht="18" x14ac:dyDescent="0.15">
      <c r="A59"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59" s="78" t="s">
        <v>184</v>
      </c>
      <c r="C59" s="41"/>
      <c r="D59" s="79"/>
      <c r="E59" s="61">
        <v>45273</v>
      </c>
      <c r="F59" s="62">
        <f>IF(ISBLANK(E59)," - ",IF(G59=0,E59,E59+G59-1))</f>
        <v>45294</v>
      </c>
      <c r="G59" s="42">
        <v>22</v>
      </c>
      <c r="H59" s="43">
        <v>0</v>
      </c>
      <c r="I59" s="44">
        <f t="shared" si="28"/>
        <v>16</v>
      </c>
      <c r="J59" s="130"/>
      <c r="K59" s="131"/>
      <c r="L59" s="131"/>
      <c r="M59" s="131"/>
      <c r="N59" s="131"/>
      <c r="O59" s="131"/>
      <c r="P59" s="131"/>
      <c r="Q59" s="131"/>
      <c r="R59" s="131"/>
      <c r="S59" s="131"/>
      <c r="T59" s="131"/>
      <c r="U59" s="131"/>
      <c r="V59" s="131"/>
      <c r="W59" s="131"/>
      <c r="X59" s="131"/>
      <c r="Y59" s="131"/>
      <c r="Z59" s="131"/>
      <c r="AA59" s="131"/>
      <c r="AB59" s="131"/>
      <c r="AC59" s="131"/>
      <c r="AD59" s="131"/>
      <c r="AE59" s="131"/>
      <c r="AF59" s="131"/>
      <c r="AG59" s="131"/>
      <c r="AH59" s="131"/>
      <c r="AI59" s="131"/>
      <c r="AJ59" s="131"/>
      <c r="AK59" s="131"/>
      <c r="AL59" s="131"/>
      <c r="AM59" s="131"/>
      <c r="AN59" s="131"/>
      <c r="AO59" s="131"/>
      <c r="AP59" s="131"/>
      <c r="AQ59" s="131"/>
      <c r="AR59" s="131"/>
      <c r="AS59" s="131"/>
      <c r="AT59" s="131"/>
      <c r="AU59" s="131"/>
      <c r="AV59" s="131"/>
      <c r="AW59" s="131"/>
      <c r="AX59" s="131"/>
      <c r="AY59" s="131"/>
      <c r="AZ59" s="131"/>
      <c r="BA59" s="131"/>
      <c r="BB59" s="131"/>
      <c r="BC59" s="131"/>
      <c r="BD59" s="131"/>
      <c r="BE59" s="131"/>
      <c r="BF59" s="131"/>
      <c r="BG59" s="131"/>
      <c r="BH59" s="131"/>
      <c r="BI59" s="131"/>
      <c r="BJ59" s="131"/>
      <c r="BK59" s="131"/>
      <c r="BL59" s="131"/>
      <c r="BM59" s="131"/>
      <c r="BN59" s="131"/>
    </row>
    <row r="60" spans="1:66" s="35" customFormat="1" ht="18" x14ac:dyDescent="0.15">
      <c r="A60" s="33" t="str">
        <f>IF(ISERROR(VALUE(SUBSTITUTE(prevWBS,".",""))),"1",IF(ISERROR(FIND("`",SUBSTITUTE(prevWBS,".","`",1))),TEXT(VALUE(prevWBS)+1,"#"),TEXT(VALUE(LEFT(prevWBS,FIND("`",SUBSTITUTE(prevWBS,".","`",1))-1))+1,"#")))</f>
        <v>3</v>
      </c>
      <c r="B60" s="34" t="s">
        <v>177</v>
      </c>
      <c r="D60" s="36"/>
      <c r="E60" s="63"/>
      <c r="F60" s="63" t="str">
        <f t="shared" ref="F60" si="29">IF(ISBLANK(E60)," - ",IF(G60=0,E60,E60+G60-1))</f>
        <v xml:space="preserve"> - </v>
      </c>
      <c r="G60" s="37"/>
      <c r="H60" s="38"/>
      <c r="I60" s="39" t="str">
        <f t="shared" ref="I60" si="30">IF(OR(F60=0,E60=0)," - ",NETWORKDAYS(E60,F60))</f>
        <v xml:space="preserve"> - </v>
      </c>
      <c r="J60" s="60"/>
      <c r="K60" s="66"/>
      <c r="L60" s="66"/>
      <c r="M60" s="66"/>
      <c r="N60" s="66"/>
      <c r="O60" s="66"/>
      <c r="P60" s="66"/>
      <c r="Q60" s="66"/>
      <c r="R60" s="66"/>
      <c r="S60" s="66"/>
      <c r="T60" s="66"/>
      <c r="U60" s="66"/>
      <c r="V60" s="66"/>
      <c r="W60" s="66"/>
      <c r="X60" s="66"/>
      <c r="Y60" s="66"/>
      <c r="Z60" s="66"/>
      <c r="AA60" s="66"/>
      <c r="AB60" s="66"/>
      <c r="AC60" s="66"/>
      <c r="AD60" s="66"/>
      <c r="AE60" s="66"/>
      <c r="AF60" s="66"/>
      <c r="AG60" s="66"/>
      <c r="AH60" s="66"/>
      <c r="AI60" s="66"/>
      <c r="AJ60" s="66"/>
      <c r="AK60" s="66"/>
      <c r="AL60" s="66"/>
      <c r="AM60" s="66"/>
      <c r="AN60" s="66"/>
      <c r="AO60" s="66"/>
      <c r="AP60" s="66"/>
      <c r="AQ60" s="66"/>
      <c r="AR60" s="66"/>
      <c r="AS60" s="66"/>
      <c r="AT60" s="66"/>
      <c r="AU60" s="66"/>
      <c r="AV60" s="66"/>
      <c r="AW60" s="66"/>
      <c r="AX60" s="66"/>
      <c r="AY60" s="66"/>
      <c r="AZ60" s="66"/>
      <c r="BA60" s="66"/>
      <c r="BB60" s="66"/>
      <c r="BC60" s="66"/>
      <c r="BD60" s="66"/>
      <c r="BE60" s="66"/>
      <c r="BF60" s="66"/>
      <c r="BG60" s="66"/>
      <c r="BH60" s="66"/>
      <c r="BI60" s="66"/>
      <c r="BJ60" s="66"/>
      <c r="BK60" s="66"/>
      <c r="BL60" s="66"/>
      <c r="BM60" s="66"/>
      <c r="BN60" s="66"/>
    </row>
    <row r="61" spans="1:66" s="41" customFormat="1" ht="26" x14ac:dyDescent="0.15">
      <c r="A61"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61" s="78" t="s">
        <v>178</v>
      </c>
      <c r="D61" s="79"/>
      <c r="E61" s="61">
        <v>45294</v>
      </c>
      <c r="F61" s="62">
        <f t="shared" si="27"/>
        <v>45298</v>
      </c>
      <c r="G61" s="42">
        <v>5</v>
      </c>
      <c r="H61" s="43">
        <v>0</v>
      </c>
      <c r="I61" s="44">
        <f t="shared" si="28"/>
        <v>3</v>
      </c>
      <c r="J61" s="59"/>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c r="BG61" s="40"/>
      <c r="BH61" s="40"/>
      <c r="BI61" s="40"/>
      <c r="BJ61" s="40"/>
      <c r="BK61" s="40"/>
      <c r="BL61" s="40"/>
      <c r="BM61" s="40"/>
      <c r="BN61" s="40"/>
    </row>
    <row r="62" spans="1:66" s="41" customFormat="1" ht="26" x14ac:dyDescent="0.15">
      <c r="A62"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62" s="78" t="s">
        <v>179</v>
      </c>
      <c r="D62" s="79"/>
      <c r="E62" s="61">
        <v>45294</v>
      </c>
      <c r="F62" s="62">
        <f t="shared" ref="F62" si="31">IF(ISBLANK(E62)," - ",IF(G62=0,E62,E62+G62-1))</f>
        <v>45298</v>
      </c>
      <c r="G62" s="42">
        <v>5</v>
      </c>
      <c r="H62" s="43">
        <v>0</v>
      </c>
      <c r="I62" s="44">
        <f t="shared" si="28"/>
        <v>3</v>
      </c>
      <c r="J62" s="59"/>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
      <c r="BE62" s="40"/>
      <c r="BF62" s="40"/>
      <c r="BG62" s="40"/>
      <c r="BH62" s="40"/>
      <c r="BI62" s="40"/>
      <c r="BJ62" s="40"/>
      <c r="BK62" s="40"/>
      <c r="BL62" s="40"/>
      <c r="BM62" s="40"/>
      <c r="BN62" s="40"/>
    </row>
    <row r="63" spans="1:66" s="41" customFormat="1" ht="52" x14ac:dyDescent="0.15">
      <c r="A63"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63" s="78" t="s">
        <v>180</v>
      </c>
      <c r="D63" s="79"/>
      <c r="E63" s="61">
        <v>45296</v>
      </c>
      <c r="F63" s="62">
        <f t="shared" si="27"/>
        <v>45302</v>
      </c>
      <c r="G63" s="42">
        <v>7</v>
      </c>
      <c r="H63" s="43">
        <v>0</v>
      </c>
      <c r="I63" s="44">
        <f t="shared" si="28"/>
        <v>5</v>
      </c>
      <c r="J63" s="59"/>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c r="BG63" s="40"/>
      <c r="BH63" s="40"/>
      <c r="BI63" s="40"/>
      <c r="BJ63" s="40"/>
      <c r="BK63" s="40"/>
      <c r="BL63" s="40"/>
      <c r="BM63" s="40"/>
      <c r="BN63" s="40"/>
    </row>
    <row r="64" spans="1:66" s="41" customFormat="1" ht="52" x14ac:dyDescent="0.15">
      <c r="A64"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64" s="78" t="s">
        <v>181</v>
      </c>
      <c r="D64" s="79"/>
      <c r="E64" s="61">
        <v>45298</v>
      </c>
      <c r="F64" s="62">
        <f t="shared" si="27"/>
        <v>45302</v>
      </c>
      <c r="G64" s="42">
        <v>5</v>
      </c>
      <c r="H64" s="43">
        <v>0</v>
      </c>
      <c r="I64" s="44">
        <f t="shared" si="28"/>
        <v>4</v>
      </c>
      <c r="J64" s="59"/>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row>
    <row r="65" spans="1:66" s="41" customFormat="1" ht="18" x14ac:dyDescent="0.15">
      <c r="A6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3.4.1</v>
      </c>
      <c r="B65" s="78" t="s">
        <v>188</v>
      </c>
      <c r="D65" s="79"/>
      <c r="E65" s="61">
        <v>45298</v>
      </c>
      <c r="F65" s="62">
        <f t="shared" ref="F65" si="32">IF(ISBLANK(E65)," - ",IF(G65=0,E65,E65+G65-1))</f>
        <v>45302</v>
      </c>
      <c r="G65" s="42">
        <v>5</v>
      </c>
      <c r="H65" s="43">
        <v>0</v>
      </c>
      <c r="I65" s="44">
        <f t="shared" ref="I65" si="33">IF(OR(F65=0,E65=0)," - ",NETWORKDAYS(E65,F65))</f>
        <v>4</v>
      </c>
      <c r="J65" s="59"/>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
      <c r="BE65" s="40"/>
      <c r="BF65" s="40"/>
      <c r="BG65" s="40"/>
      <c r="BH65" s="40"/>
      <c r="BI65" s="40"/>
      <c r="BJ65" s="40"/>
      <c r="BK65" s="40"/>
      <c r="BL65" s="40"/>
      <c r="BM65" s="40"/>
      <c r="BN65" s="40"/>
    </row>
    <row r="66" spans="1:66" s="41" customFormat="1" ht="26" x14ac:dyDescent="0.15">
      <c r="A66"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66" s="78" t="s">
        <v>185</v>
      </c>
      <c r="D66" s="79"/>
      <c r="E66" s="61">
        <v>45300</v>
      </c>
      <c r="F66" s="62">
        <f t="shared" si="27"/>
        <v>45304</v>
      </c>
      <c r="G66" s="42">
        <v>5</v>
      </c>
      <c r="H66" s="43">
        <v>0</v>
      </c>
      <c r="I66" s="44">
        <f t="shared" si="28"/>
        <v>4</v>
      </c>
      <c r="J66" s="59"/>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
      <c r="BE66" s="40"/>
      <c r="BF66" s="40"/>
      <c r="BG66" s="40"/>
      <c r="BH66" s="40"/>
      <c r="BI66" s="40"/>
      <c r="BJ66" s="40"/>
      <c r="BK66" s="40"/>
      <c r="BL66" s="40"/>
      <c r="BM66" s="40"/>
      <c r="BN66" s="40"/>
    </row>
    <row r="67" spans="1:66" s="41" customFormat="1" ht="26" x14ac:dyDescent="0.15">
      <c r="A67"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67" s="78" t="s">
        <v>187</v>
      </c>
      <c r="D67" s="79"/>
      <c r="E67" s="61">
        <v>45302</v>
      </c>
      <c r="F67" s="62">
        <f t="shared" ref="F67" si="34">IF(ISBLANK(E67)," - ",IF(G67=0,E67,E67+G67-1))</f>
        <v>45306</v>
      </c>
      <c r="G67" s="42">
        <v>5</v>
      </c>
      <c r="H67" s="43">
        <v>0</v>
      </c>
      <c r="I67" s="44">
        <f t="shared" ref="I67" si="35">IF(OR(F67=0,E67=0)," - ",NETWORKDAYS(E67,F67))</f>
        <v>3</v>
      </c>
      <c r="J67" s="111"/>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
      <c r="BE67" s="40"/>
      <c r="BF67" s="40"/>
      <c r="BG67" s="40"/>
      <c r="BH67" s="40"/>
      <c r="BI67" s="40"/>
      <c r="BJ67" s="40"/>
      <c r="BK67" s="40"/>
      <c r="BL67" s="40"/>
      <c r="BM67" s="40"/>
      <c r="BN67" s="40"/>
    </row>
    <row r="68" spans="1:66" s="41" customFormat="1" ht="26" x14ac:dyDescent="0.15">
      <c r="A68"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3.7</v>
      </c>
      <c r="B68" s="78" t="s">
        <v>186</v>
      </c>
      <c r="D68" s="79"/>
      <c r="E68" s="61">
        <v>45304</v>
      </c>
      <c r="F68" s="62">
        <f t="shared" ref="F68" si="36">IF(ISBLANK(E68)," - ",IF(G68=0,E68,E68+G68-1))</f>
        <v>45308</v>
      </c>
      <c r="G68" s="42">
        <v>5</v>
      </c>
      <c r="H68" s="43">
        <v>0</v>
      </c>
      <c r="I68" s="44">
        <f t="shared" ref="I68" si="37">IF(OR(F68=0,E68=0)," - ",NETWORKDAYS(E68,F68))</f>
        <v>3</v>
      </c>
      <c r="J68" s="111"/>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c r="AV68" s="40"/>
      <c r="AW68" s="40"/>
      <c r="AX68" s="40"/>
      <c r="AY68" s="40"/>
      <c r="AZ68" s="40"/>
      <c r="BA68" s="40"/>
      <c r="BB68" s="40"/>
      <c r="BC68" s="40"/>
      <c r="BD68" s="40"/>
      <c r="BE68" s="40"/>
      <c r="BF68" s="40"/>
      <c r="BG68" s="40"/>
      <c r="BH68" s="40"/>
      <c r="BI68" s="40"/>
      <c r="BJ68" s="40"/>
      <c r="BK68" s="40"/>
      <c r="BL68" s="40"/>
      <c r="BM68" s="40"/>
      <c r="BN68" s="40"/>
    </row>
    <row r="69" spans="1:66" s="35" customFormat="1" ht="18" x14ac:dyDescent="0.15">
      <c r="A69" s="33" t="str">
        <f>IF(ISERROR(VALUE(SUBSTITUTE(prevWBS,".",""))),"1",IF(ISERROR(FIND("`",SUBSTITUTE(prevWBS,".","`",1))),TEXT(VALUE(prevWBS)+1,"#"),TEXT(VALUE(LEFT(prevWBS,FIND("`",SUBSTITUTE(prevWBS,".","`",1))-1))+1,"#")))</f>
        <v>4</v>
      </c>
      <c r="B69" s="34" t="s">
        <v>182</v>
      </c>
      <c r="D69" s="36"/>
      <c r="E69" s="63"/>
      <c r="F69" s="63" t="str">
        <f t="shared" ref="F69:F70" si="38">IF(ISBLANK(E69)," - ",IF(G69=0,E69,E69+G69-1))</f>
        <v xml:space="preserve"> - </v>
      </c>
      <c r="G69" s="37"/>
      <c r="H69" s="38"/>
      <c r="I69" s="39" t="str">
        <f t="shared" ref="I69:I70" si="39">IF(OR(F69=0,E69=0)," - ",NETWORKDAYS(E69,F69))</f>
        <v xml:space="preserve"> - </v>
      </c>
      <c r="J69" s="60"/>
      <c r="K69" s="66"/>
      <c r="L69" s="66"/>
      <c r="M69" s="66"/>
      <c r="N69" s="66"/>
      <c r="O69" s="66"/>
      <c r="P69" s="66"/>
      <c r="Q69" s="66"/>
      <c r="R69" s="66"/>
      <c r="S69" s="66"/>
      <c r="T69" s="66"/>
      <c r="U69" s="66"/>
      <c r="V69" s="66"/>
      <c r="W69" s="66"/>
      <c r="X69" s="66"/>
      <c r="Y69" s="66"/>
      <c r="Z69" s="66"/>
      <c r="AA69" s="66"/>
      <c r="AB69" s="66"/>
      <c r="AC69" s="66"/>
      <c r="AD69" s="66"/>
      <c r="AE69" s="66"/>
      <c r="AF69" s="66"/>
      <c r="AG69" s="66"/>
      <c r="AH69" s="66"/>
      <c r="AI69" s="66"/>
      <c r="AJ69" s="66"/>
      <c r="AK69" s="66"/>
      <c r="AL69" s="66"/>
      <c r="AM69" s="66"/>
      <c r="AN69" s="66"/>
      <c r="AO69" s="66"/>
      <c r="AP69" s="66"/>
      <c r="AQ69" s="66"/>
      <c r="AR69" s="66"/>
      <c r="AS69" s="66"/>
      <c r="AT69" s="66"/>
      <c r="AU69" s="66"/>
      <c r="AV69" s="66"/>
      <c r="AW69" s="66"/>
      <c r="AX69" s="66"/>
      <c r="AY69" s="66"/>
      <c r="AZ69" s="66"/>
      <c r="BA69" s="66"/>
      <c r="BB69" s="66"/>
      <c r="BC69" s="66"/>
      <c r="BD69" s="66"/>
      <c r="BE69" s="66"/>
      <c r="BF69" s="66"/>
      <c r="BG69" s="66"/>
      <c r="BH69" s="66"/>
      <c r="BI69" s="66"/>
      <c r="BJ69" s="66"/>
      <c r="BK69" s="66"/>
      <c r="BL69" s="66"/>
      <c r="BM69" s="66"/>
      <c r="BN69" s="66"/>
    </row>
    <row r="70" spans="1:66" s="41" customFormat="1" ht="26" x14ac:dyDescent="0.15">
      <c r="A70"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70" s="78" t="s">
        <v>189</v>
      </c>
      <c r="D70" s="79"/>
      <c r="E70" s="61">
        <v>45294</v>
      </c>
      <c r="F70" s="62">
        <f t="shared" si="38"/>
        <v>45363</v>
      </c>
      <c r="G70" s="42">
        <v>70</v>
      </c>
      <c r="H70" s="43">
        <v>0</v>
      </c>
      <c r="I70" s="44">
        <f t="shared" si="39"/>
        <v>50</v>
      </c>
      <c r="J70" s="59"/>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c r="BG70" s="40"/>
      <c r="BH70" s="40"/>
      <c r="BI70" s="40"/>
      <c r="BJ70" s="40"/>
      <c r="BK70" s="40"/>
      <c r="BL70" s="40"/>
      <c r="BM70" s="40"/>
      <c r="BN70" s="40"/>
    </row>
    <row r="71" spans="1:66" s="46" customFormat="1" ht="18" x14ac:dyDescent="0.15">
      <c r="A71" s="134"/>
      <c r="B71" s="135"/>
      <c r="C71" s="136"/>
      <c r="D71" s="136"/>
      <c r="E71" s="137"/>
      <c r="F71" s="137"/>
      <c r="G71" s="138"/>
      <c r="H71" s="138"/>
      <c r="I71" s="138"/>
      <c r="J71" s="139"/>
      <c r="K71" s="131"/>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
      <c r="BE71" s="40"/>
      <c r="BF71" s="40"/>
      <c r="BG71" s="40"/>
      <c r="BH71" s="40"/>
      <c r="BI71" s="40"/>
      <c r="BJ71" s="40"/>
      <c r="BK71" s="40"/>
      <c r="BL71" s="40"/>
      <c r="BM71" s="40"/>
      <c r="BN71" s="40"/>
    </row>
    <row r="72" spans="1:66" s="45" customFormat="1" ht="18" x14ac:dyDescent="0.15">
      <c r="A72" s="140"/>
      <c r="B72" s="141"/>
      <c r="C72" s="141"/>
      <c r="D72" s="141"/>
      <c r="E72" s="142"/>
      <c r="F72" s="142"/>
      <c r="G72" s="141"/>
      <c r="H72" s="141"/>
      <c r="I72" s="141"/>
      <c r="J72" s="139"/>
      <c r="K72" s="131"/>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c r="BG72" s="40"/>
      <c r="BH72" s="40"/>
      <c r="BI72" s="40"/>
      <c r="BJ72" s="40"/>
      <c r="BK72" s="40"/>
      <c r="BL72" s="40"/>
      <c r="BM72" s="40"/>
      <c r="BN72" s="40"/>
    </row>
    <row r="73" spans="1:66" s="45" customFormat="1" ht="18" x14ac:dyDescent="0.15">
      <c r="A73" s="132"/>
      <c r="B73" s="143"/>
      <c r="C73" s="144"/>
      <c r="D73" s="145"/>
      <c r="E73" s="146"/>
      <c r="F73" s="147"/>
      <c r="G73" s="148"/>
      <c r="H73" s="149"/>
      <c r="I73" s="148"/>
      <c r="J73" s="150"/>
      <c r="K73" s="131"/>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
      <c r="BE73" s="40"/>
      <c r="BF73" s="40"/>
      <c r="BG73" s="40"/>
      <c r="BH73" s="40"/>
      <c r="BI73" s="40"/>
      <c r="BJ73" s="40"/>
      <c r="BK73" s="40"/>
      <c r="BL73" s="40"/>
      <c r="BM73" s="40"/>
      <c r="BN73" s="40"/>
    </row>
    <row r="74" spans="1:66" s="45" customFormat="1" ht="18" x14ac:dyDescent="0.15">
      <c r="A74" s="131"/>
      <c r="B74" s="151"/>
      <c r="C74" s="151"/>
      <c r="D74" s="145"/>
      <c r="E74" s="146"/>
      <c r="F74" s="147"/>
      <c r="G74" s="148"/>
      <c r="H74" s="149"/>
      <c r="I74" s="148"/>
      <c r="J74" s="150"/>
      <c r="K74" s="131"/>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c r="BB74" s="40"/>
      <c r="BC74" s="40"/>
      <c r="BD74" s="40"/>
      <c r="BE74" s="40"/>
      <c r="BF74" s="40"/>
      <c r="BG74" s="40"/>
      <c r="BH74" s="40"/>
      <c r="BI74" s="40"/>
      <c r="BJ74" s="40"/>
      <c r="BK74" s="40"/>
      <c r="BL74" s="40"/>
      <c r="BM74" s="40"/>
      <c r="BN74" s="40"/>
    </row>
    <row r="75" spans="1:66" s="45" customFormat="1" ht="18" x14ac:dyDescent="0.15">
      <c r="A75" s="131"/>
      <c r="B75" s="152"/>
      <c r="C75" s="151"/>
      <c r="D75" s="145"/>
      <c r="E75" s="146"/>
      <c r="F75" s="147"/>
      <c r="G75" s="148"/>
      <c r="H75" s="149"/>
      <c r="I75" s="148"/>
      <c r="J75" s="150"/>
      <c r="K75" s="131"/>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
      <c r="BE75" s="40"/>
      <c r="BF75" s="40"/>
      <c r="BG75" s="40"/>
      <c r="BH75" s="40"/>
      <c r="BI75" s="40"/>
      <c r="BJ75" s="40"/>
      <c r="BK75" s="40"/>
      <c r="BL75" s="40"/>
      <c r="BM75" s="40"/>
      <c r="BN75" s="40"/>
    </row>
    <row r="76" spans="1:66" s="45" customFormat="1" ht="18" x14ac:dyDescent="0.15">
      <c r="A76" s="131"/>
      <c r="B76" s="152"/>
      <c r="C76" s="151"/>
      <c r="D76" s="145"/>
      <c r="E76" s="146"/>
      <c r="F76" s="147"/>
      <c r="G76" s="148"/>
      <c r="H76" s="149"/>
      <c r="I76" s="148"/>
      <c r="J76" s="150"/>
      <c r="K76" s="131"/>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
      <c r="BE76" s="40"/>
      <c r="BF76" s="40"/>
      <c r="BG76" s="40"/>
      <c r="BH76" s="40"/>
      <c r="BI76" s="40"/>
      <c r="BJ76" s="40"/>
      <c r="BK76" s="40"/>
      <c r="BL76" s="40"/>
      <c r="BM76" s="40"/>
      <c r="BN76" s="40"/>
    </row>
    <row r="77" spans="1:66" s="19" customFormat="1" x14ac:dyDescent="0.15">
      <c r="A77" s="107"/>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76">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76">
    <cfRule type="expression" dxfId="2" priority="48">
      <formula>AND($E8&lt;=K$6,ROUNDDOWN(($F8-$E8+1)*$H8,0)+$E8-1&gt;=K$6)</formula>
    </cfRule>
    <cfRule type="expression" dxfId="1" priority="49">
      <formula>AND(NOT(ISBLANK($E8)),$E8&lt;=K$6,$F8&gt;=K$6)</formula>
    </cfRule>
  </conditionalFormatting>
  <conditionalFormatting sqref="K6:BN76">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G11"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101600</xdr:colOff>
                    <xdr:row>1</xdr:row>
                    <xdr:rowOff>127000</xdr:rowOff>
                  </from>
                  <to>
                    <xdr:col>27</xdr:col>
                    <xdr:colOff>101600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baseColWidth="10" defaultColWidth="8.83203125" defaultRowHeight="13" x14ac:dyDescent="0.15"/>
  <cols>
    <col min="1" max="1" width="5.5" customWidth="1"/>
    <col min="2" max="2" width="37.6640625" customWidth="1"/>
    <col min="3" max="3" width="55.1640625" customWidth="1"/>
  </cols>
  <sheetData>
    <row r="1" spans="1:3" ht="30" customHeight="1" x14ac:dyDescent="0.15">
      <c r="A1" s="21" t="s">
        <v>21</v>
      </c>
    </row>
    <row r="4" spans="1:3" x14ac:dyDescent="0.15">
      <c r="C4" s="4" t="s">
        <v>29</v>
      </c>
    </row>
    <row r="5" spans="1:3" x14ac:dyDescent="0.15">
      <c r="C5" s="2" t="s">
        <v>30</v>
      </c>
    </row>
    <row r="6" spans="1:3" x14ac:dyDescent="0.15">
      <c r="C6" s="2"/>
    </row>
    <row r="7" spans="1:3" ht="18" x14ac:dyDescent="0.2">
      <c r="C7" s="13" t="s">
        <v>49</v>
      </c>
    </row>
    <row r="8" spans="1:3" x14ac:dyDescent="0.15">
      <c r="C8" s="14" t="s">
        <v>47</v>
      </c>
    </row>
    <row r="10" spans="1:3" x14ac:dyDescent="0.15">
      <c r="C10" s="2" t="s">
        <v>46</v>
      </c>
    </row>
    <row r="11" spans="1:3" x14ac:dyDescent="0.15">
      <c r="C11" s="2" t="s">
        <v>45</v>
      </c>
    </row>
    <row r="13" spans="1:3" ht="18" x14ac:dyDescent="0.2">
      <c r="C13" s="13" t="s">
        <v>44</v>
      </c>
    </row>
    <row r="16" spans="1:3" ht="16" x14ac:dyDescent="0.2">
      <c r="A16" s="16" t="s">
        <v>23</v>
      </c>
    </row>
    <row r="18" spans="2:2" ht="14" x14ac:dyDescent="0.15">
      <c r="B18" s="15" t="s">
        <v>34</v>
      </c>
    </row>
    <row r="19" spans="2:2" x14ac:dyDescent="0.15">
      <c r="B19" s="2" t="s">
        <v>39</v>
      </c>
    </row>
    <row r="20" spans="2:2" x14ac:dyDescent="0.15">
      <c r="B20" s="2" t="s">
        <v>40</v>
      </c>
    </row>
    <row r="22" spans="2:2" ht="14" x14ac:dyDescent="0.15">
      <c r="B22" s="15" t="s">
        <v>41</v>
      </c>
    </row>
    <row r="23" spans="2:2" x14ac:dyDescent="0.15">
      <c r="B23" s="2" t="s">
        <v>42</v>
      </c>
    </row>
    <row r="24" spans="2:2" x14ac:dyDescent="0.15">
      <c r="B24" s="2" t="s">
        <v>43</v>
      </c>
    </row>
    <row r="26" spans="2:2" ht="14" x14ac:dyDescent="0.15">
      <c r="B26" s="15" t="s">
        <v>31</v>
      </c>
    </row>
    <row r="27" spans="2:2" x14ac:dyDescent="0.15">
      <c r="B27" s="2" t="s">
        <v>35</v>
      </c>
    </row>
    <row r="28" spans="2:2" x14ac:dyDescent="0.15">
      <c r="B28" s="2" t="s">
        <v>36</v>
      </c>
    </row>
    <row r="29" spans="2:2" x14ac:dyDescent="0.15">
      <c r="B29" s="2" t="s">
        <v>37</v>
      </c>
    </row>
    <row r="30" spans="2:2" x14ac:dyDescent="0.15">
      <c r="B30" t="s">
        <v>24</v>
      </c>
    </row>
    <row r="31" spans="2:2" x14ac:dyDescent="0.15">
      <c r="B31" t="s">
        <v>25</v>
      </c>
    </row>
    <row r="32" spans="2:2" x14ac:dyDescent="0.15">
      <c r="B32" t="s">
        <v>26</v>
      </c>
    </row>
    <row r="34" spans="2:2" ht="14" x14ac:dyDescent="0.15">
      <c r="B34" s="15" t="s">
        <v>27</v>
      </c>
    </row>
    <row r="35" spans="2:2" x14ac:dyDescent="0.15">
      <c r="B35" s="2" t="s">
        <v>122</v>
      </c>
    </row>
    <row r="36" spans="2:2" x14ac:dyDescent="0.15">
      <c r="B36" s="2" t="s">
        <v>123</v>
      </c>
    </row>
    <row r="37" spans="2:2" x14ac:dyDescent="0.15">
      <c r="B37" s="2" t="s">
        <v>124</v>
      </c>
    </row>
    <row r="39" spans="2:2" ht="14" x14ac:dyDescent="0.15">
      <c r="B39" s="15" t="s">
        <v>28</v>
      </c>
    </row>
    <row r="40" spans="2:2" x14ac:dyDescent="0.15">
      <c r="B40" s="2" t="s">
        <v>38</v>
      </c>
    </row>
    <row r="42" spans="2:2" ht="14" x14ac:dyDescent="0.15">
      <c r="B42" s="15" t="s">
        <v>32</v>
      </c>
    </row>
    <row r="43" spans="2:2" x14ac:dyDescent="0.15">
      <c r="B43" s="2" t="s">
        <v>125</v>
      </c>
    </row>
    <row r="44" spans="2:2" x14ac:dyDescent="0.15">
      <c r="B44" s="2" t="s">
        <v>33</v>
      </c>
    </row>
    <row r="46" spans="2:2" ht="18" x14ac:dyDescent="0.2">
      <c r="B46" s="13"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baseColWidth="10" defaultColWidth="8.83203125" defaultRowHeight="13" x14ac:dyDescent="0.15"/>
  <cols>
    <col min="1" max="1" width="5.5" style="2" customWidth="1"/>
    <col min="2" max="2" width="90.5" style="2" customWidth="1"/>
    <col min="3" max="3" width="16.5" style="2" bestFit="1" customWidth="1"/>
    <col min="4" max="16384" width="8.83203125" style="2"/>
  </cols>
  <sheetData>
    <row r="1" spans="1:3" ht="30" customHeight="1" x14ac:dyDescent="0.15">
      <c r="A1" s="25" t="s">
        <v>117</v>
      </c>
      <c r="B1" s="26"/>
    </row>
    <row r="2" spans="1:3" ht="14" x14ac:dyDescent="0.15">
      <c r="A2" s="87" t="s">
        <v>47</v>
      </c>
      <c r="B2" s="3"/>
    </row>
    <row r="3" spans="1:3" x14ac:dyDescent="0.15">
      <c r="B3" s="3"/>
    </row>
    <row r="4" spans="1:3" ht="18" x14ac:dyDescent="0.2">
      <c r="A4" s="82" t="s">
        <v>84</v>
      </c>
      <c r="B4" s="16"/>
    </row>
    <row r="5" spans="1:3" ht="60" x14ac:dyDescent="0.15">
      <c r="B5" s="88" t="s">
        <v>73</v>
      </c>
    </row>
    <row r="7" spans="1:3" ht="30" x14ac:dyDescent="0.15">
      <c r="B7" s="88" t="s">
        <v>85</v>
      </c>
    </row>
    <row r="9" spans="1:3" ht="14" x14ac:dyDescent="0.15">
      <c r="B9" s="87" t="s">
        <v>59</v>
      </c>
    </row>
    <row r="11" spans="1:3" ht="30" x14ac:dyDescent="0.15">
      <c r="B11" s="86" t="s">
        <v>60</v>
      </c>
    </row>
    <row r="13" spans="1:3" ht="18" x14ac:dyDescent="0.2">
      <c r="A13" s="162" t="s">
        <v>3</v>
      </c>
      <c r="B13" s="162"/>
    </row>
    <row r="15" spans="1:3" s="83" customFormat="1" ht="18" x14ac:dyDescent="0.15">
      <c r="A15" s="90"/>
      <c r="B15" s="89" t="s">
        <v>76</v>
      </c>
    </row>
    <row r="16" spans="1:3" s="83" customFormat="1" ht="18" x14ac:dyDescent="0.15">
      <c r="A16" s="90"/>
      <c r="B16" s="89" t="s">
        <v>74</v>
      </c>
      <c r="C16" s="85" t="s">
        <v>2</v>
      </c>
    </row>
    <row r="17" spans="1:3" ht="18" x14ac:dyDescent="0.2">
      <c r="A17" s="91"/>
      <c r="B17" s="89" t="s">
        <v>78</v>
      </c>
    </row>
    <row r="18" spans="1:3" ht="18" x14ac:dyDescent="0.2">
      <c r="A18" s="91"/>
      <c r="B18" s="89" t="s">
        <v>86</v>
      </c>
    </row>
    <row r="19" spans="1:3" ht="18" x14ac:dyDescent="0.2">
      <c r="A19" s="91"/>
      <c r="B19" s="89" t="s">
        <v>87</v>
      </c>
    </row>
    <row r="20" spans="1:3" s="83" customFormat="1" ht="18" x14ac:dyDescent="0.15">
      <c r="A20" s="90"/>
      <c r="B20" s="89" t="s">
        <v>75</v>
      </c>
      <c r="C20" s="84" t="s">
        <v>1</v>
      </c>
    </row>
    <row r="21" spans="1:3" ht="18" x14ac:dyDescent="0.2">
      <c r="A21" s="91"/>
      <c r="B21" s="89" t="s">
        <v>77</v>
      </c>
    </row>
    <row r="22" spans="1:3" ht="18" x14ac:dyDescent="0.2">
      <c r="A22" s="91"/>
      <c r="B22" s="92" t="s">
        <v>79</v>
      </c>
    </row>
    <row r="23" spans="1:3" ht="18" x14ac:dyDescent="0.2">
      <c r="A23" s="91"/>
      <c r="B23" s="4"/>
    </row>
    <row r="24" spans="1:3" ht="18" x14ac:dyDescent="0.2">
      <c r="A24" s="162" t="s">
        <v>80</v>
      </c>
      <c r="B24" s="162"/>
    </row>
    <row r="25" spans="1:3" ht="45" x14ac:dyDescent="0.2">
      <c r="A25" s="91"/>
      <c r="B25" s="89" t="s">
        <v>88</v>
      </c>
    </row>
    <row r="26" spans="1:3" ht="18" x14ac:dyDescent="0.2">
      <c r="A26" s="91"/>
      <c r="B26" s="89"/>
    </row>
    <row r="27" spans="1:3" ht="18" x14ac:dyDescent="0.2">
      <c r="A27" s="91"/>
      <c r="B27" s="106" t="s">
        <v>92</v>
      </c>
    </row>
    <row r="28" spans="1:3" ht="18" x14ac:dyDescent="0.2">
      <c r="A28" s="91"/>
      <c r="B28" s="89" t="s">
        <v>81</v>
      </c>
    </row>
    <row r="29" spans="1:3" ht="30" x14ac:dyDescent="0.2">
      <c r="A29" s="91"/>
      <c r="B29" s="89" t="s">
        <v>83</v>
      </c>
    </row>
    <row r="30" spans="1:3" ht="18" x14ac:dyDescent="0.2">
      <c r="A30" s="91"/>
      <c r="B30" s="89"/>
    </row>
    <row r="31" spans="1:3" ht="18" x14ac:dyDescent="0.2">
      <c r="A31" s="91"/>
      <c r="B31" s="106" t="s">
        <v>89</v>
      </c>
    </row>
    <row r="32" spans="1:3" ht="18" x14ac:dyDescent="0.2">
      <c r="A32" s="91"/>
      <c r="B32" s="89" t="s">
        <v>82</v>
      </c>
    </row>
    <row r="33" spans="1:2" ht="18" x14ac:dyDescent="0.2">
      <c r="A33" s="91"/>
      <c r="B33" s="89" t="s">
        <v>90</v>
      </c>
    </row>
    <row r="34" spans="1:2" ht="18" x14ac:dyDescent="0.2">
      <c r="A34" s="91"/>
      <c r="B34" s="4"/>
    </row>
    <row r="35" spans="1:2" ht="30" x14ac:dyDescent="0.2">
      <c r="A35" s="91"/>
      <c r="B35" s="89" t="s">
        <v>127</v>
      </c>
    </row>
    <row r="36" spans="1:2" ht="18" x14ac:dyDescent="0.2">
      <c r="A36" s="91"/>
      <c r="B36" s="93" t="s">
        <v>91</v>
      </c>
    </row>
    <row r="37" spans="1:2" ht="18" x14ac:dyDescent="0.2">
      <c r="A37" s="91"/>
      <c r="B37" s="4"/>
    </row>
    <row r="38" spans="1:2" ht="18" x14ac:dyDescent="0.2">
      <c r="A38" s="162" t="s">
        <v>9</v>
      </c>
      <c r="B38" s="162"/>
    </row>
    <row r="39" spans="1:2" ht="30" x14ac:dyDescent="0.15">
      <c r="B39" s="89" t="s">
        <v>94</v>
      </c>
    </row>
    <row r="41" spans="1:2" ht="15" x14ac:dyDescent="0.15">
      <c r="B41" s="89" t="s">
        <v>95</v>
      </c>
    </row>
    <row r="43" spans="1:2" ht="30" x14ac:dyDescent="0.15">
      <c r="B43" s="89" t="s">
        <v>93</v>
      </c>
    </row>
    <row r="45" spans="1:2" ht="30" x14ac:dyDescent="0.15">
      <c r="B45" s="89" t="s">
        <v>96</v>
      </c>
    </row>
    <row r="46" spans="1:2" x14ac:dyDescent="0.15">
      <c r="B46" s="11"/>
    </row>
    <row r="47" spans="1:2" ht="30" x14ac:dyDescent="0.15">
      <c r="B47" s="89" t="s">
        <v>97</v>
      </c>
    </row>
    <row r="49" spans="1:2" ht="18" x14ac:dyDescent="0.2">
      <c r="A49" s="162" t="s">
        <v>6</v>
      </c>
      <c r="B49" s="162"/>
    </row>
    <row r="50" spans="1:2" ht="30" x14ac:dyDescent="0.15">
      <c r="B50" s="89" t="s">
        <v>128</v>
      </c>
    </row>
    <row r="52" spans="1:2" ht="15" x14ac:dyDescent="0.15">
      <c r="A52" s="94" t="s">
        <v>10</v>
      </c>
      <c r="B52" s="89" t="s">
        <v>11</v>
      </c>
    </row>
    <row r="53" spans="1:2" ht="15" x14ac:dyDescent="0.15">
      <c r="A53" s="94" t="s">
        <v>12</v>
      </c>
      <c r="B53" s="89" t="s">
        <v>13</v>
      </c>
    </row>
    <row r="54" spans="1:2" ht="15" x14ac:dyDescent="0.15">
      <c r="A54" s="94" t="s">
        <v>14</v>
      </c>
      <c r="B54" s="89" t="s">
        <v>15</v>
      </c>
    </row>
    <row r="55" spans="1:2" ht="30" x14ac:dyDescent="0.15">
      <c r="A55" s="86"/>
      <c r="B55" s="89" t="s">
        <v>98</v>
      </c>
    </row>
    <row r="56" spans="1:2" ht="30" x14ac:dyDescent="0.15">
      <c r="A56" s="86"/>
      <c r="B56" s="89" t="s">
        <v>99</v>
      </c>
    </row>
    <row r="57" spans="1:2" ht="15" x14ac:dyDescent="0.15">
      <c r="A57" s="94" t="s">
        <v>16</v>
      </c>
      <c r="B57" s="89" t="s">
        <v>17</v>
      </c>
    </row>
    <row r="58" spans="1:2" ht="15" x14ac:dyDescent="0.15">
      <c r="A58" s="86"/>
      <c r="B58" s="89" t="s">
        <v>100</v>
      </c>
    </row>
    <row r="59" spans="1:2" ht="15" x14ac:dyDescent="0.15">
      <c r="A59" s="86"/>
      <c r="B59" s="89" t="s">
        <v>101</v>
      </c>
    </row>
    <row r="60" spans="1:2" ht="15" x14ac:dyDescent="0.15">
      <c r="A60" s="94" t="s">
        <v>18</v>
      </c>
      <c r="B60" s="89" t="s">
        <v>19</v>
      </c>
    </row>
    <row r="61" spans="1:2" ht="30" x14ac:dyDescent="0.15">
      <c r="A61" s="86"/>
      <c r="B61" s="89" t="s">
        <v>102</v>
      </c>
    </row>
    <row r="62" spans="1:2" ht="15" x14ac:dyDescent="0.15">
      <c r="A62" s="94" t="s">
        <v>103</v>
      </c>
      <c r="B62" s="89" t="s">
        <v>104</v>
      </c>
    </row>
    <row r="63" spans="1:2" ht="15" x14ac:dyDescent="0.15">
      <c r="A63" s="95"/>
      <c r="B63" s="89" t="s">
        <v>105</v>
      </c>
    </row>
    <row r="64" spans="1:2" x14ac:dyDescent="0.15">
      <c r="B64" s="5"/>
    </row>
    <row r="65" spans="1:2" ht="18" x14ac:dyDescent="0.2">
      <c r="A65" s="162" t="s">
        <v>8</v>
      </c>
      <c r="B65" s="162"/>
    </row>
    <row r="66" spans="1:2" ht="45" x14ac:dyDescent="0.15">
      <c r="B66" s="89" t="s">
        <v>106</v>
      </c>
    </row>
    <row r="68" spans="1:2" ht="18" x14ac:dyDescent="0.2">
      <c r="A68" s="162" t="s">
        <v>4</v>
      </c>
      <c r="B68" s="162"/>
    </row>
    <row r="69" spans="1:2" ht="15" x14ac:dyDescent="0.15">
      <c r="A69" s="101" t="s">
        <v>5</v>
      </c>
      <c r="B69" s="102" t="s">
        <v>107</v>
      </c>
    </row>
    <row r="70" spans="1:2" ht="30" x14ac:dyDescent="0.15">
      <c r="A70" s="95"/>
      <c r="B70" s="100" t="s">
        <v>109</v>
      </c>
    </row>
    <row r="71" spans="1:2" ht="14" x14ac:dyDescent="0.15">
      <c r="A71" s="95"/>
      <c r="B71" s="96"/>
    </row>
    <row r="72" spans="1:2" ht="15" x14ac:dyDescent="0.15">
      <c r="A72" s="101" t="s">
        <v>5</v>
      </c>
      <c r="B72" s="102" t="s">
        <v>126</v>
      </c>
    </row>
    <row r="73" spans="1:2" ht="30" x14ac:dyDescent="0.15">
      <c r="A73" s="95"/>
      <c r="B73" s="100" t="s">
        <v>130</v>
      </c>
    </row>
    <row r="74" spans="1:2" ht="14" x14ac:dyDescent="0.15">
      <c r="A74" s="95"/>
      <c r="B74" s="96"/>
    </row>
    <row r="75" spans="1:2" ht="14" x14ac:dyDescent="0.15">
      <c r="A75" s="101" t="s">
        <v>5</v>
      </c>
      <c r="B75" s="104" t="s">
        <v>112</v>
      </c>
    </row>
    <row r="76" spans="1:2" ht="30" x14ac:dyDescent="0.15">
      <c r="A76" s="95"/>
      <c r="B76" s="88" t="s">
        <v>129</v>
      </c>
    </row>
    <row r="77" spans="1:2" ht="14" x14ac:dyDescent="0.15">
      <c r="A77" s="95"/>
      <c r="B77" s="95"/>
    </row>
    <row r="78" spans="1:2" ht="14" x14ac:dyDescent="0.15">
      <c r="A78" s="101" t="s">
        <v>5</v>
      </c>
      <c r="B78" s="104" t="s">
        <v>118</v>
      </c>
    </row>
    <row r="79" spans="1:2" ht="30" x14ac:dyDescent="0.15">
      <c r="A79" s="95"/>
      <c r="B79" s="88" t="s">
        <v>113</v>
      </c>
    </row>
    <row r="80" spans="1:2" ht="14" x14ac:dyDescent="0.15">
      <c r="A80" s="95"/>
      <c r="B80" s="95"/>
    </row>
    <row r="81" spans="1:2" ht="14" x14ac:dyDescent="0.15">
      <c r="A81" s="101" t="s">
        <v>5</v>
      </c>
      <c r="B81" s="104" t="s">
        <v>119</v>
      </c>
    </row>
    <row r="82" spans="1:2" ht="15" x14ac:dyDescent="0.15">
      <c r="A82" s="95"/>
      <c r="B82" s="99" t="s">
        <v>114</v>
      </c>
    </row>
    <row r="83" spans="1:2" ht="15" x14ac:dyDescent="0.15">
      <c r="A83" s="95"/>
      <c r="B83" s="99" t="s">
        <v>115</v>
      </c>
    </row>
    <row r="84" spans="1:2" ht="15" x14ac:dyDescent="0.15">
      <c r="A84" s="95"/>
      <c r="B84" s="99" t="s">
        <v>116</v>
      </c>
    </row>
    <row r="85" spans="1:2" ht="14" x14ac:dyDescent="0.15">
      <c r="A85" s="95"/>
      <c r="B85" s="98"/>
    </row>
    <row r="86" spans="1:2" ht="14" x14ac:dyDescent="0.15">
      <c r="A86" s="101" t="s">
        <v>5</v>
      </c>
      <c r="B86" s="104" t="s">
        <v>120</v>
      </c>
    </row>
    <row r="87" spans="1:2" ht="45" x14ac:dyDescent="0.15">
      <c r="A87" s="95"/>
      <c r="B87" s="88" t="s">
        <v>108</v>
      </c>
    </row>
    <row r="88" spans="1:2" ht="15" x14ac:dyDescent="0.15">
      <c r="A88" s="95"/>
      <c r="B88" s="97" t="s">
        <v>110</v>
      </c>
    </row>
    <row r="89" spans="1:2" ht="45" x14ac:dyDescent="0.15">
      <c r="A89" s="95"/>
      <c r="B89" s="103" t="s">
        <v>111</v>
      </c>
    </row>
    <row r="90" spans="1:2" ht="14" x14ac:dyDescent="0.15">
      <c r="A90" s="95"/>
      <c r="B90" s="95"/>
    </row>
    <row r="91" spans="1:2" ht="14" x14ac:dyDescent="0.15">
      <c r="A91" s="101" t="s">
        <v>5</v>
      </c>
      <c r="B91" s="104" t="s">
        <v>121</v>
      </c>
    </row>
    <row r="92" spans="1:2" ht="30" x14ac:dyDescent="0.15">
      <c r="A92" s="86"/>
      <c r="B92" s="99" t="s">
        <v>20</v>
      </c>
    </row>
    <row r="94" spans="1:2" x14ac:dyDescent="0.15">
      <c r="A94" s="17" t="s">
        <v>52</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baseColWidth="10" defaultColWidth="8.83203125" defaultRowHeight="13" x14ac:dyDescent="0.15"/>
  <cols>
    <col min="1" max="1" width="5.5" style="2" customWidth="1"/>
    <col min="2" max="2" width="82.1640625" style="2" customWidth="1"/>
  </cols>
  <sheetData>
    <row r="1" spans="1:3" ht="30" customHeight="1" x14ac:dyDescent="0.15">
      <c r="A1" s="25" t="s">
        <v>50</v>
      </c>
      <c r="B1" s="25"/>
    </row>
    <row r="2" spans="1:3" ht="16" x14ac:dyDescent="0.2">
      <c r="B2" s="29"/>
    </row>
    <row r="3" spans="1:3" ht="17" x14ac:dyDescent="0.2">
      <c r="A3" s="27"/>
      <c r="B3" s="22" t="s">
        <v>51</v>
      </c>
      <c r="C3" s="28"/>
    </row>
    <row r="4" spans="1:3" ht="15" x14ac:dyDescent="0.15">
      <c r="A4" s="6"/>
      <c r="B4" s="24" t="s">
        <v>47</v>
      </c>
      <c r="C4" s="7"/>
    </row>
    <row r="5" spans="1:3" ht="16" x14ac:dyDescent="0.2">
      <c r="A5" s="6"/>
      <c r="B5" s="8"/>
      <c r="C5" s="7"/>
    </row>
    <row r="6" spans="1:3" ht="17" x14ac:dyDescent="0.2">
      <c r="A6" s="6"/>
      <c r="B6" s="9" t="s">
        <v>52</v>
      </c>
      <c r="C6" s="7"/>
    </row>
    <row r="7" spans="1:3" ht="16" x14ac:dyDescent="0.2">
      <c r="A7" s="6"/>
      <c r="B7" s="8"/>
      <c r="C7" s="7"/>
    </row>
    <row r="8" spans="1:3" ht="34" x14ac:dyDescent="0.2">
      <c r="A8" s="6"/>
      <c r="B8" s="8" t="s">
        <v>53</v>
      </c>
      <c r="C8" s="7"/>
    </row>
    <row r="9" spans="1:3" ht="16" x14ac:dyDescent="0.2">
      <c r="A9" s="6"/>
      <c r="B9" s="8"/>
      <c r="C9" s="7"/>
    </row>
    <row r="10" spans="1:3" ht="51" x14ac:dyDescent="0.2">
      <c r="A10" s="6"/>
      <c r="B10" s="8" t="s">
        <v>54</v>
      </c>
      <c r="C10" s="7"/>
    </row>
    <row r="11" spans="1:3" ht="16" x14ac:dyDescent="0.2">
      <c r="A11" s="6"/>
      <c r="B11" s="8"/>
      <c r="C11" s="7"/>
    </row>
    <row r="12" spans="1:3" ht="51" x14ac:dyDescent="0.2">
      <c r="A12" s="6"/>
      <c r="B12" s="8" t="s">
        <v>55</v>
      </c>
      <c r="C12" s="7"/>
    </row>
    <row r="13" spans="1:3" ht="16" x14ac:dyDescent="0.2">
      <c r="A13" s="6"/>
      <c r="B13" s="8"/>
      <c r="C13" s="7"/>
    </row>
    <row r="14" spans="1:3" ht="51" x14ac:dyDescent="0.2">
      <c r="A14" s="6"/>
      <c r="B14" s="8" t="s">
        <v>56</v>
      </c>
      <c r="C14" s="7"/>
    </row>
    <row r="15" spans="1:3" ht="16" x14ac:dyDescent="0.2">
      <c r="A15" s="6"/>
      <c r="B15" s="8"/>
      <c r="C15" s="7"/>
    </row>
    <row r="16" spans="1:3" ht="34" x14ac:dyDescent="0.2">
      <c r="A16" s="6"/>
      <c r="B16" s="8" t="s">
        <v>57</v>
      </c>
      <c r="C16" s="7"/>
    </row>
    <row r="17" spans="1:3" ht="16" x14ac:dyDescent="0.2">
      <c r="A17" s="6"/>
      <c r="B17" s="8"/>
      <c r="C17" s="7"/>
    </row>
    <row r="18" spans="1:3" ht="17" x14ac:dyDescent="0.2">
      <c r="A18" s="6"/>
      <c r="B18" s="9" t="s">
        <v>58</v>
      </c>
      <c r="C18" s="7"/>
    </row>
    <row r="19" spans="1:3" ht="17" x14ac:dyDescent="0.2">
      <c r="A19" s="6"/>
      <c r="B19" s="23" t="s">
        <v>48</v>
      </c>
      <c r="C19" s="7"/>
    </row>
    <row r="20" spans="1:3" ht="16" x14ac:dyDescent="0.2">
      <c r="A20" s="6"/>
      <c r="B20" s="10"/>
      <c r="C20" s="7"/>
    </row>
    <row r="21" spans="1:3" x14ac:dyDescent="0.15">
      <c r="A21" s="6"/>
      <c r="B21" s="6"/>
      <c r="C21" s="7"/>
    </row>
    <row r="22" spans="1:3" x14ac:dyDescent="0.15">
      <c r="A22" s="6"/>
      <c r="B22" s="6"/>
      <c r="C22" s="7"/>
    </row>
    <row r="23" spans="1:3" x14ac:dyDescent="0.15">
      <c r="A23" s="6"/>
      <c r="B23" s="6"/>
      <c r="C23" s="7"/>
    </row>
    <row r="24" spans="1:3" x14ac:dyDescent="0.15">
      <c r="A24" s="6"/>
      <c r="B24" s="6"/>
      <c r="C24" s="7"/>
    </row>
    <row r="25" spans="1:3" x14ac:dyDescent="0.15">
      <c r="A25" s="6"/>
      <c r="B25" s="6"/>
      <c r="C25" s="7"/>
    </row>
    <row r="26" spans="1:3" x14ac:dyDescent="0.15">
      <c r="A26" s="6"/>
      <c r="B26" s="6"/>
      <c r="C26" s="7"/>
    </row>
    <row r="27" spans="1:3" x14ac:dyDescent="0.15">
      <c r="A27" s="6"/>
      <c r="B27" s="6"/>
      <c r="C27" s="7"/>
    </row>
    <row r="28" spans="1:3" x14ac:dyDescent="0.15">
      <c r="A28" s="6"/>
      <c r="B28" s="6"/>
      <c r="C28" s="7"/>
    </row>
    <row r="29" spans="1:3" x14ac:dyDescent="0.15">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Caleb Flaim</cp:lastModifiedBy>
  <cp:lastPrinted>2018-02-12T20:25:38Z</cp:lastPrinted>
  <dcterms:created xsi:type="dcterms:W3CDTF">2010-06-09T16:05:03Z</dcterms:created>
  <dcterms:modified xsi:type="dcterms:W3CDTF">2023-10-30T21:43:33Z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