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08"/>
  <workbookPr codeName="ThisWorkbook"/>
  <mc:AlternateContent xmlns:mc="http://schemas.openxmlformats.org/markup-compatibility/2006">
    <mc:Choice Requires="x15">
      <x15ac:absPath xmlns:x15ac="http://schemas.microsoft.com/office/spreadsheetml/2010/11/ac" url="/Users/calebflaim/Documents/thesis/"/>
    </mc:Choice>
  </mc:AlternateContent>
  <xr:revisionPtr revIDLastSave="0" documentId="13_ncr:1_{1E4A46F4-7078-BE40-B5F0-D8E101C44BBD}" xr6:coauthVersionLast="47" xr6:coauthVersionMax="47" xr10:uidLastSave="{00000000-0000-0000-0000-000000000000}"/>
  <bookViews>
    <workbookView xWindow="0" yWindow="0" windowWidth="35840" windowHeight="2240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GanttChart!$A$1:$BN$64</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1" i="9" l="1"/>
  <c r="I41" i="9" s="1"/>
  <c r="F33" i="9"/>
  <c r="I33" i="9" s="1"/>
  <c r="F32" i="9"/>
  <c r="I32" i="9" s="1"/>
  <c r="F31" i="9"/>
  <c r="I31" i="9" s="1"/>
  <c r="F30" i="9"/>
  <c r="I30" i="9" s="1"/>
  <c r="F29" i="9"/>
  <c r="I29" i="9" s="1"/>
  <c r="F16" i="9"/>
  <c r="I16" i="9" s="1"/>
  <c r="F15" i="9"/>
  <c r="I15" i="9" s="1"/>
  <c r="F14" i="9"/>
  <c r="I14" i="9" s="1"/>
  <c r="F13" i="9"/>
  <c r="I13" i="9" s="1"/>
  <c r="F62" i="9"/>
  <c r="I62" i="9" s="1"/>
  <c r="F61" i="9"/>
  <c r="I61" i="9" s="1"/>
  <c r="F60" i="9"/>
  <c r="I60" i="9" s="1"/>
  <c r="F59" i="9"/>
  <c r="I59" i="9" s="1"/>
  <c r="F58" i="9"/>
  <c r="I58" i="9" s="1"/>
  <c r="F57" i="9"/>
  <c r="I57" i="9" s="1"/>
  <c r="F56" i="9"/>
  <c r="I56" i="9" s="1"/>
  <c r="F55" i="9"/>
  <c r="I55" i="9" s="1"/>
  <c r="F54" i="9"/>
  <c r="I54" i="9" s="1"/>
  <c r="F53" i="9"/>
  <c r="I53" i="9" s="1"/>
  <c r="F52" i="9"/>
  <c r="I52" i="9" s="1"/>
  <c r="F51" i="9"/>
  <c r="I51" i="9" s="1"/>
  <c r="F50" i="9"/>
  <c r="I50" i="9" s="1"/>
  <c r="F49" i="9"/>
  <c r="I49" i="9" s="1"/>
  <c r="F48" i="9"/>
  <c r="I48" i="9" s="1"/>
  <c r="F47" i="9"/>
  <c r="I47" i="9" s="1"/>
  <c r="F46" i="9"/>
  <c r="I46" i="9" s="1"/>
  <c r="F45" i="9"/>
  <c r="I45" i="9" s="1"/>
  <c r="F44" i="9"/>
  <c r="I44" i="9" s="1"/>
  <c r="F43" i="9"/>
  <c r="I43" i="9" s="1"/>
  <c r="F42" i="9"/>
  <c r="I42" i="9" s="1"/>
  <c r="F40" i="9"/>
  <c r="I40" i="9" s="1"/>
  <c r="F39" i="9"/>
  <c r="I39" i="9" s="1"/>
  <c r="F38" i="9"/>
  <c r="I38" i="9" s="1"/>
  <c r="I63" i="9"/>
  <c r="I64" i="9"/>
  <c r="A67" i="9"/>
  <c r="A68" i="9" s="1"/>
  <c r="F67" i="9"/>
  <c r="I67" i="9" s="1"/>
  <c r="F68" i="9"/>
  <c r="I68" i="9" s="1"/>
  <c r="K6" i="9"/>
  <c r="K5" i="9" s="1"/>
  <c r="A71" i="9"/>
  <c r="F69" i="9" l="1"/>
  <c r="I69" i="9" s="1"/>
  <c r="F8" i="9"/>
  <c r="I8" i="9" s="1"/>
  <c r="F34" i="9"/>
  <c r="I34" i="9" s="1"/>
  <c r="F23" i="9"/>
  <c r="I23" i="9" s="1"/>
  <c r="F17" i="9"/>
  <c r="I17" i="9" s="1"/>
  <c r="F70" i="9" l="1"/>
  <c r="I70" i="9" s="1"/>
  <c r="F12" i="9" l="1"/>
  <c r="F9" i="9"/>
  <c r="I9" i="9" s="1"/>
  <c r="I12" i="9" l="1"/>
  <c r="F10" i="9"/>
  <c r="I10" i="9" s="1"/>
  <c r="K7" i="9"/>
  <c r="K4" i="9"/>
  <c r="A8" i="9"/>
  <c r="A69" i="9"/>
  <c r="A70" i="9" s="1"/>
  <c r="L6" i="9" l="1"/>
  <c r="F19" i="9" l="1"/>
  <c r="I19" i="9" s="1"/>
  <c r="F18" i="9"/>
  <c r="I18" i="9" s="1"/>
  <c r="F25" i="9"/>
  <c r="I25" i="9" s="1"/>
  <c r="F24" i="9"/>
  <c r="I24" i="9" s="1"/>
  <c r="F36" i="9"/>
  <c r="I36" i="9" s="1"/>
  <c r="F35" i="9"/>
  <c r="I35" i="9" s="1"/>
  <c r="M6" i="9"/>
  <c r="F26" i="9"/>
  <c r="I26" i="9" s="1"/>
  <c r="F37" i="9" l="1"/>
  <c r="I37" i="9" s="1"/>
  <c r="N6" i="9"/>
  <c r="F27" i="9" l="1"/>
  <c r="I27" i="9" s="1"/>
  <c r="O6" i="9"/>
  <c r="F28" i="9" l="1"/>
  <c r="I28"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F20" i="9" l="1"/>
  <c r="I20" i="9" l="1"/>
  <c r="F21" i="9"/>
  <c r="I21" i="9" l="1"/>
  <c r="F22" i="9"/>
  <c r="I22" i="9" s="1"/>
  <c r="A13" i="9"/>
  <c r="A14" i="9" s="1"/>
  <c r="A15" i="9" s="1"/>
  <c r="A16" i="9" s="1"/>
  <c r="A17" i="9" s="1"/>
  <c r="A18" i="9" s="1"/>
  <c r="A19" i="9" l="1"/>
  <c r="A20" i="9" s="1"/>
  <c r="A21" i="9" l="1"/>
  <c r="A22" i="9" s="1"/>
  <c r="A23" i="9" s="1"/>
  <c r="A24" i="9" s="1"/>
  <c r="A25" i="9" l="1"/>
  <c r="A26" i="9" l="1"/>
  <c r="A27" i="9" s="1"/>
  <c r="A28" i="9" s="1"/>
  <c r="A29" i="9" s="1"/>
  <c r="A30" i="9" s="1"/>
  <c r="A31" i="9" s="1"/>
  <c r="A32" i="9" s="1"/>
  <c r="A33" i="9" s="1"/>
  <c r="A34" i="9" s="1"/>
  <c r="A35" i="9" s="1"/>
  <c r="A36" i="9" s="1"/>
  <c r="A37" i="9" s="1"/>
  <c r="A38" i="9" s="1"/>
  <c r="A39" i="9" s="1"/>
  <c r="A40" i="9" s="1"/>
  <c r="A41" i="9" l="1"/>
  <c r="A42" i="9" s="1"/>
  <c r="A43" i="9" s="1"/>
  <c r="A44" i="9" s="1"/>
  <c r="A45" i="9" s="1"/>
  <c r="A46" i="9" s="1"/>
  <c r="A47" i="9" s="1"/>
  <c r="A48" i="9" s="1"/>
  <c r="A49" i="9" s="1"/>
  <c r="A50" i="9" s="1"/>
  <c r="A51" i="9" s="1"/>
  <c r="A52" i="9" s="1"/>
  <c r="A53" i="9" s="1"/>
  <c r="A54" i="9" s="1"/>
  <c r="A55" i="9" s="1"/>
  <c r="A56" i="9" s="1"/>
  <c r="A57" i="9" s="1"/>
  <c r="A58" i="9" s="1"/>
  <c r="A59" i="9" s="1"/>
  <c r="A60" i="9" s="1"/>
  <c r="A61" i="9" s="1"/>
  <c r="A6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rgb="FF000000"/>
            <rFont val="Tahoma"/>
            <family val="2"/>
          </rPr>
          <t>Task Description</t>
        </r>
        <r>
          <rPr>
            <sz val="9"/>
            <color rgb="FF000000"/>
            <rFont val="Tahoma"/>
            <family val="2"/>
          </rPr>
          <t xml:space="preserve">
</t>
        </r>
        <r>
          <rPr>
            <sz val="9"/>
            <color rgb="FF000000"/>
            <rFont val="Tahoma"/>
            <family val="2"/>
          </rPr>
          <t>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rgb="FF000000"/>
            <rFont val="Tahoma"/>
            <family val="2"/>
          </rPr>
          <t>End Date:</t>
        </r>
        <r>
          <rPr>
            <sz val="9"/>
            <color rgb="FF000000"/>
            <rFont val="Tahoma"/>
            <family val="2"/>
          </rPr>
          <t xml:space="preserve">
</t>
        </r>
        <r>
          <rPr>
            <sz val="9"/>
            <color rgb="FF000000"/>
            <rFont val="Tahoma"/>
            <family val="2"/>
          </rPr>
          <t>The End Date is calculated based on the Start Date and the Calendar Days columns.</t>
        </r>
      </text>
    </comment>
    <comment ref="G7" authorId="0" shapeId="0" xr:uid="{00000000-0006-0000-0000-000007000000}">
      <text>
        <r>
          <rPr>
            <b/>
            <sz val="9"/>
            <color rgb="FF000000"/>
            <rFont val="Tahoma"/>
            <family val="2"/>
          </rPr>
          <t>Duration (Calendar Days)</t>
        </r>
        <r>
          <rPr>
            <sz val="9"/>
            <color rgb="FF000000"/>
            <rFont val="Tahoma"/>
            <family val="2"/>
          </rPr>
          <t xml:space="preserve">
</t>
        </r>
        <r>
          <rPr>
            <sz val="9"/>
            <color rgb="FF000000"/>
            <rFont val="Tahoma"/>
            <family val="2"/>
          </rPr>
          <t xml:space="preserve">The duration is the number of calendar days for the given task. The duration is calculated as the </t>
        </r>
        <r>
          <rPr>
            <b/>
            <sz val="9"/>
            <color rgb="FF000000"/>
            <rFont val="Tahoma"/>
            <family val="2"/>
          </rPr>
          <t>End</t>
        </r>
        <r>
          <rPr>
            <sz val="9"/>
            <color rgb="FF000000"/>
            <rFont val="Tahoma"/>
            <family val="2"/>
          </rPr>
          <t xml:space="preserve"> Date minus the </t>
        </r>
        <r>
          <rPr>
            <b/>
            <sz val="9"/>
            <color rgb="FF000000"/>
            <rFont val="Tahoma"/>
            <family val="2"/>
          </rPr>
          <t>Start</t>
        </r>
        <r>
          <rPr>
            <sz val="9"/>
            <color rgb="FF000000"/>
            <rFont val="Tahoma"/>
            <family val="2"/>
          </rPr>
          <t xml:space="preserve"> Date plus 1 day, so that a task starting and ending on the same day has a duration of 1 day.
</t>
        </r>
        <r>
          <rPr>
            <b/>
            <sz val="9"/>
            <color rgb="FF000000"/>
            <rFont val="Tahoma"/>
            <family val="2"/>
          </rPr>
          <t>Note:</t>
        </r>
        <r>
          <rPr>
            <sz val="9"/>
            <color rgb="FF000000"/>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<sst xmlns="http://schemas.openxmlformats.org/spreadsheetml/2006/main" count="204" uniqueCount="189">
  <si>
    <t>WBS</t>
  </si>
  <si>
    <t>TEMPLATE ROWS</t>
  </si>
  <si>
    <t>Input Cell</t>
  </si>
  <si>
    <t>Label</t>
  </si>
  <si>
    <t>Getting Started Tips</t>
  </si>
  <si>
    <t>FAQs</t>
  </si>
  <si>
    <t>Q:</t>
  </si>
  <si>
    <t>Creating Task Dependencies</t>
  </si>
  <si>
    <t>[Task]</t>
  </si>
  <si>
    <t>[Name]</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</si>
  <si>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</si>
  <si>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</si>
  <si>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</si>
  <si>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</si>
  <si>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</si>
  <si>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</si>
  <si>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</si>
  <si>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</si>
  <si>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</si>
  <si>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</si>
  <si>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</si>
  <si>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</si>
  <si>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</si>
  <si>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</si>
  <si>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</si>
  <si>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</si>
  <si>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</si>
  <si>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</si>
  <si>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</si>
  <si>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</si>
  <si>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</si>
  <si>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</si>
  <si>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</si>
  <si>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</si>
  <si>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</si>
  <si>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</si>
  <si>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</si>
  <si>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</si>
  <si>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</si>
  <si>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</si>
  <si>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</si>
  <si>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</si>
  <si>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</si>
  <si>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</si>
  <si>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</si>
  <si>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</si>
  <si>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</si>
  <si>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</si>
  <si>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</si>
  <si>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</si>
  <si>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</si>
  <si>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</si>
  <si>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</si>
  <si>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</si>
  <si>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</si>
  <si>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</si>
  <si>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</si>
  <si>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</si>
  <si>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</si>
  <si>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</si>
  <si>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</si>
  <si>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</si>
  <si>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</si>
  <si>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</si>
  <si>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</si>
  <si>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</si>
  <si>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</si>
  <si>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</si>
  <si>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</si>
  <si>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</si>
  <si>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</si>
  <si>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</si>
  <si>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</si>
  <si>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</si>
  <si>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</si>
  <si>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</si>
  <si>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</si>
  <si>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</si>
  <si>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</si>
  <si>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</si>
  <si>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</si>
  <si>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</si>
  <si>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</si>
  <si>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</si>
  <si>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</si>
  <si>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</si>
  <si>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</si>
  <si>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</si>
  <si>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</si>
  <si>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</si>
  <si>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</si>
  <si>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</si>
  <si>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</si>
  <si>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</si>
  <si>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</si>
  <si>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</si>
  <si>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</si>
  <si>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</si>
  <si>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</si>
  <si>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</si>
  <si>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</si>
  <si>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</si>
  <si>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</si>
  <si>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</si>
  <si>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</si>
  <si>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</si>
  <si>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</si>
  <si>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</si>
  <si>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</si>
  <si>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</si>
  <si>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</si>
  <si>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</si>
  <si>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</si>
  <si>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</si>
  <si>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</si>
  <si>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</si>
  <si>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</si>
  <si>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</si>
  <si>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</si>
  <si>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</si>
  <si>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</si>
  <si>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</si>
  <si>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</si>
  <si>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</si>
  <si>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</si>
  <si>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</si>
  <si>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</si>
  <si>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</si>
  <si>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</si>
  <si>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</si>
  <si>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</si>
  <si>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</si>
  <si>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</si>
  <si>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</si>
  <si>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</si>
  <si>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</si>
  <si>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</si>
  <si>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</si>
  <si>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Caleb Flaim</t>
  </si>
  <si>
    <t xml:space="preserve">Concept development </t>
  </si>
  <si>
    <t>Background research</t>
  </si>
  <si>
    <t>Electronics design</t>
  </si>
  <si>
    <t>Electronics build</t>
  </si>
  <si>
    <t xml:space="preserve">VBD design </t>
  </si>
  <si>
    <t>VBD Build</t>
  </si>
  <si>
    <t>Float assembly</t>
  </si>
  <si>
    <t>Float testing and deployment</t>
  </si>
  <si>
    <t>Find and order parts</t>
  </si>
  <si>
    <t>Openfloat V1 Project Schedule</t>
  </si>
  <si>
    <t>Propose Ideas</t>
  </si>
  <si>
    <t>Develop general science questions</t>
  </si>
  <si>
    <t>Brainstorm general design of project</t>
  </si>
  <si>
    <t>Settle on idea</t>
  </si>
  <si>
    <t>Figure out variables to measure</t>
  </si>
  <si>
    <t>Determine sensors for measuring above variables</t>
  </si>
  <si>
    <t>Order parts</t>
  </si>
  <si>
    <t>How do floats work?</t>
  </si>
  <si>
    <t>Learn about ways to change a floats volume</t>
  </si>
  <si>
    <t>Determine best float coding structure</t>
  </si>
  <si>
    <t>Learn about state machines and how to code one</t>
  </si>
  <si>
    <t>General drifter programming</t>
  </si>
  <si>
    <t>General literature/youtube review for project tech components</t>
  </si>
  <si>
    <t>Determine preliminary wiring</t>
  </si>
  <si>
    <t>Write/find test code for sensors</t>
  </si>
  <si>
    <t>Read sensor/controler datasheets</t>
  </si>
  <si>
    <t>Build electronics prototype</t>
  </si>
  <si>
    <t>Test sensor functionality</t>
  </si>
  <si>
    <t>Test data telemetry and range</t>
  </si>
  <si>
    <t>Sanity check coding to verify functionality</t>
  </si>
  <si>
    <t>Read sensor values and write to SD card</t>
  </si>
  <si>
    <t>Send data files over Radio to "basestation" controller</t>
  </si>
  <si>
    <t>Simulate float profile sequence (If time)</t>
  </si>
  <si>
    <t>Test drifter in test tank</t>
  </si>
  <si>
    <t>Overnight test in water</t>
  </si>
  <si>
    <t>Brainstorm designs to talk to Trevor about</t>
  </si>
  <si>
    <t>Research moving gaskets and seals</t>
  </si>
  <si>
    <t>Begin building VBD system</t>
  </si>
  <si>
    <t>Hit snaggs</t>
  </si>
  <si>
    <t>Figure out snaggs</t>
  </si>
  <si>
    <t xml:space="preserve">Finish VBD </t>
  </si>
  <si>
    <t>Attach VBD to float</t>
  </si>
  <si>
    <t>Program VBD to integrate with existing drifter code</t>
  </si>
  <si>
    <t>Overnight tests in test tank</t>
  </si>
  <si>
    <t>Deployment</t>
  </si>
  <si>
    <t>Ensure float can, at a minimum, broadcast GPS position over radio</t>
  </si>
  <si>
    <t>Drifter testing and deployment</t>
  </si>
  <si>
    <t>Deply drifter with SSC</t>
  </si>
  <si>
    <t>Meet with Trevor to finalize design</t>
  </si>
  <si>
    <t>Verify sensing and buoyancy control systems work together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</si>
</sst>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4"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b/>
      <sz val="9"/>
      <color rgb="FF000000"/>
      <name val="Tahoma"/>
      <family val="2"/>
    </font>
    <font>
      <sz val="9"/>
      <color rgb="FF000000"/>
      <name val="Tahoma"/>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40">
    <xf numFmtId="0" fontId="0" fillId="0" borderId="0" xfId="0"/>
    <xf numFmtId="0" fontId="0" fillId="20" borderId="0" xfId="0" applyFill="1"/>
    <xf numFmtId="0" fontId="1" fillId="0" borderId="0" xfId="0" applyFont="1"/>
    <xf numFmtId="0" fontId="3" fillId="0" borderId="0" xfId="0" applyFont="1" applyAlignment="1">
      <alignment horizontal="right"/>
    </xf>
    <xf numFmtId="0" fontId="7" fillId="0" borderId="0" xfId="0" applyFont="1"/>
    <xf numFmtId="0" fontId="1" fillId="0" borderId="0" xfId="0" applyFont="1" applyAlignment="1">
      <alignment horizontal="left" wrapText="1" indent="1"/>
    </xf>
    <xf numFmtId="0" fontId="1" fillId="0" borderId="14" xfId="0" applyFont="1" applyBorder="1"/>
    <xf numFmtId="0" fontId="0" fillId="0" borderId="14" xfId="0" applyBorder="1"/>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3" fillId="0" borderId="0" xfId="0" applyFont="1" applyAlignment="1">
      <alignment wrapText="1"/>
    </xf>
    <xf numFmtId="0" fontId="10" fillId="0" borderId="0" xfId="0" applyFont="1" applyProtection="1">
      <protection locked="0"/>
    </xf>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Alignment="1">
      <alignment horizontal="left" vertical="center"/>
    </xf>
    <xf numFmtId="0" fontId="2" fillId="0" borderId="0" xfId="34" applyAlignment="1" applyProtection="1">
      <alignment horizontal="left"/>
    </xf>
    <xf numFmtId="0" fontId="0" fillId="0" borderId="0" xfId="0"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2" fillId="0" borderId="0" xfId="0" applyFont="1" applyAlignment="1">
      <alignment horizontal="left" vertical="center"/>
    </xf>
    <xf numFmtId="0" fontId="31" fillId="0" borderId="0" xfId="0" applyFont="1" applyAlignment="1">
      <alignment horizontal="left" vertical="center"/>
    </xf>
    <xf numFmtId="0" fontId="1" fillId="0" borderId="15" xfId="0" applyFont="1" applyBorder="1"/>
    <xf numFmtId="0" fontId="0" fillId="0" borderId="15" xfId="0" applyBorder="1"/>
    <xf numFmtId="0" fontId="29" fillId="0" borderId="0" xfId="0" applyFont="1" applyAlignment="1">
      <alignment horizontal="left" wrapText="1"/>
    </xf>
    <xf numFmtId="0" fontId="9" fillId="0" borderId="0" xfId="0" applyFont="1" applyAlignment="1" applyProtection="1">
      <alignment vertical="center"/>
      <protection locked="0"/>
    </xf>
    <xf numFmtId="0" fontId="43" fillId="0" borderId="0" xfId="0" applyFont="1"/>
    <xf numFmtId="0" fontId="44" fillId="0" borderId="0" xfId="0" applyFont="1" applyAlignment="1" applyProtection="1">
      <alignment vertical="center"/>
      <protection locked="0"/>
    </xf>
    <xf numFmtId="0" fontId="46" fillId="24" borderId="10" xfId="0" applyFont="1" applyFill="1" applyBorder="1" applyAlignment="1">
      <alignment horizontal="left" vertical="center"/>
    </xf>
    <xf numFmtId="0" fontId="46" fillId="24" borderId="10" xfId="0" applyFont="1" applyFill="1" applyBorder="1" applyAlignment="1">
      <alignment vertical="center"/>
    </xf>
    <xf numFmtId="0" fontId="42" fillId="24" borderId="10" xfId="0" applyFont="1" applyFill="1" applyBorder="1" applyAlignment="1">
      <alignment vertical="center"/>
    </xf>
    <xf numFmtId="0" fontId="42" fillId="24" borderId="10" xfId="0" applyFont="1" applyFill="1" applyBorder="1" applyAlignment="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lignment horizontal="center" vertical="center"/>
    </xf>
    <xf numFmtId="0" fontId="42" fillId="0" borderId="10" xfId="0" applyFont="1" applyBorder="1" applyAlignment="1">
      <alignment horizontal="left" vertical="center"/>
    </xf>
    <xf numFmtId="0" fontId="42" fillId="0" borderId="10" xfId="0" applyFont="1" applyBorder="1" applyAlignment="1">
      <alignment vertical="center"/>
    </xf>
    <xf numFmtId="1" fontId="47" fillId="26" borderId="12" xfId="0" applyNumberFormat="1" applyFont="1" applyFill="1" applyBorder="1" applyAlignment="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lignment horizontal="center" vertical="center"/>
    </xf>
    <xf numFmtId="0" fontId="48" fillId="0" borderId="10" xfId="0" applyFont="1" applyBorder="1" applyAlignment="1">
      <alignment vertical="center"/>
    </xf>
    <xf numFmtId="0" fontId="42" fillId="0" borderId="10" xfId="0" applyFont="1" applyBorder="1" applyAlignment="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Border="1" applyAlignment="1">
      <alignment horizontal="center" vertical="center"/>
    </xf>
    <xf numFmtId="0" fontId="42" fillId="0" borderId="0" xfId="0" applyFont="1" applyAlignment="1">
      <alignment vertical="center"/>
    </xf>
    <xf numFmtId="0" fontId="49" fillId="23" borderId="0" xfId="0" applyFont="1" applyFill="1" applyAlignment="1">
      <alignment vertical="center"/>
    </xf>
    <xf numFmtId="0" fontId="45" fillId="24" borderId="0" xfId="0" applyFont="1" applyFill="1" applyAlignment="1">
      <alignment vertical="center"/>
    </xf>
    <xf numFmtId="0" fontId="50" fillId="23" borderId="0" xfId="0" applyFont="1" applyFill="1" applyAlignment="1">
      <alignment vertical="center"/>
    </xf>
    <xf numFmtId="0" fontId="51" fillId="24" borderId="0" xfId="0" applyFont="1" applyFill="1" applyAlignment="1">
      <alignment vertical="center"/>
    </xf>
    <xf numFmtId="0" fontId="51" fillId="0" borderId="0" xfId="0" applyFont="1" applyAlignment="1">
      <alignment vertical="center"/>
    </xf>
    <xf numFmtId="0" fontId="47" fillId="23" borderId="0" xfId="0" applyFont="1" applyFill="1" applyAlignment="1">
      <alignment vertical="center"/>
    </xf>
    <xf numFmtId="0" fontId="42" fillId="24" borderId="0" xfId="0" applyFont="1" applyFill="1" applyAlignment="1">
      <alignment vertical="center"/>
    </xf>
    <xf numFmtId="0" fontId="47" fillId="22" borderId="11" xfId="0" applyFont="1" applyFill="1" applyBorder="1" applyAlignment="1">
      <alignment vertical="center"/>
    </xf>
    <xf numFmtId="0" fontId="47" fillId="0" borderId="12" xfId="0" quotePrefix="1" applyFont="1" applyBorder="1" applyAlignment="1">
      <alignment horizontal="center" vertical="center"/>
    </xf>
    <xf numFmtId="0" fontId="47" fillId="0" borderId="12" xfId="0" applyFont="1" applyBorder="1" applyAlignment="1">
      <alignment vertical="center"/>
    </xf>
    <xf numFmtId="0" fontId="47" fillId="0" borderId="12" xfId="0" applyFont="1" applyBorder="1" applyAlignment="1">
      <alignment horizontal="left" vertical="center"/>
    </xf>
    <xf numFmtId="166" fontId="3" fillId="0" borderId="13" xfId="0" applyNumberFormat="1" applyFont="1" applyBorder="1" applyAlignment="1">
      <alignment horizontal="center" vertical="center" shrinkToFit="1"/>
    </xf>
    <xf numFmtId="0" fontId="46" fillId="24" borderId="16" xfId="0" applyFont="1" applyFill="1" applyBorder="1" applyAlignment="1">
      <alignment horizontal="left" vertical="center"/>
    </xf>
    <xf numFmtId="0" fontId="46" fillId="24" borderId="16" xfId="0" applyFont="1" applyFill="1" applyBorder="1" applyAlignment="1">
      <alignment vertical="center"/>
    </xf>
    <xf numFmtId="0" fontId="42" fillId="24" borderId="16" xfId="0" applyFont="1" applyFill="1" applyBorder="1" applyAlignment="1">
      <alignment vertical="center"/>
    </xf>
    <xf numFmtId="0" fontId="42" fillId="24" borderId="16" xfId="0" applyFont="1" applyFill="1" applyBorder="1" applyAlignment="1">
      <alignment horizontal="center" vertical="center"/>
    </xf>
    <xf numFmtId="165" fontId="42" fillId="24" borderId="16" xfId="0" applyNumberFormat="1" applyFont="1" applyFill="1" applyBorder="1" applyAlignment="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lignment horizontal="center" vertical="center"/>
    </xf>
    <xf numFmtId="166" fontId="3" fillId="0" borderId="18" xfId="0" applyNumberFormat="1" applyFont="1" applyBorder="1" applyAlignment="1">
      <alignment horizontal="center" vertical="center" shrinkToFit="1"/>
    </xf>
    <xf numFmtId="166" fontId="3" fillId="0" borderId="19" xfId="0" applyNumberFormat="1" applyFont="1" applyBorder="1" applyAlignment="1">
      <alignment horizontal="center" vertical="center" shrinkToFit="1"/>
    </xf>
    <xf numFmtId="1" fontId="53" fillId="24" borderId="16" xfId="0" applyNumberFormat="1" applyFont="1" applyFill="1" applyBorder="1" applyAlignment="1">
      <alignment horizontal="center" vertical="center"/>
    </xf>
    <xf numFmtId="1" fontId="54" fillId="0" borderId="12" xfId="0" applyNumberFormat="1" applyFont="1" applyBorder="1" applyAlignment="1">
      <alignment horizontal="center" vertical="center"/>
    </xf>
    <xf numFmtId="1" fontId="53" fillId="24" borderId="10" xfId="0" applyNumberFormat="1" applyFont="1" applyFill="1" applyBorder="1" applyAlignment="1">
      <alignment horizontal="center" vertical="center"/>
    </xf>
    <xf numFmtId="1" fontId="53" fillId="0" borderId="10" xfId="0" applyNumberFormat="1" applyFont="1" applyBorder="1" applyAlignment="1">
      <alignment horizontal="center" vertical="center"/>
    </xf>
    <xf numFmtId="0" fontId="53" fillId="24" borderId="0" xfId="0" applyFont="1" applyFill="1" applyAlignment="1">
      <alignment vertical="center"/>
    </xf>
    <xf numFmtId="165" fontId="47" fillId="25" borderId="12" xfId="0" applyNumberFormat="1" applyFont="1" applyFill="1" applyBorder="1" applyAlignment="1">
      <alignment horizontal="center" vertical="center"/>
    </xf>
    <xf numFmtId="165" fontId="47" fillId="0" borderId="12" xfId="0" applyNumberFormat="1" applyFont="1" applyBorder="1" applyAlignment="1">
      <alignment horizontal="center" vertical="center"/>
    </xf>
    <xf numFmtId="165" fontId="42" fillId="24" borderId="10" xfId="0" applyNumberFormat="1" applyFont="1" applyFill="1" applyBorder="1" applyAlignment="1">
      <alignment horizontal="center" vertical="center"/>
    </xf>
    <xf numFmtId="0" fontId="48" fillId="0" borderId="10" xfId="0" applyFont="1" applyBorder="1" applyAlignment="1">
      <alignment horizontal="center" vertical="center"/>
    </xf>
    <xf numFmtId="0" fontId="50" fillId="23" borderId="0" xfId="0" applyFont="1" applyFill="1" applyAlignment="1">
      <alignment horizontal="center" vertical="center"/>
    </xf>
    <xf numFmtId="0" fontId="42" fillId="24" borderId="0" xfId="0" applyFont="1" applyFill="1" applyAlignment="1">
      <alignment horizontal="center" vertical="center"/>
    </xf>
    <xf numFmtId="0" fontId="42" fillId="24" borderId="16" xfId="0" applyFont="1" applyFill="1" applyBorder="1" applyAlignment="1">
      <alignment horizontal="left" vertical="center"/>
    </xf>
    <xf numFmtId="9" fontId="42" fillId="0" borderId="10" xfId="0" applyNumberFormat="1" applyFont="1" applyBorder="1" applyAlignment="1">
      <alignment horizontal="left" vertical="center"/>
    </xf>
    <xf numFmtId="0" fontId="42" fillId="24" borderId="10" xfId="0" applyFont="1" applyFill="1" applyBorder="1" applyAlignment="1">
      <alignment horizontal="left" vertical="center"/>
    </xf>
    <xf numFmtId="0" fontId="55" fillId="0" borderId="0" xfId="0" applyFont="1"/>
    <xf numFmtId="0" fontId="55" fillId="0" borderId="0" xfId="0" applyFont="1" applyAlignment="1">
      <alignment horizontal="right" vertical="center"/>
    </xf>
    <xf numFmtId="165" fontId="42" fillId="24" borderId="16" xfId="0" applyNumberFormat="1" applyFont="1" applyFill="1" applyBorder="1" applyAlignment="1">
      <alignment horizontal="center" vertical="center"/>
    </xf>
    <xf numFmtId="0" fontId="56" fillId="0" borderId="20" xfId="0" applyFont="1" applyBorder="1" applyAlignment="1">
      <alignment horizontal="left" vertical="center"/>
    </xf>
    <xf numFmtId="0" fontId="56" fillId="0" borderId="20" xfId="0" applyFont="1" applyBorder="1" applyAlignment="1">
      <alignment horizontal="center" vertical="center" wrapText="1"/>
    </xf>
    <xf numFmtId="0" fontId="57" fillId="0" borderId="20" xfId="0" applyFont="1" applyBorder="1" applyAlignment="1">
      <alignment horizontal="center" vertical="center" wrapText="1"/>
    </xf>
    <xf numFmtId="0" fontId="56" fillId="0" borderId="20" xfId="0" applyFont="1" applyBorder="1" applyAlignment="1">
      <alignment horizontal="center" vertical="center"/>
    </xf>
    <xf numFmtId="0" fontId="42" fillId="0" borderId="21" xfId="0" applyFont="1" applyBorder="1" applyAlignment="1">
      <alignment horizontal="center" vertical="center" shrinkToFit="1"/>
    </xf>
    <xf numFmtId="0" fontId="42" fillId="0" borderId="22" xfId="0" applyFont="1" applyBorder="1" applyAlignment="1">
      <alignment horizontal="center" vertical="center" shrinkToFit="1"/>
    </xf>
    <xf numFmtId="0" fontId="42" fillId="0" borderId="23" xfId="0" applyFont="1" applyBorder="1" applyAlignment="1">
      <alignment horizontal="center" vertical="center" shrinkToFit="1"/>
    </xf>
    <xf numFmtId="0" fontId="58" fillId="0" borderId="0" xfId="0" applyFont="1" applyAlignment="1" applyProtection="1">
      <alignment vertical="center"/>
      <protection locked="0"/>
    </xf>
    <xf numFmtId="0" fontId="42" fillId="0" borderId="10" xfId="0" applyFont="1" applyBorder="1" applyAlignment="1">
      <alignment vertical="center" wrapText="1"/>
    </xf>
    <xf numFmtId="0" fontId="47" fillId="0" borderId="12" xfId="0" applyFont="1" applyBorder="1" applyAlignment="1">
      <alignment horizontal="center" vertical="center"/>
    </xf>
    <xf numFmtId="0" fontId="45" fillId="0" borderId="24" xfId="0" applyFont="1" applyBorder="1" applyAlignment="1" applyProtection="1">
      <alignment horizontal="center" vertical="center"/>
      <protection locked="0"/>
    </xf>
    <xf numFmtId="0" fontId="46" fillId="0" borderId="10" xfId="0" applyFont="1" applyBorder="1" applyAlignment="1">
      <alignment horizontal="left" vertical="center"/>
    </xf>
    <xf numFmtId="0" fontId="59" fillId="22" borderId="11" xfId="0" applyFont="1" applyFill="1" applyBorder="1" applyAlignment="1">
      <alignment vertical="center"/>
    </xf>
    <xf numFmtId="0" fontId="1" fillId="0" borderId="0" xfId="0" applyFont="1" applyAlignment="1">
      <alignment horizontal="right" vertical="center"/>
    </xf>
    <xf numFmtId="0" fontId="62" fillId="0" borderId="0" xfId="0" applyFo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4" fillId="0" borderId="0" xfId="0" applyFont="1" applyAlignment="1">
      <alignment vertical="center"/>
    </xf>
    <xf numFmtId="0" fontId="64" fillId="0" borderId="0" xfId="0" applyFont="1"/>
    <xf numFmtId="0" fontId="65" fillId="0" borderId="0" xfId="0" applyFont="1" applyAlignment="1">
      <alignment vertical="center" wrapText="1"/>
    </xf>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Alignment="1">
      <alignment horizontal="left" vertical="center" wrapText="1"/>
    </xf>
    <xf numFmtId="0" fontId="69" fillId="0" borderId="0" xfId="0" applyFont="1" applyAlignment="1">
      <alignment horizontal="right"/>
    </xf>
    <xf numFmtId="0" fontId="70" fillId="0" borderId="0" xfId="0" applyFont="1" applyAlignment="1">
      <alignment vertical="center" wrapText="1"/>
    </xf>
    <xf numFmtId="0" fontId="63" fillId="0" borderId="0" xfId="0" quotePrefix="1" applyFont="1" applyAlignment="1">
      <alignment wrapText="1"/>
    </xf>
    <xf numFmtId="0" fontId="70" fillId="0" borderId="0" xfId="0" applyFont="1"/>
    <xf numFmtId="0" fontId="11" fillId="0" borderId="0" xfId="0" applyFont="1" applyProtection="1">
      <protection locked="0"/>
    </xf>
    <xf numFmtId="0" fontId="69" fillId="0" borderId="0" xfId="0" applyFont="1"/>
    <xf numFmtId="0" fontId="2" fillId="0" borderId="0" xfId="34" applyNumberFormat="1" applyFill="1" applyBorder="1" applyAlignment="1" applyProtection="1"/>
    <xf numFmtId="0" fontId="60" fillId="0" borderId="0" xfId="34" applyFont="1" applyBorder="1" applyAlignment="1" applyProtection="1">
      <alignment horizontal="left" vertical="center"/>
    </xf>
    <xf numFmtId="164" fontId="45" fillId="0" borderId="17" xfId="0" applyNumberFormat="1" applyFont="1" applyBorder="1" applyAlignment="1" applyProtection="1">
      <alignment horizontal="center" vertical="center" shrinkToFit="1"/>
      <protection locked="0"/>
    </xf>
    <xf numFmtId="0" fontId="52" fillId="0" borderId="18" xfId="0" applyFont="1" applyBorder="1" applyAlignment="1">
      <alignment horizontal="center" vertical="center"/>
    </xf>
    <xf numFmtId="0" fontId="52" fillId="0" borderId="13" xfId="0" applyFont="1" applyBorder="1" applyAlignment="1">
      <alignment horizontal="center" vertical="center"/>
    </xf>
    <xf numFmtId="0" fontId="52" fillId="0" borderId="19" xfId="0" applyFont="1" applyBorder="1" applyAlignment="1">
      <alignment horizontal="center" vertical="center"/>
    </xf>
    <xf numFmtId="164" fontId="45" fillId="0" borderId="24" xfId="0" applyNumberFormat="1" applyFont="1" applyBorder="1" applyAlignment="1" applyProtection="1">
      <alignment horizontal="center" vertical="center" shrinkToFit="1"/>
      <protection locked="0"/>
    </xf>
    <xf numFmtId="167" fontId="45" fillId="0" borderId="18" xfId="0" applyNumberFormat="1" applyFont="1" applyBorder="1" applyAlignment="1">
      <alignment horizontal="center" vertical="center"/>
    </xf>
    <xf numFmtId="167" fontId="45" fillId="0" borderId="13" xfId="0" applyNumberFormat="1" applyFont="1" applyBorder="1" applyAlignment="1">
      <alignment horizontal="center" vertical="center"/>
    </xf>
    <xf numFmtId="167" fontId="45" fillId="0" borderId="19" xfId="0" applyNumberFormat="1" applyFont="1" applyBorder="1" applyAlignment="1">
      <alignment horizontal="center" vertical="center"/>
    </xf>
    <xf numFmtId="0" fontId="62" fillId="0" borderId="0" xfId="0" applyFont="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val="4"/>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9</xdr:row>
      <xdr:rowOff>309033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101600</xdr:colOff>
          <xdr:row>1</xdr:row>
          <xdr:rowOff>127000</xdr:rowOff>
        </xdr:from>
        <xdr:to>
          <xdr:col>27</xdr:col>
          <xdr:colOff>101600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71"/>
  <sheetViews>
    <sheetView showGridLines="0" tabSelected="1" zoomScale="200" zoomScaleNormal="100" workbookViewId="0">
      <pane ySplit="7" topLeftCell="A8" activePane="bottomLeft" state="frozen"/>
      <selection pane="bottomLeft" activeCell="E63" sqref="E63"/>
    </sheetView>
  </sheetViews>
  <sheetFormatPr baseColWidth="10" defaultColWidth="9.1640625" defaultRowHeight="13" x14ac:dyDescent="0.15"/>
  <cols>
    <col min="1" max="1" width="6.83203125" customWidth="1"/>
    <col min="2" max="2" width="19" customWidth="1"/>
    <col min="3" max="3" width="7.6640625" customWidth="1"/>
    <col min="4" max="4" width="6.83203125" hidden="1" customWidth="1"/>
    <col min="5" max="6" width="12" customWidth="1"/>
    <col min="7" max="7" width="6" customWidth="1"/>
    <col min="8" max="8" width="6.6640625" customWidth="1"/>
    <col min="9" max="9" width="6.5" customWidth="1"/>
    <col min="10" max="10" width="1.83203125" customWidth="1"/>
    <col min="11" max="66" width="2.5" customWidth="1"/>
  </cols>
  <sheetData>
    <row r="1" spans="1:66" ht="30" customHeight="1" x14ac:dyDescent="0.15">
      <c r="A1" s="97" t="s">
        <v>148</v>
      </c>
      <c r="B1" s="30"/>
      <c r="C1" s="30"/>
      <c r="D1" s="30"/>
      <c r="E1" s="30"/>
      <c r="F1" s="30"/>
      <c r="I1" s="103"/>
      <c r="K1" s="130" t="s">
        <v>79</v>
      </c>
      <c r="L1" s="130"/>
      <c r="M1" s="130"/>
      <c r="N1" s="130"/>
      <c r="O1" s="130"/>
      <c r="P1" s="130"/>
      <c r="Q1" s="130"/>
      <c r="R1" s="130"/>
      <c r="S1" s="130"/>
      <c r="T1" s="130"/>
      <c r="U1" s="130"/>
      <c r="V1" s="130"/>
      <c r="W1" s="130"/>
      <c r="X1" s="130"/>
      <c r="Y1" s="130"/>
      <c r="Z1" s="130"/>
      <c r="AA1" s="130"/>
      <c r="AB1" s="130"/>
      <c r="AC1" s="130"/>
      <c r="AD1" s="130"/>
      <c r="AE1" s="130"/>
    </row>
    <row r="2" spans="1:66" ht="18" customHeight="1" x14ac:dyDescent="0.15">
      <c r="A2" s="32"/>
      <c r="B2" s="12"/>
      <c r="C2" s="12"/>
      <c r="D2" s="20"/>
      <c r="E2" s="127"/>
      <c r="F2" s="127"/>
      <c r="H2" s="1"/>
    </row>
    <row r="3" spans="1:66" ht="14" x14ac:dyDescent="0.15">
      <c r="A3" s="32"/>
      <c r="B3" s="2"/>
      <c r="H3" s="1"/>
      <c r="K3" s="18"/>
      <c r="L3" s="18"/>
      <c r="M3" s="18"/>
      <c r="N3" s="18"/>
      <c r="O3" s="18"/>
      <c r="P3" s="18"/>
      <c r="Q3" s="18"/>
      <c r="R3" s="18"/>
      <c r="S3" s="18"/>
      <c r="T3" s="18"/>
      <c r="U3" s="18"/>
      <c r="V3" s="18"/>
      <c r="W3" s="18"/>
      <c r="X3" s="18"/>
      <c r="Y3" s="18"/>
      <c r="Z3" s="18"/>
      <c r="AA3" s="18"/>
    </row>
    <row r="4" spans="1:66" ht="17.25" customHeight="1" x14ac:dyDescent="0.15">
      <c r="A4" s="87"/>
      <c r="B4" s="88" t="s">
        <v>76</v>
      </c>
      <c r="C4" s="135">
        <v>45196</v>
      </c>
      <c r="D4" s="135"/>
      <c r="E4" s="135"/>
      <c r="F4" s="87"/>
      <c r="G4" s="88" t="s">
        <v>75</v>
      </c>
      <c r="H4" s="100">
        <v>4</v>
      </c>
      <c r="I4" s="2"/>
      <c r="J4" s="31"/>
      <c r="K4" s="132" t="str">
        <f>"Week "&amp;(K6-($C$4-WEEKDAY($C$4,1)+2))/7+1</f>
        <v>Week 4</v>
      </c>
      <c r="L4" s="133"/>
      <c r="M4" s="133"/>
      <c r="N4" s="133"/>
      <c r="O4" s="133"/>
      <c r="P4" s="133"/>
      <c r="Q4" s="134"/>
      <c r="R4" s="132" t="str">
        <f>"Week "&amp;(R6-($C$4-WEEKDAY($C$4,1)+2))/7+1</f>
        <v>Week 5</v>
      </c>
      <c r="S4" s="133"/>
      <c r="T4" s="133"/>
      <c r="U4" s="133"/>
      <c r="V4" s="133"/>
      <c r="W4" s="133"/>
      <c r="X4" s="134"/>
      <c r="Y4" s="132" t="str">
        <f>"Week "&amp;(Y6-($C$4-WEEKDAY($C$4,1)+2))/7+1</f>
        <v>Week 6</v>
      </c>
      <c r="Z4" s="133"/>
      <c r="AA4" s="133"/>
      <c r="AB4" s="133"/>
      <c r="AC4" s="133"/>
      <c r="AD4" s="133"/>
      <c r="AE4" s="134"/>
      <c r="AF4" s="132" t="str">
        <f>"Week "&amp;(AF6-($C$4-WEEKDAY($C$4,1)+2))/7+1</f>
        <v>Week 7</v>
      </c>
      <c r="AG4" s="133"/>
      <c r="AH4" s="133"/>
      <c r="AI4" s="133"/>
      <c r="AJ4" s="133"/>
      <c r="AK4" s="133"/>
      <c r="AL4" s="134"/>
      <c r="AM4" s="132" t="str">
        <f>"Week "&amp;(AM6-($C$4-WEEKDAY($C$4,1)+2))/7+1</f>
        <v>Week 8</v>
      </c>
      <c r="AN4" s="133"/>
      <c r="AO4" s="133"/>
      <c r="AP4" s="133"/>
      <c r="AQ4" s="133"/>
      <c r="AR4" s="133"/>
      <c r="AS4" s="134"/>
      <c r="AT4" s="132" t="str">
        <f>"Week "&amp;(AT6-($C$4-WEEKDAY($C$4,1)+2))/7+1</f>
        <v>Week 9</v>
      </c>
      <c r="AU4" s="133"/>
      <c r="AV4" s="133"/>
      <c r="AW4" s="133"/>
      <c r="AX4" s="133"/>
      <c r="AY4" s="133"/>
      <c r="AZ4" s="134"/>
      <c r="BA4" s="132" t="str">
        <f>"Week "&amp;(BA6-($C$4-WEEKDAY($C$4,1)+2))/7+1</f>
        <v>Week 10</v>
      </c>
      <c r="BB4" s="133"/>
      <c r="BC4" s="133"/>
      <c r="BD4" s="133"/>
      <c r="BE4" s="133"/>
      <c r="BF4" s="133"/>
      <c r="BG4" s="134"/>
      <c r="BH4" s="132" t="str">
        <f>"Week "&amp;(BH6-($C$4-WEEKDAY($C$4,1)+2))/7+1</f>
        <v>Week 11</v>
      </c>
      <c r="BI4" s="133"/>
      <c r="BJ4" s="133"/>
      <c r="BK4" s="133"/>
      <c r="BL4" s="133"/>
      <c r="BM4" s="133"/>
      <c r="BN4" s="134"/>
    </row>
    <row r="5" spans="1:66" ht="17.25" customHeight="1" x14ac:dyDescent="0.15">
      <c r="A5" s="87"/>
      <c r="B5" s="88" t="s">
        <v>77</v>
      </c>
      <c r="C5" s="131" t="s">
        <v>138</v>
      </c>
      <c r="D5" s="131"/>
      <c r="E5" s="131"/>
      <c r="F5" s="87"/>
      <c r="G5" s="87"/>
      <c r="H5" s="87"/>
      <c r="I5" s="87"/>
      <c r="J5" s="31"/>
      <c r="K5" s="136">
        <f>K6</f>
        <v>45215</v>
      </c>
      <c r="L5" s="137"/>
      <c r="M5" s="137"/>
      <c r="N5" s="137"/>
      <c r="O5" s="137"/>
      <c r="P5" s="137"/>
      <c r="Q5" s="138"/>
      <c r="R5" s="136">
        <f>R6</f>
        <v>45222</v>
      </c>
      <c r="S5" s="137"/>
      <c r="T5" s="137"/>
      <c r="U5" s="137"/>
      <c r="V5" s="137"/>
      <c r="W5" s="137"/>
      <c r="X5" s="138"/>
      <c r="Y5" s="136">
        <f>Y6</f>
        <v>45229</v>
      </c>
      <c r="Z5" s="137"/>
      <c r="AA5" s="137"/>
      <c r="AB5" s="137"/>
      <c r="AC5" s="137"/>
      <c r="AD5" s="137"/>
      <c r="AE5" s="138"/>
      <c r="AF5" s="136">
        <f>AF6</f>
        <v>45236</v>
      </c>
      <c r="AG5" s="137"/>
      <c r="AH5" s="137"/>
      <c r="AI5" s="137"/>
      <c r="AJ5" s="137"/>
      <c r="AK5" s="137"/>
      <c r="AL5" s="138"/>
      <c r="AM5" s="136">
        <f>AM6</f>
        <v>45243</v>
      </c>
      <c r="AN5" s="137"/>
      <c r="AO5" s="137"/>
      <c r="AP5" s="137"/>
      <c r="AQ5" s="137"/>
      <c r="AR5" s="137"/>
      <c r="AS5" s="138"/>
      <c r="AT5" s="136">
        <f>AT6</f>
        <v>45250</v>
      </c>
      <c r="AU5" s="137"/>
      <c r="AV5" s="137"/>
      <c r="AW5" s="137"/>
      <c r="AX5" s="137"/>
      <c r="AY5" s="137"/>
      <c r="AZ5" s="138"/>
      <c r="BA5" s="136">
        <f>BA6</f>
        <v>45257</v>
      </c>
      <c r="BB5" s="137"/>
      <c r="BC5" s="137"/>
      <c r="BD5" s="137"/>
      <c r="BE5" s="137"/>
      <c r="BF5" s="137"/>
      <c r="BG5" s="138"/>
      <c r="BH5" s="136">
        <f>BH6</f>
        <v>45264</v>
      </c>
      <c r="BI5" s="137"/>
      <c r="BJ5" s="137"/>
      <c r="BK5" s="137"/>
      <c r="BL5" s="137"/>
      <c r="BM5" s="137"/>
      <c r="BN5" s="138"/>
    </row>
    <row r="6" spans="1:66" x14ac:dyDescent="0.15">
      <c r="A6" s="31"/>
      <c r="B6" s="31"/>
      <c r="C6" s="31"/>
      <c r="D6" s="31"/>
      <c r="E6" s="31"/>
      <c r="F6" s="31"/>
      <c r="G6" s="31"/>
      <c r="H6" s="31"/>
      <c r="I6" s="31"/>
      <c r="J6" s="31"/>
      <c r="K6" s="71">
        <f>C4-WEEKDAY(C4,1)+2+7*(H4-1)</f>
        <v>45215</v>
      </c>
      <c r="L6" s="62">
        <f t="shared" ref="L6:AQ6" si="0">K6+1</f>
        <v>45216</v>
      </c>
      <c r="M6" s="62">
        <f t="shared" si="0"/>
        <v>45217</v>
      </c>
      <c r="N6" s="62">
        <f t="shared" si="0"/>
        <v>45218</v>
      </c>
      <c r="O6" s="62">
        <f t="shared" si="0"/>
        <v>45219</v>
      </c>
      <c r="P6" s="62">
        <f t="shared" si="0"/>
        <v>45220</v>
      </c>
      <c r="Q6" s="72">
        <f t="shared" si="0"/>
        <v>45221</v>
      </c>
      <c r="R6" s="71">
        <f t="shared" si="0"/>
        <v>45222</v>
      </c>
      <c r="S6" s="62">
        <f t="shared" si="0"/>
        <v>45223</v>
      </c>
      <c r="T6" s="62">
        <f t="shared" si="0"/>
        <v>45224</v>
      </c>
      <c r="U6" s="62">
        <f t="shared" si="0"/>
        <v>45225</v>
      </c>
      <c r="V6" s="62">
        <f t="shared" si="0"/>
        <v>45226</v>
      </c>
      <c r="W6" s="62">
        <f t="shared" si="0"/>
        <v>45227</v>
      </c>
      <c r="X6" s="72">
        <f t="shared" si="0"/>
        <v>45228</v>
      </c>
      <c r="Y6" s="71">
        <f t="shared" si="0"/>
        <v>45229</v>
      </c>
      <c r="Z6" s="62">
        <f t="shared" si="0"/>
        <v>45230</v>
      </c>
      <c r="AA6" s="62">
        <f t="shared" si="0"/>
        <v>45231</v>
      </c>
      <c r="AB6" s="62">
        <f t="shared" si="0"/>
        <v>45232</v>
      </c>
      <c r="AC6" s="62">
        <f t="shared" si="0"/>
        <v>45233</v>
      </c>
      <c r="AD6" s="62">
        <f t="shared" si="0"/>
        <v>45234</v>
      </c>
      <c r="AE6" s="72">
        <f t="shared" si="0"/>
        <v>45235</v>
      </c>
      <c r="AF6" s="71">
        <f t="shared" si="0"/>
        <v>45236</v>
      </c>
      <c r="AG6" s="62">
        <f t="shared" si="0"/>
        <v>45237</v>
      </c>
      <c r="AH6" s="62">
        <f t="shared" si="0"/>
        <v>45238</v>
      </c>
      <c r="AI6" s="62">
        <f t="shared" si="0"/>
        <v>45239</v>
      </c>
      <c r="AJ6" s="62">
        <f t="shared" si="0"/>
        <v>45240</v>
      </c>
      <c r="AK6" s="62">
        <f t="shared" si="0"/>
        <v>45241</v>
      </c>
      <c r="AL6" s="72">
        <f t="shared" si="0"/>
        <v>45242</v>
      </c>
      <c r="AM6" s="71">
        <f t="shared" si="0"/>
        <v>45243</v>
      </c>
      <c r="AN6" s="62">
        <f t="shared" si="0"/>
        <v>45244</v>
      </c>
      <c r="AO6" s="62">
        <f t="shared" si="0"/>
        <v>45245</v>
      </c>
      <c r="AP6" s="62">
        <f t="shared" si="0"/>
        <v>45246</v>
      </c>
      <c r="AQ6" s="62">
        <f t="shared" si="0"/>
        <v>45247</v>
      </c>
      <c r="AR6" s="62">
        <f t="shared" ref="AR6:BN6" si="1">AQ6+1</f>
        <v>45248</v>
      </c>
      <c r="AS6" s="72">
        <f t="shared" si="1"/>
        <v>45249</v>
      </c>
      <c r="AT6" s="71">
        <f t="shared" si="1"/>
        <v>45250</v>
      </c>
      <c r="AU6" s="62">
        <f t="shared" si="1"/>
        <v>45251</v>
      </c>
      <c r="AV6" s="62">
        <f t="shared" si="1"/>
        <v>45252</v>
      </c>
      <c r="AW6" s="62">
        <f t="shared" si="1"/>
        <v>45253</v>
      </c>
      <c r="AX6" s="62">
        <f t="shared" si="1"/>
        <v>45254</v>
      </c>
      <c r="AY6" s="62">
        <f t="shared" si="1"/>
        <v>45255</v>
      </c>
      <c r="AZ6" s="72">
        <f t="shared" si="1"/>
        <v>45256</v>
      </c>
      <c r="BA6" s="71">
        <f t="shared" si="1"/>
        <v>45257</v>
      </c>
      <c r="BB6" s="62">
        <f t="shared" si="1"/>
        <v>45258</v>
      </c>
      <c r="BC6" s="62">
        <f t="shared" si="1"/>
        <v>45259</v>
      </c>
      <c r="BD6" s="62">
        <f t="shared" si="1"/>
        <v>45260</v>
      </c>
      <c r="BE6" s="62">
        <f t="shared" si="1"/>
        <v>45261</v>
      </c>
      <c r="BF6" s="62">
        <f t="shared" si="1"/>
        <v>45262</v>
      </c>
      <c r="BG6" s="72">
        <f t="shared" si="1"/>
        <v>45263</v>
      </c>
      <c r="BH6" s="71">
        <f t="shared" si="1"/>
        <v>45264</v>
      </c>
      <c r="BI6" s="62">
        <f t="shared" si="1"/>
        <v>45265</v>
      </c>
      <c r="BJ6" s="62">
        <f t="shared" si="1"/>
        <v>45266</v>
      </c>
      <c r="BK6" s="62">
        <f t="shared" si="1"/>
        <v>45267</v>
      </c>
      <c r="BL6" s="62">
        <f t="shared" si="1"/>
        <v>45268</v>
      </c>
      <c r="BM6" s="62">
        <f t="shared" si="1"/>
        <v>45269</v>
      </c>
      <c r="BN6" s="72">
        <f t="shared" si="1"/>
        <v>45270</v>
      </c>
    </row>
    <row r="7" spans="1:66" s="2" customFormat="1" ht="27" thickBot="1" x14ac:dyDescent="0.2">
      <c r="A7" s="90" t="s">
        <v>0</v>
      </c>
      <c r="B7" s="90" t="s">
        <v>67</v>
      </c>
      <c r="C7" s="91" t="s">
        <v>68</v>
      </c>
      <c r="D7" s="92" t="s">
        <v>74</v>
      </c>
      <c r="E7" s="93" t="s">
        <v>69</v>
      </c>
      <c r="F7" s="93" t="s">
        <v>70</v>
      </c>
      <c r="G7" s="91" t="s">
        <v>71</v>
      </c>
      <c r="H7" s="91" t="s">
        <v>72</v>
      </c>
      <c r="I7" s="91" t="s">
        <v>73</v>
      </c>
      <c r="J7" s="91"/>
      <c r="K7" s="94" t="str">
        <f t="shared" ref="K7:AP7" si="2">CHOOSE(WEEKDAY(K6,1),"S","M","T","W","T","F","S")</f>
        <v>M</v>
      </c>
      <c r="L7" s="95" t="str">
        <f t="shared" si="2"/>
        <v>T</v>
      </c>
      <c r="M7" s="95" t="str">
        <f t="shared" si="2"/>
        <v>W</v>
      </c>
      <c r="N7" s="95" t="str">
        <f t="shared" si="2"/>
        <v>T</v>
      </c>
      <c r="O7" s="95" t="str">
        <f t="shared" si="2"/>
        <v>F</v>
      </c>
      <c r="P7" s="95" t="str">
        <f t="shared" si="2"/>
        <v>S</v>
      </c>
      <c r="Q7" s="96" t="str">
        <f t="shared" si="2"/>
        <v>S</v>
      </c>
      <c r="R7" s="94" t="str">
        <f t="shared" si="2"/>
        <v>M</v>
      </c>
      <c r="S7" s="95" t="str">
        <f t="shared" si="2"/>
        <v>T</v>
      </c>
      <c r="T7" s="95" t="str">
        <f t="shared" si="2"/>
        <v>W</v>
      </c>
      <c r="U7" s="95" t="str">
        <f t="shared" si="2"/>
        <v>T</v>
      </c>
      <c r="V7" s="95" t="str">
        <f t="shared" si="2"/>
        <v>F</v>
      </c>
      <c r="W7" s="95" t="str">
        <f t="shared" si="2"/>
        <v>S</v>
      </c>
      <c r="X7" s="96" t="str">
        <f t="shared" si="2"/>
        <v>S</v>
      </c>
      <c r="Y7" s="94" t="str">
        <f t="shared" si="2"/>
        <v>M</v>
      </c>
      <c r="Z7" s="95" t="str">
        <f t="shared" si="2"/>
        <v>T</v>
      </c>
      <c r="AA7" s="95" t="str">
        <f t="shared" si="2"/>
        <v>W</v>
      </c>
      <c r="AB7" s="95" t="str">
        <f t="shared" si="2"/>
        <v>T</v>
      </c>
      <c r="AC7" s="95" t="str">
        <f t="shared" si="2"/>
        <v>F</v>
      </c>
      <c r="AD7" s="95" t="str">
        <f t="shared" si="2"/>
        <v>S</v>
      </c>
      <c r="AE7" s="96" t="str">
        <f t="shared" si="2"/>
        <v>S</v>
      </c>
      <c r="AF7" s="94" t="str">
        <f t="shared" si="2"/>
        <v>M</v>
      </c>
      <c r="AG7" s="95" t="str">
        <f t="shared" si="2"/>
        <v>T</v>
      </c>
      <c r="AH7" s="95" t="str">
        <f t="shared" si="2"/>
        <v>W</v>
      </c>
      <c r="AI7" s="95" t="str">
        <f t="shared" si="2"/>
        <v>T</v>
      </c>
      <c r="AJ7" s="95" t="str">
        <f t="shared" si="2"/>
        <v>F</v>
      </c>
      <c r="AK7" s="95" t="str">
        <f t="shared" si="2"/>
        <v>S</v>
      </c>
      <c r="AL7" s="96" t="str">
        <f t="shared" si="2"/>
        <v>S</v>
      </c>
      <c r="AM7" s="94" t="str">
        <f t="shared" si="2"/>
        <v>M</v>
      </c>
      <c r="AN7" s="95" t="str">
        <f t="shared" si="2"/>
        <v>T</v>
      </c>
      <c r="AO7" s="95" t="str">
        <f t="shared" si="2"/>
        <v>W</v>
      </c>
      <c r="AP7" s="95" t="str">
        <f t="shared" si="2"/>
        <v>T</v>
      </c>
      <c r="AQ7" s="95" t="str">
        <f t="shared" ref="AQ7:BN7" si="3">CHOOSE(WEEKDAY(AQ6,1),"S","M","T","W","T","F","S")</f>
        <v>F</v>
      </c>
      <c r="AR7" s="95" t="str">
        <f t="shared" si="3"/>
        <v>S</v>
      </c>
      <c r="AS7" s="96" t="str">
        <f t="shared" si="3"/>
        <v>S</v>
      </c>
      <c r="AT7" s="94" t="str">
        <f t="shared" si="3"/>
        <v>M</v>
      </c>
      <c r="AU7" s="95" t="str">
        <f t="shared" si="3"/>
        <v>T</v>
      </c>
      <c r="AV7" s="95" t="str">
        <f t="shared" si="3"/>
        <v>W</v>
      </c>
      <c r="AW7" s="95" t="str">
        <f t="shared" si="3"/>
        <v>T</v>
      </c>
      <c r="AX7" s="95" t="str">
        <f t="shared" si="3"/>
        <v>F</v>
      </c>
      <c r="AY7" s="95" t="str">
        <f t="shared" si="3"/>
        <v>S</v>
      </c>
      <c r="AZ7" s="96" t="str">
        <f t="shared" si="3"/>
        <v>S</v>
      </c>
      <c r="BA7" s="94" t="str">
        <f t="shared" si="3"/>
        <v>M</v>
      </c>
      <c r="BB7" s="95" t="str">
        <f t="shared" si="3"/>
        <v>T</v>
      </c>
      <c r="BC7" s="95" t="str">
        <f t="shared" si="3"/>
        <v>W</v>
      </c>
      <c r="BD7" s="95" t="str">
        <f t="shared" si="3"/>
        <v>T</v>
      </c>
      <c r="BE7" s="95" t="str">
        <f t="shared" si="3"/>
        <v>F</v>
      </c>
      <c r="BF7" s="95" t="str">
        <f t="shared" si="3"/>
        <v>S</v>
      </c>
      <c r="BG7" s="96" t="str">
        <f t="shared" si="3"/>
        <v>S</v>
      </c>
      <c r="BH7" s="94" t="str">
        <f t="shared" si="3"/>
        <v>M</v>
      </c>
      <c r="BI7" s="95" t="str">
        <f t="shared" si="3"/>
        <v>T</v>
      </c>
      <c r="BJ7" s="95" t="str">
        <f t="shared" si="3"/>
        <v>W</v>
      </c>
      <c r="BK7" s="95" t="str">
        <f t="shared" si="3"/>
        <v>T</v>
      </c>
      <c r="BL7" s="95" t="str">
        <f t="shared" si="3"/>
        <v>F</v>
      </c>
      <c r="BM7" s="95" t="str">
        <f t="shared" si="3"/>
        <v>S</v>
      </c>
      <c r="BN7" s="96" t="str">
        <f t="shared" si="3"/>
        <v>S</v>
      </c>
    </row>
    <row r="8" spans="1:66" s="35" customFormat="1" ht="18" x14ac:dyDescent="0.15">
      <c r="A8" s="63" t="str">
        <f>IF(ISERROR(VALUE(SUBSTITUTE(prevWBS,".",""))),"1",IF(ISERROR(FIND("`",SUBSTITUTE(prevWBS,".","`",1))),TEXT(VALUE(prevWBS)+1,"#"),TEXT(VALUE(LEFT(prevWBS,FIND("`",SUBSTITUTE(prevWBS,".","`",1))-1))+1,"#")))</f>
        <v>1</v>
      </c>
      <c r="B8" s="64" t="s">
        <v>139</v>
      </c>
      <c r="C8" s="65"/>
      <c r="D8" s="66"/>
      <c r="E8" s="67"/>
      <c r="F8" s="89" t="str">
        <f>IF(ISBLANK(E8)," - ",IF(G8=0,E8,E8+G8-1))</f>
        <v xml:space="preserve"> - </v>
      </c>
      <c r="G8" s="68"/>
      <c r="H8" s="69"/>
      <c r="I8" s="70" t="str">
        <f t="shared" ref="I8:I64" si="4">IF(OR(F8=0,E8=0)," - ",NETWORKDAYS(E8,F8))</f>
        <v xml:space="preserve"> - </v>
      </c>
      <c r="J8" s="73"/>
      <c r="K8" s="84"/>
      <c r="L8" s="84"/>
      <c r="M8" s="84"/>
      <c r="N8" s="84"/>
      <c r="O8" s="84"/>
      <c r="P8" s="84"/>
      <c r="Q8" s="84"/>
      <c r="R8" s="84"/>
      <c r="S8" s="84"/>
      <c r="T8" s="84"/>
      <c r="U8" s="84"/>
      <c r="V8" s="84"/>
      <c r="W8" s="84"/>
      <c r="X8" s="84"/>
      <c r="Y8" s="84"/>
      <c r="Z8" s="84"/>
      <c r="AA8" s="84"/>
      <c r="AB8" s="84"/>
      <c r="AC8" s="84"/>
      <c r="AD8" s="84"/>
      <c r="AE8" s="84"/>
      <c r="AF8" s="84"/>
      <c r="AG8" s="84"/>
      <c r="AH8" s="84"/>
      <c r="AI8" s="84"/>
      <c r="AJ8" s="84"/>
      <c r="AK8" s="84"/>
      <c r="AL8" s="84"/>
      <c r="AM8" s="84"/>
      <c r="AN8" s="84"/>
      <c r="AO8" s="84"/>
      <c r="AP8" s="84"/>
      <c r="AQ8" s="84"/>
      <c r="AR8" s="84"/>
      <c r="AS8" s="84"/>
      <c r="AT8" s="84"/>
      <c r="AU8" s="84"/>
      <c r="AV8" s="84"/>
      <c r="AW8" s="84"/>
      <c r="AX8" s="84"/>
      <c r="AY8" s="84"/>
      <c r="AZ8" s="84"/>
      <c r="BA8" s="84"/>
      <c r="BB8" s="84"/>
      <c r="BC8" s="84"/>
      <c r="BD8" s="84"/>
      <c r="BE8" s="84"/>
      <c r="BF8" s="84"/>
      <c r="BG8" s="84"/>
      <c r="BH8" s="84"/>
      <c r="BI8" s="84"/>
      <c r="BJ8" s="84"/>
      <c r="BK8" s="84"/>
      <c r="BL8" s="84"/>
      <c r="BM8" s="84"/>
      <c r="BN8" s="84"/>
    </row>
    <row r="9" spans="1:66" s="41" customFormat="1" ht="18" x14ac:dyDescent="0.15">
      <c r="A9" s="40"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8" t="s">
        <v>149</v>
      </c>
      <c r="C9" s="41" t="s">
        <v>9</v>
      </c>
      <c r="D9" s="99"/>
      <c r="E9" s="78">
        <v>45194</v>
      </c>
      <c r="F9" s="79">
        <f>IF(ISBLANK(E9)," - ",IF(G9=0,E9,E9+G9-1))</f>
        <v>45195</v>
      </c>
      <c r="G9" s="42">
        <v>2</v>
      </c>
      <c r="H9" s="43">
        <v>1</v>
      </c>
      <c r="I9" s="44">
        <f>IF(OR(F9=0,E9=0)," - ",NETWORKDAYS(E9,F9))</f>
        <v>2</v>
      </c>
      <c r="J9" s="74"/>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c r="BN9" s="40"/>
    </row>
    <row r="10" spans="1:66" s="41" customFormat="1" ht="26" x14ac:dyDescent="0.15">
      <c r="A10" s="40" t="str">
        <f t="shared" si="5"/>
        <v>1.2</v>
      </c>
      <c r="B10" s="98" t="s">
        <v>150</v>
      </c>
      <c r="D10" s="99"/>
      <c r="E10" s="78">
        <v>45194</v>
      </c>
      <c r="F10" s="79">
        <f t="shared" ref="F10:F37" si="6">IF(ISBLANK(E10)," - ",IF(G10=0,E10,E10+G10-1))</f>
        <v>45198</v>
      </c>
      <c r="G10" s="42">
        <v>5</v>
      </c>
      <c r="H10" s="43">
        <v>1</v>
      </c>
      <c r="I10" s="44">
        <f t="shared" si="4"/>
        <v>5</v>
      </c>
      <c r="J10" s="74"/>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row>
    <row r="11" spans="1:66" s="41" customFormat="1" ht="18" x14ac:dyDescent="0.15">
      <c r="A11" s="40" t="str">
        <f t="shared" si="5"/>
        <v>1.3</v>
      </c>
      <c r="B11" s="41" t="s">
        <v>152</v>
      </c>
      <c r="D11" s="99"/>
      <c r="E11" s="78">
        <v>45197</v>
      </c>
      <c r="F11" s="79">
        <f t="shared" si="6"/>
        <v>45198</v>
      </c>
      <c r="G11" s="42">
        <v>2</v>
      </c>
      <c r="H11" s="43">
        <v>1</v>
      </c>
      <c r="I11" s="44">
        <f t="shared" si="4"/>
        <v>2</v>
      </c>
      <c r="J11" s="74"/>
      <c r="K11" s="40"/>
      <c r="L11" s="40"/>
      <c r="M11" s="85"/>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c r="BN11" s="40"/>
    </row>
    <row r="12" spans="1:66" s="41" customFormat="1" ht="26" x14ac:dyDescent="0.15">
      <c r="A12" s="40" t="str">
        <f t="shared" si="5"/>
        <v>1.4</v>
      </c>
      <c r="B12" s="98" t="s">
        <v>151</v>
      </c>
      <c r="D12" s="99"/>
      <c r="E12" s="78">
        <v>45197</v>
      </c>
      <c r="F12" s="79">
        <f t="shared" si="6"/>
        <v>45203</v>
      </c>
      <c r="G12" s="42">
        <v>7</v>
      </c>
      <c r="H12" s="43">
        <v>1</v>
      </c>
      <c r="I12" s="44">
        <f t="shared" si="4"/>
        <v>5</v>
      </c>
      <c r="J12" s="74"/>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c r="BN12" s="40"/>
    </row>
    <row r="13" spans="1:66" s="35" customFormat="1" ht="18" x14ac:dyDescent="0.15">
      <c r="A13" s="63" t="str">
        <f>IF(ISERROR(VALUE(SUBSTITUTE(prevWBS,".",""))),"1",IF(ISERROR(FIND("`",SUBSTITUTE(prevWBS,".","`",1))),TEXT(VALUE(prevWBS)+1,"#"),TEXT(VALUE(LEFT(prevWBS,FIND("`",SUBSTITUTE(prevWBS,".","`",1))-1))+1,"#")))</f>
        <v>2</v>
      </c>
      <c r="B13" s="64" t="s">
        <v>147</v>
      </c>
      <c r="C13" s="65"/>
      <c r="D13" s="66"/>
      <c r="E13" s="67"/>
      <c r="F13" s="89" t="str">
        <f>IF(ISBLANK(E13)," - ",IF(G13=0,E13,E13+G13-1))</f>
        <v xml:space="preserve"> - </v>
      </c>
      <c r="G13" s="68"/>
      <c r="H13" s="69"/>
      <c r="I13" s="70" t="str">
        <f t="shared" ref="I13:I16" si="7">IF(OR(F13=0,E13=0)," - ",NETWORKDAYS(E13,F13))</f>
        <v xml:space="preserve"> - </v>
      </c>
      <c r="J13" s="73"/>
      <c r="K13" s="84"/>
      <c r="L13" s="84"/>
      <c r="M13" s="84"/>
      <c r="N13" s="84"/>
      <c r="O13" s="84"/>
      <c r="P13" s="84"/>
      <c r="Q13" s="84"/>
      <c r="R13" s="84"/>
      <c r="S13" s="84"/>
      <c r="T13" s="84"/>
      <c r="U13" s="84"/>
      <c r="V13" s="84"/>
      <c r="W13" s="84"/>
      <c r="X13" s="84"/>
      <c r="Y13" s="84"/>
      <c r="Z13" s="84"/>
      <c r="AA13" s="84"/>
      <c r="AB13" s="84"/>
      <c r="AC13" s="84"/>
      <c r="AD13" s="84"/>
      <c r="AE13" s="84"/>
      <c r="AF13" s="84"/>
      <c r="AG13" s="84"/>
      <c r="AH13" s="84"/>
      <c r="AI13" s="84"/>
      <c r="AJ13" s="84"/>
      <c r="AK13" s="84"/>
      <c r="AL13" s="84"/>
      <c r="AM13" s="84"/>
      <c r="AN13" s="84"/>
      <c r="AO13" s="84"/>
      <c r="AP13" s="84"/>
      <c r="AQ13" s="84"/>
      <c r="AR13" s="84"/>
      <c r="AS13" s="84"/>
      <c r="AT13" s="84"/>
      <c r="AU13" s="84"/>
      <c r="AV13" s="84"/>
      <c r="AW13" s="84"/>
      <c r="AX13" s="84"/>
      <c r="AY13" s="84"/>
      <c r="AZ13" s="84"/>
      <c r="BA13" s="84"/>
      <c r="BB13" s="84"/>
      <c r="BC13" s="84"/>
      <c r="BD13" s="84"/>
      <c r="BE13" s="84"/>
      <c r="BF13" s="84"/>
      <c r="BG13" s="84"/>
      <c r="BH13" s="84"/>
      <c r="BI13" s="84"/>
      <c r="BJ13" s="84"/>
      <c r="BK13" s="84"/>
      <c r="BL13" s="84"/>
      <c r="BM13" s="84"/>
      <c r="BN13" s="84"/>
    </row>
    <row r="14" spans="1:66" s="41" customFormat="1" ht="26" x14ac:dyDescent="0.15">
      <c r="A14" s="40" t="str">
        <f t="shared" si="5"/>
        <v>2.1</v>
      </c>
      <c r="B14" s="98" t="s">
        <v>153</v>
      </c>
      <c r="C14" s="41" t="s">
        <v>9</v>
      </c>
      <c r="D14" s="99"/>
      <c r="E14" s="78">
        <v>45194</v>
      </c>
      <c r="F14" s="79">
        <f>IF(ISBLANK(E14)," - ",IF(G14=0,E14,E14+G14-1))</f>
        <v>45205</v>
      </c>
      <c r="G14" s="42">
        <v>12</v>
      </c>
      <c r="H14" s="43">
        <v>1</v>
      </c>
      <c r="I14" s="44">
        <f t="shared" si="7"/>
        <v>10</v>
      </c>
      <c r="J14" s="74"/>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row>
    <row r="15" spans="1:66" s="41" customFormat="1" ht="39" x14ac:dyDescent="0.15">
      <c r="A15" s="40" t="str">
        <f t="shared" si="5"/>
        <v>2.2</v>
      </c>
      <c r="B15" s="98" t="s">
        <v>154</v>
      </c>
      <c r="D15" s="99"/>
      <c r="E15" s="78">
        <v>45199</v>
      </c>
      <c r="F15" s="79">
        <f t="shared" ref="F15:F16" si="8">IF(ISBLANK(E15)," - ",IF(G15=0,E15,E15+G15-1))</f>
        <v>45205</v>
      </c>
      <c r="G15" s="42">
        <v>7</v>
      </c>
      <c r="H15" s="43">
        <v>1</v>
      </c>
      <c r="I15" s="44">
        <f t="shared" si="7"/>
        <v>5</v>
      </c>
      <c r="J15" s="74"/>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c r="BN15" s="40"/>
    </row>
    <row r="16" spans="1:66" s="41" customFormat="1" ht="18" x14ac:dyDescent="0.15">
      <c r="A16" s="40" t="str">
        <f t="shared" si="5"/>
        <v>2.3</v>
      </c>
      <c r="B16" s="98" t="s">
        <v>155</v>
      </c>
      <c r="D16" s="99"/>
      <c r="E16" s="78">
        <v>45209</v>
      </c>
      <c r="F16" s="79">
        <f t="shared" si="8"/>
        <v>45209</v>
      </c>
      <c r="G16" s="42">
        <v>1</v>
      </c>
      <c r="H16" s="43">
        <v>1</v>
      </c>
      <c r="I16" s="44">
        <f t="shared" si="7"/>
        <v>1</v>
      </c>
      <c r="J16" s="74"/>
      <c r="K16" s="40"/>
      <c r="L16" s="40"/>
      <c r="M16" s="85"/>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c r="BN16" s="40"/>
    </row>
    <row r="17" spans="1:66" s="35" customFormat="1" ht="18" x14ac:dyDescent="0.15">
      <c r="A17" s="33" t="str">
        <f>IF(ISERROR(VALUE(SUBSTITUTE(prevWBS,".",""))),"1",IF(ISERROR(FIND("`",SUBSTITUTE(prevWBS,".","`",1))),TEXT(VALUE(prevWBS)+1,"#"),TEXT(VALUE(LEFT(prevWBS,FIND("`",SUBSTITUTE(prevWBS,".","`",1))-1))+1,"#")))</f>
        <v>3</v>
      </c>
      <c r="B17" s="34" t="s">
        <v>140</v>
      </c>
      <c r="D17" s="36"/>
      <c r="E17" s="80"/>
      <c r="F17" s="80" t="str">
        <f t="shared" si="6"/>
        <v xml:space="preserve"> - </v>
      </c>
      <c r="G17" s="37"/>
      <c r="H17" s="38"/>
      <c r="I17" s="39" t="str">
        <f t="shared" si="4"/>
        <v xml:space="preserve"> - </v>
      </c>
      <c r="J17" s="75"/>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86"/>
      <c r="AM17" s="86"/>
      <c r="AN17" s="86"/>
      <c r="AO17" s="86"/>
      <c r="AP17" s="86"/>
      <c r="AQ17" s="86"/>
      <c r="AR17" s="86"/>
      <c r="AS17" s="86"/>
      <c r="AT17" s="86"/>
      <c r="AU17" s="86"/>
      <c r="AV17" s="86"/>
      <c r="AW17" s="86"/>
      <c r="AX17" s="86"/>
      <c r="AY17" s="86"/>
      <c r="AZ17" s="86"/>
      <c r="BA17" s="86"/>
      <c r="BB17" s="86"/>
      <c r="BC17" s="86"/>
      <c r="BD17" s="86"/>
      <c r="BE17" s="86"/>
      <c r="BF17" s="86"/>
      <c r="BG17" s="86"/>
      <c r="BH17" s="86"/>
      <c r="BI17" s="86"/>
      <c r="BJ17" s="86"/>
      <c r="BK17" s="86"/>
      <c r="BL17" s="86"/>
      <c r="BM17" s="86"/>
      <c r="BN17" s="86"/>
    </row>
    <row r="18" spans="1:66" s="41" customFormat="1" ht="39" x14ac:dyDescent="0.15">
      <c r="A18"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8" s="98" t="s">
        <v>161</v>
      </c>
      <c r="D18" s="99"/>
      <c r="E18" s="78">
        <v>45201</v>
      </c>
      <c r="F18" s="79">
        <f t="shared" si="6"/>
        <v>45214</v>
      </c>
      <c r="G18" s="42">
        <v>14</v>
      </c>
      <c r="H18" s="43">
        <v>1</v>
      </c>
      <c r="I18" s="44">
        <f t="shared" si="4"/>
        <v>10</v>
      </c>
      <c r="J18" s="74"/>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row>
    <row r="19" spans="1:66" s="41" customFormat="1" ht="18" x14ac:dyDescent="0.15">
      <c r="A19"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19" s="98" t="s">
        <v>156</v>
      </c>
      <c r="D19" s="99"/>
      <c r="E19" s="78">
        <v>45204</v>
      </c>
      <c r="F19" s="79">
        <f t="shared" si="6"/>
        <v>45208</v>
      </c>
      <c r="G19" s="42">
        <v>5</v>
      </c>
      <c r="H19" s="43">
        <v>1</v>
      </c>
      <c r="I19" s="44">
        <f t="shared" si="4"/>
        <v>3</v>
      </c>
      <c r="J19" s="74"/>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c r="BN19" s="40"/>
    </row>
    <row r="20" spans="1:66" s="41" customFormat="1" ht="26" x14ac:dyDescent="0.15">
      <c r="A20"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B20" s="98" t="s">
        <v>157</v>
      </c>
      <c r="D20" s="99"/>
      <c r="E20" s="78">
        <v>43145</v>
      </c>
      <c r="F20" s="79">
        <f t="shared" si="6"/>
        <v>43147</v>
      </c>
      <c r="G20" s="42">
        <v>3</v>
      </c>
      <c r="H20" s="43">
        <v>1</v>
      </c>
      <c r="I20" s="44">
        <f t="shared" si="4"/>
        <v>3</v>
      </c>
      <c r="J20" s="74"/>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c r="BN20" s="40"/>
    </row>
    <row r="21" spans="1:66" s="41" customFormat="1" ht="26" x14ac:dyDescent="0.15">
      <c r="A21"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3.1.3</v>
      </c>
      <c r="B21" s="98" t="s">
        <v>158</v>
      </c>
      <c r="D21" s="99"/>
      <c r="E21" s="78">
        <v>45208</v>
      </c>
      <c r="F21" s="79">
        <f t="shared" si="6"/>
        <v>45214</v>
      </c>
      <c r="G21" s="42">
        <v>7</v>
      </c>
      <c r="H21" s="43">
        <v>0.7</v>
      </c>
      <c r="I21" s="44">
        <f t="shared" si="4"/>
        <v>5</v>
      </c>
      <c r="J21" s="74"/>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c r="BN21" s="40"/>
    </row>
    <row r="22" spans="1:66" s="41" customFormat="1" ht="39" x14ac:dyDescent="0.15">
      <c r="A22"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3.1.4</v>
      </c>
      <c r="B22" s="98" t="s">
        <v>159</v>
      </c>
      <c r="D22" s="99"/>
      <c r="E22" s="78">
        <v>45215</v>
      </c>
      <c r="F22" s="79">
        <f t="shared" si="6"/>
        <v>45228</v>
      </c>
      <c r="G22" s="42">
        <v>14</v>
      </c>
      <c r="H22" s="43">
        <v>0.3</v>
      </c>
      <c r="I22" s="44">
        <f t="shared" si="4"/>
        <v>10</v>
      </c>
      <c r="J22" s="74"/>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c r="BN22" s="40"/>
    </row>
    <row r="23" spans="1:66" s="35" customFormat="1" ht="18" x14ac:dyDescent="0.15">
      <c r="A23" s="33" t="str">
        <f>IF(ISERROR(VALUE(SUBSTITUTE(prevWBS,".",""))),"1",IF(ISERROR(FIND("`",SUBSTITUTE(prevWBS,".","`",1))),TEXT(VALUE(prevWBS)+1,"#"),TEXT(VALUE(LEFT(prevWBS,FIND("`",SUBSTITUTE(prevWBS,".","`",1))-1))+1,"#")))</f>
        <v>4</v>
      </c>
      <c r="B23" s="34" t="s">
        <v>141</v>
      </c>
      <c r="D23" s="36"/>
      <c r="E23" s="80"/>
      <c r="F23" s="80" t="str">
        <f t="shared" si="6"/>
        <v xml:space="preserve"> - </v>
      </c>
      <c r="G23" s="37"/>
      <c r="H23" s="38"/>
      <c r="I23" s="39" t="str">
        <f t="shared" si="4"/>
        <v xml:space="preserve"> - </v>
      </c>
      <c r="J23" s="75"/>
      <c r="K23" s="86"/>
      <c r="L23" s="86"/>
      <c r="M23" s="86"/>
      <c r="N23" s="86"/>
      <c r="O23" s="86"/>
      <c r="P23" s="86"/>
      <c r="Q23" s="86"/>
      <c r="R23" s="86"/>
      <c r="S23" s="86"/>
      <c r="T23" s="86"/>
      <c r="U23" s="86"/>
      <c r="V23" s="86"/>
      <c r="W23" s="86"/>
      <c r="X23" s="86"/>
      <c r="Y23" s="86"/>
      <c r="Z23" s="86"/>
      <c r="AA23" s="86"/>
      <c r="AB23" s="86"/>
      <c r="AC23" s="86"/>
      <c r="AD23" s="86"/>
      <c r="AE23" s="86"/>
      <c r="AF23" s="86"/>
      <c r="AG23" s="86"/>
      <c r="AH23" s="86"/>
      <c r="AI23" s="86"/>
      <c r="AJ23" s="86"/>
      <c r="AK23" s="86"/>
      <c r="AL23" s="86"/>
      <c r="AM23" s="86"/>
      <c r="AN23" s="86"/>
      <c r="AO23" s="86"/>
      <c r="AP23" s="86"/>
      <c r="AQ23" s="86"/>
      <c r="AR23" s="86"/>
      <c r="AS23" s="86"/>
      <c r="AT23" s="86"/>
      <c r="AU23" s="86"/>
      <c r="AV23" s="86"/>
      <c r="AW23" s="86"/>
      <c r="AX23" s="86"/>
      <c r="AY23" s="86"/>
      <c r="AZ23" s="86"/>
      <c r="BA23" s="86"/>
      <c r="BB23" s="86"/>
      <c r="BC23" s="86"/>
      <c r="BD23" s="86"/>
      <c r="BE23" s="86"/>
      <c r="BF23" s="86"/>
      <c r="BG23" s="86"/>
      <c r="BH23" s="86"/>
      <c r="BI23" s="86"/>
      <c r="BJ23" s="86"/>
      <c r="BK23" s="86"/>
      <c r="BL23" s="86"/>
      <c r="BM23" s="86"/>
      <c r="BN23" s="86"/>
    </row>
    <row r="24" spans="1:66" s="41" customFormat="1" ht="26" x14ac:dyDescent="0.15">
      <c r="A24"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4" s="98" t="s">
        <v>162</v>
      </c>
      <c r="D24" s="99"/>
      <c r="E24" s="78">
        <v>45208</v>
      </c>
      <c r="F24" s="79">
        <f t="shared" si="6"/>
        <v>45221</v>
      </c>
      <c r="G24" s="42">
        <v>14</v>
      </c>
      <c r="H24" s="43">
        <v>1</v>
      </c>
      <c r="I24" s="44">
        <f t="shared" si="4"/>
        <v>10</v>
      </c>
      <c r="J24" s="74"/>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c r="BN24" s="40"/>
    </row>
    <row r="25" spans="1:66" s="41" customFormat="1" ht="18" x14ac:dyDescent="0.15">
      <c r="A25"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4.1.1</v>
      </c>
      <c r="B25" s="41" t="s">
        <v>164</v>
      </c>
      <c r="D25" s="99"/>
      <c r="E25" s="78">
        <v>45210</v>
      </c>
      <c r="F25" s="79">
        <f t="shared" si="6"/>
        <v>45216</v>
      </c>
      <c r="G25" s="42">
        <v>7</v>
      </c>
      <c r="H25" s="43">
        <v>1</v>
      </c>
      <c r="I25" s="44">
        <f t="shared" si="4"/>
        <v>5</v>
      </c>
      <c r="J25" s="74"/>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c r="BN25" s="40"/>
    </row>
    <row r="26" spans="1:66" s="41" customFormat="1" ht="26" x14ac:dyDescent="0.15">
      <c r="A26"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4.1.2</v>
      </c>
      <c r="B26" s="98" t="s">
        <v>163</v>
      </c>
      <c r="D26" s="99"/>
      <c r="E26" s="78">
        <v>45214</v>
      </c>
      <c r="F26" s="79">
        <f t="shared" si="6"/>
        <v>45220</v>
      </c>
      <c r="G26" s="42">
        <v>7</v>
      </c>
      <c r="H26" s="43">
        <v>0.8</v>
      </c>
      <c r="I26" s="44">
        <f t="shared" si="4"/>
        <v>5</v>
      </c>
      <c r="J26" s="74"/>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c r="BN26" s="40"/>
    </row>
    <row r="27" spans="1:66" s="41" customFormat="1" ht="18" x14ac:dyDescent="0.15">
      <c r="A27"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27" s="98" t="s">
        <v>8</v>
      </c>
      <c r="D27" s="99"/>
      <c r="E27" s="78">
        <v>43148</v>
      </c>
      <c r="F27" s="79">
        <f t="shared" si="6"/>
        <v>43154</v>
      </c>
      <c r="G27" s="42">
        <v>7</v>
      </c>
      <c r="H27" s="43">
        <v>0</v>
      </c>
      <c r="I27" s="44">
        <f t="shared" si="4"/>
        <v>5</v>
      </c>
      <c r="J27" s="74"/>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c r="BN27" s="40"/>
    </row>
    <row r="28" spans="1:66" s="41" customFormat="1" ht="18" x14ac:dyDescent="0.15">
      <c r="A28"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28" s="98" t="s">
        <v>8</v>
      </c>
      <c r="D28" s="99"/>
      <c r="E28" s="78">
        <v>43154</v>
      </c>
      <c r="F28" s="79">
        <f t="shared" si="6"/>
        <v>43156</v>
      </c>
      <c r="G28" s="42">
        <v>3</v>
      </c>
      <c r="H28" s="43">
        <v>0</v>
      </c>
      <c r="I28" s="44">
        <f t="shared" si="4"/>
        <v>1</v>
      </c>
      <c r="J28" s="74"/>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c r="BN28" s="40"/>
    </row>
    <row r="29" spans="1:66" s="35" customFormat="1" ht="18" x14ac:dyDescent="0.15">
      <c r="A29" s="33" t="str">
        <f>IF(ISERROR(VALUE(SUBSTITUTE(prevWBS,".",""))),"1",IF(ISERROR(FIND("`",SUBSTITUTE(prevWBS,".","`",1))),TEXT(VALUE(prevWBS)+1,"#"),TEXT(VALUE(LEFT(prevWBS,FIND("`",SUBSTITUTE(prevWBS,".","`",1))-1))+1,"#")))</f>
        <v>5</v>
      </c>
      <c r="B29" s="34" t="s">
        <v>142</v>
      </c>
      <c r="D29" s="36"/>
      <c r="E29" s="80"/>
      <c r="F29" s="80" t="str">
        <f t="shared" ref="F29:F33" si="9">IF(ISBLANK(E29)," - ",IF(G29=0,E29,E29+G29-1))</f>
        <v xml:space="preserve"> - </v>
      </c>
      <c r="G29" s="37"/>
      <c r="H29" s="38"/>
      <c r="I29" s="39" t="str">
        <f t="shared" ref="I29:I33" si="10">IF(OR(F29=0,E29=0)," - ",NETWORKDAYS(E29,F29))</f>
        <v xml:space="preserve"> - </v>
      </c>
      <c r="J29" s="75"/>
      <c r="K29" s="86"/>
      <c r="L29" s="86"/>
      <c r="M29" s="86"/>
      <c r="N29" s="86"/>
      <c r="O29" s="86"/>
      <c r="P29" s="86"/>
      <c r="Q29" s="86"/>
      <c r="R29" s="86"/>
      <c r="S29" s="86"/>
      <c r="T29" s="86"/>
      <c r="U29" s="86"/>
      <c r="V29" s="86"/>
      <c r="W29" s="86"/>
      <c r="X29" s="86"/>
      <c r="Y29" s="86"/>
      <c r="Z29" s="86"/>
      <c r="AA29" s="86"/>
      <c r="AB29" s="86"/>
      <c r="AC29" s="86"/>
      <c r="AD29" s="86"/>
      <c r="AE29" s="86"/>
      <c r="AF29" s="86"/>
      <c r="AG29" s="86"/>
      <c r="AH29" s="86"/>
      <c r="AI29" s="86"/>
      <c r="AJ29" s="86"/>
      <c r="AK29" s="86"/>
      <c r="AL29" s="86"/>
      <c r="AM29" s="86"/>
      <c r="AN29" s="86"/>
      <c r="AO29" s="86"/>
      <c r="AP29" s="86"/>
      <c r="AQ29" s="86"/>
      <c r="AR29" s="86"/>
      <c r="AS29" s="86"/>
      <c r="AT29" s="86"/>
      <c r="AU29" s="86"/>
      <c r="AV29" s="86"/>
      <c r="AW29" s="86"/>
      <c r="AX29" s="86"/>
      <c r="AY29" s="86"/>
      <c r="AZ29" s="86"/>
      <c r="BA29" s="86"/>
      <c r="BB29" s="86"/>
      <c r="BC29" s="86"/>
      <c r="BD29" s="86"/>
      <c r="BE29" s="86"/>
      <c r="BF29" s="86"/>
      <c r="BG29" s="86"/>
      <c r="BH29" s="86"/>
      <c r="BI29" s="86"/>
      <c r="BJ29" s="86"/>
      <c r="BK29" s="86"/>
      <c r="BL29" s="86"/>
      <c r="BM29" s="86"/>
      <c r="BN29" s="86"/>
    </row>
    <row r="30" spans="1:66" s="41" customFormat="1" ht="26" x14ac:dyDescent="0.15">
      <c r="A30"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0" s="98" t="s">
        <v>165</v>
      </c>
      <c r="D30" s="99"/>
      <c r="E30" s="78">
        <v>45219</v>
      </c>
      <c r="F30" s="79">
        <f t="shared" si="9"/>
        <v>45228</v>
      </c>
      <c r="G30" s="42">
        <v>10</v>
      </c>
      <c r="H30" s="43">
        <v>0.3</v>
      </c>
      <c r="I30" s="44">
        <f t="shared" si="10"/>
        <v>6</v>
      </c>
      <c r="J30" s="74"/>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c r="BN30" s="40"/>
    </row>
    <row r="31" spans="1:66" s="41" customFormat="1" ht="18" x14ac:dyDescent="0.15">
      <c r="A31"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31" s="98" t="s">
        <v>166</v>
      </c>
      <c r="D31" s="99"/>
      <c r="E31" s="78">
        <v>45226</v>
      </c>
      <c r="F31" s="79">
        <f t="shared" si="9"/>
        <v>45230</v>
      </c>
      <c r="G31" s="42">
        <v>5</v>
      </c>
      <c r="H31" s="43">
        <v>0</v>
      </c>
      <c r="I31" s="44">
        <f t="shared" si="10"/>
        <v>3</v>
      </c>
      <c r="J31" s="74"/>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c r="BN31" s="40"/>
    </row>
    <row r="32" spans="1:66" s="41" customFormat="1" ht="26" x14ac:dyDescent="0.15">
      <c r="A32"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32" s="98" t="s">
        <v>167</v>
      </c>
      <c r="D32" s="99"/>
      <c r="E32" s="78">
        <v>45226</v>
      </c>
      <c r="F32" s="79">
        <f t="shared" si="9"/>
        <v>45230</v>
      </c>
      <c r="G32" s="42">
        <v>5</v>
      </c>
      <c r="H32" s="43">
        <v>0</v>
      </c>
      <c r="I32" s="44">
        <f t="shared" si="10"/>
        <v>3</v>
      </c>
      <c r="J32" s="74"/>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c r="BN32" s="40"/>
    </row>
    <row r="33" spans="1:66" s="41" customFormat="1" ht="26" x14ac:dyDescent="0.15">
      <c r="A33"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33" s="98" t="s">
        <v>168</v>
      </c>
      <c r="D33" s="99"/>
      <c r="E33" s="78">
        <v>45229</v>
      </c>
      <c r="F33" s="79">
        <f t="shared" si="9"/>
        <v>45231</v>
      </c>
      <c r="G33" s="42">
        <v>3</v>
      </c>
      <c r="H33" s="43">
        <v>0</v>
      </c>
      <c r="I33" s="44">
        <f t="shared" si="10"/>
        <v>3</v>
      </c>
      <c r="J33" s="74"/>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c r="BN33" s="40"/>
    </row>
    <row r="34" spans="1:66" s="35" customFormat="1" ht="18" x14ac:dyDescent="0.15">
      <c r="A34" s="33" t="str">
        <f>IF(ISERROR(VALUE(SUBSTITUTE(prevWBS,".",""))),"1",IF(ISERROR(FIND("`",SUBSTITUTE(prevWBS,".","`",1))),TEXT(VALUE(prevWBS)+1,"#"),TEXT(VALUE(LEFT(prevWBS,FIND("`",SUBSTITUTE(prevWBS,".","`",1))-1))+1,"#")))</f>
        <v>6</v>
      </c>
      <c r="B34" s="34" t="s">
        <v>160</v>
      </c>
      <c r="D34" s="36"/>
      <c r="E34" s="80"/>
      <c r="F34" s="80" t="str">
        <f t="shared" si="6"/>
        <v xml:space="preserve"> - </v>
      </c>
      <c r="G34" s="37"/>
      <c r="H34" s="38"/>
      <c r="I34" s="39" t="str">
        <f t="shared" si="4"/>
        <v xml:space="preserve"> - </v>
      </c>
      <c r="J34" s="75"/>
      <c r="K34" s="86"/>
      <c r="L34" s="86"/>
      <c r="M34" s="86"/>
      <c r="N34" s="86"/>
      <c r="O34" s="86"/>
      <c r="P34" s="86"/>
      <c r="Q34" s="86"/>
      <c r="R34" s="86"/>
      <c r="S34" s="86"/>
      <c r="T34" s="86"/>
      <c r="U34" s="86"/>
      <c r="V34" s="86"/>
      <c r="W34" s="86"/>
      <c r="X34" s="86"/>
      <c r="Y34" s="86"/>
      <c r="Z34" s="86"/>
      <c r="AA34" s="86"/>
      <c r="AB34" s="86"/>
      <c r="AC34" s="86"/>
      <c r="AD34" s="86"/>
      <c r="AE34" s="86"/>
      <c r="AF34" s="86"/>
      <c r="AG34" s="86"/>
      <c r="AH34" s="86"/>
      <c r="AI34" s="86"/>
      <c r="AJ34" s="86"/>
      <c r="AK34" s="86"/>
      <c r="AL34" s="86"/>
      <c r="AM34" s="86"/>
      <c r="AN34" s="86"/>
      <c r="AO34" s="86"/>
      <c r="AP34" s="86"/>
      <c r="AQ34" s="86"/>
      <c r="AR34" s="86"/>
      <c r="AS34" s="86"/>
      <c r="AT34" s="86"/>
      <c r="AU34" s="86"/>
      <c r="AV34" s="86"/>
      <c r="AW34" s="86"/>
      <c r="AX34" s="86"/>
      <c r="AY34" s="86"/>
      <c r="AZ34" s="86"/>
      <c r="BA34" s="86"/>
      <c r="BB34" s="86"/>
      <c r="BC34" s="86"/>
      <c r="BD34" s="86"/>
      <c r="BE34" s="86"/>
      <c r="BF34" s="86"/>
      <c r="BG34" s="86"/>
      <c r="BH34" s="86"/>
      <c r="BI34" s="86"/>
      <c r="BJ34" s="86"/>
      <c r="BK34" s="86"/>
      <c r="BL34" s="86"/>
      <c r="BM34" s="86"/>
      <c r="BN34" s="86"/>
    </row>
    <row r="35" spans="1:66" s="41" customFormat="1" ht="26" x14ac:dyDescent="0.15">
      <c r="A35"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35" s="98" t="s">
        <v>169</v>
      </c>
      <c r="D35" s="99"/>
      <c r="E35" s="78">
        <v>45229</v>
      </c>
      <c r="F35" s="79">
        <f t="shared" si="6"/>
        <v>45231</v>
      </c>
      <c r="G35" s="42">
        <v>3</v>
      </c>
      <c r="H35" s="43">
        <v>0</v>
      </c>
      <c r="I35" s="44">
        <f t="shared" si="4"/>
        <v>3</v>
      </c>
      <c r="J35" s="74"/>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c r="BN35" s="40"/>
    </row>
    <row r="36" spans="1:66" s="41" customFormat="1" ht="39" x14ac:dyDescent="0.15">
      <c r="A36"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36" s="98" t="s">
        <v>170</v>
      </c>
      <c r="D36" s="99"/>
      <c r="E36" s="78">
        <v>45231</v>
      </c>
      <c r="F36" s="79">
        <f t="shared" si="6"/>
        <v>45235</v>
      </c>
      <c r="G36" s="42">
        <v>5</v>
      </c>
      <c r="H36" s="43">
        <v>0</v>
      </c>
      <c r="I36" s="44">
        <f t="shared" si="4"/>
        <v>3</v>
      </c>
      <c r="J36" s="74"/>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c r="BN36" s="40"/>
    </row>
    <row r="37" spans="1:66" s="41" customFormat="1" ht="26" x14ac:dyDescent="0.15">
      <c r="A37"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37" s="98" t="s">
        <v>171</v>
      </c>
      <c r="D37" s="99"/>
      <c r="E37" s="78">
        <v>45235</v>
      </c>
      <c r="F37" s="79">
        <f t="shared" si="6"/>
        <v>45238</v>
      </c>
      <c r="G37" s="42">
        <v>4</v>
      </c>
      <c r="H37" s="43">
        <v>0</v>
      </c>
      <c r="I37" s="44">
        <f t="shared" si="4"/>
        <v>3</v>
      </c>
      <c r="J37" s="74"/>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c r="BN37" s="40"/>
    </row>
    <row r="38" spans="1:66" s="35" customFormat="1" ht="18" x14ac:dyDescent="0.15">
      <c r="A38" s="33" t="str">
        <f>IF(ISERROR(VALUE(SUBSTITUTE(prevWBS,".",""))),"1",IF(ISERROR(FIND("`",SUBSTITUTE(prevWBS,".","`",1))),TEXT(VALUE(prevWBS)+1,"#"),TEXT(VALUE(LEFT(prevWBS,FIND("`",SUBSTITUTE(prevWBS,".","`",1))-1))+1,"#")))</f>
        <v>7</v>
      </c>
      <c r="B38" s="34" t="s">
        <v>185</v>
      </c>
      <c r="D38" s="36"/>
      <c r="E38" s="80"/>
      <c r="F38" s="80" t="str">
        <f t="shared" ref="F38:F40" si="11">IF(ISBLANK(E38)," - ",IF(G38=0,E38,E38+G38-1))</f>
        <v xml:space="preserve"> - </v>
      </c>
      <c r="G38" s="37"/>
      <c r="H38" s="38"/>
      <c r="I38" s="39" t="str">
        <f t="shared" ref="I38:I40" si="12">IF(OR(F38=0,E38=0)," - ",NETWORKDAYS(E38,F38))</f>
        <v xml:space="preserve"> - </v>
      </c>
      <c r="J38" s="75"/>
      <c r="K38" s="86"/>
      <c r="L38" s="86"/>
      <c r="M38" s="86"/>
      <c r="N38" s="86"/>
      <c r="O38" s="86"/>
      <c r="P38" s="86"/>
      <c r="Q38" s="86"/>
      <c r="R38" s="86"/>
      <c r="S38" s="86"/>
      <c r="T38" s="86"/>
      <c r="U38" s="86"/>
      <c r="V38" s="86"/>
      <c r="W38" s="86"/>
      <c r="X38" s="86"/>
      <c r="Y38" s="86"/>
      <c r="Z38" s="86"/>
      <c r="AA38" s="86"/>
      <c r="AB38" s="86"/>
      <c r="AC38" s="86"/>
      <c r="AD38" s="86"/>
      <c r="AE38" s="86"/>
      <c r="AF38" s="86"/>
      <c r="AG38" s="86"/>
      <c r="AH38" s="86"/>
      <c r="AI38" s="86"/>
      <c r="AJ38" s="86"/>
      <c r="AK38" s="86"/>
      <c r="AL38" s="86"/>
      <c r="AM38" s="86"/>
      <c r="AN38" s="86"/>
      <c r="AO38" s="86"/>
      <c r="AP38" s="86"/>
      <c r="AQ38" s="86"/>
      <c r="AR38" s="86"/>
      <c r="AS38" s="86"/>
      <c r="AT38" s="86"/>
      <c r="AU38" s="86"/>
      <c r="AV38" s="86"/>
      <c r="AW38" s="86"/>
      <c r="AX38" s="86"/>
      <c r="AY38" s="86"/>
      <c r="AZ38" s="86"/>
      <c r="BA38" s="86"/>
      <c r="BB38" s="86"/>
      <c r="BC38" s="86"/>
      <c r="BD38" s="86"/>
      <c r="BE38" s="86"/>
      <c r="BF38" s="86"/>
      <c r="BG38" s="86"/>
      <c r="BH38" s="86"/>
      <c r="BI38" s="86"/>
      <c r="BJ38" s="86"/>
      <c r="BK38" s="86"/>
      <c r="BL38" s="86"/>
      <c r="BM38" s="86"/>
      <c r="BN38" s="86"/>
    </row>
    <row r="39" spans="1:66" s="41" customFormat="1" ht="18" x14ac:dyDescent="0.15">
      <c r="A39"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39" s="98" t="s">
        <v>172</v>
      </c>
      <c r="D39" s="99"/>
      <c r="E39" s="78">
        <v>45236</v>
      </c>
      <c r="F39" s="79">
        <f t="shared" si="11"/>
        <v>45238</v>
      </c>
      <c r="G39" s="42">
        <v>3</v>
      </c>
      <c r="H39" s="43">
        <v>0</v>
      </c>
      <c r="I39" s="44">
        <f t="shared" si="12"/>
        <v>3</v>
      </c>
      <c r="J39" s="74"/>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c r="BN39" s="40"/>
    </row>
    <row r="40" spans="1:66" s="41" customFormat="1" ht="18" x14ac:dyDescent="0.15">
      <c r="A40"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7.2</v>
      </c>
      <c r="B40" s="98" t="s">
        <v>173</v>
      </c>
      <c r="D40" s="99"/>
      <c r="E40" s="78">
        <v>45237</v>
      </c>
      <c r="F40" s="79">
        <f t="shared" si="11"/>
        <v>45238</v>
      </c>
      <c r="G40" s="42">
        <v>2</v>
      </c>
      <c r="H40" s="43">
        <v>0</v>
      </c>
      <c r="I40" s="44">
        <f t="shared" si="12"/>
        <v>2</v>
      </c>
      <c r="J40" s="74"/>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c r="BN40" s="40"/>
    </row>
    <row r="41" spans="1:66" s="41" customFormat="1" ht="18" x14ac:dyDescent="0.15">
      <c r="A41"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7.3</v>
      </c>
      <c r="B41" s="98" t="s">
        <v>186</v>
      </c>
      <c r="D41" s="99"/>
      <c r="E41" s="78">
        <v>45240</v>
      </c>
      <c r="F41" s="79">
        <f t="shared" ref="F41" si="13">IF(ISBLANK(E41)," - ",IF(G41=0,E41,E41+G41-1))</f>
        <v>45240</v>
      </c>
      <c r="G41" s="42">
        <v>1</v>
      </c>
      <c r="H41" s="43">
        <v>0</v>
      </c>
      <c r="I41" s="44">
        <f t="shared" ref="I41" si="14">IF(OR(F41=0,E41=0)," - ",NETWORKDAYS(E41,F41))</f>
        <v>1</v>
      </c>
      <c r="J41" s="74"/>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c r="BN41" s="40"/>
    </row>
    <row r="42" spans="1:66" s="35" customFormat="1" ht="18" x14ac:dyDescent="0.15">
      <c r="A42" s="33" t="str">
        <f>IF(ISERROR(VALUE(SUBSTITUTE(prevWBS,".",""))),"1",IF(ISERROR(FIND("`",SUBSTITUTE(prevWBS,".","`",1))),TEXT(VALUE(prevWBS)+1,"#"),TEXT(VALUE(LEFT(prevWBS,FIND("`",SUBSTITUTE(prevWBS,".","`",1))-1))+1,"#")))</f>
        <v>8</v>
      </c>
      <c r="B42" s="34" t="s">
        <v>143</v>
      </c>
      <c r="D42" s="36"/>
      <c r="E42" s="80"/>
      <c r="F42" s="80" t="str">
        <f t="shared" ref="F42:F47" si="15">IF(ISBLANK(E42)," - ",IF(G42=0,E42,E42+G42-1))</f>
        <v xml:space="preserve"> - </v>
      </c>
      <c r="G42" s="37"/>
      <c r="H42" s="38"/>
      <c r="I42" s="39" t="str">
        <f t="shared" ref="I42:I47" si="16">IF(OR(F42=0,E42=0)," - ",NETWORKDAYS(E42,F42))</f>
        <v xml:space="preserve"> - </v>
      </c>
      <c r="J42" s="75"/>
      <c r="K42" s="86"/>
      <c r="L42" s="86"/>
      <c r="M42" s="86"/>
      <c r="N42" s="86"/>
      <c r="O42" s="86"/>
      <c r="P42" s="86"/>
      <c r="Q42" s="86"/>
      <c r="R42" s="86"/>
      <c r="S42" s="86"/>
      <c r="T42" s="86"/>
      <c r="U42" s="86"/>
      <c r="V42" s="86"/>
      <c r="W42" s="86"/>
      <c r="X42" s="86"/>
      <c r="Y42" s="86"/>
      <c r="Z42" s="86"/>
      <c r="AA42" s="86"/>
      <c r="AB42" s="86"/>
      <c r="AC42" s="86"/>
      <c r="AD42" s="86"/>
      <c r="AE42" s="86"/>
      <c r="AF42" s="86"/>
      <c r="AG42" s="86"/>
      <c r="AH42" s="86"/>
      <c r="AI42" s="86"/>
      <c r="AJ42" s="86"/>
      <c r="AK42" s="86"/>
      <c r="AL42" s="86"/>
      <c r="AM42" s="86"/>
      <c r="AN42" s="86"/>
      <c r="AO42" s="86"/>
      <c r="AP42" s="86"/>
      <c r="AQ42" s="86"/>
      <c r="AR42" s="86"/>
      <c r="AS42" s="86"/>
      <c r="AT42" s="86"/>
      <c r="AU42" s="86"/>
      <c r="AV42" s="86"/>
      <c r="AW42" s="86"/>
      <c r="AX42" s="86"/>
      <c r="AY42" s="86"/>
      <c r="AZ42" s="86"/>
      <c r="BA42" s="86"/>
      <c r="BB42" s="86"/>
      <c r="BC42" s="86"/>
      <c r="BD42" s="86"/>
      <c r="BE42" s="86"/>
      <c r="BF42" s="86"/>
      <c r="BG42" s="86"/>
      <c r="BH42" s="86"/>
      <c r="BI42" s="86"/>
      <c r="BJ42" s="86"/>
      <c r="BK42" s="86"/>
      <c r="BL42" s="86"/>
      <c r="BM42" s="86"/>
      <c r="BN42" s="86"/>
    </row>
    <row r="43" spans="1:66" s="41" customFormat="1" ht="26" x14ac:dyDescent="0.15">
      <c r="A43"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8.1</v>
      </c>
      <c r="B43" s="98" t="s">
        <v>174</v>
      </c>
      <c r="D43" s="99"/>
      <c r="E43" s="78">
        <v>45222</v>
      </c>
      <c r="F43" s="79">
        <f t="shared" si="15"/>
        <v>45235</v>
      </c>
      <c r="G43" s="42">
        <v>14</v>
      </c>
      <c r="H43" s="43">
        <v>0</v>
      </c>
      <c r="I43" s="44">
        <f t="shared" si="16"/>
        <v>10</v>
      </c>
      <c r="J43" s="74"/>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c r="BN43" s="40"/>
    </row>
    <row r="44" spans="1:66" s="41" customFormat="1" ht="26" x14ac:dyDescent="0.15">
      <c r="A44"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8.2</v>
      </c>
      <c r="B44" s="98" t="s">
        <v>175</v>
      </c>
      <c r="D44" s="99"/>
      <c r="E44" s="78">
        <v>45226</v>
      </c>
      <c r="F44" s="79">
        <f t="shared" si="15"/>
        <v>45230</v>
      </c>
      <c r="G44" s="42">
        <v>5</v>
      </c>
      <c r="H44" s="43">
        <v>0</v>
      </c>
      <c r="I44" s="44">
        <f t="shared" si="16"/>
        <v>3</v>
      </c>
      <c r="J44" s="74"/>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c r="BN44" s="40"/>
    </row>
    <row r="45" spans="1:66" s="41" customFormat="1" ht="26" x14ac:dyDescent="0.15">
      <c r="A45"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8.3</v>
      </c>
      <c r="B45" s="98" t="s">
        <v>187</v>
      </c>
      <c r="D45" s="99"/>
      <c r="E45" s="78">
        <v>45229</v>
      </c>
      <c r="F45" s="79">
        <f t="shared" si="15"/>
        <v>45233</v>
      </c>
      <c r="G45" s="42">
        <v>5</v>
      </c>
      <c r="H45" s="43">
        <v>0</v>
      </c>
      <c r="I45" s="44">
        <f t="shared" si="16"/>
        <v>5</v>
      </c>
      <c r="J45" s="74"/>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c r="BN45" s="40"/>
    </row>
    <row r="46" spans="1:66" s="41" customFormat="1" ht="18" x14ac:dyDescent="0.15">
      <c r="A46"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8.4</v>
      </c>
      <c r="B46" s="98" t="s">
        <v>8</v>
      </c>
      <c r="D46" s="99"/>
      <c r="E46" s="78">
        <v>43132</v>
      </c>
      <c r="F46" s="79">
        <f t="shared" si="15"/>
        <v>43132</v>
      </c>
      <c r="G46" s="42">
        <v>1</v>
      </c>
      <c r="H46" s="43">
        <v>0</v>
      </c>
      <c r="I46" s="44">
        <f t="shared" si="16"/>
        <v>1</v>
      </c>
      <c r="J46" s="74"/>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0"/>
      <c r="BM46" s="40"/>
      <c r="BN46" s="40"/>
    </row>
    <row r="47" spans="1:66" s="41" customFormat="1" ht="18" x14ac:dyDescent="0.15">
      <c r="A47"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8.5</v>
      </c>
      <c r="B47" s="98" t="s">
        <v>8</v>
      </c>
      <c r="D47" s="99"/>
      <c r="E47" s="78">
        <v>43133</v>
      </c>
      <c r="F47" s="79">
        <f t="shared" si="15"/>
        <v>43133</v>
      </c>
      <c r="G47" s="42">
        <v>1</v>
      </c>
      <c r="H47" s="43">
        <v>0</v>
      </c>
      <c r="I47" s="44">
        <f t="shared" si="16"/>
        <v>1</v>
      </c>
      <c r="J47" s="74"/>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c r="BM47" s="40"/>
      <c r="BN47" s="40"/>
    </row>
    <row r="48" spans="1:66" s="35" customFormat="1" ht="18" x14ac:dyDescent="0.15">
      <c r="A48" s="33" t="str">
        <f>IF(ISERROR(VALUE(SUBSTITUTE(prevWBS,".",""))),"1",IF(ISERROR(FIND("`",SUBSTITUTE(prevWBS,".","`",1))),TEXT(VALUE(prevWBS)+1,"#"),TEXT(VALUE(LEFT(prevWBS,FIND("`",SUBSTITUTE(prevWBS,".","`",1))-1))+1,"#")))</f>
        <v>9</v>
      </c>
      <c r="B48" s="34" t="s">
        <v>144</v>
      </c>
      <c r="D48" s="36"/>
      <c r="E48" s="80"/>
      <c r="F48" s="80" t="str">
        <f t="shared" ref="F48:F52" si="17">IF(ISBLANK(E48)," - ",IF(G48=0,E48,E48+G48-1))</f>
        <v xml:space="preserve"> - </v>
      </c>
      <c r="G48" s="37"/>
      <c r="H48" s="38"/>
      <c r="I48" s="39" t="str">
        <f t="shared" ref="I48:I52" si="18">IF(OR(F48=0,E48=0)," - ",NETWORKDAYS(E48,F48))</f>
        <v xml:space="preserve"> - </v>
      </c>
      <c r="J48" s="75"/>
      <c r="K48" s="86"/>
      <c r="L48" s="86"/>
      <c r="M48" s="86"/>
      <c r="N48" s="86"/>
      <c r="O48" s="86"/>
      <c r="P48" s="86"/>
      <c r="Q48" s="86"/>
      <c r="R48" s="86"/>
      <c r="S48" s="86"/>
      <c r="T48" s="86"/>
      <c r="U48" s="86"/>
      <c r="V48" s="86"/>
      <c r="W48" s="86"/>
      <c r="X48" s="86"/>
      <c r="Y48" s="86"/>
      <c r="Z48" s="86"/>
      <c r="AA48" s="86"/>
      <c r="AB48" s="86"/>
      <c r="AC48" s="86"/>
      <c r="AD48" s="86"/>
      <c r="AE48" s="86"/>
      <c r="AF48" s="86"/>
      <c r="AG48" s="86"/>
      <c r="AH48" s="86"/>
      <c r="AI48" s="86"/>
      <c r="AJ48" s="86"/>
      <c r="AK48" s="86"/>
      <c r="AL48" s="86"/>
      <c r="AM48" s="86"/>
      <c r="AN48" s="86"/>
      <c r="AO48" s="86"/>
      <c r="AP48" s="86"/>
      <c r="AQ48" s="86"/>
      <c r="AR48" s="86"/>
      <c r="AS48" s="86"/>
      <c r="AT48" s="86"/>
      <c r="AU48" s="86"/>
      <c r="AV48" s="86"/>
      <c r="AW48" s="86"/>
      <c r="AX48" s="86"/>
      <c r="AY48" s="86"/>
      <c r="AZ48" s="86"/>
      <c r="BA48" s="86"/>
      <c r="BB48" s="86"/>
      <c r="BC48" s="86"/>
      <c r="BD48" s="86"/>
      <c r="BE48" s="86"/>
      <c r="BF48" s="86"/>
      <c r="BG48" s="86"/>
      <c r="BH48" s="86"/>
      <c r="BI48" s="86"/>
      <c r="BJ48" s="86"/>
      <c r="BK48" s="86"/>
      <c r="BL48" s="86"/>
      <c r="BM48" s="86"/>
      <c r="BN48" s="86"/>
    </row>
    <row r="49" spans="1:66" s="41" customFormat="1" ht="26" x14ac:dyDescent="0.15">
      <c r="A49"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9.1</v>
      </c>
      <c r="B49" s="98" t="s">
        <v>176</v>
      </c>
      <c r="D49" s="99"/>
      <c r="E49" s="78">
        <v>45234</v>
      </c>
      <c r="F49" s="79">
        <f t="shared" si="17"/>
        <v>45247</v>
      </c>
      <c r="G49" s="42">
        <v>14</v>
      </c>
      <c r="H49" s="43">
        <v>0</v>
      </c>
      <c r="I49" s="44">
        <f t="shared" si="18"/>
        <v>10</v>
      </c>
      <c r="J49" s="74"/>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c r="AV49" s="40"/>
      <c r="AW49" s="40"/>
      <c r="AX49" s="40"/>
      <c r="AY49" s="40"/>
      <c r="AZ49" s="40"/>
      <c r="BA49" s="40"/>
      <c r="BB49" s="40"/>
      <c r="BC49" s="40"/>
      <c r="BD49" s="40"/>
      <c r="BE49" s="40"/>
      <c r="BF49" s="40"/>
      <c r="BG49" s="40"/>
      <c r="BH49" s="40"/>
      <c r="BI49" s="40"/>
      <c r="BJ49" s="40"/>
      <c r="BK49" s="40"/>
      <c r="BL49" s="40"/>
      <c r="BM49" s="40"/>
      <c r="BN49" s="40"/>
    </row>
    <row r="50" spans="1:66" s="41" customFormat="1" ht="18" x14ac:dyDescent="0.15">
      <c r="A50"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9.2</v>
      </c>
      <c r="B50" s="98" t="s">
        <v>177</v>
      </c>
      <c r="D50" s="99"/>
      <c r="E50" s="78">
        <v>45238</v>
      </c>
      <c r="F50" s="79">
        <f t="shared" si="17"/>
        <v>45241</v>
      </c>
      <c r="G50" s="42">
        <v>4</v>
      </c>
      <c r="H50" s="43">
        <v>0</v>
      </c>
      <c r="I50" s="44">
        <f t="shared" si="18"/>
        <v>3</v>
      </c>
      <c r="J50" s="74"/>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c r="AN50" s="40"/>
      <c r="AO50" s="40"/>
      <c r="AP50" s="40"/>
      <c r="AQ50" s="40"/>
      <c r="AR50" s="40"/>
      <c r="AS50" s="40"/>
      <c r="AT50" s="40"/>
      <c r="AU50" s="40"/>
      <c r="AV50" s="40"/>
      <c r="AW50" s="40"/>
      <c r="AX50" s="40"/>
      <c r="AY50" s="40"/>
      <c r="AZ50" s="40"/>
      <c r="BA50" s="40"/>
      <c r="BB50" s="40"/>
      <c r="BC50" s="40"/>
      <c r="BD50" s="40"/>
      <c r="BE50" s="40"/>
      <c r="BF50" s="40"/>
      <c r="BG50" s="40"/>
      <c r="BH50" s="40"/>
      <c r="BI50" s="40"/>
      <c r="BJ50" s="40"/>
      <c r="BK50" s="40"/>
      <c r="BL50" s="40"/>
      <c r="BM50" s="40"/>
      <c r="BN50" s="40"/>
    </row>
    <row r="51" spans="1:66" s="41" customFormat="1" ht="18" x14ac:dyDescent="0.15">
      <c r="A51"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9.3</v>
      </c>
      <c r="B51" s="98" t="s">
        <v>178</v>
      </c>
      <c r="D51" s="99"/>
      <c r="E51" s="78">
        <v>45239</v>
      </c>
      <c r="F51" s="79">
        <f t="shared" si="17"/>
        <v>45245</v>
      </c>
      <c r="G51" s="42">
        <v>7</v>
      </c>
      <c r="H51" s="43">
        <v>0</v>
      </c>
      <c r="I51" s="44">
        <f t="shared" si="18"/>
        <v>5</v>
      </c>
      <c r="J51" s="74"/>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c r="AV51" s="40"/>
      <c r="AW51" s="40"/>
      <c r="AX51" s="40"/>
      <c r="AY51" s="40"/>
      <c r="AZ51" s="40"/>
      <c r="BA51" s="40"/>
      <c r="BB51" s="40"/>
      <c r="BC51" s="40"/>
      <c r="BD51" s="40"/>
      <c r="BE51" s="40"/>
      <c r="BF51" s="40"/>
      <c r="BG51" s="40"/>
      <c r="BH51" s="40"/>
      <c r="BI51" s="40"/>
      <c r="BJ51" s="40"/>
      <c r="BK51" s="40"/>
      <c r="BL51" s="40"/>
      <c r="BM51" s="40"/>
      <c r="BN51" s="40"/>
    </row>
    <row r="52" spans="1:66" s="41" customFormat="1" ht="18" x14ac:dyDescent="0.15">
      <c r="A52"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9.4</v>
      </c>
      <c r="B52" s="98" t="s">
        <v>179</v>
      </c>
      <c r="D52" s="99"/>
      <c r="E52" s="78">
        <v>45248</v>
      </c>
      <c r="F52" s="79">
        <f t="shared" si="17"/>
        <v>45250</v>
      </c>
      <c r="G52" s="42">
        <v>3</v>
      </c>
      <c r="H52" s="43">
        <v>0</v>
      </c>
      <c r="I52" s="44">
        <f t="shared" si="18"/>
        <v>1</v>
      </c>
      <c r="J52" s="74"/>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40"/>
      <c r="AO52" s="40"/>
      <c r="AP52" s="40"/>
      <c r="AQ52" s="40"/>
      <c r="AR52" s="40"/>
      <c r="AS52" s="40"/>
      <c r="AT52" s="40"/>
      <c r="AU52" s="40"/>
      <c r="AV52" s="40"/>
      <c r="AW52" s="40"/>
      <c r="AX52" s="40"/>
      <c r="AY52" s="40"/>
      <c r="AZ52" s="40"/>
      <c r="BA52" s="40"/>
      <c r="BB52" s="40"/>
      <c r="BC52" s="40"/>
      <c r="BD52" s="40"/>
      <c r="BE52" s="40"/>
      <c r="BF52" s="40"/>
      <c r="BG52" s="40"/>
      <c r="BH52" s="40"/>
      <c r="BI52" s="40"/>
      <c r="BJ52" s="40"/>
      <c r="BK52" s="40"/>
      <c r="BL52" s="40"/>
      <c r="BM52" s="40"/>
      <c r="BN52" s="40"/>
    </row>
    <row r="53" spans="1:66" s="35" customFormat="1" ht="18" x14ac:dyDescent="0.15">
      <c r="A53" s="33" t="str">
        <f>IF(ISERROR(VALUE(SUBSTITUTE(prevWBS,".",""))),"1",IF(ISERROR(FIND("`",SUBSTITUTE(prevWBS,".","`",1))),TEXT(VALUE(prevWBS)+1,"#"),TEXT(VALUE(LEFT(prevWBS,FIND("`",SUBSTITUTE(prevWBS,".","`",1))-1))+1,"#")))</f>
        <v>10</v>
      </c>
      <c r="B53" s="34" t="s">
        <v>145</v>
      </c>
      <c r="D53" s="36"/>
      <c r="E53" s="80"/>
      <c r="F53" s="80" t="str">
        <f t="shared" ref="F53:F58" si="19">IF(ISBLANK(E53)," - ",IF(G53=0,E53,E53+G53-1))</f>
        <v xml:space="preserve"> - </v>
      </c>
      <c r="G53" s="37"/>
      <c r="H53" s="38"/>
      <c r="I53" s="39" t="str">
        <f t="shared" ref="I53:I58" si="20">IF(OR(F53=0,E53=0)," - ",NETWORKDAYS(E53,F53))</f>
        <v xml:space="preserve"> - </v>
      </c>
      <c r="J53" s="75"/>
      <c r="K53" s="86"/>
      <c r="L53" s="86"/>
      <c r="M53" s="86"/>
      <c r="N53" s="86"/>
      <c r="O53" s="86"/>
      <c r="P53" s="86"/>
      <c r="Q53" s="86"/>
      <c r="R53" s="86"/>
      <c r="S53" s="86"/>
      <c r="T53" s="86"/>
      <c r="U53" s="86"/>
      <c r="V53" s="86"/>
      <c r="W53" s="86"/>
      <c r="X53" s="86"/>
      <c r="Y53" s="86"/>
      <c r="Z53" s="86"/>
      <c r="AA53" s="86"/>
      <c r="AB53" s="86"/>
      <c r="AC53" s="86"/>
      <c r="AD53" s="86"/>
      <c r="AE53" s="86"/>
      <c r="AF53" s="86"/>
      <c r="AG53" s="86"/>
      <c r="AH53" s="86"/>
      <c r="AI53" s="86"/>
      <c r="AJ53" s="86"/>
      <c r="AK53" s="86"/>
      <c r="AL53" s="86"/>
      <c r="AM53" s="86"/>
      <c r="AN53" s="86"/>
      <c r="AO53" s="86"/>
      <c r="AP53" s="86"/>
      <c r="AQ53" s="86"/>
      <c r="AR53" s="86"/>
      <c r="AS53" s="86"/>
      <c r="AT53" s="86"/>
      <c r="AU53" s="86"/>
      <c r="AV53" s="86"/>
      <c r="AW53" s="86"/>
      <c r="AX53" s="86"/>
      <c r="AY53" s="86"/>
      <c r="AZ53" s="86"/>
      <c r="BA53" s="86"/>
      <c r="BB53" s="86"/>
      <c r="BC53" s="86"/>
      <c r="BD53" s="86"/>
      <c r="BE53" s="86"/>
      <c r="BF53" s="86"/>
      <c r="BG53" s="86"/>
      <c r="BH53" s="86"/>
      <c r="BI53" s="86"/>
      <c r="BJ53" s="86"/>
      <c r="BK53" s="86"/>
      <c r="BL53" s="86"/>
      <c r="BM53" s="86"/>
      <c r="BN53" s="86"/>
    </row>
    <row r="54" spans="1:66" s="41" customFormat="1" ht="18" x14ac:dyDescent="0.15">
      <c r="A54"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10.1</v>
      </c>
      <c r="B54" s="98" t="s">
        <v>180</v>
      </c>
      <c r="D54" s="99"/>
      <c r="E54" s="78">
        <v>45250</v>
      </c>
      <c r="F54" s="79">
        <f t="shared" si="19"/>
        <v>45252</v>
      </c>
      <c r="G54" s="42">
        <v>3</v>
      </c>
      <c r="H54" s="43">
        <v>0</v>
      </c>
      <c r="I54" s="44">
        <f t="shared" si="20"/>
        <v>3</v>
      </c>
      <c r="J54" s="74"/>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40"/>
      <c r="AO54" s="40"/>
      <c r="AP54" s="40"/>
      <c r="AQ54" s="40"/>
      <c r="AR54" s="40"/>
      <c r="AS54" s="40"/>
      <c r="AT54" s="40"/>
      <c r="AU54" s="40"/>
      <c r="AV54" s="40"/>
      <c r="AW54" s="40"/>
      <c r="AX54" s="40"/>
      <c r="AY54" s="40"/>
      <c r="AZ54" s="40"/>
      <c r="BA54" s="40"/>
      <c r="BB54" s="40"/>
      <c r="BC54" s="40"/>
      <c r="BD54" s="40"/>
      <c r="BE54" s="40"/>
      <c r="BF54" s="40"/>
      <c r="BG54" s="40"/>
      <c r="BH54" s="40"/>
      <c r="BI54" s="40"/>
      <c r="BJ54" s="40"/>
      <c r="BK54" s="40"/>
      <c r="BL54" s="40"/>
      <c r="BM54" s="40"/>
      <c r="BN54" s="40"/>
    </row>
    <row r="55" spans="1:66" s="41" customFormat="1" ht="26" x14ac:dyDescent="0.15">
      <c r="A55"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10.2</v>
      </c>
      <c r="B55" s="98" t="s">
        <v>181</v>
      </c>
      <c r="D55" s="99"/>
      <c r="E55" s="78">
        <v>45251</v>
      </c>
      <c r="F55" s="79">
        <f t="shared" si="19"/>
        <v>45253</v>
      </c>
      <c r="G55" s="42">
        <v>3</v>
      </c>
      <c r="H55" s="43">
        <v>0</v>
      </c>
      <c r="I55" s="44">
        <f t="shared" si="20"/>
        <v>3</v>
      </c>
      <c r="J55" s="74"/>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c r="AS55" s="40"/>
      <c r="AT55" s="40"/>
      <c r="AU55" s="40"/>
      <c r="AV55" s="40"/>
      <c r="AW55" s="40"/>
      <c r="AX55" s="40"/>
      <c r="AY55" s="40"/>
      <c r="AZ55" s="40"/>
      <c r="BA55" s="40"/>
      <c r="BB55" s="40"/>
      <c r="BC55" s="40"/>
      <c r="BD55" s="40"/>
      <c r="BE55" s="40"/>
      <c r="BF55" s="40"/>
      <c r="BG55" s="40"/>
      <c r="BH55" s="40"/>
      <c r="BI55" s="40"/>
      <c r="BJ55" s="40"/>
      <c r="BK55" s="40"/>
      <c r="BL55" s="40"/>
      <c r="BM55" s="40"/>
      <c r="BN55" s="40"/>
    </row>
    <row r="56" spans="1:66" s="41" customFormat="1" ht="39" x14ac:dyDescent="0.15">
      <c r="A56"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10.3</v>
      </c>
      <c r="B56" s="98" t="s">
        <v>188</v>
      </c>
      <c r="D56" s="99"/>
      <c r="E56" s="78">
        <v>45254</v>
      </c>
      <c r="F56" s="79">
        <f t="shared" si="19"/>
        <v>45256</v>
      </c>
      <c r="G56" s="42">
        <v>3</v>
      </c>
      <c r="H56" s="43">
        <v>0</v>
      </c>
      <c r="I56" s="44">
        <f t="shared" si="20"/>
        <v>1</v>
      </c>
      <c r="J56" s="74"/>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c r="AS56" s="40"/>
      <c r="AT56" s="40"/>
      <c r="AU56" s="40"/>
      <c r="AV56" s="40"/>
      <c r="AW56" s="40"/>
      <c r="AX56" s="40"/>
      <c r="AY56" s="40"/>
      <c r="AZ56" s="40"/>
      <c r="BA56" s="40"/>
      <c r="BB56" s="40"/>
      <c r="BC56" s="40"/>
      <c r="BD56" s="40"/>
      <c r="BE56" s="40"/>
      <c r="BF56" s="40"/>
      <c r="BG56" s="40"/>
      <c r="BH56" s="40"/>
      <c r="BI56" s="40"/>
      <c r="BJ56" s="40"/>
      <c r="BK56" s="40"/>
      <c r="BL56" s="40"/>
      <c r="BM56" s="40"/>
      <c r="BN56" s="40"/>
    </row>
    <row r="57" spans="1:66" s="41" customFormat="1" ht="18" x14ac:dyDescent="0.15">
      <c r="A57"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10.4</v>
      </c>
      <c r="B57" s="98" t="s">
        <v>8</v>
      </c>
      <c r="D57" s="99"/>
      <c r="E57" s="78">
        <v>43132</v>
      </c>
      <c r="F57" s="79">
        <f t="shared" si="19"/>
        <v>43132</v>
      </c>
      <c r="G57" s="42">
        <v>1</v>
      </c>
      <c r="H57" s="43">
        <v>0</v>
      </c>
      <c r="I57" s="44">
        <f t="shared" si="20"/>
        <v>1</v>
      </c>
      <c r="J57" s="74"/>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40"/>
      <c r="AO57" s="40"/>
      <c r="AP57" s="40"/>
      <c r="AQ57" s="40"/>
      <c r="AR57" s="40"/>
      <c r="AS57" s="40"/>
      <c r="AT57" s="40"/>
      <c r="AU57" s="40"/>
      <c r="AV57" s="40"/>
      <c r="AW57" s="40"/>
      <c r="AX57" s="40"/>
      <c r="AY57" s="40"/>
      <c r="AZ57" s="40"/>
      <c r="BA57" s="40"/>
      <c r="BB57" s="40"/>
      <c r="BC57" s="40"/>
      <c r="BD57" s="40"/>
      <c r="BE57" s="40"/>
      <c r="BF57" s="40"/>
      <c r="BG57" s="40"/>
      <c r="BH57" s="40"/>
      <c r="BI57" s="40"/>
      <c r="BJ57" s="40"/>
      <c r="BK57" s="40"/>
      <c r="BL57" s="40"/>
      <c r="BM57" s="40"/>
      <c r="BN57" s="40"/>
    </row>
    <row r="58" spans="1:66" s="41" customFormat="1" ht="18" x14ac:dyDescent="0.15">
      <c r="A58"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10.5</v>
      </c>
      <c r="B58" s="98" t="s">
        <v>8</v>
      </c>
      <c r="D58" s="99"/>
      <c r="E58" s="78">
        <v>43133</v>
      </c>
      <c r="F58" s="79">
        <f t="shared" si="19"/>
        <v>43133</v>
      </c>
      <c r="G58" s="42">
        <v>1</v>
      </c>
      <c r="H58" s="43">
        <v>0</v>
      </c>
      <c r="I58" s="44">
        <f t="shared" si="20"/>
        <v>1</v>
      </c>
      <c r="J58" s="74"/>
      <c r="K58" s="40"/>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40"/>
      <c r="AO58" s="40"/>
      <c r="AP58" s="40"/>
      <c r="AQ58" s="40"/>
      <c r="AR58" s="40"/>
      <c r="AS58" s="40"/>
      <c r="AT58" s="40"/>
      <c r="AU58" s="40"/>
      <c r="AV58" s="40"/>
      <c r="AW58" s="40"/>
      <c r="AX58" s="40"/>
      <c r="AY58" s="40"/>
      <c r="AZ58" s="40"/>
      <c r="BA58" s="40"/>
      <c r="BB58" s="40"/>
      <c r="BC58" s="40"/>
      <c r="BD58" s="40"/>
      <c r="BE58" s="40"/>
      <c r="BF58" s="40"/>
      <c r="BG58" s="40"/>
      <c r="BH58" s="40"/>
      <c r="BI58" s="40"/>
      <c r="BJ58" s="40"/>
      <c r="BK58" s="40"/>
      <c r="BL58" s="40"/>
      <c r="BM58" s="40"/>
      <c r="BN58" s="40"/>
    </row>
    <row r="59" spans="1:66" s="35" customFormat="1" ht="18" x14ac:dyDescent="0.15">
      <c r="A59" s="33" t="str">
        <f>IF(ISERROR(VALUE(SUBSTITUTE(prevWBS,".",""))),"1",IF(ISERROR(FIND("`",SUBSTITUTE(prevWBS,".","`",1))),TEXT(VALUE(prevWBS)+1,"#"),TEXT(VALUE(LEFT(prevWBS,FIND("`",SUBSTITUTE(prevWBS,".","`",1))-1))+1,"#")))</f>
        <v>11</v>
      </c>
      <c r="B59" s="34" t="s">
        <v>146</v>
      </c>
      <c r="D59" s="36"/>
      <c r="E59" s="80"/>
      <c r="F59" s="80" t="str">
        <f t="shared" ref="F59:F62" si="21">IF(ISBLANK(E59)," - ",IF(G59=0,E59,E59+G59-1))</f>
        <v xml:space="preserve"> - </v>
      </c>
      <c r="G59" s="37"/>
      <c r="H59" s="38"/>
      <c r="I59" s="39" t="str">
        <f t="shared" ref="I59:I62" si="22">IF(OR(F59=0,E59=0)," - ",NETWORKDAYS(E59,F59))</f>
        <v xml:space="preserve"> - </v>
      </c>
      <c r="J59" s="75"/>
      <c r="K59" s="86"/>
      <c r="L59" s="86"/>
      <c r="M59" s="86"/>
      <c r="N59" s="86"/>
      <c r="O59" s="86"/>
      <c r="P59" s="86"/>
      <c r="Q59" s="86"/>
      <c r="R59" s="86"/>
      <c r="S59" s="86"/>
      <c r="T59" s="86"/>
      <c r="U59" s="86"/>
      <c r="V59" s="86"/>
      <c r="W59" s="86"/>
      <c r="X59" s="86"/>
      <c r="Y59" s="86"/>
      <c r="Z59" s="86"/>
      <c r="AA59" s="86"/>
      <c r="AB59" s="86"/>
      <c r="AC59" s="86"/>
      <c r="AD59" s="86"/>
      <c r="AE59" s="86"/>
      <c r="AF59" s="86"/>
      <c r="AG59" s="86"/>
      <c r="AH59" s="86"/>
      <c r="AI59" s="86"/>
      <c r="AJ59" s="86"/>
      <c r="AK59" s="86"/>
      <c r="AL59" s="86"/>
      <c r="AM59" s="86"/>
      <c r="AN59" s="86"/>
      <c r="AO59" s="86"/>
      <c r="AP59" s="86"/>
      <c r="AQ59" s="86"/>
      <c r="AR59" s="86"/>
      <c r="AS59" s="86"/>
      <c r="AT59" s="86"/>
      <c r="AU59" s="86"/>
      <c r="AV59" s="86"/>
      <c r="AW59" s="86"/>
      <c r="AX59" s="86"/>
      <c r="AY59" s="86"/>
      <c r="AZ59" s="86"/>
      <c r="BA59" s="86"/>
      <c r="BB59" s="86"/>
      <c r="BC59" s="86"/>
      <c r="BD59" s="86"/>
      <c r="BE59" s="86"/>
      <c r="BF59" s="86"/>
      <c r="BG59" s="86"/>
      <c r="BH59" s="86"/>
      <c r="BI59" s="86"/>
      <c r="BJ59" s="86"/>
      <c r="BK59" s="86"/>
      <c r="BL59" s="86"/>
      <c r="BM59" s="86"/>
      <c r="BN59" s="86"/>
    </row>
    <row r="60" spans="1:66" s="41" customFormat="1" ht="26" x14ac:dyDescent="0.15">
      <c r="A60"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11.1</v>
      </c>
      <c r="B60" s="98" t="s">
        <v>182</v>
      </c>
      <c r="D60" s="99"/>
      <c r="E60" s="78">
        <v>45257</v>
      </c>
      <c r="F60" s="79">
        <f t="shared" si="21"/>
        <v>45263</v>
      </c>
      <c r="G60" s="42">
        <v>7</v>
      </c>
      <c r="H60" s="43">
        <v>0</v>
      </c>
      <c r="I60" s="44">
        <f t="shared" si="22"/>
        <v>5</v>
      </c>
      <c r="J60" s="74"/>
      <c r="K60" s="40"/>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c r="AS60" s="40"/>
      <c r="AT60" s="40"/>
      <c r="AU60" s="40"/>
      <c r="AV60" s="40"/>
      <c r="AW60" s="40"/>
      <c r="AX60" s="40"/>
      <c r="AY60" s="40"/>
      <c r="AZ60" s="40"/>
      <c r="BA60" s="40"/>
      <c r="BB60" s="40"/>
      <c r="BC60" s="40"/>
      <c r="BD60" s="40"/>
      <c r="BE60" s="40"/>
      <c r="BF60" s="40"/>
      <c r="BG60" s="40"/>
      <c r="BH60" s="40"/>
      <c r="BI60" s="40"/>
      <c r="BJ60" s="40"/>
      <c r="BK60" s="40"/>
      <c r="BL60" s="40"/>
      <c r="BM60" s="40"/>
      <c r="BN60" s="40"/>
    </row>
    <row r="61" spans="1:66" s="41" customFormat="1" ht="39" x14ac:dyDescent="0.15">
      <c r="A61"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11.1.1</v>
      </c>
      <c r="B61" s="98" t="s">
        <v>184</v>
      </c>
      <c r="D61" s="99"/>
      <c r="E61" s="78">
        <v>45257</v>
      </c>
      <c r="F61" s="79">
        <f t="shared" si="21"/>
        <v>45263</v>
      </c>
      <c r="G61" s="42">
        <v>7</v>
      </c>
      <c r="H61" s="43">
        <v>0</v>
      </c>
      <c r="I61" s="44">
        <f t="shared" si="22"/>
        <v>5</v>
      </c>
      <c r="J61" s="74"/>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c r="AV61" s="40"/>
      <c r="AW61" s="40"/>
      <c r="AX61" s="40"/>
      <c r="AY61" s="40"/>
      <c r="AZ61" s="40"/>
      <c r="BA61" s="40"/>
      <c r="BB61" s="40"/>
      <c r="BC61" s="40"/>
      <c r="BD61" s="40"/>
      <c r="BE61" s="40"/>
      <c r="BF61" s="40"/>
      <c r="BG61" s="40"/>
      <c r="BH61" s="40"/>
      <c r="BI61" s="40"/>
      <c r="BJ61" s="40"/>
      <c r="BK61" s="40"/>
      <c r="BL61" s="40"/>
      <c r="BM61" s="40"/>
      <c r="BN61" s="40"/>
    </row>
    <row r="62" spans="1:66" s="41" customFormat="1" ht="18" x14ac:dyDescent="0.15">
      <c r="A62"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11.2</v>
      </c>
      <c r="B62" s="98" t="s">
        <v>183</v>
      </c>
      <c r="D62" s="99"/>
      <c r="E62" s="78">
        <v>45265</v>
      </c>
      <c r="F62" s="79">
        <f t="shared" si="21"/>
        <v>45265</v>
      </c>
      <c r="G62" s="42">
        <v>1</v>
      </c>
      <c r="H62" s="43">
        <v>0</v>
      </c>
      <c r="I62" s="44">
        <f t="shared" si="22"/>
        <v>1</v>
      </c>
      <c r="J62" s="74"/>
      <c r="K62" s="40"/>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0"/>
      <c r="AM62" s="40"/>
      <c r="AN62" s="40"/>
      <c r="AO62" s="40"/>
      <c r="AP62" s="40"/>
      <c r="AQ62" s="40"/>
      <c r="AR62" s="40"/>
      <c r="AS62" s="40"/>
      <c r="AT62" s="40"/>
      <c r="AU62" s="40"/>
      <c r="AV62" s="40"/>
      <c r="AW62" s="40"/>
      <c r="AX62" s="40"/>
      <c r="AY62" s="40"/>
      <c r="AZ62" s="40"/>
      <c r="BA62" s="40"/>
      <c r="BB62" s="40"/>
      <c r="BC62" s="40"/>
      <c r="BD62" s="40"/>
      <c r="BE62" s="40"/>
      <c r="BF62" s="40"/>
      <c r="BG62" s="40"/>
      <c r="BH62" s="40"/>
      <c r="BI62" s="40"/>
      <c r="BJ62" s="40"/>
      <c r="BK62" s="40"/>
      <c r="BL62" s="40"/>
      <c r="BM62" s="40"/>
      <c r="BN62" s="40"/>
    </row>
    <row r="63" spans="1:66" s="50" customFormat="1" ht="18" x14ac:dyDescent="0.15">
      <c r="A63" s="40"/>
      <c r="B63" s="45"/>
      <c r="C63" s="45"/>
      <c r="D63" s="46"/>
      <c r="E63" s="81"/>
      <c r="F63" s="81"/>
      <c r="G63" s="47"/>
      <c r="H63" s="48"/>
      <c r="I63" s="49" t="str">
        <f t="shared" si="4"/>
        <v xml:space="preserve"> - </v>
      </c>
      <c r="J63" s="76"/>
      <c r="K63" s="40"/>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c r="AP63" s="40"/>
      <c r="AQ63" s="40"/>
      <c r="AR63" s="40"/>
      <c r="AS63" s="40"/>
      <c r="AT63" s="40"/>
      <c r="AU63" s="40"/>
      <c r="AV63" s="40"/>
      <c r="AW63" s="40"/>
      <c r="AX63" s="40"/>
      <c r="AY63" s="40"/>
      <c r="AZ63" s="40"/>
      <c r="BA63" s="40"/>
      <c r="BB63" s="40"/>
      <c r="BC63" s="40"/>
      <c r="BD63" s="40"/>
      <c r="BE63" s="40"/>
      <c r="BF63" s="40"/>
      <c r="BG63" s="40"/>
      <c r="BH63" s="40"/>
      <c r="BI63" s="40"/>
      <c r="BJ63" s="40"/>
      <c r="BK63" s="40"/>
      <c r="BL63" s="40"/>
      <c r="BM63" s="40"/>
      <c r="BN63" s="40"/>
    </row>
    <row r="64" spans="1:66" s="50" customFormat="1" ht="18" x14ac:dyDescent="0.15">
      <c r="A64" s="40"/>
      <c r="B64" s="45"/>
      <c r="C64" s="45"/>
      <c r="D64" s="46"/>
      <c r="E64" s="81"/>
      <c r="F64" s="81"/>
      <c r="G64" s="47"/>
      <c r="H64" s="48"/>
      <c r="I64" s="49" t="str">
        <f t="shared" si="4"/>
        <v xml:space="preserve"> - </v>
      </c>
      <c r="J64" s="76"/>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c r="AV64" s="40"/>
      <c r="AW64" s="40"/>
      <c r="AX64" s="40"/>
      <c r="AY64" s="40"/>
      <c r="AZ64" s="40"/>
      <c r="BA64" s="40"/>
      <c r="BB64" s="40"/>
      <c r="BC64" s="40"/>
      <c r="BD64" s="40"/>
      <c r="BE64" s="40"/>
      <c r="BF64" s="40"/>
      <c r="BG64" s="40"/>
      <c r="BH64" s="40"/>
      <c r="BI64" s="40"/>
      <c r="BJ64" s="40"/>
      <c r="BK64" s="40"/>
      <c r="BL64" s="40"/>
      <c r="BM64" s="40"/>
      <c r="BN64" s="40"/>
    </row>
    <row r="65" spans="1:66" s="55" customFormat="1" ht="18" x14ac:dyDescent="0.15">
      <c r="A65" s="51" t="s">
        <v>1</v>
      </c>
      <c r="B65" s="52"/>
      <c r="C65" s="53"/>
      <c r="D65" s="53"/>
      <c r="E65" s="82"/>
      <c r="F65" s="82"/>
      <c r="G65" s="54"/>
      <c r="H65" s="54"/>
      <c r="I65" s="54"/>
      <c r="J65" s="77"/>
      <c r="K65" s="40"/>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c r="AN65" s="40"/>
      <c r="AO65" s="40"/>
      <c r="AP65" s="40"/>
      <c r="AQ65" s="40"/>
      <c r="AR65" s="40"/>
      <c r="AS65" s="40"/>
      <c r="AT65" s="40"/>
      <c r="AU65" s="40"/>
      <c r="AV65" s="40"/>
      <c r="AW65" s="40"/>
      <c r="AX65" s="40"/>
      <c r="AY65" s="40"/>
      <c r="AZ65" s="40"/>
      <c r="BA65" s="40"/>
      <c r="BB65" s="40"/>
      <c r="BC65" s="40"/>
      <c r="BD65" s="40"/>
      <c r="BE65" s="40"/>
      <c r="BF65" s="40"/>
      <c r="BG65" s="40"/>
      <c r="BH65" s="40"/>
      <c r="BI65" s="40"/>
      <c r="BJ65" s="40"/>
      <c r="BK65" s="40"/>
      <c r="BL65" s="40"/>
      <c r="BM65" s="40"/>
      <c r="BN65" s="40"/>
    </row>
    <row r="66" spans="1:66" s="50" customFormat="1" ht="18" x14ac:dyDescent="0.15">
      <c r="A66" s="56" t="s">
        <v>39</v>
      </c>
      <c r="B66" s="57"/>
      <c r="C66" s="57"/>
      <c r="D66" s="57"/>
      <c r="E66" s="83"/>
      <c r="F66" s="83"/>
      <c r="G66" s="57"/>
      <c r="H66" s="57"/>
      <c r="I66" s="57"/>
      <c r="J66" s="77"/>
      <c r="K66" s="40"/>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0"/>
      <c r="AP66" s="40"/>
      <c r="AQ66" s="40"/>
      <c r="AR66" s="40"/>
      <c r="AS66" s="40"/>
      <c r="AT66" s="40"/>
      <c r="AU66" s="40"/>
      <c r="AV66" s="40"/>
      <c r="AW66" s="40"/>
      <c r="AX66" s="40"/>
      <c r="AY66" s="40"/>
      <c r="AZ66" s="40"/>
      <c r="BA66" s="40"/>
      <c r="BB66" s="40"/>
      <c r="BC66" s="40"/>
      <c r="BD66" s="40"/>
      <c r="BE66" s="40"/>
      <c r="BF66" s="40"/>
      <c r="BG66" s="40"/>
      <c r="BH66" s="40"/>
      <c r="BI66" s="40"/>
      <c r="BJ66" s="40"/>
      <c r="BK66" s="40"/>
      <c r="BL66" s="40"/>
      <c r="BM66" s="40"/>
      <c r="BN66" s="40"/>
    </row>
    <row r="67" spans="1:66" s="50" customFormat="1" ht="18" x14ac:dyDescent="0.15">
      <c r="A67" s="101" t="str">
        <f>IF(ISERROR(VALUE(SUBSTITUTE(prevWBS,".",""))),"1",IF(ISERROR(FIND("`",SUBSTITUTE(prevWBS,".","`",1))),TEXT(VALUE(prevWBS)+1,"#"),TEXT(VALUE(LEFT(prevWBS,FIND("`",SUBSTITUTE(prevWBS,".","`",1))-1))+1,"#")))</f>
        <v>1</v>
      </c>
      <c r="B67" s="102" t="s">
        <v>78</v>
      </c>
      <c r="C67" s="58"/>
      <c r="D67" s="59"/>
      <c r="E67" s="78"/>
      <c r="F67" s="79" t="str">
        <f t="shared" ref="F67:F70" si="23">IF(ISBLANK(E67)," - ",IF(G67=0,E67,E67+G67-1))</f>
        <v xml:space="preserve"> - </v>
      </c>
      <c r="G67" s="42"/>
      <c r="H67" s="43"/>
      <c r="I67" s="44" t="str">
        <f>IF(OR(F67=0,E67=0)," - ",NETWORKDAYS(E67,F67))</f>
        <v xml:space="preserve"> - </v>
      </c>
      <c r="J67" s="74"/>
      <c r="K67" s="40"/>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c r="AO67" s="40"/>
      <c r="AP67" s="40"/>
      <c r="AQ67" s="40"/>
      <c r="AR67" s="40"/>
      <c r="AS67" s="40"/>
      <c r="AT67" s="40"/>
      <c r="AU67" s="40"/>
      <c r="AV67" s="40"/>
      <c r="AW67" s="40"/>
      <c r="AX67" s="40"/>
      <c r="AY67" s="40"/>
      <c r="AZ67" s="40"/>
      <c r="BA67" s="40"/>
      <c r="BB67" s="40"/>
      <c r="BC67" s="40"/>
      <c r="BD67" s="40"/>
      <c r="BE67" s="40"/>
      <c r="BF67" s="40"/>
      <c r="BG67" s="40"/>
      <c r="BH67" s="40"/>
      <c r="BI67" s="40"/>
      <c r="BJ67" s="40"/>
      <c r="BK67" s="40"/>
      <c r="BL67" s="40"/>
      <c r="BM67" s="40"/>
      <c r="BN67" s="40"/>
    </row>
    <row r="68" spans="1:66" s="50" customFormat="1" ht="18" x14ac:dyDescent="0.15">
      <c r="A68"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68" s="60" t="s">
        <v>64</v>
      </c>
      <c r="C68" s="60"/>
      <c r="D68" s="59"/>
      <c r="E68" s="78"/>
      <c r="F68" s="79" t="str">
        <f t="shared" si="23"/>
        <v xml:space="preserve"> - </v>
      </c>
      <c r="G68" s="42"/>
      <c r="H68" s="43"/>
      <c r="I68" s="44" t="str">
        <f t="shared" ref="I68:I70" si="24">IF(OR(F68=0,E68=0)," - ",NETWORKDAYS(E68,F68))</f>
        <v xml:space="preserve"> - </v>
      </c>
      <c r="J68" s="74"/>
      <c r="K68" s="40"/>
      <c r="L68" s="40"/>
      <c r="M68" s="40"/>
      <c r="N68" s="40"/>
      <c r="O68" s="40"/>
      <c r="P68" s="40"/>
      <c r="Q68" s="40"/>
      <c r="R68" s="40"/>
      <c r="S68" s="40"/>
      <c r="T68" s="40"/>
      <c r="U68" s="40"/>
      <c r="V68" s="40"/>
      <c r="W68" s="40"/>
      <c r="X68" s="40"/>
      <c r="Y68" s="40"/>
      <c r="Z68" s="40"/>
      <c r="AA68" s="40"/>
      <c r="AB68" s="40"/>
      <c r="AC68" s="40"/>
      <c r="AD68" s="40"/>
      <c r="AE68" s="40"/>
      <c r="AF68" s="40"/>
      <c r="AG68" s="40"/>
      <c r="AH68" s="40"/>
      <c r="AI68" s="40"/>
      <c r="AJ68" s="40"/>
      <c r="AK68" s="40"/>
      <c r="AL68" s="40"/>
      <c r="AM68" s="40"/>
      <c r="AN68" s="40"/>
      <c r="AO68" s="40"/>
      <c r="AP68" s="40"/>
      <c r="AQ68" s="40"/>
      <c r="AR68" s="40"/>
      <c r="AS68" s="40"/>
      <c r="AT68" s="40"/>
      <c r="AU68" s="40"/>
      <c r="AV68" s="40"/>
      <c r="AW68" s="40"/>
      <c r="AX68" s="40"/>
      <c r="AY68" s="40"/>
      <c r="AZ68" s="40"/>
      <c r="BA68" s="40"/>
      <c r="BB68" s="40"/>
      <c r="BC68" s="40"/>
      <c r="BD68" s="40"/>
      <c r="BE68" s="40"/>
      <c r="BF68" s="40"/>
      <c r="BG68" s="40"/>
      <c r="BH68" s="40"/>
      <c r="BI68" s="40"/>
      <c r="BJ68" s="40"/>
      <c r="BK68" s="40"/>
      <c r="BL68" s="40"/>
      <c r="BM68" s="40"/>
      <c r="BN68" s="40"/>
    </row>
    <row r="69" spans="1:66" s="50" customFormat="1" ht="18" x14ac:dyDescent="0.15">
      <c r="A69"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69" s="61" t="s">
        <v>65</v>
      </c>
      <c r="C69" s="60"/>
      <c r="D69" s="59"/>
      <c r="E69" s="78"/>
      <c r="F69" s="79" t="str">
        <f t="shared" si="23"/>
        <v xml:space="preserve"> - </v>
      </c>
      <c r="G69" s="42"/>
      <c r="H69" s="43"/>
      <c r="I69" s="44" t="str">
        <f t="shared" si="24"/>
        <v xml:space="preserve"> - </v>
      </c>
      <c r="J69" s="74"/>
      <c r="K69" s="40"/>
      <c r="L69" s="40"/>
      <c r="M69" s="40"/>
      <c r="N69" s="40"/>
      <c r="O69" s="40"/>
      <c r="P69" s="40"/>
      <c r="Q69" s="40"/>
      <c r="R69" s="40"/>
      <c r="S69" s="40"/>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c r="AX69" s="40"/>
      <c r="AY69" s="40"/>
      <c r="AZ69" s="40"/>
      <c r="BA69" s="40"/>
      <c r="BB69" s="40"/>
      <c r="BC69" s="40"/>
      <c r="BD69" s="40"/>
      <c r="BE69" s="40"/>
      <c r="BF69" s="40"/>
      <c r="BG69" s="40"/>
      <c r="BH69" s="40"/>
      <c r="BI69" s="40"/>
      <c r="BJ69" s="40"/>
      <c r="BK69" s="40"/>
      <c r="BL69" s="40"/>
      <c r="BM69" s="40"/>
      <c r="BN69" s="40"/>
    </row>
    <row r="70" spans="1:66" s="50" customFormat="1" ht="18" x14ac:dyDescent="0.15">
      <c r="A70" s="4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70" s="61" t="s">
        <v>66</v>
      </c>
      <c r="C70" s="60"/>
      <c r="D70" s="59"/>
      <c r="E70" s="78"/>
      <c r="F70" s="79" t="str">
        <f t="shared" si="23"/>
        <v xml:space="preserve"> - </v>
      </c>
      <c r="G70" s="42"/>
      <c r="H70" s="43"/>
      <c r="I70" s="44" t="str">
        <f t="shared" si="24"/>
        <v xml:space="preserve"> - </v>
      </c>
      <c r="J70" s="74"/>
      <c r="K70" s="40"/>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c r="AX70" s="40"/>
      <c r="AY70" s="40"/>
      <c r="AZ70" s="40"/>
      <c r="BA70" s="40"/>
      <c r="BB70" s="40"/>
      <c r="BC70" s="40"/>
      <c r="BD70" s="40"/>
      <c r="BE70" s="40"/>
      <c r="BF70" s="40"/>
      <c r="BG70" s="40"/>
      <c r="BH70" s="40"/>
      <c r="BI70" s="40"/>
      <c r="BJ70" s="40"/>
      <c r="BK70" s="40"/>
      <c r="BL70" s="40"/>
      <c r="BM70" s="40"/>
      <c r="BN70" s="40"/>
    </row>
    <row r="71" spans="1:66" s="19" customFormat="1" x14ac:dyDescent="0.15">
      <c r="A71" s="129" t="str">
        <f>HYPERLINK("https://vertex42.link/HowToCreateAGanttChart","► Watch How to Create a Gantt Chart in Excel")</f>
        <v>► Watch How to Create a Gantt Chart in Excel</v>
      </c>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70">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70">
    <cfRule type="expression" dxfId="2" priority="48">
      <formula>AND($E8&lt;=K$6,ROUNDDOWN(($F8-$E8+1)*$H8,0)+$E8-1&gt;=K$6)</formula>
    </cfRule>
    <cfRule type="expression" dxfId="1" priority="49">
      <formula>AND(NOT(ISBLANK($E8)),$E8&lt;=K$6,$F8&gt;=K$6)</formula>
    </cfRule>
  </conditionalFormatting>
  <conditionalFormatting sqref="K6:BN70">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A63:B64 B27 A66:B66 B65 E17 E23 E34 E63:H66 G10 G17:H17 G23:H23 G34:H34 G67 G68:G69 G70 H27 H35 H36 H37" unlockedFormula="1"/>
    <ignoredError sqref="A34 A23 A17"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101600</xdr:colOff>
                    <xdr:row>1</xdr:row>
                    <xdr:rowOff>127000</xdr:rowOff>
                  </from>
                  <to>
                    <xdr:col>27</xdr:col>
                    <xdr:colOff>101600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H8:H70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46"/>
  <sheetViews>
    <sheetView showGridLines="0" workbookViewId="0">
      <selection activeCell="A2" sqref="A2"/>
    </sheetView>
  </sheetViews>
  <sheetFormatPr baseColWidth="10" defaultColWidth="8.83203125" defaultRowHeight="13" x14ac:dyDescent="0.15"/>
  <cols>
    <col min="1" max="1" width="5.5" customWidth="1"/>
    <col min="2" max="2" width="37.6640625" customWidth="1"/>
    <col min="3" max="3" width="55.1640625" customWidth="1"/>
  </cols>
  <sheetData>
    <row r="1" spans="1:3" ht="30" customHeight="1" x14ac:dyDescent="0.15">
      <c r="A1" s="21" t="s">
        <v>23</v>
      </c>
    </row>
    <row r="4" spans="1:3" x14ac:dyDescent="0.15">
      <c r="C4" s="4" t="s">
        <v>31</v>
      </c>
    </row>
    <row r="5" spans="1:3" x14ac:dyDescent="0.15">
      <c r="C5" s="2" t="s">
        <v>32</v>
      </c>
    </row>
    <row r="6" spans="1:3" x14ac:dyDescent="0.15">
      <c r="C6" s="2"/>
    </row>
    <row r="7" spans="1:3" ht="18" x14ac:dyDescent="0.2">
      <c r="C7" s="13" t="s">
        <v>52</v>
      </c>
    </row>
    <row r="8" spans="1:3" x14ac:dyDescent="0.15">
      <c r="C8" s="14" t="s">
        <v>50</v>
      </c>
    </row>
    <row r="10" spans="1:3" x14ac:dyDescent="0.15">
      <c r="C10" s="2" t="s">
        <v>49</v>
      </c>
    </row>
    <row r="11" spans="1:3" x14ac:dyDescent="0.15">
      <c r="C11" s="2" t="s">
        <v>48</v>
      </c>
    </row>
    <row r="13" spans="1:3" ht="18" x14ac:dyDescent="0.2">
      <c r="C13" s="13" t="s">
        <v>47</v>
      </c>
    </row>
    <row r="16" spans="1:3" ht="16" x14ac:dyDescent="0.2">
      <c r="A16" s="16" t="s">
        <v>25</v>
      </c>
    </row>
    <row r="18" spans="2:2" ht="14" x14ac:dyDescent="0.15">
      <c r="B18" s="15" t="s">
        <v>36</v>
      </c>
    </row>
    <row r="19" spans="2:2" x14ac:dyDescent="0.15">
      <c r="B19" s="2" t="s">
        <v>42</v>
      </c>
    </row>
    <row r="20" spans="2:2" x14ac:dyDescent="0.15">
      <c r="B20" s="2" t="s">
        <v>43</v>
      </c>
    </row>
    <row r="22" spans="2:2" ht="14" x14ac:dyDescent="0.15">
      <c r="B22" s="15" t="s">
        <v>44</v>
      </c>
    </row>
    <row r="23" spans="2:2" x14ac:dyDescent="0.15">
      <c r="B23" s="2" t="s">
        <v>45</v>
      </c>
    </row>
    <row r="24" spans="2:2" x14ac:dyDescent="0.15">
      <c r="B24" s="2" t="s">
        <v>46</v>
      </c>
    </row>
    <row r="26" spans="2:2" ht="14" x14ac:dyDescent="0.15">
      <c r="B26" s="15" t="s">
        <v>33</v>
      </c>
    </row>
    <row r="27" spans="2:2" x14ac:dyDescent="0.15">
      <c r="B27" s="2" t="s">
        <v>37</v>
      </c>
    </row>
    <row r="28" spans="2:2" x14ac:dyDescent="0.15">
      <c r="B28" s="2" t="s">
        <v>38</v>
      </c>
    </row>
    <row r="29" spans="2:2" x14ac:dyDescent="0.15">
      <c r="B29" s="2" t="s">
        <v>40</v>
      </c>
    </row>
    <row r="30" spans="2:2" x14ac:dyDescent="0.15">
      <c r="B30" t="s">
        <v>26</v>
      </c>
    </row>
    <row r="31" spans="2:2" x14ac:dyDescent="0.15">
      <c r="B31" t="s">
        <v>27</v>
      </c>
    </row>
    <row r="32" spans="2:2" x14ac:dyDescent="0.15">
      <c r="B32" t="s">
        <v>28</v>
      </c>
    </row>
    <row r="34" spans="2:2" ht="14" x14ac:dyDescent="0.15">
      <c r="B34" s="15" t="s">
        <v>29</v>
      </c>
    </row>
    <row r="35" spans="2:2" x14ac:dyDescent="0.15">
      <c r="B35" s="2" t="s">
        <v>129</v>
      </c>
    </row>
    <row r="36" spans="2:2" x14ac:dyDescent="0.15">
      <c r="B36" s="2" t="s">
        <v>130</v>
      </c>
    </row>
    <row r="37" spans="2:2" x14ac:dyDescent="0.15">
      <c r="B37" s="2" t="s">
        <v>131</v>
      </c>
    </row>
    <row r="39" spans="2:2" ht="14" x14ac:dyDescent="0.15">
      <c r="B39" s="15" t="s">
        <v>30</v>
      </c>
    </row>
    <row r="40" spans="2:2" x14ac:dyDescent="0.15">
      <c r="B40" s="2" t="s">
        <v>41</v>
      </c>
    </row>
    <row r="42" spans="2:2" ht="14" x14ac:dyDescent="0.15">
      <c r="B42" s="15" t="s">
        <v>34</v>
      </c>
    </row>
    <row r="43" spans="2:2" x14ac:dyDescent="0.15">
      <c r="B43" s="2" t="s">
        <v>132</v>
      </c>
    </row>
    <row r="44" spans="2:2" x14ac:dyDescent="0.15">
      <c r="B44" s="2" t="s">
        <v>35</v>
      </c>
    </row>
    <row r="46" spans="2:2" ht="18" x14ac:dyDescent="0.2">
      <c r="B46" s="13" t="s">
        <v>24</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baseColWidth="10" defaultColWidth="8.83203125" defaultRowHeight="13" x14ac:dyDescent="0.15"/>
  <cols>
    <col min="1" max="1" width="5.5" style="2" customWidth="1"/>
    <col min="2" max="2" width="90.5" style="2" customWidth="1"/>
    <col min="3" max="3" width="16.5" style="2" bestFit="1" customWidth="1"/>
    <col min="4" max="16384" width="8.83203125" style="2"/>
  </cols>
  <sheetData>
    <row r="1" spans="1:3" ht="30" customHeight="1" x14ac:dyDescent="0.15">
      <c r="A1" s="25" t="s">
        <v>124</v>
      </c>
      <c r="B1" s="26"/>
    </row>
    <row r="2" spans="1:3" ht="14" x14ac:dyDescent="0.15">
      <c r="A2" s="109" t="s">
        <v>50</v>
      </c>
      <c r="B2" s="3"/>
    </row>
    <row r="3" spans="1:3" x14ac:dyDescent="0.15">
      <c r="B3" s="3"/>
    </row>
    <row r="4" spans="1:3" ht="18" x14ac:dyDescent="0.2">
      <c r="A4" s="104" t="s">
        <v>91</v>
      </c>
      <c r="B4" s="16"/>
    </row>
    <row r="5" spans="1:3" ht="60" x14ac:dyDescent="0.15">
      <c r="B5" s="110" t="s">
        <v>80</v>
      </c>
    </row>
    <row r="7" spans="1:3" ht="30" x14ac:dyDescent="0.15">
      <c r="B7" s="110" t="s">
        <v>92</v>
      </c>
    </row>
    <row r="9" spans="1:3" ht="14" x14ac:dyDescent="0.15">
      <c r="B9" s="109" t="s">
        <v>62</v>
      </c>
    </row>
    <row r="11" spans="1:3" ht="30" x14ac:dyDescent="0.15">
      <c r="B11" s="108" t="s">
        <v>63</v>
      </c>
    </row>
    <row r="13" spans="1:3" ht="18" x14ac:dyDescent="0.2">
      <c r="A13" s="139" t="s">
        <v>4</v>
      </c>
      <c r="B13" s="139"/>
    </row>
    <row r="15" spans="1:3" s="105" customFormat="1" ht="18" x14ac:dyDescent="0.15">
      <c r="A15" s="112"/>
      <c r="B15" s="111" t="s">
        <v>83</v>
      </c>
    </row>
    <row r="16" spans="1:3" s="105" customFormat="1" ht="18" x14ac:dyDescent="0.15">
      <c r="A16" s="112"/>
      <c r="B16" s="111" t="s">
        <v>81</v>
      </c>
      <c r="C16" s="107" t="s">
        <v>3</v>
      </c>
    </row>
    <row r="17" spans="1:3" ht="18" x14ac:dyDescent="0.2">
      <c r="A17" s="113"/>
      <c r="B17" s="111" t="s">
        <v>85</v>
      </c>
    </row>
    <row r="18" spans="1:3" ht="18" x14ac:dyDescent="0.2">
      <c r="A18" s="113"/>
      <c r="B18" s="111" t="s">
        <v>93</v>
      </c>
    </row>
    <row r="19" spans="1:3" ht="18" x14ac:dyDescent="0.2">
      <c r="A19" s="113"/>
      <c r="B19" s="111" t="s">
        <v>94</v>
      </c>
    </row>
    <row r="20" spans="1:3" s="105" customFormat="1" ht="18" x14ac:dyDescent="0.15">
      <c r="A20" s="112"/>
      <c r="B20" s="111" t="s">
        <v>82</v>
      </c>
      <c r="C20" s="106" t="s">
        <v>2</v>
      </c>
    </row>
    <row r="21" spans="1:3" ht="18" x14ac:dyDescent="0.2">
      <c r="A21" s="113"/>
      <c r="B21" s="111" t="s">
        <v>84</v>
      </c>
    </row>
    <row r="22" spans="1:3" ht="18" x14ac:dyDescent="0.2">
      <c r="A22" s="113"/>
      <c r="B22" s="114" t="s">
        <v>86</v>
      </c>
    </row>
    <row r="23" spans="1:3" ht="18" x14ac:dyDescent="0.2">
      <c r="A23" s="113"/>
      <c r="B23" s="4"/>
    </row>
    <row r="24" spans="1:3" ht="18" x14ac:dyDescent="0.2">
      <c r="A24" s="139" t="s">
        <v>87</v>
      </c>
      <c r="B24" s="139"/>
    </row>
    <row r="25" spans="1:3" ht="45" x14ac:dyDescent="0.2">
      <c r="A25" s="113"/>
      <c r="B25" s="111" t="s">
        <v>95</v>
      </c>
    </row>
    <row r="26" spans="1:3" ht="18" x14ac:dyDescent="0.2">
      <c r="A26" s="113"/>
      <c r="B26" s="111"/>
    </row>
    <row r="27" spans="1:3" ht="18" x14ac:dyDescent="0.2">
      <c r="A27" s="113"/>
      <c r="B27" s="128" t="s">
        <v>99</v>
      </c>
    </row>
    <row r="28" spans="1:3" ht="18" x14ac:dyDescent="0.2">
      <c r="A28" s="113"/>
      <c r="B28" s="111" t="s">
        <v>88</v>
      </c>
    </row>
    <row r="29" spans="1:3" ht="30" x14ac:dyDescent="0.2">
      <c r="A29" s="113"/>
      <c r="B29" s="111" t="s">
        <v>90</v>
      </c>
    </row>
    <row r="30" spans="1:3" ht="18" x14ac:dyDescent="0.2">
      <c r="A30" s="113"/>
      <c r="B30" s="111"/>
    </row>
    <row r="31" spans="1:3" ht="18" x14ac:dyDescent="0.2">
      <c r="A31" s="113"/>
      <c r="B31" s="128" t="s">
        <v>96</v>
      </c>
    </row>
    <row r="32" spans="1:3" ht="18" x14ac:dyDescent="0.2">
      <c r="A32" s="113"/>
      <c r="B32" s="111" t="s">
        <v>89</v>
      </c>
    </row>
    <row r="33" spans="1:2" ht="18" x14ac:dyDescent="0.2">
      <c r="A33" s="113"/>
      <c r="B33" s="111" t="s">
        <v>97</v>
      </c>
    </row>
    <row r="34" spans="1:2" ht="18" x14ac:dyDescent="0.2">
      <c r="A34" s="113"/>
      <c r="B34" s="4"/>
    </row>
    <row r="35" spans="1:2" ht="30" x14ac:dyDescent="0.2">
      <c r="A35" s="113"/>
      <c r="B35" s="111" t="s">
        <v>134</v>
      </c>
    </row>
    <row r="36" spans="1:2" ht="18" x14ac:dyDescent="0.2">
      <c r="A36" s="113"/>
      <c r="B36" s="115" t="s">
        <v>98</v>
      </c>
    </row>
    <row r="37" spans="1:2" ht="18" x14ac:dyDescent="0.2">
      <c r="A37" s="113"/>
      <c r="B37" s="4"/>
    </row>
    <row r="38" spans="1:2" ht="18" x14ac:dyDescent="0.2">
      <c r="A38" s="139" t="s">
        <v>11</v>
      </c>
      <c r="B38" s="139"/>
    </row>
    <row r="39" spans="1:2" ht="30" x14ac:dyDescent="0.15">
      <c r="B39" s="111" t="s">
        <v>101</v>
      </c>
    </row>
    <row r="41" spans="1:2" ht="15" x14ac:dyDescent="0.15">
      <c r="B41" s="111" t="s">
        <v>102</v>
      </c>
    </row>
    <row r="43" spans="1:2" ht="30" x14ac:dyDescent="0.15">
      <c r="B43" s="111" t="s">
        <v>100</v>
      </c>
    </row>
    <row r="45" spans="1:2" ht="30" x14ac:dyDescent="0.15">
      <c r="B45" s="111" t="s">
        <v>103</v>
      </c>
    </row>
    <row r="46" spans="1:2" x14ac:dyDescent="0.15">
      <c r="B46" s="11"/>
    </row>
    <row r="47" spans="1:2" ht="30" x14ac:dyDescent="0.15">
      <c r="B47" s="111" t="s">
        <v>104</v>
      </c>
    </row>
    <row r="49" spans="1:2" ht="18" x14ac:dyDescent="0.2">
      <c r="A49" s="139" t="s">
        <v>7</v>
      </c>
      <c r="B49" s="139"/>
    </row>
    <row r="50" spans="1:2" ht="30" x14ac:dyDescent="0.15">
      <c r="B50" s="111" t="s">
        <v>135</v>
      </c>
    </row>
    <row r="52" spans="1:2" ht="15" x14ac:dyDescent="0.15">
      <c r="A52" s="116" t="s">
        <v>12</v>
      </c>
      <c r="B52" s="111" t="s">
        <v>13</v>
      </c>
    </row>
    <row r="53" spans="1:2" ht="15" x14ac:dyDescent="0.15">
      <c r="A53" s="116" t="s">
        <v>14</v>
      </c>
      <c r="B53" s="111" t="s">
        <v>15</v>
      </c>
    </row>
    <row r="54" spans="1:2" ht="15" x14ac:dyDescent="0.15">
      <c r="A54" s="116" t="s">
        <v>16</v>
      </c>
      <c r="B54" s="111" t="s">
        <v>17</v>
      </c>
    </row>
    <row r="55" spans="1:2" ht="30" x14ac:dyDescent="0.15">
      <c r="A55" s="108"/>
      <c r="B55" s="111" t="s">
        <v>105</v>
      </c>
    </row>
    <row r="56" spans="1:2" ht="30" x14ac:dyDescent="0.15">
      <c r="A56" s="108"/>
      <c r="B56" s="111" t="s">
        <v>106</v>
      </c>
    </row>
    <row r="57" spans="1:2" ht="15" x14ac:dyDescent="0.15">
      <c r="A57" s="116" t="s">
        <v>18</v>
      </c>
      <c r="B57" s="111" t="s">
        <v>19</v>
      </c>
    </row>
    <row r="58" spans="1:2" ht="15" x14ac:dyDescent="0.15">
      <c r="A58" s="108"/>
      <c r="B58" s="111" t="s">
        <v>107</v>
      </c>
    </row>
    <row r="59" spans="1:2" ht="15" x14ac:dyDescent="0.15">
      <c r="A59" s="108"/>
      <c r="B59" s="111" t="s">
        <v>108</v>
      </c>
    </row>
    <row r="60" spans="1:2" ht="15" x14ac:dyDescent="0.15">
      <c r="A60" s="116" t="s">
        <v>20</v>
      </c>
      <c r="B60" s="111" t="s">
        <v>21</v>
      </c>
    </row>
    <row r="61" spans="1:2" ht="30" x14ac:dyDescent="0.15">
      <c r="A61" s="108"/>
      <c r="B61" s="111" t="s">
        <v>109</v>
      </c>
    </row>
    <row r="62" spans="1:2" ht="15" x14ac:dyDescent="0.15">
      <c r="A62" s="116" t="s">
        <v>110</v>
      </c>
      <c r="B62" s="111" t="s">
        <v>111</v>
      </c>
    </row>
    <row r="63" spans="1:2" ht="15" x14ac:dyDescent="0.15">
      <c r="A63" s="117"/>
      <c r="B63" s="111" t="s">
        <v>112</v>
      </c>
    </row>
    <row r="64" spans="1:2" x14ac:dyDescent="0.15">
      <c r="B64" s="5"/>
    </row>
    <row r="65" spans="1:2" ht="18" x14ac:dyDescent="0.2">
      <c r="A65" s="139" t="s">
        <v>10</v>
      </c>
      <c r="B65" s="139"/>
    </row>
    <row r="66" spans="1:2" ht="45" x14ac:dyDescent="0.15">
      <c r="B66" s="111" t="s">
        <v>113</v>
      </c>
    </row>
    <row r="68" spans="1:2" ht="18" x14ac:dyDescent="0.2">
      <c r="A68" s="139" t="s">
        <v>5</v>
      </c>
      <c r="B68" s="139"/>
    </row>
    <row r="69" spans="1:2" ht="15" x14ac:dyDescent="0.15">
      <c r="A69" s="123" t="s">
        <v>6</v>
      </c>
      <c r="B69" s="124" t="s">
        <v>114</v>
      </c>
    </row>
    <row r="70" spans="1:2" ht="30" x14ac:dyDescent="0.15">
      <c r="A70" s="117"/>
      <c r="B70" s="122" t="s">
        <v>116</v>
      </c>
    </row>
    <row r="71" spans="1:2" ht="14" x14ac:dyDescent="0.15">
      <c r="A71" s="117"/>
      <c r="B71" s="118"/>
    </row>
    <row r="72" spans="1:2" ht="15" x14ac:dyDescent="0.15">
      <c r="A72" s="123" t="s">
        <v>6</v>
      </c>
      <c r="B72" s="124" t="s">
        <v>133</v>
      </c>
    </row>
    <row r="73" spans="1:2" ht="30" x14ac:dyDescent="0.15">
      <c r="A73" s="117"/>
      <c r="B73" s="122" t="s">
        <v>137</v>
      </c>
    </row>
    <row r="74" spans="1:2" ht="14" x14ac:dyDescent="0.15">
      <c r="A74" s="117"/>
      <c r="B74" s="118"/>
    </row>
    <row r="75" spans="1:2" ht="14" x14ac:dyDescent="0.15">
      <c r="A75" s="123" t="s">
        <v>6</v>
      </c>
      <c r="B75" s="126" t="s">
        <v>119</v>
      </c>
    </row>
    <row r="76" spans="1:2" ht="30" x14ac:dyDescent="0.15">
      <c r="A76" s="117"/>
      <c r="B76" s="110" t="s">
        <v>136</v>
      </c>
    </row>
    <row r="77" spans="1:2" ht="14" x14ac:dyDescent="0.15">
      <c r="A77" s="117"/>
      <c r="B77" s="117"/>
    </row>
    <row r="78" spans="1:2" ht="14" x14ac:dyDescent="0.15">
      <c r="A78" s="123" t="s">
        <v>6</v>
      </c>
      <c r="B78" s="126" t="s">
        <v>125</v>
      </c>
    </row>
    <row r="79" spans="1:2" ht="30" x14ac:dyDescent="0.15">
      <c r="A79" s="117"/>
      <c r="B79" s="110" t="s">
        <v>120</v>
      </c>
    </row>
    <row r="80" spans="1:2" ht="14" x14ac:dyDescent="0.15">
      <c r="A80" s="117"/>
      <c r="B80" s="117"/>
    </row>
    <row r="81" spans="1:2" ht="14" x14ac:dyDescent="0.15">
      <c r="A81" s="123" t="s">
        <v>6</v>
      </c>
      <c r="B81" s="126" t="s">
        <v>126</v>
      </c>
    </row>
    <row r="82" spans="1:2" ht="15" x14ac:dyDescent="0.15">
      <c r="A82" s="117"/>
      <c r="B82" s="121" t="s">
        <v>121</v>
      </c>
    </row>
    <row r="83" spans="1:2" ht="15" x14ac:dyDescent="0.15">
      <c r="A83" s="117"/>
      <c r="B83" s="121" t="s">
        <v>122</v>
      </c>
    </row>
    <row r="84" spans="1:2" ht="15" x14ac:dyDescent="0.15">
      <c r="A84" s="117"/>
      <c r="B84" s="121" t="s">
        <v>123</v>
      </c>
    </row>
    <row r="85" spans="1:2" ht="14" x14ac:dyDescent="0.15">
      <c r="A85" s="117"/>
      <c r="B85" s="120"/>
    </row>
    <row r="86" spans="1:2" ht="14" x14ac:dyDescent="0.15">
      <c r="A86" s="123" t="s">
        <v>6</v>
      </c>
      <c r="B86" s="126" t="s">
        <v>127</v>
      </c>
    </row>
    <row r="87" spans="1:2" ht="45" x14ac:dyDescent="0.15">
      <c r="A87" s="117"/>
      <c r="B87" s="110" t="s">
        <v>115</v>
      </c>
    </row>
    <row r="88" spans="1:2" ht="15" x14ac:dyDescent="0.15">
      <c r="A88" s="117"/>
      <c r="B88" s="119" t="s">
        <v>117</v>
      </c>
    </row>
    <row r="89" spans="1:2" ht="45" x14ac:dyDescent="0.15">
      <c r="A89" s="117"/>
      <c r="B89" s="125" t="s">
        <v>118</v>
      </c>
    </row>
    <row r="90" spans="1:2" ht="14" x14ac:dyDescent="0.15">
      <c r="A90" s="117"/>
      <c r="B90" s="117"/>
    </row>
    <row r="91" spans="1:2" ht="14" x14ac:dyDescent="0.15">
      <c r="A91" s="123" t="s">
        <v>6</v>
      </c>
      <c r="B91" s="126" t="s">
        <v>128</v>
      </c>
    </row>
    <row r="92" spans="1:2" ht="30" x14ac:dyDescent="0.15">
      <c r="A92" s="108"/>
      <c r="B92" s="121" t="s">
        <v>22</v>
      </c>
    </row>
    <row r="94" spans="1:2" x14ac:dyDescent="0.15">
      <c r="A94" s="17" t="s">
        <v>55</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baseColWidth="10" defaultColWidth="8.83203125" defaultRowHeight="13" x14ac:dyDescent="0.15"/>
  <cols>
    <col min="1" max="1" width="5.5" style="2" customWidth="1"/>
    <col min="2" max="2" width="82.1640625" style="2" customWidth="1"/>
  </cols>
  <sheetData>
    <row r="1" spans="1:3" ht="30" customHeight="1" x14ac:dyDescent="0.15">
      <c r="A1" s="25" t="s">
        <v>53</v>
      </c>
      <c r="B1" s="25"/>
    </row>
    <row r="2" spans="1:3" ht="16" x14ac:dyDescent="0.2">
      <c r="B2" s="29"/>
    </row>
    <row r="3" spans="1:3" ht="17" x14ac:dyDescent="0.2">
      <c r="A3" s="27"/>
      <c r="B3" s="22" t="s">
        <v>54</v>
      </c>
      <c r="C3" s="28"/>
    </row>
    <row r="4" spans="1:3" ht="15" x14ac:dyDescent="0.15">
      <c r="A4" s="6"/>
      <c r="B4" s="24" t="s">
        <v>50</v>
      </c>
      <c r="C4" s="7"/>
    </row>
    <row r="5" spans="1:3" ht="16" x14ac:dyDescent="0.2">
      <c r="A5" s="6"/>
      <c r="B5" s="8"/>
      <c r="C5" s="7"/>
    </row>
    <row r="6" spans="1:3" ht="17" x14ac:dyDescent="0.2">
      <c r="A6" s="6"/>
      <c r="B6" s="9" t="s">
        <v>55</v>
      </c>
      <c r="C6" s="7"/>
    </row>
    <row r="7" spans="1:3" ht="16" x14ac:dyDescent="0.2">
      <c r="A7" s="6"/>
      <c r="B7" s="8"/>
      <c r="C7" s="7"/>
    </row>
    <row r="8" spans="1:3" ht="34" x14ac:dyDescent="0.2">
      <c r="A8" s="6"/>
      <c r="B8" s="8" t="s">
        <v>56</v>
      </c>
      <c r="C8" s="7"/>
    </row>
    <row r="9" spans="1:3" ht="16" x14ac:dyDescent="0.2">
      <c r="A9" s="6"/>
      <c r="B9" s="8"/>
      <c r="C9" s="7"/>
    </row>
    <row r="10" spans="1:3" ht="51" x14ac:dyDescent="0.2">
      <c r="A10" s="6"/>
      <c r="B10" s="8" t="s">
        <v>57</v>
      </c>
      <c r="C10" s="7"/>
    </row>
    <row r="11" spans="1:3" ht="16" x14ac:dyDescent="0.2">
      <c r="A11" s="6"/>
      <c r="B11" s="8"/>
      <c r="C11" s="7"/>
    </row>
    <row r="12" spans="1:3" ht="51" x14ac:dyDescent="0.2">
      <c r="A12" s="6"/>
      <c r="B12" s="8" t="s">
        <v>58</v>
      </c>
      <c r="C12" s="7"/>
    </row>
    <row r="13" spans="1:3" ht="16" x14ac:dyDescent="0.2">
      <c r="A13" s="6"/>
      <c r="B13" s="8"/>
      <c r="C13" s="7"/>
    </row>
    <row r="14" spans="1:3" ht="51" x14ac:dyDescent="0.2">
      <c r="A14" s="6"/>
      <c r="B14" s="8" t="s">
        <v>59</v>
      </c>
      <c r="C14" s="7"/>
    </row>
    <row r="15" spans="1:3" ht="16" x14ac:dyDescent="0.2">
      <c r="A15" s="6"/>
      <c r="B15" s="8"/>
      <c r="C15" s="7"/>
    </row>
    <row r="16" spans="1:3" ht="34" x14ac:dyDescent="0.2">
      <c r="A16" s="6"/>
      <c r="B16" s="8" t="s">
        <v>60</v>
      </c>
      <c r="C16" s="7"/>
    </row>
    <row r="17" spans="1:3" ht="16" x14ac:dyDescent="0.2">
      <c r="A17" s="6"/>
      <c r="B17" s="8"/>
      <c r="C17" s="7"/>
    </row>
    <row r="18" spans="1:3" ht="17" x14ac:dyDescent="0.2">
      <c r="A18" s="6"/>
      <c r="B18" s="9" t="s">
        <v>61</v>
      </c>
      <c r="C18" s="7"/>
    </row>
    <row r="19" spans="1:3" ht="17" x14ac:dyDescent="0.2">
      <c r="A19" s="6"/>
      <c r="B19" s="23" t="s">
        <v>51</v>
      </c>
      <c r="C19" s="7"/>
    </row>
    <row r="20" spans="1:3" ht="16" x14ac:dyDescent="0.2">
      <c r="A20" s="6"/>
      <c r="B20" s="10"/>
      <c r="C20" s="7"/>
    </row>
    <row r="21" spans="1:3" x14ac:dyDescent="0.15">
      <c r="A21" s="6"/>
      <c r="B21" s="6"/>
      <c r="C21" s="7"/>
    </row>
    <row r="22" spans="1:3" x14ac:dyDescent="0.15">
      <c r="A22" s="6"/>
      <c r="B22" s="6"/>
      <c r="C22" s="7"/>
    </row>
    <row r="23" spans="1:3" x14ac:dyDescent="0.15">
      <c r="A23" s="6"/>
      <c r="B23" s="6"/>
      <c r="C23" s="7"/>
    </row>
    <row r="24" spans="1:3" x14ac:dyDescent="0.15">
      <c r="A24" s="6"/>
      <c r="B24" s="6"/>
      <c r="C24" s="7"/>
    </row>
    <row r="25" spans="1:3" x14ac:dyDescent="0.15">
      <c r="A25" s="6"/>
      <c r="B25" s="6"/>
      <c r="C25" s="7"/>
    </row>
    <row r="26" spans="1:3" x14ac:dyDescent="0.15">
      <c r="A26" s="6"/>
      <c r="B26" s="6"/>
      <c r="C26" s="7"/>
    </row>
    <row r="27" spans="1:3" x14ac:dyDescent="0.15">
      <c r="A27" s="6"/>
      <c r="B27" s="6"/>
      <c r="C27" s="7"/>
    </row>
    <row r="28" spans="1:3" x14ac:dyDescent="0.15">
      <c r="A28" s="6"/>
      <c r="B28" s="6"/>
      <c r="C28" s="7"/>
    </row>
    <row r="29" spans="1:3" x14ac:dyDescent="0.15">
      <c r="A29" s="6"/>
      <c r="B29" s="6"/>
      <c r="C29" s="7"/>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Caleb Flaim</cp:lastModifiedBy>
  <cp:lastPrinted>2018-02-12T20:25:38Z</cp:lastPrinted>
  <dcterms:created xsi:type="dcterms:W3CDTF">2010-06-09T16:05:03Z</dcterms:created>
  <dcterms:modified xsi:type="dcterms:W3CDTF">2023-10-24T21:14:17Z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