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los/Documents/"/>
    </mc:Choice>
  </mc:AlternateContent>
  <xr:revisionPtr revIDLastSave="0" documentId="8_{5963C3A2-1DC8-AA4D-AD24-8F8DAD3B4F57}" xr6:coauthVersionLast="45" xr6:coauthVersionMax="45" xr10:uidLastSave="{00000000-0000-0000-0000-000000000000}"/>
  <bookViews>
    <workbookView xWindow="1060" yWindow="460" windowWidth="26980" windowHeight="16380" tabRatio="500" xr2:uid="{00000000-000D-0000-FFFF-FFFF00000000}"/>
  </bookViews>
  <sheets>
    <sheet name="Scalar Mu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6" i="2" l="1"/>
  <c r="V5" i="2"/>
  <c r="G32" i="2" s="1"/>
  <c r="U4" i="2"/>
  <c r="G31" i="2" s="1"/>
  <c r="T3" i="2"/>
  <c r="K34" i="2" s="1"/>
  <c r="W6" i="2"/>
  <c r="Q36" i="2" s="1"/>
  <c r="K36" i="2"/>
  <c r="K35" i="2"/>
  <c r="F36" i="2"/>
  <c r="Q35" i="2"/>
  <c r="Q34" i="2"/>
  <c r="F35" i="2"/>
  <c r="L33" i="2"/>
  <c r="L32" i="2"/>
  <c r="F33" i="2"/>
  <c r="F34" i="2"/>
  <c r="F32" i="2"/>
  <c r="L31" i="2"/>
  <c r="F31" i="2"/>
  <c r="I6" i="2"/>
  <c r="H5" i="2"/>
  <c r="G4" i="2"/>
  <c r="F3" i="2"/>
  <c r="O5" i="2"/>
  <c r="N4" i="2"/>
  <c r="M3" i="2"/>
  <c r="P6" i="2"/>
  <c r="H24" i="2"/>
  <c r="L17" i="2"/>
  <c r="H13" i="2"/>
  <c r="R34" i="2"/>
  <c r="Q18" i="2"/>
  <c r="M32" i="2"/>
  <c r="K17" i="2"/>
  <c r="M27" i="2"/>
  <c r="H23" i="2"/>
  <c r="L15" i="2"/>
  <c r="R18" i="2"/>
  <c r="K13" i="2"/>
  <c r="W27" i="2"/>
  <c r="K16" i="2"/>
  <c r="R26" i="2"/>
  <c r="K26" i="2"/>
  <c r="M22" i="2"/>
  <c r="F22" i="2"/>
  <c r="M34" i="2"/>
  <c r="G13" i="2"/>
  <c r="L13" i="2"/>
  <c r="K15" i="2"/>
  <c r="K18" i="2"/>
  <c r="F17" i="2"/>
  <c r="Q25" i="2"/>
  <c r="M26" i="2"/>
  <c r="M13" i="2"/>
  <c r="R36" i="2"/>
  <c r="F25" i="2"/>
  <c r="K22" i="2"/>
  <c r="L14" i="2"/>
  <c r="H35" i="2"/>
  <c r="K14" i="2"/>
  <c r="K27" i="2"/>
  <c r="H22" i="2"/>
  <c r="M14" i="2"/>
  <c r="H14" i="2"/>
  <c r="L23" i="2"/>
  <c r="H25" i="2"/>
  <c r="R17" i="2"/>
  <c r="M33" i="2"/>
  <c r="G22" i="2"/>
  <c r="F15" i="2"/>
  <c r="F27" i="2"/>
  <c r="F23" i="2"/>
  <c r="R16" i="2"/>
  <c r="L24" i="2"/>
  <c r="G14" i="2"/>
  <c r="H32" i="2"/>
  <c r="H33" i="2"/>
  <c r="L26" i="2"/>
  <c r="H17" i="2"/>
  <c r="F14" i="2"/>
  <c r="M31" i="2"/>
  <c r="Q26" i="2"/>
  <c r="H16" i="2"/>
  <c r="M23" i="2"/>
  <c r="R27" i="2"/>
  <c r="V18" i="2"/>
  <c r="F13" i="2"/>
  <c r="W18" i="2"/>
  <c r="L16" i="2"/>
  <c r="M17" i="2"/>
  <c r="F26" i="2"/>
  <c r="V27" i="2"/>
  <c r="K24" i="2"/>
  <c r="F16" i="2"/>
  <c r="G24" i="2"/>
  <c r="H36" i="2"/>
  <c r="H18" i="2"/>
  <c r="H15" i="2"/>
  <c r="Q17" i="2"/>
  <c r="K23" i="2"/>
  <c r="G23" i="2"/>
  <c r="H34" i="2"/>
  <c r="Q16" i="2"/>
  <c r="G15" i="2"/>
  <c r="K25" i="2"/>
  <c r="M36" i="2"/>
  <c r="M15" i="2"/>
  <c r="R25" i="2"/>
  <c r="H27" i="2"/>
  <c r="M16" i="2"/>
  <c r="M25" i="2"/>
  <c r="H26" i="2"/>
  <c r="W36" i="2"/>
  <c r="R35" i="2"/>
  <c r="L25" i="2"/>
  <c r="M18" i="2"/>
  <c r="L22" i="2"/>
  <c r="M24" i="2"/>
  <c r="H31" i="2"/>
  <c r="F18" i="2"/>
  <c r="F24" i="2"/>
  <c r="M35" i="2"/>
  <c r="Q27" i="2"/>
  <c r="K32" i="2" l="1"/>
  <c r="G33" i="2"/>
  <c r="K31" i="2"/>
  <c r="I14" i="2"/>
  <c r="I23" i="2"/>
  <c r="I13" i="2"/>
  <c r="N24" i="2"/>
  <c r="N22" i="2"/>
  <c r="N25" i="2"/>
  <c r="N23" i="2"/>
  <c r="I15" i="2"/>
  <c r="N16" i="2"/>
  <c r="N14" i="2"/>
  <c r="N17" i="2"/>
  <c r="N26" i="2"/>
  <c r="N13" i="2"/>
  <c r="N15" i="2"/>
  <c r="I24" i="2"/>
  <c r="I22" i="2"/>
  <c r="I32" i="2"/>
  <c r="N31" i="2"/>
  <c r="I31" i="2"/>
  <c r="N32" i="2"/>
  <c r="I33" i="2"/>
  <c r="L35" i="2"/>
  <c r="N35" i="2" s="1"/>
  <c r="L34" i="2"/>
  <c r="N34" i="2" s="1"/>
  <c r="K33" i="2"/>
  <c r="N33" i="2" s="1"/>
  <c r="W5" i="2" l="1"/>
  <c r="G35" i="2" s="1"/>
  <c r="I35" i="2" s="1"/>
  <c r="N3" i="2"/>
  <c r="I5" i="2"/>
  <c r="G3" i="2"/>
  <c r="O4" i="2"/>
  <c r="H4" i="2"/>
  <c r="P5" i="2"/>
  <c r="U3" i="2"/>
  <c r="V4" i="2"/>
  <c r="L27" i="2"/>
  <c r="G16" i="2"/>
  <c r="G17" i="2"/>
  <c r="P27" i="2"/>
  <c r="P16" i="2"/>
  <c r="P18" i="2"/>
  <c r="P26" i="2"/>
  <c r="G25" i="2"/>
  <c r="P17" i="2"/>
  <c r="P25" i="2"/>
  <c r="L18" i="2"/>
  <c r="G26" i="2"/>
  <c r="L36" i="2" l="1"/>
  <c r="N36" i="2" s="1"/>
  <c r="I17" i="2"/>
  <c r="N18" i="2"/>
  <c r="S27" i="2"/>
  <c r="S25" i="2"/>
  <c r="S16" i="2"/>
  <c r="S18" i="2"/>
  <c r="S26" i="2"/>
  <c r="I25" i="2"/>
  <c r="S17" i="2"/>
  <c r="I16" i="2"/>
  <c r="N27" i="2"/>
  <c r="I26" i="2"/>
  <c r="G34" i="2"/>
  <c r="I34" i="2" s="1"/>
  <c r="P35" i="2"/>
  <c r="S35" i="2" s="1"/>
  <c r="W4" i="2" s="1"/>
  <c r="G36" i="2" s="1"/>
  <c r="I36" i="2" s="1"/>
  <c r="P36" i="2"/>
  <c r="S36" i="2" s="1"/>
  <c r="P34" i="2"/>
  <c r="S34" i="2" s="1"/>
  <c r="I4" i="2" l="1"/>
  <c r="O3" i="2"/>
  <c r="H3" i="2"/>
  <c r="P4" i="2"/>
  <c r="V3" i="2"/>
  <c r="U36" i="2" s="1"/>
  <c r="X36" i="2" s="1"/>
  <c r="W3" i="2" s="1"/>
  <c r="G18" i="2"/>
  <c r="U18" i="2"/>
  <c r="U27" i="2"/>
  <c r="G27" i="2"/>
  <c r="I18" i="2" l="1"/>
  <c r="X27" i="2"/>
  <c r="X18" i="2"/>
  <c r="I27" i="2"/>
  <c r="I3" i="2" l="1"/>
  <c r="P3" i="2"/>
</calcChain>
</file>

<file path=xl/sharedStrings.xml><?xml version="1.0" encoding="utf-8"?>
<sst xmlns="http://schemas.openxmlformats.org/spreadsheetml/2006/main" count="136" uniqueCount="30">
  <si>
    <t>Min Scalar Mult</t>
  </si>
  <si>
    <t>Max Scalar Mult</t>
  </si>
  <si>
    <t>p0</t>
  </si>
  <si>
    <t>I\J</t>
  </si>
  <si>
    <t>p1</t>
  </si>
  <si>
    <t>p2</t>
  </si>
  <si>
    <t>x</t>
  </si>
  <si>
    <t>p3</t>
  </si>
  <si>
    <t>p4</t>
  </si>
  <si>
    <t>p5</t>
  </si>
  <si>
    <t>Min Work</t>
  </si>
  <si>
    <t>k = i</t>
  </si>
  <si>
    <t>k = i+1</t>
  </si>
  <si>
    <t>k</t>
  </si>
  <si>
    <t>pi-1pkpj</t>
  </si>
  <si>
    <t>Sum</t>
  </si>
  <si>
    <t>1,3</t>
  </si>
  <si>
    <t>2,4</t>
  </si>
  <si>
    <t>k = i+2</t>
  </si>
  <si>
    <t>3,5</t>
  </si>
  <si>
    <t>1,4</t>
  </si>
  <si>
    <t>k = i+3</t>
  </si>
  <si>
    <t>2,5</t>
  </si>
  <si>
    <t>1,5</t>
  </si>
  <si>
    <t>Max Work</t>
  </si>
  <si>
    <t>S[i,k]</t>
  </si>
  <si>
    <t>S[k+I,j]</t>
  </si>
  <si>
    <t>Mean Work</t>
  </si>
  <si>
    <t>Mean Scalar Mult</t>
  </si>
  <si>
    <t>*values rounded to nearest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</si>
</sst>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 applyAlignment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</dxfs>
  <tableStyles count="1" defaultPivotStyle="PivotStyleMedium4">
    <tableStyle name="MultInvers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W3" sqref="W3"/>
    </sheetView>
  </sheetViews>
  <sheetFormatPr baseColWidth="10" defaultColWidth="14.5" defaultRowHeight="15" customHeight="1" x14ac:dyDescent="0.2"/>
  <cols>
    <col min="1" max="1" width="8.6640625" customWidth="1"/>
    <col min="2" max="2" width="11.5" customWidth="1"/>
    <col min="3" max="26" width="8.6640625" customWidth="1"/>
  </cols>
  <sheetData>
    <row r="1" spans="1:26" x14ac:dyDescent="0.2">
      <c r="E1" t="s">
        <v>0</v>
      </c>
      <c r="L1" t="s">
        <v>1</v>
      </c>
      <c r="S1" t="s">
        <v>28</v>
      </c>
    </row>
    <row r="2" spans="1:26" x14ac:dyDescent="0.2">
      <c r="A2" s="1" t="s">
        <v>2</v>
      </c>
      <c r="B2" s="2">
        <v>6</v>
      </c>
      <c r="D2" s="3" t="s">
        <v>3</v>
      </c>
      <c r="E2" s="4">
        <v>1</v>
      </c>
      <c r="F2" s="4">
        <v>2</v>
      </c>
      <c r="G2" s="4">
        <v>3</v>
      </c>
      <c r="H2" s="4">
        <v>4</v>
      </c>
      <c r="I2" s="5">
        <v>5</v>
      </c>
      <c r="K2" s="3" t="s">
        <v>3</v>
      </c>
      <c r="L2" s="4">
        <v>1</v>
      </c>
      <c r="M2" s="4">
        <v>2</v>
      </c>
      <c r="N2" s="4">
        <v>3</v>
      </c>
      <c r="O2" s="4">
        <v>4</v>
      </c>
      <c r="P2" s="5">
        <v>5</v>
      </c>
      <c r="R2" s="3" t="s">
        <v>3</v>
      </c>
      <c r="S2" s="4">
        <v>1</v>
      </c>
      <c r="T2" s="4">
        <v>2</v>
      </c>
      <c r="U2" s="4">
        <v>3</v>
      </c>
      <c r="V2" s="4">
        <v>4</v>
      </c>
      <c r="W2" s="5">
        <v>5</v>
      </c>
      <c r="X2" t="s">
        <v>29</v>
      </c>
    </row>
    <row r="3" spans="1:26" x14ac:dyDescent="0.2">
      <c r="A3" s="1" t="s">
        <v>4</v>
      </c>
      <c r="B3" s="2">
        <v>2</v>
      </c>
      <c r="D3" s="6">
        <v>1</v>
      </c>
      <c r="E3" s="7">
        <v>0</v>
      </c>
      <c r="F3" s="7">
        <f>PRODUCT($B$2:$B$4)</f>
        <v>96</v>
      </c>
      <c r="G3" s="7">
        <f ca="1">MIN(I13,N13)</f>
        <v>28</v>
      </c>
      <c r="H3" s="7">
        <f ca="1">MIN(I16,N16,S16)</f>
        <v>70</v>
      </c>
      <c r="I3" s="7">
        <f ca="1">MIN(I18,N18,X18,S18)</f>
        <v>145</v>
      </c>
      <c r="K3" s="6">
        <v>1</v>
      </c>
      <c r="L3" s="7">
        <v>0</v>
      </c>
      <c r="M3" s="7">
        <f>PRODUCT($B$2:$B$4)</f>
        <v>96</v>
      </c>
      <c r="N3" s="7">
        <f ca="1">MAX(I22,N22)</f>
        <v>144</v>
      </c>
      <c r="O3" s="7">
        <f ca="1">MAX(I25,N25,S25)</f>
        <v>488</v>
      </c>
      <c r="P3" s="7">
        <f ca="1">MAX(I27,N27,X27)</f>
        <v>1088</v>
      </c>
      <c r="R3" s="6">
        <v>1</v>
      </c>
      <c r="S3" s="7">
        <v>0</v>
      </c>
      <c r="T3" s="7">
        <f>PRODUCT($B$2:$B$4)</f>
        <v>96</v>
      </c>
      <c r="U3" s="7">
        <f ca="1">ROUNDUP(AVERAGE(I31,N31),0)</f>
        <v>86</v>
      </c>
      <c r="V3" s="7">
        <f ca="1">ROUNDUP(AVERAGE(I34,N34,S34), 0)</f>
        <v>267</v>
      </c>
      <c r="W3" s="7">
        <f ca="1">ROUNDUP(AVERAGE(I36,N36,S36,X36),0)</f>
        <v>526</v>
      </c>
    </row>
    <row r="4" spans="1:26" x14ac:dyDescent="0.2">
      <c r="A4" s="1" t="s">
        <v>5</v>
      </c>
      <c r="B4" s="2">
        <v>8</v>
      </c>
      <c r="D4" s="6">
        <v>2</v>
      </c>
      <c r="E4" s="8" t="s">
        <v>6</v>
      </c>
      <c r="F4" s="7">
        <v>0</v>
      </c>
      <c r="G4" s="7">
        <f>PRODUCT($B$3:$B$5)</f>
        <v>16</v>
      </c>
      <c r="H4" s="7">
        <f ca="1">MIN(I14,N14)</f>
        <v>30</v>
      </c>
      <c r="I4" s="7">
        <f ca="1">MIN(I17,N17,S17)</f>
        <v>97</v>
      </c>
      <c r="K4" s="6">
        <v>2</v>
      </c>
      <c r="L4" s="8" t="s">
        <v>6</v>
      </c>
      <c r="M4" s="7">
        <v>0</v>
      </c>
      <c r="N4" s="7">
        <f>PRODUCT($B$3:$B$5)</f>
        <v>16</v>
      </c>
      <c r="O4" s="7">
        <f ca="1">MAX(I23,N23)</f>
        <v>168</v>
      </c>
      <c r="P4" s="7">
        <f ca="1">MAX(I26,N26,S26)</f>
        <v>704</v>
      </c>
      <c r="R4" s="6">
        <v>2</v>
      </c>
      <c r="S4" s="8" t="s">
        <v>6</v>
      </c>
      <c r="T4" s="7">
        <v>0</v>
      </c>
      <c r="U4" s="7">
        <f>PRODUCT($B$3:$B$5)</f>
        <v>16</v>
      </c>
      <c r="V4" s="7">
        <f ca="1">ROUNDUP(AVERAGE(I32,N32),0)</f>
        <v>99</v>
      </c>
      <c r="W4" s="7">
        <f ca="1">ROUNDUP(AVERAGE(I35,N35,S35),0)</f>
        <v>272</v>
      </c>
    </row>
    <row r="5" spans="1:26" x14ac:dyDescent="0.2">
      <c r="A5" s="1" t="s">
        <v>7</v>
      </c>
      <c r="B5" s="9">
        <v>1</v>
      </c>
      <c r="D5" s="6">
        <v>3</v>
      </c>
      <c r="E5" s="8" t="s">
        <v>6</v>
      </c>
      <c r="F5" s="8" t="s">
        <v>6</v>
      </c>
      <c r="G5" s="7">
        <v>0</v>
      </c>
      <c r="H5" s="7">
        <f>PRODUCT($B$4:$B$6)</f>
        <v>56</v>
      </c>
      <c r="I5" s="7">
        <f ca="1">MIN(I15,N15)</f>
        <v>135</v>
      </c>
      <c r="K5" s="6">
        <v>3</v>
      </c>
      <c r="L5" s="8" t="s">
        <v>6</v>
      </c>
      <c r="M5" s="8" t="s">
        <v>6</v>
      </c>
      <c r="N5" s="7">
        <v>0</v>
      </c>
      <c r="O5" s="7">
        <f>PRODUCT($B$4:$B$6)</f>
        <v>56</v>
      </c>
      <c r="P5" s="7">
        <f ca="1">MAX(I24,N24)</f>
        <v>560</v>
      </c>
      <c r="R5" s="6">
        <v>3</v>
      </c>
      <c r="S5" s="8" t="s">
        <v>6</v>
      </c>
      <c r="T5" s="8" t="s">
        <v>6</v>
      </c>
      <c r="U5" s="7">
        <v>0</v>
      </c>
      <c r="V5" s="7">
        <f>PRODUCT($B$4:$B$6)</f>
        <v>56</v>
      </c>
      <c r="W5" s="7">
        <f ca="1">ROUNDUP(AVERAGE(I33,N33),0)</f>
        <v>348</v>
      </c>
    </row>
    <row r="6" spans="1:26" x14ac:dyDescent="0.2">
      <c r="A6" s="1" t="s">
        <v>8</v>
      </c>
      <c r="B6" s="2">
        <v>7</v>
      </c>
      <c r="D6" s="6">
        <v>4</v>
      </c>
      <c r="E6" s="8" t="s">
        <v>6</v>
      </c>
      <c r="F6" s="8" t="s">
        <v>6</v>
      </c>
      <c r="G6" s="8" t="s">
        <v>6</v>
      </c>
      <c r="H6" s="7">
        <v>0</v>
      </c>
      <c r="I6" s="7">
        <f>PRODUCT($B$5:$B$7)</f>
        <v>63</v>
      </c>
      <c r="K6" s="6">
        <v>4</v>
      </c>
      <c r="L6" s="8" t="s">
        <v>6</v>
      </c>
      <c r="M6" s="8" t="s">
        <v>6</v>
      </c>
      <c r="N6" s="8" t="s">
        <v>6</v>
      </c>
      <c r="O6" s="7">
        <v>0</v>
      </c>
      <c r="P6" s="7">
        <f>PRODUCT($B$5:$B$7)</f>
        <v>63</v>
      </c>
      <c r="R6" s="6">
        <v>4</v>
      </c>
      <c r="S6" s="8" t="s">
        <v>6</v>
      </c>
      <c r="T6" s="8" t="s">
        <v>6</v>
      </c>
      <c r="U6" s="8" t="s">
        <v>6</v>
      </c>
      <c r="V6" s="7">
        <v>0</v>
      </c>
      <c r="W6" s="7">
        <f>PRODUCT($B$5:$B$7)</f>
        <v>63</v>
      </c>
    </row>
    <row r="7" spans="1:26" x14ac:dyDescent="0.2">
      <c r="A7" s="1" t="s">
        <v>9</v>
      </c>
      <c r="B7" s="2">
        <v>9</v>
      </c>
      <c r="D7" s="10">
        <v>5</v>
      </c>
      <c r="E7" s="8" t="s">
        <v>6</v>
      </c>
      <c r="F7" s="8" t="s">
        <v>6</v>
      </c>
      <c r="G7" s="8" t="s">
        <v>6</v>
      </c>
      <c r="H7" s="8" t="s">
        <v>6</v>
      </c>
      <c r="I7" s="7">
        <v>0</v>
      </c>
      <c r="K7" s="10">
        <v>5</v>
      </c>
      <c r="L7" s="8" t="s">
        <v>6</v>
      </c>
      <c r="M7" s="8" t="s">
        <v>6</v>
      </c>
      <c r="N7" s="8" t="s">
        <v>6</v>
      </c>
      <c r="O7" s="8" t="s">
        <v>6</v>
      </c>
      <c r="P7" s="7">
        <v>0</v>
      </c>
      <c r="R7" s="10">
        <v>5</v>
      </c>
      <c r="S7" s="8" t="s">
        <v>6</v>
      </c>
      <c r="T7" s="8" t="s">
        <v>6</v>
      </c>
      <c r="U7" s="8" t="s">
        <v>6</v>
      </c>
      <c r="V7" s="8" t="s">
        <v>6</v>
      </c>
      <c r="W7" s="7">
        <v>0</v>
      </c>
    </row>
    <row r="8" spans="1:26" x14ac:dyDescent="0.2">
      <c r="A8" s="11"/>
      <c r="B8" s="11"/>
      <c r="C8" s="11"/>
      <c r="D8" s="12"/>
      <c r="E8" s="12"/>
      <c r="F8" s="12"/>
      <c r="G8" s="12"/>
      <c r="H8" s="12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11" spans="1:26" x14ac:dyDescent="0.2">
      <c r="B11" t="s">
        <v>10</v>
      </c>
      <c r="D11" s="13"/>
      <c r="E11" s="13"/>
      <c r="F11" s="12" t="s">
        <v>11</v>
      </c>
      <c r="G11" s="13"/>
      <c r="H11" s="13"/>
      <c r="I11" s="13"/>
      <c r="K11" t="s">
        <v>12</v>
      </c>
    </row>
    <row r="12" spans="1:26" x14ac:dyDescent="0.2">
      <c r="D12" s="13"/>
      <c r="E12" s="14" t="s">
        <v>13</v>
      </c>
      <c r="F12" s="15" t="s">
        <v>25</v>
      </c>
      <c r="G12" s="14" t="s">
        <v>26</v>
      </c>
      <c r="H12" s="15" t="s">
        <v>14</v>
      </c>
      <c r="I12" s="15" t="s">
        <v>15</v>
      </c>
      <c r="J12" s="15" t="s">
        <v>13</v>
      </c>
      <c r="K12" s="15" t="s">
        <v>25</v>
      </c>
      <c r="L12" s="14" t="s">
        <v>26</v>
      </c>
      <c r="M12" s="15" t="s">
        <v>14</v>
      </c>
      <c r="N12" s="15" t="s">
        <v>15</v>
      </c>
    </row>
    <row r="13" spans="1:26" x14ac:dyDescent="0.2">
      <c r="D13" s="15" t="s">
        <v>16</v>
      </c>
      <c r="E13" s="15">
        <v>1</v>
      </c>
      <c r="F13" s="15">
        <f t="shared" ref="F13:F18" ca="1" si="0">INDIRECT(ADDRESS(LEFT(D13,SEARCH(",",D13,1)-1)+2,E13+4))</f>
        <v>0</v>
      </c>
      <c r="G13" s="15">
        <f t="shared" ref="G13:G18" ca="1" si="1">INDIRECT(ADDRESS(E13+2+1,RIGHT(D13,SEARCH(",",D13,1)-1)+4))</f>
        <v>16</v>
      </c>
      <c r="H13" s="15">
        <f t="shared" ref="H13:H18" ca="1" si="2">PRODUCT(INDIRECT(ADDRESS(LEFT(D13,SEARCH(",",D13,1)-1)+1,2)),INDIRECT(ADDRESS(RIGHT(D13,SEARCH(",",D13,1)-1)+2,2)),INDIRECT(ADDRESS(E13+2,2)))</f>
        <v>12</v>
      </c>
      <c r="I13" s="15">
        <f t="shared" ref="I13:I18" ca="1" si="3">SUM(F13:H13)</f>
        <v>28</v>
      </c>
      <c r="J13" s="15">
        <v>2</v>
      </c>
      <c r="K13" s="15">
        <f t="shared" ref="K13:K18" ca="1" si="4">INDIRECT(ADDRESS(LEFT(D13,SEARCH(",",D13,1)-1)+2,J13+4))</f>
        <v>96</v>
      </c>
      <c r="L13" s="15">
        <f t="shared" ref="L13:L18" ca="1" si="5">INDIRECT(ADDRESS(J13+2+1,RIGHT(D13,SEARCH(",",D13,1)-1)+4))</f>
        <v>0</v>
      </c>
      <c r="M13" s="15">
        <f t="shared" ref="M13:M18" ca="1" si="6">PRODUCT(INDIRECT(ADDRESS(LEFT(D13,SEARCH(",",D13,1)-1)+1,2)),INDIRECT(ADDRESS(RIGHT(D13,SEARCH(",",D13,1)-1)+2,2)),INDIRECT(ADDRESS(J13+2,2)))</f>
        <v>48</v>
      </c>
      <c r="N13" s="15">
        <f t="shared" ref="N13:N18" ca="1" si="7">SUM(K13:M13)</f>
        <v>144</v>
      </c>
    </row>
    <row r="14" spans="1:26" x14ac:dyDescent="0.2">
      <c r="D14" s="15" t="s">
        <v>17</v>
      </c>
      <c r="E14" s="15">
        <v>2</v>
      </c>
      <c r="F14" s="15">
        <f t="shared" ca="1" si="0"/>
        <v>0</v>
      </c>
      <c r="G14" s="15">
        <f t="shared" ca="1" si="1"/>
        <v>56</v>
      </c>
      <c r="H14" s="15">
        <f t="shared" ca="1" si="2"/>
        <v>112</v>
      </c>
      <c r="I14" s="15">
        <f t="shared" ca="1" si="3"/>
        <v>168</v>
      </c>
      <c r="J14" s="15">
        <v>3</v>
      </c>
      <c r="K14" s="15">
        <f t="shared" ca="1" si="4"/>
        <v>16</v>
      </c>
      <c r="L14" s="15">
        <f t="shared" ca="1" si="5"/>
        <v>0</v>
      </c>
      <c r="M14" s="15">
        <f t="shared" ca="1" si="6"/>
        <v>14</v>
      </c>
      <c r="N14" s="15">
        <f t="shared" ca="1" si="7"/>
        <v>30</v>
      </c>
      <c r="P14" t="s">
        <v>18</v>
      </c>
      <c r="Q14" s="16"/>
      <c r="R14" s="16"/>
      <c r="S14" s="16"/>
    </row>
    <row r="15" spans="1:26" x14ac:dyDescent="0.2">
      <c r="D15" s="15" t="s">
        <v>19</v>
      </c>
      <c r="E15" s="15">
        <v>3</v>
      </c>
      <c r="F15" s="15">
        <f t="shared" ca="1" si="0"/>
        <v>0</v>
      </c>
      <c r="G15" s="15">
        <f t="shared" ca="1" si="1"/>
        <v>63</v>
      </c>
      <c r="H15" s="15">
        <f t="shared" ca="1" si="2"/>
        <v>72</v>
      </c>
      <c r="I15" s="15">
        <f t="shared" ca="1" si="3"/>
        <v>135</v>
      </c>
      <c r="J15" s="15">
        <v>4</v>
      </c>
      <c r="K15" s="15">
        <f t="shared" ca="1" si="4"/>
        <v>56</v>
      </c>
      <c r="L15" s="15">
        <f t="shared" ca="1" si="5"/>
        <v>0</v>
      </c>
      <c r="M15" s="17">
        <f t="shared" ca="1" si="6"/>
        <v>504</v>
      </c>
      <c r="N15" s="15">
        <f t="shared" ca="1" si="7"/>
        <v>560</v>
      </c>
      <c r="O15" s="15" t="s">
        <v>13</v>
      </c>
      <c r="P15" s="15" t="s">
        <v>25</v>
      </c>
      <c r="Q15" s="14" t="s">
        <v>26</v>
      </c>
      <c r="R15" s="15" t="s">
        <v>14</v>
      </c>
      <c r="S15" s="18" t="s">
        <v>15</v>
      </c>
    </row>
    <row r="16" spans="1:26" x14ac:dyDescent="0.2">
      <c r="D16" s="15" t="s">
        <v>20</v>
      </c>
      <c r="E16" s="15">
        <v>1</v>
      </c>
      <c r="F16" s="15">
        <f t="shared" ca="1" si="0"/>
        <v>0</v>
      </c>
      <c r="G16" s="15">
        <f t="shared" ca="1" si="1"/>
        <v>30</v>
      </c>
      <c r="H16" s="15">
        <f t="shared" ca="1" si="2"/>
        <v>84</v>
      </c>
      <c r="I16" s="15">
        <f t="shared" ca="1" si="3"/>
        <v>114</v>
      </c>
      <c r="J16" s="15">
        <v>2</v>
      </c>
      <c r="K16" s="15">
        <f t="shared" ca="1" si="4"/>
        <v>96</v>
      </c>
      <c r="L16" s="15">
        <f t="shared" ca="1" si="5"/>
        <v>56</v>
      </c>
      <c r="M16" s="15">
        <f t="shared" ca="1" si="6"/>
        <v>336</v>
      </c>
      <c r="N16" s="15">
        <f t="shared" ca="1" si="7"/>
        <v>488</v>
      </c>
      <c r="O16" s="15">
        <v>3</v>
      </c>
      <c r="P16" s="15">
        <f t="shared" ref="P16:P18" ca="1" si="8">INDIRECT(ADDRESS(LEFT(D16,SEARCH(",",D16,1)-1)+2,O16+4))</f>
        <v>28</v>
      </c>
      <c r="Q16" s="15">
        <f t="shared" ref="Q16:Q18" ca="1" si="9">INDIRECT(ADDRESS(O16+2+1,RIGHT(D16,SEARCH(",",D16,1)-1)+4))</f>
        <v>0</v>
      </c>
      <c r="R16" s="15">
        <f t="shared" ref="R16:R18" ca="1" si="10">PRODUCT(INDIRECT(ADDRESS(LEFT(D16,SEARCH(",",D16,1)-1)+1,2)),INDIRECT(ADDRESS(RIGHT(D16,SEARCH(",",D16,1)-1)+2,2)),INDIRECT(ADDRESS(O16+2,2)))</f>
        <v>42</v>
      </c>
      <c r="S16" s="15">
        <f t="shared" ref="S16:S18" ca="1" si="11">SUM(P16:R16)</f>
        <v>70</v>
      </c>
      <c r="U16" t="s">
        <v>21</v>
      </c>
    </row>
    <row r="17" spans="2:24" x14ac:dyDescent="0.2">
      <c r="D17" s="15" t="s">
        <v>22</v>
      </c>
      <c r="E17" s="15">
        <v>2</v>
      </c>
      <c r="F17" s="15">
        <f t="shared" ca="1" si="0"/>
        <v>0</v>
      </c>
      <c r="G17" s="15">
        <f t="shared" ca="1" si="1"/>
        <v>135</v>
      </c>
      <c r="H17" s="15">
        <f t="shared" ca="1" si="2"/>
        <v>144</v>
      </c>
      <c r="I17" s="15">
        <f t="shared" ca="1" si="3"/>
        <v>279</v>
      </c>
      <c r="J17" s="15">
        <v>3</v>
      </c>
      <c r="K17" s="15">
        <f t="shared" ca="1" si="4"/>
        <v>16</v>
      </c>
      <c r="L17" s="15">
        <f t="shared" ca="1" si="5"/>
        <v>63</v>
      </c>
      <c r="M17" s="17">
        <f t="shared" ca="1" si="6"/>
        <v>18</v>
      </c>
      <c r="N17" s="15">
        <f t="shared" ca="1" si="7"/>
        <v>97</v>
      </c>
      <c r="O17" s="17">
        <v>4</v>
      </c>
      <c r="P17" s="17">
        <f t="shared" ca="1" si="8"/>
        <v>30</v>
      </c>
      <c r="Q17" s="17">
        <f t="shared" ca="1" si="9"/>
        <v>0</v>
      </c>
      <c r="R17" s="17">
        <f t="shared" ca="1" si="10"/>
        <v>126</v>
      </c>
      <c r="S17" s="17">
        <f t="shared" ca="1" si="11"/>
        <v>156</v>
      </c>
      <c r="T17" s="15" t="s">
        <v>13</v>
      </c>
      <c r="U17" s="15" t="s">
        <v>25</v>
      </c>
      <c r="V17" s="14" t="s">
        <v>26</v>
      </c>
      <c r="W17" s="15" t="s">
        <v>14</v>
      </c>
      <c r="X17" s="15" t="s">
        <v>15</v>
      </c>
    </row>
    <row r="18" spans="2:24" x14ac:dyDescent="0.2">
      <c r="D18" s="15" t="s">
        <v>23</v>
      </c>
      <c r="E18" s="15">
        <v>1</v>
      </c>
      <c r="F18" s="15">
        <f t="shared" ca="1" si="0"/>
        <v>0</v>
      </c>
      <c r="G18" s="15">
        <f t="shared" ca="1" si="1"/>
        <v>97</v>
      </c>
      <c r="H18" s="15">
        <f t="shared" ca="1" si="2"/>
        <v>108</v>
      </c>
      <c r="I18" s="15">
        <f t="shared" ca="1" si="3"/>
        <v>205</v>
      </c>
      <c r="J18" s="15">
        <v>2</v>
      </c>
      <c r="K18" s="15">
        <f t="shared" ca="1" si="4"/>
        <v>96</v>
      </c>
      <c r="L18" s="15">
        <f t="shared" ca="1" si="5"/>
        <v>135</v>
      </c>
      <c r="M18" s="15">
        <f t="shared" ca="1" si="6"/>
        <v>432</v>
      </c>
      <c r="N18" s="15">
        <f t="shared" ca="1" si="7"/>
        <v>663</v>
      </c>
      <c r="O18" s="15">
        <v>3</v>
      </c>
      <c r="P18" s="15">
        <f t="shared" ca="1" si="8"/>
        <v>28</v>
      </c>
      <c r="Q18" s="15">
        <f t="shared" ca="1" si="9"/>
        <v>63</v>
      </c>
      <c r="R18" s="15">
        <f t="shared" ca="1" si="10"/>
        <v>54</v>
      </c>
      <c r="S18" s="15">
        <f t="shared" ca="1" si="11"/>
        <v>145</v>
      </c>
      <c r="T18" s="15">
        <v>4</v>
      </c>
      <c r="U18" s="15">
        <f ca="1">INDIRECT(ADDRESS(LEFT(D18,SEARCH(",",D18,1)-1)+2,T18+4))</f>
        <v>70</v>
      </c>
      <c r="V18" s="15">
        <f ca="1">INDIRECT(ADDRESS(T18+2+1,RIGHT(D18,SEARCH(",",D18,1)-1)+4))</f>
        <v>0</v>
      </c>
      <c r="W18" s="15">
        <f ca="1">PRODUCT(INDIRECT(ADDRESS(LEFT(D18,SEARCH(",",D18,1)-1)+1,2)),INDIRECT(ADDRESS(RIGHT(D18,SEARCH(",",D18,1)-1)+2,2)),INDIRECT(ADDRESS(T18+2,2)))</f>
        <v>378</v>
      </c>
      <c r="X18" s="15">
        <f ca="1">SUM(U18:W18)</f>
        <v>448</v>
      </c>
    </row>
    <row r="20" spans="2:24" x14ac:dyDescent="0.2">
      <c r="B20" t="s">
        <v>24</v>
      </c>
      <c r="D20" s="13"/>
      <c r="E20" s="13"/>
      <c r="F20" s="12" t="s">
        <v>11</v>
      </c>
      <c r="G20" s="13"/>
      <c r="H20" s="13"/>
      <c r="I20" s="13"/>
      <c r="K20" t="s">
        <v>12</v>
      </c>
    </row>
    <row r="21" spans="2:24" ht="15.75" customHeight="1" x14ac:dyDescent="0.2">
      <c r="D21" s="13"/>
      <c r="E21" s="14" t="s">
        <v>13</v>
      </c>
      <c r="F21" s="15" t="s">
        <v>25</v>
      </c>
      <c r="G21" s="14" t="s">
        <v>26</v>
      </c>
      <c r="H21" s="15" t="s">
        <v>14</v>
      </c>
      <c r="I21" s="15" t="s">
        <v>15</v>
      </c>
      <c r="J21" s="15" t="s">
        <v>13</v>
      </c>
      <c r="K21" s="15" t="s">
        <v>25</v>
      </c>
      <c r="L21" s="14" t="s">
        <v>26</v>
      </c>
      <c r="M21" s="15" t="s">
        <v>14</v>
      </c>
      <c r="N21" s="15" t="s">
        <v>15</v>
      </c>
    </row>
    <row r="22" spans="2:24" ht="15.75" customHeight="1" x14ac:dyDescent="0.2">
      <c r="D22" s="15" t="s">
        <v>16</v>
      </c>
      <c r="E22" s="15">
        <v>1</v>
      </c>
      <c r="F22" s="15">
        <f t="shared" ref="F22:F27" ca="1" si="12">INDIRECT(ADDRESS(LEFT(D22,SEARCH(",",D22,1)-1)+2,E22+4+7))</f>
        <v>0</v>
      </c>
      <c r="G22" s="15">
        <f t="shared" ref="G22:G27" ca="1" si="13">INDIRECT(ADDRESS(E22+2+1,RIGHT(D22,SEARCH(",",D22,1)-1)+4+7))</f>
        <v>16</v>
      </c>
      <c r="H22" s="15">
        <f t="shared" ref="H22:H27" ca="1" si="14">PRODUCT(INDIRECT(ADDRESS(LEFT(D22,SEARCH(",",D22,1)-1)+1,2)),INDIRECT(ADDRESS(RIGHT(D22,SEARCH(",",D22,1)-1)+2,2)),INDIRECT(ADDRESS(E22+2,2)))</f>
        <v>12</v>
      </c>
      <c r="I22" s="15">
        <f t="shared" ref="I22:I27" ca="1" si="15">SUM(F22:H22)</f>
        <v>28</v>
      </c>
      <c r="J22" s="15">
        <v>2</v>
      </c>
      <c r="K22" s="15">
        <f t="shared" ref="K22:K27" ca="1" si="16">INDIRECT(ADDRESS(LEFT(D22,SEARCH(",",D22,1)-1)+2,J22+4+7))</f>
        <v>96</v>
      </c>
      <c r="L22" s="15">
        <f t="shared" ref="L22:L27" ca="1" si="17">INDIRECT(ADDRESS(J22+2+1,RIGHT(D22,SEARCH(",",D22,1)-1)+4+7))</f>
        <v>0</v>
      </c>
      <c r="M22" s="15">
        <f t="shared" ref="M22:M27" ca="1" si="18">PRODUCT(INDIRECT(ADDRESS(LEFT(D22,SEARCH(",",D22,1)-1)+1,2)),INDIRECT(ADDRESS(RIGHT(D22,SEARCH(",",D22,1)-1)+2,2)),INDIRECT(ADDRESS(J22+2,2)))</f>
        <v>48</v>
      </c>
      <c r="N22" s="15">
        <f t="shared" ref="N22:N27" ca="1" si="19">SUM(K22:M22)</f>
        <v>144</v>
      </c>
    </row>
    <row r="23" spans="2:24" ht="15.75" customHeight="1" x14ac:dyDescent="0.2">
      <c r="D23" s="15" t="s">
        <v>17</v>
      </c>
      <c r="E23" s="15">
        <v>2</v>
      </c>
      <c r="F23" s="15">
        <f t="shared" ca="1" si="12"/>
        <v>0</v>
      </c>
      <c r="G23" s="15">
        <f t="shared" ca="1" si="13"/>
        <v>56</v>
      </c>
      <c r="H23" s="15">
        <f t="shared" ca="1" si="14"/>
        <v>112</v>
      </c>
      <c r="I23" s="15">
        <f t="shared" ca="1" si="15"/>
        <v>168</v>
      </c>
      <c r="J23" s="15">
        <v>3</v>
      </c>
      <c r="K23" s="15">
        <f t="shared" ca="1" si="16"/>
        <v>16</v>
      </c>
      <c r="L23" s="15">
        <f t="shared" ca="1" si="17"/>
        <v>0</v>
      </c>
      <c r="M23" s="15">
        <f t="shared" ca="1" si="18"/>
        <v>14</v>
      </c>
      <c r="N23" s="15">
        <f t="shared" ca="1" si="19"/>
        <v>30</v>
      </c>
      <c r="P23" t="s">
        <v>18</v>
      </c>
      <c r="Q23" s="16"/>
      <c r="R23" s="16"/>
      <c r="S23" s="16"/>
    </row>
    <row r="24" spans="2:24" ht="15.75" customHeight="1" x14ac:dyDescent="0.2">
      <c r="D24" s="15" t="s">
        <v>19</v>
      </c>
      <c r="E24" s="15">
        <v>3</v>
      </c>
      <c r="F24" s="17">
        <f t="shared" ca="1" si="12"/>
        <v>0</v>
      </c>
      <c r="G24" s="17">
        <f t="shared" ca="1" si="13"/>
        <v>63</v>
      </c>
      <c r="H24" s="17">
        <f t="shared" ca="1" si="14"/>
        <v>72</v>
      </c>
      <c r="I24" s="15">
        <f t="shared" ca="1" si="15"/>
        <v>135</v>
      </c>
      <c r="J24" s="15">
        <v>4</v>
      </c>
      <c r="K24" s="15">
        <f t="shared" ca="1" si="16"/>
        <v>56</v>
      </c>
      <c r="L24" s="15">
        <f t="shared" ca="1" si="17"/>
        <v>0</v>
      </c>
      <c r="M24" s="17">
        <f t="shared" ca="1" si="18"/>
        <v>504</v>
      </c>
      <c r="N24" s="15">
        <f t="shared" ca="1" si="19"/>
        <v>560</v>
      </c>
      <c r="O24" s="15" t="s">
        <v>13</v>
      </c>
      <c r="P24" s="15" t="s">
        <v>25</v>
      </c>
      <c r="Q24" s="14" t="s">
        <v>26</v>
      </c>
      <c r="R24" s="15" t="s">
        <v>14</v>
      </c>
      <c r="S24" s="18" t="s">
        <v>15</v>
      </c>
    </row>
    <row r="25" spans="2:24" ht="15.75" customHeight="1" x14ac:dyDescent="0.2">
      <c r="D25" s="15" t="s">
        <v>20</v>
      </c>
      <c r="E25" s="15">
        <v>1</v>
      </c>
      <c r="F25" s="15">
        <f t="shared" ca="1" si="12"/>
        <v>0</v>
      </c>
      <c r="G25" s="15">
        <f t="shared" ca="1" si="13"/>
        <v>168</v>
      </c>
      <c r="H25" s="15">
        <f t="shared" ca="1" si="14"/>
        <v>84</v>
      </c>
      <c r="I25" s="15">
        <f t="shared" ca="1" si="15"/>
        <v>252</v>
      </c>
      <c r="J25" s="15">
        <v>2</v>
      </c>
      <c r="K25" s="15">
        <f t="shared" ca="1" si="16"/>
        <v>96</v>
      </c>
      <c r="L25" s="15">
        <f t="shared" ca="1" si="17"/>
        <v>56</v>
      </c>
      <c r="M25" s="15">
        <f t="shared" ca="1" si="18"/>
        <v>336</v>
      </c>
      <c r="N25" s="15">
        <f t="shared" ca="1" si="19"/>
        <v>488</v>
      </c>
      <c r="O25" s="15">
        <v>3</v>
      </c>
      <c r="P25" s="15">
        <f t="shared" ref="P25:P27" ca="1" si="20">INDIRECT(ADDRESS(LEFT(D25,SEARCH(",",D25,1)-1)+2,O25+4+7))</f>
        <v>144</v>
      </c>
      <c r="Q25" s="15">
        <f t="shared" ref="Q25:Q27" ca="1" si="21">INDIRECT(ADDRESS(O25+2+1,RIGHT(D25,SEARCH(",",D25,1)-1)+4+7))</f>
        <v>0</v>
      </c>
      <c r="R25" s="15">
        <f t="shared" ref="R25:R27" ca="1" si="22">PRODUCT(INDIRECT(ADDRESS(LEFT(D25,SEARCH(",",D25,1)-1)+1,2)),INDIRECT(ADDRESS(RIGHT(D25,SEARCH(",",D25,1)-1)+2,2)),INDIRECT(ADDRESS(O25+2,2)))</f>
        <v>42</v>
      </c>
      <c r="S25" s="15">
        <f t="shared" ref="S25:S27" ca="1" si="23">SUM(P25:R25)</f>
        <v>186</v>
      </c>
      <c r="U25" t="s">
        <v>21</v>
      </c>
    </row>
    <row r="26" spans="2:24" ht="15.75" customHeight="1" x14ac:dyDescent="0.2">
      <c r="D26" s="15" t="s">
        <v>22</v>
      </c>
      <c r="E26" s="15">
        <v>2</v>
      </c>
      <c r="F26" s="15">
        <f t="shared" ca="1" si="12"/>
        <v>0</v>
      </c>
      <c r="G26" s="15">
        <f t="shared" ca="1" si="13"/>
        <v>560</v>
      </c>
      <c r="H26" s="15">
        <f t="shared" ca="1" si="14"/>
        <v>144</v>
      </c>
      <c r="I26" s="15">
        <f t="shared" ca="1" si="15"/>
        <v>704</v>
      </c>
      <c r="J26" s="15">
        <v>3</v>
      </c>
      <c r="K26" s="15">
        <f t="shared" ca="1" si="16"/>
        <v>16</v>
      </c>
      <c r="L26" s="15">
        <f t="shared" ca="1" si="17"/>
        <v>63</v>
      </c>
      <c r="M26" s="15">
        <f t="shared" ca="1" si="18"/>
        <v>18</v>
      </c>
      <c r="N26" s="15">
        <f t="shared" ca="1" si="19"/>
        <v>97</v>
      </c>
      <c r="O26" s="15">
        <v>4</v>
      </c>
      <c r="P26" s="15">
        <f t="shared" ca="1" si="20"/>
        <v>168</v>
      </c>
      <c r="Q26" s="15">
        <f t="shared" ca="1" si="21"/>
        <v>0</v>
      </c>
      <c r="R26" s="15">
        <f t="shared" ca="1" si="22"/>
        <v>126</v>
      </c>
      <c r="S26" s="15">
        <f t="shared" ca="1" si="23"/>
        <v>294</v>
      </c>
      <c r="T26" s="15" t="s">
        <v>13</v>
      </c>
      <c r="U26" s="15" t="s">
        <v>25</v>
      </c>
      <c r="V26" s="14" t="s">
        <v>26</v>
      </c>
      <c r="W26" s="15" t="s">
        <v>14</v>
      </c>
      <c r="X26" s="15" t="s">
        <v>15</v>
      </c>
    </row>
    <row r="27" spans="2:24" ht="15.75" customHeight="1" x14ac:dyDescent="0.2">
      <c r="D27" s="15" t="s">
        <v>23</v>
      </c>
      <c r="E27" s="15">
        <v>1</v>
      </c>
      <c r="F27" s="15">
        <f t="shared" ca="1" si="12"/>
        <v>0</v>
      </c>
      <c r="G27" s="15">
        <f t="shared" ca="1" si="13"/>
        <v>704</v>
      </c>
      <c r="H27" s="15">
        <f t="shared" ca="1" si="14"/>
        <v>108</v>
      </c>
      <c r="I27" s="15">
        <f t="shared" ca="1" si="15"/>
        <v>812</v>
      </c>
      <c r="J27" s="15">
        <v>2</v>
      </c>
      <c r="K27" s="15">
        <f t="shared" ca="1" si="16"/>
        <v>96</v>
      </c>
      <c r="L27" s="15">
        <f t="shared" ca="1" si="17"/>
        <v>560</v>
      </c>
      <c r="M27" s="15">
        <f t="shared" ca="1" si="18"/>
        <v>432</v>
      </c>
      <c r="N27" s="15">
        <f t="shared" ca="1" si="19"/>
        <v>1088</v>
      </c>
      <c r="O27" s="15">
        <v>3</v>
      </c>
      <c r="P27" s="15">
        <f t="shared" ca="1" si="20"/>
        <v>144</v>
      </c>
      <c r="Q27" s="15">
        <f t="shared" ca="1" si="21"/>
        <v>63</v>
      </c>
      <c r="R27" s="15">
        <f t="shared" ca="1" si="22"/>
        <v>54</v>
      </c>
      <c r="S27" s="15">
        <f t="shared" ca="1" si="23"/>
        <v>261</v>
      </c>
      <c r="T27" s="15">
        <v>4</v>
      </c>
      <c r="U27" s="15">
        <f ca="1">INDIRECT(ADDRESS(LEFT(D27,SEARCH(",",D27,1)-1)+2,T27+4+7))</f>
        <v>488</v>
      </c>
      <c r="V27" s="15">
        <f ca="1">INDIRECT(ADDRESS(T27+2+1,RIGHT(D27,SEARCH(",",D27,1)-1)+4+7))</f>
        <v>0</v>
      </c>
      <c r="W27" s="15">
        <f ca="1">PRODUCT(INDIRECT(ADDRESS(LEFT(D27,SEARCH(",",D27,1)-1)+1,2)),INDIRECT(ADDRESS(RIGHT(D27,SEARCH(",",D27,1)-1)+2,2)),INDIRECT(ADDRESS(T27+2,2)))</f>
        <v>378</v>
      </c>
      <c r="X27" s="15">
        <f ca="1">SUM(U27:W27)</f>
        <v>866</v>
      </c>
    </row>
    <row r="28" spans="2:24" ht="15.75" customHeight="1" x14ac:dyDescent="0.2"/>
    <row r="29" spans="2:24" ht="15.75" customHeight="1" x14ac:dyDescent="0.2">
      <c r="B29" t="s">
        <v>27</v>
      </c>
      <c r="D29" s="13"/>
      <c r="E29" s="13"/>
      <c r="F29" s="12" t="s">
        <v>11</v>
      </c>
      <c r="G29" s="13"/>
      <c r="H29" s="13"/>
      <c r="I29" s="13"/>
      <c r="K29" t="s">
        <v>12</v>
      </c>
    </row>
    <row r="30" spans="2:24" ht="15.75" customHeight="1" x14ac:dyDescent="0.2">
      <c r="D30" s="13"/>
      <c r="E30" s="14" t="s">
        <v>13</v>
      </c>
      <c r="F30" s="15" t="s">
        <v>25</v>
      </c>
      <c r="G30" s="14" t="s">
        <v>26</v>
      </c>
      <c r="H30" s="15" t="s">
        <v>14</v>
      </c>
      <c r="I30" s="15" t="s">
        <v>15</v>
      </c>
      <c r="J30" s="15" t="s">
        <v>13</v>
      </c>
      <c r="K30" s="15" t="s">
        <v>25</v>
      </c>
      <c r="L30" s="14" t="s">
        <v>26</v>
      </c>
      <c r="M30" s="15" t="s">
        <v>14</v>
      </c>
      <c r="N30" s="15" t="s">
        <v>15</v>
      </c>
    </row>
    <row r="31" spans="2:24" ht="15.75" customHeight="1" x14ac:dyDescent="0.2">
      <c r="D31" s="15" t="s">
        <v>16</v>
      </c>
      <c r="E31" s="15">
        <v>1</v>
      </c>
      <c r="F31" s="15">
        <f>S3</f>
        <v>0</v>
      </c>
      <c r="G31" s="15">
        <f>U4</f>
        <v>16</v>
      </c>
      <c r="H31" s="15">
        <f t="shared" ref="H31:H36" ca="1" si="24">PRODUCT(INDIRECT(ADDRESS(LEFT(D31,SEARCH(",",D31,1)-1)+1,2)),INDIRECT(ADDRESS(RIGHT(D31,SEARCH(",",D31,1)-1)+2,2)),INDIRECT(ADDRESS(E31+2,2)))</f>
        <v>12</v>
      </c>
      <c r="I31" s="15">
        <f t="shared" ref="I31:I36" ca="1" si="25">SUM(F31:H31)</f>
        <v>28</v>
      </c>
      <c r="J31" s="15">
        <v>2</v>
      </c>
      <c r="K31" s="15">
        <f>T3</f>
        <v>96</v>
      </c>
      <c r="L31" s="15">
        <f>U5</f>
        <v>0</v>
      </c>
      <c r="M31" s="15">
        <f t="shared" ref="M31:M36" ca="1" si="26">PRODUCT(INDIRECT(ADDRESS(LEFT(D31,SEARCH(",",D31,1)-1)+1,2)),INDIRECT(ADDRESS(RIGHT(D31,SEARCH(",",D31,1)-1)+2,2)),INDIRECT(ADDRESS(J31+2,2)))</f>
        <v>48</v>
      </c>
      <c r="N31" s="15">
        <f t="shared" ref="N31:N36" ca="1" si="27">SUM(K31:M31)</f>
        <v>144</v>
      </c>
    </row>
    <row r="32" spans="2:24" ht="15.75" customHeight="1" x14ac:dyDescent="0.2">
      <c r="D32" s="15" t="s">
        <v>17</v>
      </c>
      <c r="E32" s="15">
        <v>2</v>
      </c>
      <c r="F32" s="15">
        <f>T4</f>
        <v>0</v>
      </c>
      <c r="G32" s="15">
        <f>V5</f>
        <v>56</v>
      </c>
      <c r="H32" s="15">
        <f t="shared" ca="1" si="24"/>
        <v>112</v>
      </c>
      <c r="I32" s="15">
        <f t="shared" ca="1" si="25"/>
        <v>168</v>
      </c>
      <c r="J32" s="15">
        <v>3</v>
      </c>
      <c r="K32" s="15">
        <f>U4</f>
        <v>16</v>
      </c>
      <c r="L32" s="15">
        <f>V6</f>
        <v>0</v>
      </c>
      <c r="M32" s="15">
        <f t="shared" ca="1" si="26"/>
        <v>14</v>
      </c>
      <c r="N32" s="15">
        <f t="shared" ca="1" si="27"/>
        <v>30</v>
      </c>
      <c r="P32" t="s">
        <v>18</v>
      </c>
      <c r="Q32" s="16"/>
      <c r="R32" s="16"/>
      <c r="S32" s="16"/>
    </row>
    <row r="33" spans="4:24" ht="15.75" customHeight="1" x14ac:dyDescent="0.2">
      <c r="D33" s="15" t="s">
        <v>19</v>
      </c>
      <c r="E33" s="15">
        <v>3</v>
      </c>
      <c r="F33" s="15">
        <f>U5</f>
        <v>0</v>
      </c>
      <c r="G33" s="15">
        <f>W6</f>
        <v>63</v>
      </c>
      <c r="H33" s="15">
        <f t="shared" ca="1" si="24"/>
        <v>72</v>
      </c>
      <c r="I33" s="15">
        <f t="shared" ca="1" si="25"/>
        <v>135</v>
      </c>
      <c r="J33" s="15">
        <v>4</v>
      </c>
      <c r="K33" s="15">
        <f>V5</f>
        <v>56</v>
      </c>
      <c r="L33" s="15">
        <f>W7</f>
        <v>0</v>
      </c>
      <c r="M33" s="17">
        <f t="shared" ca="1" si="26"/>
        <v>504</v>
      </c>
      <c r="N33" s="15">
        <f t="shared" ca="1" si="27"/>
        <v>560</v>
      </c>
      <c r="O33" s="15" t="s">
        <v>13</v>
      </c>
      <c r="P33" s="15" t="s">
        <v>25</v>
      </c>
      <c r="Q33" s="14" t="s">
        <v>26</v>
      </c>
      <c r="R33" s="15" t="s">
        <v>14</v>
      </c>
      <c r="S33" s="18" t="s">
        <v>15</v>
      </c>
    </row>
    <row r="34" spans="4:24" ht="15.75" customHeight="1" x14ac:dyDescent="0.2">
      <c r="D34" s="15" t="s">
        <v>20</v>
      </c>
      <c r="E34" s="15">
        <v>1</v>
      </c>
      <c r="F34" s="15">
        <f>S3</f>
        <v>0</v>
      </c>
      <c r="G34" s="15">
        <f ca="1">V4</f>
        <v>99</v>
      </c>
      <c r="H34" s="15">
        <f t="shared" ca="1" si="24"/>
        <v>84</v>
      </c>
      <c r="I34" s="15">
        <f t="shared" ca="1" si="25"/>
        <v>183</v>
      </c>
      <c r="J34" s="15">
        <v>2</v>
      </c>
      <c r="K34" s="15">
        <f>T3</f>
        <v>96</v>
      </c>
      <c r="L34" s="15">
        <f>V5</f>
        <v>56</v>
      </c>
      <c r="M34" s="15">
        <f t="shared" ca="1" si="26"/>
        <v>336</v>
      </c>
      <c r="N34" s="15">
        <f t="shared" ca="1" si="27"/>
        <v>488</v>
      </c>
      <c r="O34" s="15">
        <v>3</v>
      </c>
      <c r="P34" s="15">
        <f ca="1">U3</f>
        <v>86</v>
      </c>
      <c r="Q34" s="15">
        <f>V6</f>
        <v>0</v>
      </c>
      <c r="R34" s="15">
        <f t="shared" ref="R34:R36" ca="1" si="28">PRODUCT(INDIRECT(ADDRESS(LEFT(D34,SEARCH(",",D34,1)-1)+1,2)),INDIRECT(ADDRESS(RIGHT(D34,SEARCH(",",D34,1)-1)+2,2)),INDIRECT(ADDRESS(O34+2,2)))</f>
        <v>42</v>
      </c>
      <c r="S34" s="15">
        <f t="shared" ref="S34:S36" ca="1" si="29">SUM(P34:R34)</f>
        <v>128</v>
      </c>
      <c r="U34" t="s">
        <v>21</v>
      </c>
    </row>
    <row r="35" spans="4:24" ht="15.75" customHeight="1" x14ac:dyDescent="0.2">
      <c r="D35" s="15" t="s">
        <v>22</v>
      </c>
      <c r="E35" s="15">
        <v>2</v>
      </c>
      <c r="F35" s="15">
        <f>T4</f>
        <v>0</v>
      </c>
      <c r="G35" s="15">
        <f ca="1">W5</f>
        <v>348</v>
      </c>
      <c r="H35" s="15">
        <f t="shared" ca="1" si="24"/>
        <v>144</v>
      </c>
      <c r="I35" s="15">
        <f t="shared" ca="1" si="25"/>
        <v>492</v>
      </c>
      <c r="J35" s="15">
        <v>3</v>
      </c>
      <c r="K35" s="15">
        <f>U4</f>
        <v>16</v>
      </c>
      <c r="L35" s="15">
        <f>W6</f>
        <v>63</v>
      </c>
      <c r="M35" s="17">
        <f t="shared" ca="1" si="26"/>
        <v>18</v>
      </c>
      <c r="N35" s="15">
        <f t="shared" ca="1" si="27"/>
        <v>97</v>
      </c>
      <c r="O35" s="17">
        <v>4</v>
      </c>
      <c r="P35" s="17">
        <f ca="1">V4</f>
        <v>99</v>
      </c>
      <c r="Q35" s="17">
        <f>W7</f>
        <v>0</v>
      </c>
      <c r="R35" s="17">
        <f t="shared" ca="1" si="28"/>
        <v>126</v>
      </c>
      <c r="S35" s="17">
        <f t="shared" ca="1" si="29"/>
        <v>225</v>
      </c>
      <c r="T35" s="15" t="s">
        <v>13</v>
      </c>
      <c r="U35" s="15" t="s">
        <v>25</v>
      </c>
      <c r="V35" s="14" t="s">
        <v>26</v>
      </c>
      <c r="W35" s="15" t="s">
        <v>14</v>
      </c>
      <c r="X35" s="15" t="s">
        <v>15</v>
      </c>
    </row>
    <row r="36" spans="4:24" ht="15.75" customHeight="1" x14ac:dyDescent="0.2">
      <c r="D36" s="15" t="s">
        <v>23</v>
      </c>
      <c r="E36" s="15">
        <v>1</v>
      </c>
      <c r="F36" s="15">
        <f>S3</f>
        <v>0</v>
      </c>
      <c r="G36" s="15">
        <f ca="1">W4</f>
        <v>272</v>
      </c>
      <c r="H36" s="15">
        <f t="shared" ca="1" si="24"/>
        <v>108</v>
      </c>
      <c r="I36" s="15">
        <f t="shared" ca="1" si="25"/>
        <v>380</v>
      </c>
      <c r="J36" s="15">
        <v>2</v>
      </c>
      <c r="K36" s="15">
        <f>T3</f>
        <v>96</v>
      </c>
      <c r="L36" s="15">
        <f ca="1">W5</f>
        <v>348</v>
      </c>
      <c r="M36" s="15">
        <f t="shared" ca="1" si="26"/>
        <v>432</v>
      </c>
      <c r="N36" s="15">
        <f t="shared" ca="1" si="27"/>
        <v>876</v>
      </c>
      <c r="O36" s="15">
        <v>3</v>
      </c>
      <c r="P36" s="15">
        <f ca="1">U3</f>
        <v>86</v>
      </c>
      <c r="Q36" s="15">
        <f>W6</f>
        <v>63</v>
      </c>
      <c r="R36" s="15">
        <f t="shared" ca="1" si="28"/>
        <v>54</v>
      </c>
      <c r="S36" s="15">
        <f t="shared" ca="1" si="29"/>
        <v>203</v>
      </c>
      <c r="T36" s="15">
        <v>4</v>
      </c>
      <c r="U36" s="15">
        <f ca="1">V3</f>
        <v>267</v>
      </c>
      <c r="V36" s="15">
        <f>W7</f>
        <v>0</v>
      </c>
      <c r="W36" s="15">
        <f ca="1">PRODUCT(INDIRECT(ADDRESS(LEFT(D36,SEARCH(",",D36,1)-1)+1,2)),INDIRECT(ADDRESS(RIGHT(D36,SEARCH(",",D36,1)-1)+2,2)),INDIRECT(ADDRESS(T36+2,2)))</f>
        <v>378</v>
      </c>
      <c r="X36" s="15">
        <f ca="1">SUM(U36:W36)</f>
        <v>645</v>
      </c>
    </row>
    <row r="37" spans="4:24" ht="15.75" customHeight="1" x14ac:dyDescent="0.2"/>
    <row r="38" spans="4:24" ht="15.75" customHeight="1" x14ac:dyDescent="0.2"/>
    <row r="39" spans="4:24" ht="15.75" customHeight="1" x14ac:dyDescent="0.2"/>
    <row r="40" spans="4:24" ht="15.75" customHeight="1" x14ac:dyDescent="0.2"/>
    <row r="41" spans="4:24" ht="15.75" customHeight="1" x14ac:dyDescent="0.2"/>
    <row r="42" spans="4:24" ht="15.75" customHeight="1" x14ac:dyDescent="0.2"/>
    <row r="43" spans="4:24" ht="15.75" customHeight="1" x14ac:dyDescent="0.2"/>
    <row r="44" spans="4:24" ht="15.75" customHeight="1" x14ac:dyDescent="0.2"/>
    <row r="45" spans="4:24" ht="15.75" customHeight="1" x14ac:dyDescent="0.2"/>
    <row r="46" spans="4:24" ht="15.75" customHeight="1" x14ac:dyDescent="0.2"/>
    <row r="47" spans="4:24" ht="15.75" customHeight="1" x14ac:dyDescent="0.2"/>
    <row r="48" spans="4:2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Scalar 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Flores, Carlos</cp:lastModifiedBy>
  <dcterms:created xsi:type="dcterms:W3CDTF">2020-02-10T22:55:02Z</dcterms:created>
  <dcterms:modified xsi:type="dcterms:W3CDTF">2020-02-10T22:55:02Z</dcterms:modified>
</cp:coreProperties>
</file>