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TomoNV_Projects\Tomo_GPU2024\_draft0\"/>
    </mc:Choice>
  </mc:AlternateContent>
  <xr:revisionPtr revIDLastSave="0" documentId="13_ncr:1_{E4308EE1-624C-430B-927C-DCF0208BB7A2}" xr6:coauthVersionLast="36" xr6:coauthVersionMax="36" xr10:uidLastSave="{00000000-0000-0000-0000-000000000000}"/>
  <bookViews>
    <workbookView xWindow="0" yWindow="0" windowWidth="23016" windowHeight="19860" xr2:uid="{00000000-000D-0000-FFFF-FFFF00000000}"/>
  </bookViews>
  <sheets>
    <sheet name="형상별Mtotal" sheetId="5" r:id="rId1"/>
    <sheet name="B_2x" sheetId="6" r:id="rId2"/>
    <sheet name="임계각별Mtotal" sheetId="3" r:id="rId3"/>
    <sheet name="HW별속도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4" l="1"/>
  <c r="N38" i="4"/>
  <c r="N37" i="4"/>
  <c r="O37" i="4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L37" i="4"/>
  <c r="K37" i="4"/>
  <c r="J37" i="4"/>
  <c r="I37" i="4"/>
  <c r="H37" i="4"/>
  <c r="G37" i="4"/>
  <c r="F37" i="4"/>
  <c r="E37" i="4"/>
  <c r="D37" i="4"/>
  <c r="C37" i="4"/>
  <c r="B37" i="4"/>
  <c r="G5" i="6" l="1"/>
  <c r="G4" i="6"/>
  <c r="E5" i="6"/>
  <c r="E4" i="6"/>
  <c r="M62" i="5" l="1"/>
  <c r="L62" i="5"/>
  <c r="K62" i="5"/>
  <c r="H62" i="5"/>
  <c r="G62" i="5"/>
  <c r="F62" i="5"/>
  <c r="E62" i="5"/>
  <c r="D62" i="5"/>
  <c r="C62" i="5"/>
  <c r="B62" i="5"/>
  <c r="M61" i="5"/>
  <c r="L61" i="5"/>
  <c r="K61" i="5"/>
  <c r="H61" i="5"/>
  <c r="G61" i="5"/>
  <c r="F61" i="5"/>
  <c r="E61" i="5"/>
  <c r="D61" i="5"/>
  <c r="C61" i="5"/>
  <c r="B61" i="5"/>
  <c r="Z60" i="5"/>
  <c r="Y60" i="5"/>
  <c r="M60" i="5"/>
  <c r="L60" i="5"/>
  <c r="K60" i="5"/>
  <c r="H60" i="5"/>
  <c r="G60" i="5"/>
  <c r="F60" i="5"/>
  <c r="E60" i="5"/>
  <c r="D60" i="5"/>
  <c r="C60" i="5"/>
  <c r="B60" i="5"/>
  <c r="Z59" i="5"/>
  <c r="Y59" i="5"/>
  <c r="M59" i="5"/>
  <c r="L59" i="5"/>
  <c r="K59" i="5"/>
  <c r="H59" i="5"/>
  <c r="G59" i="5"/>
  <c r="F59" i="5"/>
  <c r="E59" i="5"/>
  <c r="D59" i="5"/>
  <c r="C59" i="5"/>
  <c r="B59" i="5"/>
  <c r="Z58" i="5"/>
  <c r="Y58" i="5"/>
  <c r="M58" i="5"/>
  <c r="L58" i="5"/>
  <c r="K58" i="5"/>
  <c r="H58" i="5"/>
  <c r="G58" i="5"/>
  <c r="F58" i="5"/>
  <c r="E58" i="5"/>
  <c r="D58" i="5"/>
  <c r="C58" i="5"/>
  <c r="B58" i="5"/>
  <c r="W57" i="5"/>
  <c r="M57" i="5"/>
  <c r="L57" i="5"/>
  <c r="K57" i="5"/>
  <c r="H57" i="5"/>
  <c r="G57" i="5"/>
  <c r="F57" i="5"/>
  <c r="E57" i="5"/>
  <c r="D57" i="5"/>
  <c r="C57" i="5"/>
  <c r="B57" i="5"/>
  <c r="M56" i="5"/>
  <c r="L56" i="5"/>
  <c r="K56" i="5"/>
  <c r="H56" i="5"/>
  <c r="G56" i="5"/>
  <c r="F56" i="5"/>
  <c r="E56" i="5"/>
  <c r="D56" i="5"/>
  <c r="C56" i="5"/>
  <c r="B56" i="5"/>
  <c r="Z55" i="5"/>
  <c r="Y55" i="5"/>
  <c r="M55" i="5"/>
  <c r="L55" i="5"/>
  <c r="K55" i="5"/>
  <c r="H55" i="5"/>
  <c r="G55" i="5"/>
  <c r="F55" i="5"/>
  <c r="E55" i="5"/>
  <c r="D55" i="5"/>
  <c r="C55" i="5"/>
  <c r="B55" i="5"/>
  <c r="Z54" i="5"/>
  <c r="Y54" i="5"/>
  <c r="M54" i="5"/>
  <c r="L54" i="5"/>
  <c r="K54" i="5"/>
  <c r="H54" i="5"/>
  <c r="G54" i="5"/>
  <c r="F54" i="5"/>
  <c r="E54" i="5"/>
  <c r="D54" i="5"/>
  <c r="C54" i="5"/>
  <c r="B54" i="5"/>
  <c r="Z53" i="5"/>
  <c r="Y53" i="5"/>
  <c r="M53" i="5"/>
  <c r="L53" i="5"/>
  <c r="K53" i="5"/>
  <c r="H53" i="5"/>
  <c r="G53" i="5"/>
  <c r="F53" i="5"/>
  <c r="E53" i="5"/>
  <c r="D53" i="5"/>
  <c r="C53" i="5"/>
  <c r="B53" i="5"/>
  <c r="W52" i="5"/>
  <c r="M52" i="5"/>
  <c r="L52" i="5"/>
  <c r="K52" i="5"/>
  <c r="H52" i="5"/>
  <c r="G52" i="5"/>
  <c r="F52" i="5"/>
  <c r="E52" i="5"/>
  <c r="D52" i="5"/>
  <c r="C52" i="5"/>
  <c r="B52" i="5"/>
  <c r="M51" i="5"/>
  <c r="L51" i="5"/>
  <c r="K51" i="5"/>
  <c r="H51" i="5"/>
  <c r="G51" i="5"/>
  <c r="F51" i="5"/>
  <c r="E51" i="5"/>
  <c r="D51" i="5"/>
  <c r="C51" i="5"/>
  <c r="B51" i="5"/>
  <c r="Z50" i="5"/>
  <c r="Y50" i="5"/>
  <c r="Z49" i="5"/>
  <c r="Y49" i="5"/>
  <c r="Z48" i="5"/>
  <c r="Y48" i="5"/>
  <c r="W47" i="5"/>
  <c r="O46" i="5"/>
  <c r="N46" i="5"/>
  <c r="M46" i="5"/>
  <c r="L46" i="5"/>
  <c r="K46" i="5"/>
  <c r="J46" i="5"/>
  <c r="I46" i="5"/>
  <c r="H46" i="5"/>
  <c r="G46" i="5"/>
  <c r="F46" i="5"/>
  <c r="E46" i="5"/>
  <c r="D46" i="5"/>
  <c r="Z45" i="5"/>
  <c r="Y45" i="5"/>
  <c r="Z44" i="5"/>
  <c r="Y44" i="5"/>
  <c r="Z43" i="5"/>
  <c r="Y43" i="5"/>
  <c r="W42" i="5"/>
  <c r="Z40" i="5"/>
  <c r="Y40" i="5"/>
  <c r="Z39" i="5"/>
  <c r="Y39" i="5"/>
  <c r="Z38" i="5"/>
  <c r="Y38" i="5"/>
  <c r="W37" i="5"/>
  <c r="Z35" i="5"/>
  <c r="Y35" i="5"/>
  <c r="Z34" i="5"/>
  <c r="Y34" i="5"/>
  <c r="Z33" i="5"/>
  <c r="Y33" i="5"/>
  <c r="W32" i="5"/>
  <c r="Z30" i="5"/>
  <c r="Y30" i="5"/>
  <c r="Z29" i="5"/>
  <c r="Y29" i="5"/>
  <c r="Z28" i="5"/>
  <c r="Y28" i="5"/>
  <c r="W27" i="5"/>
  <c r="Z25" i="5"/>
  <c r="Y25" i="5"/>
  <c r="Z24" i="5"/>
  <c r="Y24" i="5"/>
  <c r="Z23" i="5"/>
  <c r="Y23" i="5"/>
  <c r="W22" i="5"/>
  <c r="Z20" i="5"/>
  <c r="Y20" i="5"/>
  <c r="Z19" i="5"/>
  <c r="Y19" i="5"/>
  <c r="Z18" i="5"/>
  <c r="Y18" i="5"/>
  <c r="W17" i="5"/>
  <c r="Z15" i="5"/>
  <c r="Y15" i="5"/>
  <c r="Z14" i="5"/>
  <c r="Y14" i="5"/>
  <c r="Z13" i="5"/>
  <c r="Y13" i="5"/>
  <c r="W12" i="5"/>
  <c r="Z10" i="5"/>
  <c r="Y10" i="5"/>
  <c r="Z9" i="5"/>
  <c r="Y9" i="5"/>
  <c r="Z8" i="5"/>
  <c r="Y8" i="5"/>
  <c r="W7" i="5"/>
  <c r="Z5" i="5"/>
  <c r="Y5" i="5"/>
  <c r="Z4" i="5"/>
  <c r="Y4" i="5"/>
  <c r="Z3" i="5"/>
  <c r="Y3" i="5"/>
  <c r="W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75D81707-3E3C-4B3F-8364-7BC607069CC0}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D12" authorId="0" shapeId="0" xr:uid="{C3838AE9-EA39-48B4-8BD8-DC781F008E29}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D13" authorId="0" shapeId="0" xr:uid="{CA1E8880-2F4F-4C79-B133-D45B43246BC7}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D14" authorId="0" shapeId="0" xr:uid="{0900D0DD-6C18-4CB3-B655-4305715128C6}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D15" authorId="0" shapeId="0" xr:uid="{C1933F62-3B02-4459-B0A1-E39D86E25CC6}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  <comment ref="E45" authorId="0" shapeId="0" xr:uid="{22A4EE24-14C0-49B2-B36F-0A9D03D5B70B}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L45" authorId="0" shapeId="0" xr:uid="{D07BF9F1-7C3F-4DCB-B5CE-229B5BF878E9}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M45" authorId="0" shapeId="0" xr:uid="{D14A1D88-35B6-4E8D-BC2C-509EEF908ABF}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N45" authorId="0" shapeId="0" xr:uid="{217C98D5-2B96-4BA4-8F34-74D96F2AF2C2}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O45" authorId="0" shapeId="0" xr:uid="{84A9266C-E877-4E2E-B7B1-289C0B10F428}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B6E58D30-E8F1-4A57-8DD2-57601473309A}">
      <text>
        <r>
          <rPr>
            <b/>
            <sz val="9"/>
            <color indexed="81"/>
            <rFont val="Tahoma"/>
            <family val="2"/>
          </rPr>
          <t>Intel i7</t>
        </r>
        <r>
          <rPr>
            <b/>
            <sz val="9"/>
            <color indexed="81"/>
            <rFont val="돋움"/>
            <family val="3"/>
            <charset val="129"/>
          </rPr>
          <t xml:space="preserve">
일단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번만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3" authorId="0" shapeId="0" xr:uid="{C73A9279-031F-4333-9987-92C1E54C294A}">
      <text>
        <r>
          <rPr>
            <b/>
            <sz val="9"/>
            <color indexed="81"/>
            <rFont val="Tahoma"/>
            <family val="2"/>
          </rPr>
          <t>AMD 7950X</t>
        </r>
      </text>
    </comment>
    <comment ref="A4" authorId="0" shapeId="0" xr:uid="{FAD17CB8-2A2C-4B1D-9638-3FDAC7E5B48A}">
      <text>
        <r>
          <rPr>
            <b/>
            <sz val="9"/>
            <color indexed="81"/>
            <rFont val="Tahoma"/>
            <family val="2"/>
          </rPr>
          <t>GTX 1050</t>
        </r>
      </text>
    </comment>
    <comment ref="A5" authorId="0" shapeId="0" xr:uid="{BF13DE8A-C82B-4677-8227-615F00D33E21}">
      <text>
        <r>
          <rPr>
            <b/>
            <sz val="9"/>
            <color indexed="81"/>
            <rFont val="Tahoma"/>
            <family val="2"/>
          </rPr>
          <t>RTX 2060</t>
        </r>
      </text>
    </comment>
    <comment ref="A6" authorId="0" shapeId="0" xr:uid="{85BAD223-FF60-4D00-BD99-9BD4E1B84636}">
      <text>
        <r>
          <rPr>
            <b/>
            <sz val="9"/>
            <color indexed="81"/>
            <rFont val="Tahoma"/>
            <family val="2"/>
          </rPr>
          <t>RTX 3080</t>
        </r>
      </text>
    </comment>
    <comment ref="A7" authorId="0" shapeId="0" xr:uid="{955734C3-BDA1-4018-9AF0-57DBDCDA305D}">
      <text>
        <r>
          <rPr>
            <b/>
            <sz val="9"/>
            <color indexed="81"/>
            <rFont val="Tahoma"/>
            <family val="2"/>
          </rPr>
          <t>RTX 4090</t>
        </r>
      </text>
    </comment>
  </commentList>
</comments>
</file>

<file path=xl/sharedStrings.xml><?xml version="1.0" encoding="utf-8"?>
<sst xmlns="http://schemas.openxmlformats.org/spreadsheetml/2006/main" count="263" uniqueCount="171">
  <si>
    <t>50x50x50</t>
  </si>
  <si>
    <t>100x100x100</t>
  </si>
  <si>
    <t>151x117x150</t>
  </si>
  <si>
    <t>75x58x75</t>
  </si>
  <si>
    <t>38x30x37</t>
  </si>
  <si>
    <t>75x58x74</t>
  </si>
  <si>
    <t>76x58x74</t>
  </si>
  <si>
    <t>Name</t>
  </si>
  <si>
    <t>Base/max clock</t>
  </si>
  <si>
    <t xml:space="preserve"> (GHz)</t>
  </si>
  <si>
    <t># of core/</t>
  </si>
  <si>
    <t>thread</t>
  </si>
  <si>
    <t>3.2/4.6</t>
  </si>
  <si>
    <t>Base/boost</t>
  </si>
  <si>
    <t>clock(GHz)</t>
  </si>
  <si>
    <t># of stream processor(SM)</t>
  </si>
  <si>
    <t>RTX 2060</t>
  </si>
  <si>
    <r>
      <t xml:space="preserve"> </t>
    </r>
    <r>
      <rPr>
        <sz val="10"/>
        <color theme="1"/>
        <rFont val="맑은 고딕"/>
        <family val="3"/>
        <charset val="129"/>
      </rPr>
      <t>이엠텍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지포스</t>
    </r>
    <r>
      <rPr>
        <sz val="10"/>
        <color theme="1"/>
        <rFont val="Arial"/>
        <family val="2"/>
      </rPr>
      <t xml:space="preserve"> RTX 4090 GAMEROCK D6X 24GB </t>
    </r>
  </si>
  <si>
    <t>2.2/2.5</t>
  </si>
  <si>
    <t>Mo</t>
    <phoneticPr fontId="1" type="noConversion"/>
  </si>
  <si>
    <t>Mss</t>
    <phoneticPr fontId="1" type="noConversion"/>
  </si>
  <si>
    <t>CPU</t>
    <phoneticPr fontId="1" type="noConversion"/>
  </si>
  <si>
    <t xml:space="preserve"> 초기 배향: (0°,0°,0°)</t>
    <phoneticPr fontId="1" type="noConversion"/>
  </si>
  <si>
    <t>ID</t>
    <phoneticPr fontId="1" type="noConversion"/>
  </si>
  <si>
    <t>Slicing SW(3DWOX) 
(2x DP303 기준, 채움은 모두 선형)</t>
    <phoneticPr fontId="1" type="noConversion"/>
  </si>
  <si>
    <t>167x75x118</t>
    <phoneticPr fontId="1" type="noConversion"/>
  </si>
  <si>
    <t>104x60x180</t>
    <phoneticPr fontId="1" type="noConversion"/>
  </si>
  <si>
    <t>52x52x128</t>
    <phoneticPr fontId="1" type="noConversion"/>
  </si>
  <si>
    <t>135x33x174</t>
    <phoneticPr fontId="1" type="noConversion"/>
  </si>
  <si>
    <t>Modified Support Structure Tomography, explicit</t>
    <phoneticPr fontId="1" type="noConversion"/>
  </si>
  <si>
    <t>Slicer</t>
    <phoneticPr fontId="1" type="noConversion"/>
  </si>
  <si>
    <t>GPU</t>
    <phoneticPr fontId="1" type="noConversion"/>
  </si>
  <si>
    <t>75x75x75</t>
    <phoneticPr fontId="1" type="noConversion"/>
  </si>
  <si>
    <t>dimension[mm^3]</t>
    <phoneticPr fontId="1" type="noConversion"/>
  </si>
  <si>
    <t>B</t>
    <phoneticPr fontId="1" type="noConversion"/>
  </si>
  <si>
    <t>B/5k</t>
    <phoneticPr fontId="1" type="noConversion"/>
  </si>
  <si>
    <t>B/1k</t>
    <phoneticPr fontId="1" type="noConversion"/>
  </si>
  <si>
    <t>Lucy</t>
    <phoneticPr fontId="1" type="noConversion"/>
  </si>
  <si>
    <t>cube</t>
    <phoneticPr fontId="1" type="noConversion"/>
  </si>
  <si>
    <t>sphere</t>
    <phoneticPr fontId="1" type="noConversion"/>
  </si>
  <si>
    <t>cone</t>
    <phoneticPr fontId="1" type="noConversion"/>
  </si>
  <si>
    <t xml:space="preserve">https://brunch.co.kr/@gkicarus/300 </t>
    <phoneticPr fontId="1" type="noConversion"/>
  </si>
  <si>
    <t>mnk</t>
    <phoneticPr fontId="1" type="noConversion"/>
  </si>
  <si>
    <t>filename</t>
    <phoneticPr fontId="1" type="noConversion"/>
  </si>
  <si>
    <t>short name</t>
    <phoneticPr fontId="1" type="noConversion"/>
  </si>
  <si>
    <t>(2)sphere75_3k.obj</t>
    <phoneticPr fontId="1" type="noConversion"/>
  </si>
  <si>
    <t>Bx2</t>
    <phoneticPr fontId="1" type="noConversion"/>
  </si>
  <si>
    <t>Bx0.5</t>
    <phoneticPr fontId="1" type="noConversion"/>
  </si>
  <si>
    <t>drg</t>
    <phoneticPr fontId="1" type="noConversion"/>
  </si>
  <si>
    <t>Buda</t>
    <phoneticPr fontId="1" type="noConversion"/>
  </si>
  <si>
    <t>오차가 꽤 크다.. 크지만 일정하다는 걸 보여줘야 한다.. --&gt; 임계각 별로 측정?</t>
    <phoneticPr fontId="1" type="noConversion"/>
  </si>
  <si>
    <t>FileName</t>
    <phoneticPr fontId="1" type="noConversion"/>
  </si>
  <si>
    <t>임계각(°)</t>
    <phoneticPr fontId="1" type="noConversion"/>
  </si>
  <si>
    <r>
      <t>gpu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</si>
  <si>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gpu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</si>
  <si>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t>Slicing SW (3DWOX),</t>
    <phoneticPr fontId="1" type="noConversion"/>
  </si>
  <si>
    <t>Mo 차이가 너무 나는데?</t>
    <phoneticPr fontId="1" type="noConversion"/>
  </si>
  <si>
    <t>GPU(4090)</t>
    <phoneticPr fontId="1" type="noConversion"/>
  </si>
  <si>
    <t>GPU(2060)</t>
    <phoneticPr fontId="1" type="noConversion"/>
  </si>
  <si>
    <t>GPU(2060)</t>
    <phoneticPr fontId="1" type="noConversion"/>
  </si>
  <si>
    <t>6/12</t>
    <phoneticPr fontId="1" type="noConversion"/>
  </si>
  <si>
    <t>AMD Ryzen9 5900X</t>
    <phoneticPr fontId="1" type="noConversion"/>
  </si>
  <si>
    <t>3.7/4.8</t>
    <phoneticPr fontId="1" type="noConversion"/>
  </si>
  <si>
    <t>12/24</t>
    <phoneticPr fontId="1" type="noConversion"/>
  </si>
  <si>
    <t>AMD Ryzen9 7950X</t>
    <phoneticPr fontId="1" type="noConversion"/>
  </si>
  <si>
    <t>4.5/5.7</t>
    <phoneticPr fontId="1" type="noConversion"/>
  </si>
  <si>
    <t>16/32</t>
    <phoneticPr fontId="1" type="noConversion"/>
  </si>
  <si>
    <t>GTX1050</t>
    <phoneticPr fontId="1" type="noConversion"/>
  </si>
  <si>
    <t>1.39/1.52</t>
    <phoneticPr fontId="1" type="noConversion"/>
  </si>
  <si>
    <t>1.37/1.68</t>
    <phoneticPr fontId="1" type="noConversion"/>
  </si>
  <si>
    <t xml:space="preserve">RTX 3080 </t>
    <phoneticPr fontId="1" type="noConversion"/>
  </si>
  <si>
    <t>1.44/1.71</t>
    <phoneticPr fontId="1" type="noConversion"/>
  </si>
  <si>
    <t>Intel i7-8700</t>
    <phoneticPr fontId="1" type="noConversion"/>
  </si>
  <si>
    <t>AMD 5900X</t>
    <phoneticPr fontId="1" type="noConversion"/>
  </si>
  <si>
    <t>&lt;CPU spec.&gt;</t>
    <phoneticPr fontId="1" type="noConversion"/>
  </si>
  <si>
    <t>&lt;GPU spec.&gt;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</si>
  <si>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</si>
  <si>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</si>
  <si>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</si>
  <si>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</si>
  <si>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</si>
  <si>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</si>
  <si>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</si>
  <si>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</si>
  <si>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</si>
  <si>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</si>
  <si>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</si>
  <si>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</si>
  <si>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
cube</t>
  </si>
  <si>
    <t>#2
sphere</t>
  </si>
  <si>
    <t>#3
cone</t>
  </si>
  <si>
    <t>#4
Bx2</t>
  </si>
  <si>
    <t>#5
B</t>
  </si>
  <si>
    <t>#6
Bx0.5</t>
  </si>
  <si>
    <t>#7
B/5k</t>
  </si>
  <si>
    <t>#8
B/1k</t>
  </si>
  <si>
    <t>#9
mnk</t>
  </si>
  <si>
    <t>#10
drg</t>
  </si>
  <si>
    <t>#11
Buda</t>
  </si>
  <si>
    <t>#12
Lucy</t>
  </si>
  <si>
    <t>(1)cube50_nocut.ply</t>
    <phoneticPr fontId="1" type="noConversion"/>
  </si>
  <si>
    <t>(2)sphere75_3k.ply</t>
    <phoneticPr fontId="1" type="noConversion"/>
  </si>
  <si>
    <t>(4)Bunny_69k_2x.ply</t>
    <phoneticPr fontId="1" type="noConversion"/>
  </si>
  <si>
    <t>(5)Bunny_69k.ply</t>
    <phoneticPr fontId="1" type="noConversion"/>
  </si>
  <si>
    <t>(6)Bunny_69k_0.5x.ply</t>
    <phoneticPr fontId="1" type="noConversion"/>
  </si>
  <si>
    <t>(7)Bunny_5k.ply</t>
    <phoneticPr fontId="1" type="noConversion"/>
  </si>
  <si>
    <t>(8)Bunny_1k.ply</t>
    <phoneticPr fontId="1" type="noConversion"/>
  </si>
  <si>
    <t>(9)manikin_rotated.ply</t>
    <phoneticPr fontId="1" type="noConversion"/>
  </si>
  <si>
    <t>(10)dragon_100k_1.5x.ply</t>
    <phoneticPr fontId="1" type="noConversion"/>
  </si>
  <si>
    <t>(11)happy_50k_0.75x.ply</t>
    <phoneticPr fontId="1" type="noConversion"/>
  </si>
  <si>
    <t>(12)lucy_50k.ply</t>
    <phoneticPr fontId="1" type="noConversion"/>
  </si>
  <si>
    <r>
      <t>(3)cone</t>
    </r>
    <r>
      <rPr>
        <b/>
        <sz val="8"/>
        <rFont val="Arial"/>
        <family val="2"/>
      </rPr>
      <t>100</t>
    </r>
    <r>
      <rPr>
        <sz val="8"/>
        <rFont val="Arial"/>
        <family val="2"/>
      </rPr>
      <t>_63k.ply</t>
    </r>
    <phoneticPr fontId="1" type="noConversion"/>
  </si>
  <si>
    <t>nV/
nE</t>
    <phoneticPr fontId="1" type="noConversion"/>
  </si>
  <si>
    <t>8/
12</t>
    <phoneticPr fontId="19" type="noConversion"/>
  </si>
  <si>
    <t>1,502/
3,000</t>
    <phoneticPr fontId="1" type="noConversion"/>
  </si>
  <si>
    <t>3,152/
6,300</t>
    <phoneticPr fontId="19" type="noConversion"/>
  </si>
  <si>
    <t>34,834/
69,662</t>
    <phoneticPr fontId="19" type="noConversion"/>
  </si>
  <si>
    <t>2,502/
5,000</t>
    <phoneticPr fontId="19" type="noConversion"/>
  </si>
  <si>
    <t>502/
1,000</t>
    <phoneticPr fontId="19" type="noConversion"/>
  </si>
  <si>
    <t>6,882/
13,672</t>
    <phoneticPr fontId="19" type="noConversion"/>
  </si>
  <si>
    <t>50,062/
99,999</t>
    <phoneticPr fontId="1" type="noConversion"/>
  </si>
  <si>
    <t>24,943/
49,944</t>
    <phoneticPr fontId="1" type="noConversion"/>
  </si>
  <si>
    <t>25,006/
49,999</t>
    <phoneticPr fontId="1" type="noConversion"/>
  </si>
  <si>
    <t>https://colorbada.com/colorbada/6112/</t>
    <phoneticPr fontId="1" type="noConversion"/>
  </si>
  <si>
    <t>Bossanova</t>
    <phoneticPr fontId="1" type="noConversion"/>
  </si>
  <si>
    <t>Gable Green
rgb(21, 60, 57)</t>
    <phoneticPr fontId="1" type="noConversion"/>
  </si>
  <si>
    <t>Steel Blue
rgb(88, 135, 186)</t>
    <phoneticPr fontId="1" type="noConversion"/>
  </si>
  <si>
    <t>Spindle
rgb(194, 214, 242)</t>
    <phoneticPr fontId="1" type="noConversion"/>
  </si>
  <si>
    <t>purple</t>
    <phoneticPr fontId="1" type="noConversion"/>
  </si>
  <si>
    <t>red</t>
    <phoneticPr fontId="1" type="noConversion"/>
  </si>
  <si>
    <t>orange</t>
    <phoneticPr fontId="1" type="noConversion"/>
  </si>
  <si>
    <t>0°</t>
    <phoneticPr fontId="1" type="noConversion"/>
  </si>
  <si>
    <t>10°</t>
    <phoneticPr fontId="1" type="noConversion"/>
  </si>
  <si>
    <t>20°</t>
    <phoneticPr fontId="1" type="noConversion"/>
  </si>
  <si>
    <t>30°</t>
  </si>
  <si>
    <t>40°</t>
  </si>
  <si>
    <t>50°</t>
  </si>
  <si>
    <t>60°</t>
  </si>
  <si>
    <t>70°</t>
  </si>
  <si>
    <t>80°</t>
  </si>
  <si>
    <t>90°</t>
  </si>
  <si>
    <t>CPU1</t>
    <phoneticPr fontId="1" type="noConversion"/>
  </si>
  <si>
    <t>CPU2</t>
    <phoneticPr fontId="1" type="noConversion"/>
  </si>
  <si>
    <t>GPU1</t>
    <phoneticPr fontId="1" type="noConversion"/>
  </si>
  <si>
    <t>GPU2</t>
    <phoneticPr fontId="1" type="noConversion"/>
  </si>
  <si>
    <t>GPU3</t>
    <phoneticPr fontId="1" type="noConversion"/>
  </si>
  <si>
    <t>GPU4</t>
    <phoneticPr fontId="1" type="noConversion"/>
  </si>
  <si>
    <t>slicer Mss</t>
    <phoneticPr fontId="1" type="noConversion"/>
  </si>
  <si>
    <t>slicer Mo</t>
    <phoneticPr fontId="1" type="noConversion"/>
  </si>
  <si>
    <r>
      <t xml:space="preserve">GPU1 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</si>
  <si>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t>GPU1 Mss</t>
    <phoneticPr fontId="1" type="noConversion"/>
  </si>
  <si>
    <r>
      <t xml:space="preserve">CPU1 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</si>
  <si>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t>CPU1</t>
    </r>
    <r>
      <rPr>
        <b/>
        <i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</si>
  <si>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t>Mss</t>
  </si>
  <si>
    <t>Mo</t>
  </si>
  <si>
    <t>Slicer</t>
  </si>
  <si>
    <t>CPU</t>
  </si>
  <si>
    <t>GPU</t>
  </si>
  <si>
    <t>slicer</t>
    <phoneticPr fontId="1" type="noConversion"/>
  </si>
  <si>
    <t>GPU4/CPU1</t>
    <phoneticPr fontId="1" type="noConversion"/>
  </si>
  <si>
    <t>GPU4/CPU2</t>
    <phoneticPr fontId="1" type="noConversion"/>
  </si>
  <si>
    <t>max</t>
    <phoneticPr fontId="1" type="noConversion"/>
  </si>
  <si>
    <t>avg.</t>
    <phoneticPr fontId="1" type="noConversion"/>
  </si>
  <si>
    <t>#1
Cube</t>
    <phoneticPr fontId="1" type="noConversion"/>
  </si>
  <si>
    <t>#2
Sphr</t>
    <phoneticPr fontId="1" type="noConversion"/>
  </si>
  <si>
    <t>#3
Cone</t>
    <phoneticPr fontId="1" type="noConversion"/>
  </si>
  <si>
    <t>#4
B_2x</t>
    <phoneticPr fontId="1" type="noConversion"/>
  </si>
  <si>
    <t>#6
B_0.5x</t>
    <phoneticPr fontId="1" type="noConversion"/>
  </si>
  <si>
    <t>#7
B/5k</t>
    <phoneticPr fontId="1" type="noConversion"/>
  </si>
  <si>
    <t>#9
Mnk</t>
    <phoneticPr fontId="1" type="noConversion"/>
  </si>
  <si>
    <t>#10
Drg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</si>
</sst>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%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i/>
      <strike/>
      <sz val="11"/>
      <color rgb="FFFF0000"/>
      <name val="맑은 고딕"/>
      <family val="3"/>
      <charset val="129"/>
      <scheme val="minor"/>
    </font>
    <font>
      <i/>
      <strike/>
      <sz val="10"/>
      <color rgb="FFFF0000"/>
      <name val="Arial"/>
      <family val="2"/>
    </font>
    <font>
      <sz val="8"/>
      <name val="맑은 고딕"/>
      <family val="3"/>
      <charset val="129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0" fontId="6" fillId="0" borderId="0" xfId="0" applyFont="1">
      <alignment vertical="center"/>
    </xf>
    <xf numFmtId="177" fontId="7" fillId="0" borderId="5" xfId="0" applyNumberFormat="1" applyFont="1" applyBorder="1">
      <alignment vertical="center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77" fontId="10" fillId="0" borderId="5" xfId="0" applyNumberFormat="1" applyFont="1" applyBorder="1">
      <alignment vertical="center"/>
    </xf>
    <xf numFmtId="177" fontId="0" fillId="0" borderId="0" xfId="0" applyNumberFormat="1">
      <alignment vertical="center"/>
    </xf>
    <xf numFmtId="0" fontId="2" fillId="0" borderId="5" xfId="0" quotePrefix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12" fillId="0" borderId="0" xfId="0" quotePrefix="1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6" xfId="0" applyFont="1" applyBorder="1" applyAlignment="1">
      <alignment horizontal="center" vertical="center"/>
    </xf>
    <xf numFmtId="177" fontId="7" fillId="0" borderId="0" xfId="0" applyNumberFormat="1" applyFont="1" applyBorder="1">
      <alignment vertical="center"/>
    </xf>
    <xf numFmtId="177" fontId="7" fillId="4" borderId="10" xfId="0" applyNumberFormat="1" applyFont="1" applyFill="1" applyBorder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2" fillId="0" borderId="8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177" fontId="10" fillId="0" borderId="0" xfId="0" applyNumberFormat="1" applyFont="1" applyFill="1" applyBorder="1">
      <alignment vertical="center"/>
    </xf>
    <xf numFmtId="177" fontId="10" fillId="0" borderId="5" xfId="0" applyNumberFormat="1" applyFont="1" applyFill="1" applyBorder="1">
      <alignment vertical="center"/>
    </xf>
    <xf numFmtId="0" fontId="16" fillId="0" borderId="5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177" fontId="10" fillId="0" borderId="11" xfId="0" applyNumberFormat="1" applyFont="1" applyFill="1" applyBorder="1">
      <alignment vertical="center"/>
    </xf>
    <xf numFmtId="0" fontId="16" fillId="0" borderId="11" xfId="0" applyFont="1" applyBorder="1">
      <alignment vertical="center"/>
    </xf>
    <xf numFmtId="0" fontId="16" fillId="0" borderId="0" xfId="0" applyFont="1" applyBorder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 shrinkToFit="1"/>
    </xf>
    <xf numFmtId="0" fontId="17" fillId="0" borderId="0" xfId="0" applyFo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176" fontId="2" fillId="0" borderId="5" xfId="0" quotePrefix="1" applyNumberFormat="1" applyFont="1" applyBorder="1" applyAlignment="1">
      <alignment horizontal="center" vertical="center" wrapText="1"/>
    </xf>
    <xf numFmtId="0" fontId="20" fillId="0" borderId="5" xfId="0" quotePrefix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8" fontId="0" fillId="0" borderId="0" xfId="2" applyNumberFormat="1" applyFont="1">
      <alignment vertical="center"/>
    </xf>
    <xf numFmtId="0" fontId="0" fillId="0" borderId="5" xfId="0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2D6F2"/>
      <color rgb="FF0303FF"/>
      <color rgb="FF153C39"/>
      <color rgb="FF5887BA"/>
      <color rgb="FF0000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 filament mass predicted,</a:t>
            </a:r>
            <a:r>
              <a:rPr lang="en-US" altLang="ko-KR" baseline="0"/>
              <a:t> </a:t>
            </a:r>
            <a:r>
              <a:rPr lang="en-US" altLang="ko-KR"/>
              <a:t>M</a:t>
            </a:r>
            <a:r>
              <a:rPr lang="en-US" altLang="ko-KR" baseline="-25000"/>
              <a:t>total </a:t>
            </a:r>
            <a:r>
              <a:rPr lang="en-US" altLang="ko-KR" sz="1400" b="0" i="0" u="none" strike="noStrike" baseline="0">
                <a:effectLst/>
              </a:rPr>
              <a:t>[g] </a:t>
            </a:r>
            <a:endParaRPr lang="ko-KR" alt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형상별Mtotal!$Y$1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rgbClr val="5887BA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#1
Cube</c:v>
                  </c:pt>
                  <c:pt idx="5">
                    <c:v>#2
Sphr</c:v>
                  </c:pt>
                  <c:pt idx="10">
                    <c:v>#3
Cone</c:v>
                  </c:pt>
                  <c:pt idx="15">
                    <c:v>#4
B_2x</c:v>
                  </c:pt>
                  <c:pt idx="20">
                    <c:v>#5
B</c:v>
                  </c:pt>
                  <c:pt idx="25">
                    <c:v>#6
B_0.5x</c:v>
                  </c:pt>
                  <c:pt idx="30">
                    <c:v>#7
B/5k</c:v>
                  </c:pt>
                  <c:pt idx="35">
                    <c:v>#8
B/1k</c:v>
                  </c:pt>
                  <c:pt idx="40">
                    <c:v>#9
Mnk</c:v>
                  </c:pt>
                  <c:pt idx="45">
                    <c:v>#10
Drg</c:v>
                  </c:pt>
                  <c:pt idx="50">
                    <c:v>#11
Buda</c:v>
                  </c:pt>
                  <c:pt idx="55">
                    <c:v>#12
Lucy</c:v>
                  </c:pt>
                </c:lvl>
              </c:multiLvlStrCache>
            </c:multiLvlStrRef>
          </c:cat>
          <c:val>
            <c:numRef>
              <c:f>형상별Mtotal!$Y$2:$Y$61</c:f>
              <c:numCache>
                <c:formatCode>0.0_);[Red]\(0.0\)</c:formatCode>
                <c:ptCount val="60"/>
                <c:pt idx="1">
                  <c:v>35.6</c:v>
                </c:pt>
                <c:pt idx="2">
                  <c:v>35.03</c:v>
                </c:pt>
                <c:pt idx="3">
                  <c:v>35.03</c:v>
                </c:pt>
                <c:pt idx="6">
                  <c:v>58.8</c:v>
                </c:pt>
                <c:pt idx="7">
                  <c:v>54.59</c:v>
                </c:pt>
                <c:pt idx="8">
                  <c:v>52.83</c:v>
                </c:pt>
                <c:pt idx="11">
                  <c:v>73.599999999999994</c:v>
                </c:pt>
                <c:pt idx="12">
                  <c:v>67.66</c:v>
                </c:pt>
                <c:pt idx="13">
                  <c:v>67.069999999999993</c:v>
                </c:pt>
                <c:pt idx="16">
                  <c:v>181.4</c:v>
                </c:pt>
                <c:pt idx="17">
                  <c:v>170.31</c:v>
                </c:pt>
                <c:pt idx="18">
                  <c:v>170.67</c:v>
                </c:pt>
                <c:pt idx="21">
                  <c:v>29</c:v>
                </c:pt>
                <c:pt idx="22">
                  <c:v>27.07</c:v>
                </c:pt>
                <c:pt idx="23">
                  <c:v>26.86</c:v>
                </c:pt>
                <c:pt idx="26">
                  <c:v>5.0999999999999996</c:v>
                </c:pt>
                <c:pt idx="27">
                  <c:v>4.84</c:v>
                </c:pt>
                <c:pt idx="28">
                  <c:v>4.6900000000000004</c:v>
                </c:pt>
                <c:pt idx="31">
                  <c:v>28.9</c:v>
                </c:pt>
                <c:pt idx="32">
                  <c:v>26.82</c:v>
                </c:pt>
                <c:pt idx="33">
                  <c:v>26.6</c:v>
                </c:pt>
                <c:pt idx="36">
                  <c:v>28.8</c:v>
                </c:pt>
                <c:pt idx="37">
                  <c:v>26.7</c:v>
                </c:pt>
                <c:pt idx="38">
                  <c:v>26.51</c:v>
                </c:pt>
                <c:pt idx="41">
                  <c:v>22.3</c:v>
                </c:pt>
                <c:pt idx="42">
                  <c:v>22.8</c:v>
                </c:pt>
                <c:pt idx="43">
                  <c:v>22.9</c:v>
                </c:pt>
                <c:pt idx="46">
                  <c:v>96</c:v>
                </c:pt>
                <c:pt idx="47">
                  <c:v>87.97</c:v>
                </c:pt>
                <c:pt idx="48">
                  <c:v>87.22</c:v>
                </c:pt>
                <c:pt idx="51">
                  <c:v>38.299999999999997</c:v>
                </c:pt>
                <c:pt idx="52">
                  <c:v>37.130000000000003</c:v>
                </c:pt>
                <c:pt idx="53">
                  <c:v>35.6</c:v>
                </c:pt>
                <c:pt idx="56">
                  <c:v>50.9</c:v>
                </c:pt>
                <c:pt idx="57">
                  <c:v>48.86</c:v>
                </c:pt>
                <c:pt idx="58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6-48AC-BC02-E8C19E336324}"/>
            </c:ext>
          </c:extLst>
        </c:ser>
        <c:ser>
          <c:idx val="1"/>
          <c:order val="1"/>
          <c:tx>
            <c:strRef>
              <c:f>형상별Mtotal!$Z$1</c:f>
              <c:strCache>
                <c:ptCount val="1"/>
                <c:pt idx="0">
                  <c:v>Mss</c:v>
                </c:pt>
              </c:strCache>
            </c:strRef>
          </c:tx>
          <c:spPr>
            <a:pattFill prst="dkDnDiag">
              <a:fgClr>
                <a:schemeClr val="accent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#1
Cube</c:v>
                  </c:pt>
                  <c:pt idx="5">
                    <c:v>#2
Sphr</c:v>
                  </c:pt>
                  <c:pt idx="10">
                    <c:v>#3
Cone</c:v>
                  </c:pt>
                  <c:pt idx="15">
                    <c:v>#4
B_2x</c:v>
                  </c:pt>
                  <c:pt idx="20">
                    <c:v>#5
B</c:v>
                  </c:pt>
                  <c:pt idx="25">
                    <c:v>#6
B_0.5x</c:v>
                  </c:pt>
                  <c:pt idx="30">
                    <c:v>#7
B/5k</c:v>
                  </c:pt>
                  <c:pt idx="35">
                    <c:v>#8
B/1k</c:v>
                  </c:pt>
                  <c:pt idx="40">
                    <c:v>#9
Mnk</c:v>
                  </c:pt>
                  <c:pt idx="45">
                    <c:v>#10
Drg</c:v>
                  </c:pt>
                  <c:pt idx="50">
                    <c:v>#11
Buda</c:v>
                  </c:pt>
                  <c:pt idx="55">
                    <c:v>#12
Lucy</c:v>
                  </c:pt>
                </c:lvl>
              </c:multiLvlStrCache>
            </c:multiLvlStrRef>
          </c:cat>
          <c:val>
            <c:numRef>
              <c:f>형상별Mtotal!$Z$2:$Z$61</c:f>
              <c:numCache>
                <c:formatCode>0.0_);[Red]\(0.0\)</c:formatCode>
                <c:ptCount val="60"/>
                <c:pt idx="1">
                  <c:v>3.2</c:v>
                </c:pt>
                <c:pt idx="2">
                  <c:v>2.4900000000000002</c:v>
                </c:pt>
                <c:pt idx="3">
                  <c:v>1.37</c:v>
                </c:pt>
                <c:pt idx="6">
                  <c:v>2.4</c:v>
                </c:pt>
                <c:pt idx="7">
                  <c:v>2.23</c:v>
                </c:pt>
                <c:pt idx="8">
                  <c:v>1.53</c:v>
                </c:pt>
                <c:pt idx="11">
                  <c:v>9.1</c:v>
                </c:pt>
                <c:pt idx="12">
                  <c:v>7.45</c:v>
                </c:pt>
                <c:pt idx="13">
                  <c:v>3.14</c:v>
                </c:pt>
                <c:pt idx="16">
                  <c:v>26.6</c:v>
                </c:pt>
                <c:pt idx="17">
                  <c:v>20.92</c:v>
                </c:pt>
                <c:pt idx="18">
                  <c:v>17.190000000000001</c:v>
                </c:pt>
                <c:pt idx="21">
                  <c:v>5.0999999999999996</c:v>
                </c:pt>
                <c:pt idx="22">
                  <c:v>3.89</c:v>
                </c:pt>
                <c:pt idx="23">
                  <c:v>3.11</c:v>
                </c:pt>
                <c:pt idx="26">
                  <c:v>1.2</c:v>
                </c:pt>
                <c:pt idx="27">
                  <c:v>0.87</c:v>
                </c:pt>
                <c:pt idx="28">
                  <c:v>0.75</c:v>
                </c:pt>
                <c:pt idx="31">
                  <c:v>5</c:v>
                </c:pt>
                <c:pt idx="32">
                  <c:v>4.12</c:v>
                </c:pt>
                <c:pt idx="33">
                  <c:v>3.13</c:v>
                </c:pt>
                <c:pt idx="36">
                  <c:v>5</c:v>
                </c:pt>
                <c:pt idx="37">
                  <c:v>3.83</c:v>
                </c:pt>
                <c:pt idx="38">
                  <c:v>1.71</c:v>
                </c:pt>
                <c:pt idx="41">
                  <c:v>11.3</c:v>
                </c:pt>
                <c:pt idx="42">
                  <c:v>5.87</c:v>
                </c:pt>
                <c:pt idx="43">
                  <c:v>4.91</c:v>
                </c:pt>
                <c:pt idx="46">
                  <c:v>24.4</c:v>
                </c:pt>
                <c:pt idx="47">
                  <c:v>17.940000000000001</c:v>
                </c:pt>
                <c:pt idx="48">
                  <c:v>14.62</c:v>
                </c:pt>
                <c:pt idx="51">
                  <c:v>8</c:v>
                </c:pt>
                <c:pt idx="52">
                  <c:v>10.7</c:v>
                </c:pt>
                <c:pt idx="53">
                  <c:v>5.72</c:v>
                </c:pt>
                <c:pt idx="56">
                  <c:v>10.8</c:v>
                </c:pt>
                <c:pt idx="57">
                  <c:v>4.79</c:v>
                </c:pt>
                <c:pt idx="58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6-48AC-BC02-E8C19E33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702976"/>
        <c:axId val="328047104"/>
        <c:axId val="0"/>
      </c:bar3DChart>
      <c:catAx>
        <c:axId val="3137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047104"/>
        <c:crosses val="autoZero"/>
        <c:auto val="1"/>
        <c:lblAlgn val="ctr"/>
        <c:lblOffset val="100"/>
        <c:noMultiLvlLbl val="0"/>
      </c:catAx>
      <c:valAx>
        <c:axId val="328047104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30267225477329E-2"/>
          <c:y val="5.0028797952145647E-2"/>
          <c:w val="0.86101488096871193"/>
          <c:h val="0.81705391814112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형상별Mtotal!$K$49:$K$50</c:f>
              <c:strCache>
                <c:ptCount val="2"/>
                <c:pt idx="0">
                  <c:v>Mss</c:v>
                </c:pt>
                <c:pt idx="1">
                  <c:v>Slicer</c:v>
                </c:pt>
              </c:strCache>
            </c:strRef>
          </c:tx>
          <c:spPr>
            <a:pattFill prst="wdUpDiag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형상별Mtotal!$K$51:$K$62</c:f>
              <c:numCache>
                <c:formatCode>General</c:formatCode>
                <c:ptCount val="12"/>
                <c:pt idx="0">
                  <c:v>38.800000000000004</c:v>
                </c:pt>
                <c:pt idx="1">
                  <c:v>61.199999999999996</c:v>
                </c:pt>
                <c:pt idx="2">
                  <c:v>82.699999999999989</c:v>
                </c:pt>
                <c:pt idx="3">
                  <c:v>208</c:v>
                </c:pt>
                <c:pt idx="4">
                  <c:v>34.1</c:v>
                </c:pt>
                <c:pt idx="5">
                  <c:v>6.3</c:v>
                </c:pt>
                <c:pt idx="6">
                  <c:v>33.9</c:v>
                </c:pt>
                <c:pt idx="7">
                  <c:v>33.799999999999997</c:v>
                </c:pt>
                <c:pt idx="8">
                  <c:v>33.6</c:v>
                </c:pt>
                <c:pt idx="9">
                  <c:v>120.4</c:v>
                </c:pt>
                <c:pt idx="10">
                  <c:v>46.3</c:v>
                </c:pt>
                <c:pt idx="11">
                  <c:v>61.7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B-49A2-8351-48F38B8C0B35}"/>
            </c:ext>
          </c:extLst>
        </c:ser>
        <c:ser>
          <c:idx val="1"/>
          <c:order val="1"/>
          <c:tx>
            <c:strRef>
              <c:f>형상별Mtotal!$L$49:$L$50</c:f>
              <c:strCache>
                <c:ptCount val="2"/>
                <c:pt idx="0">
                  <c:v>Mss</c:v>
                </c:pt>
                <c:pt idx="1">
                  <c:v>CPU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형상별Mtotal!$L$51:$L$62</c:f>
              <c:numCache>
                <c:formatCode>General</c:formatCode>
                <c:ptCount val="12"/>
                <c:pt idx="0">
                  <c:v>37.520000000000003</c:v>
                </c:pt>
                <c:pt idx="1">
                  <c:v>56.82</c:v>
                </c:pt>
                <c:pt idx="2">
                  <c:v>75.11</c:v>
                </c:pt>
                <c:pt idx="3">
                  <c:v>191.23000000000002</c:v>
                </c:pt>
                <c:pt idx="4">
                  <c:v>30.96</c:v>
                </c:pt>
                <c:pt idx="5">
                  <c:v>5.71</c:v>
                </c:pt>
                <c:pt idx="6">
                  <c:v>30.94</c:v>
                </c:pt>
                <c:pt idx="7">
                  <c:v>30.53</c:v>
                </c:pt>
                <c:pt idx="8">
                  <c:v>28.67</c:v>
                </c:pt>
                <c:pt idx="9">
                  <c:v>105.91</c:v>
                </c:pt>
                <c:pt idx="10">
                  <c:v>47.83</c:v>
                </c:pt>
                <c:pt idx="11">
                  <c:v>53.65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B-49A2-8351-48F38B8C0B35}"/>
            </c:ext>
          </c:extLst>
        </c:ser>
        <c:ser>
          <c:idx val="2"/>
          <c:order val="2"/>
          <c:tx>
            <c:strRef>
              <c:f>형상별Mtotal!$M$49:$M$50</c:f>
              <c:strCache>
                <c:ptCount val="2"/>
                <c:pt idx="0">
                  <c:v>Mss</c:v>
                </c:pt>
                <c:pt idx="1">
                  <c:v>GPU</c:v>
                </c:pt>
              </c:strCache>
            </c:strRef>
          </c:tx>
          <c:spPr>
            <a:pattFill prst="wdUpDiag">
              <a:fgClr>
                <a:srgbClr val="C2D6F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형상별Mtotal!$M$51:$M$62</c:f>
              <c:numCache>
                <c:formatCode>General</c:formatCode>
                <c:ptCount val="12"/>
                <c:pt idx="0">
                  <c:v>36.4</c:v>
                </c:pt>
                <c:pt idx="1">
                  <c:v>54.36</c:v>
                </c:pt>
                <c:pt idx="2">
                  <c:v>70.209999999999994</c:v>
                </c:pt>
                <c:pt idx="3">
                  <c:v>187.85999999999999</c:v>
                </c:pt>
                <c:pt idx="4">
                  <c:v>29.97</c:v>
                </c:pt>
                <c:pt idx="5">
                  <c:v>5.44</c:v>
                </c:pt>
                <c:pt idx="6">
                  <c:v>29.73</c:v>
                </c:pt>
                <c:pt idx="7">
                  <c:v>28.220000000000002</c:v>
                </c:pt>
                <c:pt idx="8">
                  <c:v>27.81</c:v>
                </c:pt>
                <c:pt idx="9">
                  <c:v>101.84</c:v>
                </c:pt>
                <c:pt idx="10">
                  <c:v>41.32</c:v>
                </c:pt>
                <c:pt idx="11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B-49A2-8351-48F38B8C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861679"/>
        <c:axId val="2106607503"/>
      </c:barChart>
      <c:barChart>
        <c:barDir val="col"/>
        <c:grouping val="clustered"/>
        <c:varyColors val="0"/>
        <c:ser>
          <c:idx val="3"/>
          <c:order val="3"/>
          <c:tx>
            <c:strRef>
              <c:f>형상별Mtotal!$N$49:$N$50</c:f>
              <c:strCache>
                <c:ptCount val="2"/>
                <c:pt idx="0">
                  <c:v>Mo</c:v>
                </c:pt>
                <c:pt idx="1">
                  <c:v>Slicer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형상별Mtotal!$N$51:$N$62</c:f>
              <c:numCache>
                <c:formatCode>General</c:formatCode>
                <c:ptCount val="12"/>
                <c:pt idx="0">
                  <c:v>35.6</c:v>
                </c:pt>
                <c:pt idx="1">
                  <c:v>58.8</c:v>
                </c:pt>
                <c:pt idx="2">
                  <c:v>73.599999999999994</c:v>
                </c:pt>
                <c:pt idx="3">
                  <c:v>181.4</c:v>
                </c:pt>
                <c:pt idx="4">
                  <c:v>29</c:v>
                </c:pt>
                <c:pt idx="5">
                  <c:v>5.0999999999999996</c:v>
                </c:pt>
                <c:pt idx="6">
                  <c:v>28.9</c:v>
                </c:pt>
                <c:pt idx="7">
                  <c:v>28.8</c:v>
                </c:pt>
                <c:pt idx="8">
                  <c:v>22.3</c:v>
                </c:pt>
                <c:pt idx="9">
                  <c:v>96</c:v>
                </c:pt>
                <c:pt idx="10">
                  <c:v>38.299999999999997</c:v>
                </c:pt>
                <c:pt idx="11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1B-49A2-8351-48F38B8C0B35}"/>
            </c:ext>
          </c:extLst>
        </c:ser>
        <c:ser>
          <c:idx val="4"/>
          <c:order val="4"/>
          <c:tx>
            <c:strRef>
              <c:f>형상별Mtotal!$O$49:$O$50</c:f>
              <c:strCache>
                <c:ptCount val="2"/>
                <c:pt idx="0">
                  <c:v>Mo</c:v>
                </c:pt>
                <c:pt idx="1">
                  <c:v>CPU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형상별Mtotal!$O$51:$O$62</c:f>
              <c:numCache>
                <c:formatCode>General</c:formatCode>
                <c:ptCount val="12"/>
                <c:pt idx="0">
                  <c:v>35.03</c:v>
                </c:pt>
                <c:pt idx="1">
                  <c:v>54.59</c:v>
                </c:pt>
                <c:pt idx="2">
                  <c:v>67.66</c:v>
                </c:pt>
                <c:pt idx="3">
                  <c:v>170.31</c:v>
                </c:pt>
                <c:pt idx="4">
                  <c:v>27.07</c:v>
                </c:pt>
                <c:pt idx="5">
                  <c:v>4.84</c:v>
                </c:pt>
                <c:pt idx="6">
                  <c:v>26.82</c:v>
                </c:pt>
                <c:pt idx="7">
                  <c:v>26.7</c:v>
                </c:pt>
                <c:pt idx="8">
                  <c:v>22.8</c:v>
                </c:pt>
                <c:pt idx="9">
                  <c:v>87.97</c:v>
                </c:pt>
                <c:pt idx="10">
                  <c:v>37.130000000000003</c:v>
                </c:pt>
                <c:pt idx="11">
                  <c:v>48.86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1B-49A2-8351-48F38B8C0B35}"/>
            </c:ext>
          </c:extLst>
        </c:ser>
        <c:ser>
          <c:idx val="5"/>
          <c:order val="5"/>
          <c:tx>
            <c:strRef>
              <c:f>형상별Mtotal!$P$49:$P$50</c:f>
              <c:strCache>
                <c:ptCount val="2"/>
                <c:pt idx="0">
                  <c:v>Mo</c:v>
                </c:pt>
                <c:pt idx="1">
                  <c:v>GPU</c:v>
                </c:pt>
              </c:strCache>
            </c:strRef>
          </c:tx>
          <c:spPr>
            <a:solidFill>
              <a:srgbClr val="C2D6F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형상별Mtotal!$P$51:$P$62</c:f>
              <c:numCache>
                <c:formatCode>General</c:formatCode>
                <c:ptCount val="12"/>
                <c:pt idx="0">
                  <c:v>35.03</c:v>
                </c:pt>
                <c:pt idx="1">
                  <c:v>52.83</c:v>
                </c:pt>
                <c:pt idx="2">
                  <c:v>67.069999999999993</c:v>
                </c:pt>
                <c:pt idx="3">
                  <c:v>170.67</c:v>
                </c:pt>
                <c:pt idx="4">
                  <c:v>26.86</c:v>
                </c:pt>
                <c:pt idx="5">
                  <c:v>4.6900000000000004</c:v>
                </c:pt>
                <c:pt idx="6">
                  <c:v>26.6</c:v>
                </c:pt>
                <c:pt idx="7">
                  <c:v>26.51</c:v>
                </c:pt>
                <c:pt idx="8">
                  <c:v>22.9</c:v>
                </c:pt>
                <c:pt idx="9">
                  <c:v>87.22</c:v>
                </c:pt>
                <c:pt idx="10">
                  <c:v>35.6</c:v>
                </c:pt>
                <c:pt idx="11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1B-49A2-8351-48F38B8C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201103"/>
        <c:axId val="2058554159"/>
      </c:barChart>
      <c:catAx>
        <c:axId val="204986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 altLang="en-US"/>
                  <a:t>→ </a:t>
                </a:r>
                <a:r>
                  <a:rPr lang="en-US" altLang="ko-KR"/>
                  <a:t>Mesh ID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7569540389286205"/>
              <c:y val="0.9519139269321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106607503"/>
        <c:crosses val="autoZero"/>
        <c:auto val="1"/>
        <c:lblAlgn val="ctr"/>
        <c:lblOffset val="100"/>
        <c:noMultiLvlLbl val="0"/>
      </c:catAx>
      <c:valAx>
        <c:axId val="2106607503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 b="0" i="0" baseline="0">
                    <a:effectLst/>
                  </a:rPr>
                  <a:t>Total filament mass (M</a:t>
                </a:r>
                <a:r>
                  <a:rPr lang="en-US" altLang="ko-KR" sz="1100" b="0" i="0" baseline="-25000">
                    <a:effectLst/>
                  </a:rPr>
                  <a:t>total</a:t>
                </a:r>
                <a:r>
                  <a:rPr lang="en-US" altLang="ko-KR" sz="1100" b="0" i="0" baseline="0">
                    <a:effectLst/>
                  </a:rPr>
                  <a:t>) predicted [g] </a:t>
                </a:r>
                <a:endParaRPr lang="ko-KR" altLang="ko-KR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049861679"/>
        <c:crosses val="autoZero"/>
        <c:crossBetween val="between"/>
      </c:valAx>
      <c:valAx>
        <c:axId val="2058554159"/>
        <c:scaling>
          <c:orientation val="minMax"/>
          <c:max val="2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068201103"/>
        <c:crosses val="max"/>
        <c:crossBetween val="between"/>
      </c:valAx>
      <c:catAx>
        <c:axId val="206820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55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ko-KR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0556003593318142E-2"/>
          <c:y val="3.704792895367226E-2"/>
          <c:w val="0.92607622519402888"/>
          <c:h val="0.84672367644795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임계각별Mtotal!$C$3</c:f>
              <c:strCache>
                <c:ptCount val="1"/>
                <c:pt idx="0">
                  <c:v>slicer Mo</c:v>
                </c:pt>
              </c:strCache>
            </c:strRef>
          </c:tx>
          <c:spPr>
            <a:solidFill>
              <a:srgbClr val="FFC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임계각별Mtotal!$C$4:$C$13</c:f>
              <c:numCache>
                <c:formatCode>0.0_);[Red]\(0.0\)</c:formatCode>
                <c:ptCount val="10"/>
                <c:pt idx="0">
                  <c:v>58.8</c:v>
                </c:pt>
                <c:pt idx="1">
                  <c:v>58.8</c:v>
                </c:pt>
                <c:pt idx="2">
                  <c:v>58.8</c:v>
                </c:pt>
                <c:pt idx="3">
                  <c:v>58.8</c:v>
                </c:pt>
                <c:pt idx="4">
                  <c:v>58.8</c:v>
                </c:pt>
                <c:pt idx="5">
                  <c:v>58.8</c:v>
                </c:pt>
                <c:pt idx="6">
                  <c:v>58.8</c:v>
                </c:pt>
                <c:pt idx="7">
                  <c:v>58.8</c:v>
                </c:pt>
                <c:pt idx="8">
                  <c:v>58.8</c:v>
                </c:pt>
                <c:pt idx="9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D-44A9-8D8B-C02B6804E5D5}"/>
            </c:ext>
          </c:extLst>
        </c:ser>
        <c:ser>
          <c:idx val="1"/>
          <c:order val="1"/>
          <c:tx>
            <c:strRef>
              <c:f>임계각별Mtotal!$D$3</c:f>
              <c:strCache>
                <c:ptCount val="1"/>
                <c:pt idx="0">
                  <c:v>slicer Mss</c:v>
                </c:pt>
              </c:strCache>
            </c:strRef>
          </c:tx>
          <c:spPr>
            <a:pattFill prst="wdUpDiag">
              <a:fgClr>
                <a:srgbClr val="FFC000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임계각별Mtotal!$D$4:$D$13</c:f>
              <c:numCache>
                <c:formatCode>0.0_);[Red]\(0.0\)</c:formatCode>
                <c:ptCount val="10"/>
                <c:pt idx="0">
                  <c:v>19.399999999999999</c:v>
                </c:pt>
                <c:pt idx="1">
                  <c:v>18.3</c:v>
                </c:pt>
                <c:pt idx="2">
                  <c:v>15.2</c:v>
                </c:pt>
                <c:pt idx="3">
                  <c:v>11.6</c:v>
                </c:pt>
                <c:pt idx="4">
                  <c:v>7.8</c:v>
                </c:pt>
                <c:pt idx="5">
                  <c:v>4.7</c:v>
                </c:pt>
                <c:pt idx="6">
                  <c:v>2.4</c:v>
                </c:pt>
                <c:pt idx="7">
                  <c:v>1.2</c:v>
                </c:pt>
                <c:pt idx="8">
                  <c:v>0.4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D-44A9-8D8B-C02B6804E5D5}"/>
            </c:ext>
          </c:extLst>
        </c:ser>
        <c:ser>
          <c:idx val="2"/>
          <c:order val="2"/>
          <c:tx>
            <c:strRef>
              <c:f>임계각별Mtotal!$E$3</c:f>
              <c:strCache>
                <c:ptCount val="1"/>
                <c:pt idx="0">
                  <c:v>CPU1 Mo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임계각별Mtotal!$E$4:$E$13</c:f>
              <c:numCache>
                <c:formatCode>General</c:formatCode>
                <c:ptCount val="10"/>
                <c:pt idx="0">
                  <c:v>54.59</c:v>
                </c:pt>
                <c:pt idx="1">
                  <c:v>54.59</c:v>
                </c:pt>
                <c:pt idx="2">
                  <c:v>54.59</c:v>
                </c:pt>
                <c:pt idx="3">
                  <c:v>54.59</c:v>
                </c:pt>
                <c:pt idx="4">
                  <c:v>54.59</c:v>
                </c:pt>
                <c:pt idx="5">
                  <c:v>54.59</c:v>
                </c:pt>
                <c:pt idx="6">
                  <c:v>54.59</c:v>
                </c:pt>
                <c:pt idx="7">
                  <c:v>54.59</c:v>
                </c:pt>
                <c:pt idx="8">
                  <c:v>54.59</c:v>
                </c:pt>
                <c:pt idx="9">
                  <c:v>54.59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D-44A9-8D8B-C02B6804E5D5}"/>
            </c:ext>
          </c:extLst>
        </c:ser>
        <c:ser>
          <c:idx val="3"/>
          <c:order val="3"/>
          <c:tx>
            <c:strRef>
              <c:f>임계각별Mtotal!$F$3</c:f>
              <c:strCache>
                <c:ptCount val="1"/>
                <c:pt idx="0">
                  <c:v>CPU1 Mss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임계각별Mtotal!$F$4:$F$13</c:f>
              <c:numCache>
                <c:formatCode>General</c:formatCode>
                <c:ptCount val="10"/>
                <c:pt idx="0">
                  <c:v>20.37</c:v>
                </c:pt>
                <c:pt idx="1">
                  <c:v>18.55</c:v>
                </c:pt>
                <c:pt idx="2">
                  <c:v>15.64</c:v>
                </c:pt>
                <c:pt idx="3">
                  <c:v>11.84</c:v>
                </c:pt>
                <c:pt idx="4">
                  <c:v>7.91</c:v>
                </c:pt>
                <c:pt idx="5">
                  <c:v>4.62</c:v>
                </c:pt>
                <c:pt idx="6">
                  <c:v>2.23</c:v>
                </c:pt>
                <c:pt idx="7">
                  <c:v>0.92</c:v>
                </c:pt>
                <c:pt idx="8">
                  <c:v>0.17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D-44A9-8D8B-C02B6804E5D5}"/>
            </c:ext>
          </c:extLst>
        </c:ser>
        <c:ser>
          <c:idx val="4"/>
          <c:order val="4"/>
          <c:tx>
            <c:strRef>
              <c:f>임계각별Mtotal!$G$3</c:f>
              <c:strCache>
                <c:ptCount val="1"/>
                <c:pt idx="0">
                  <c:v>GPU1 Mo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임계각별Mtotal!$G$4:$G$13</c:f>
              <c:numCache>
                <c:formatCode>General</c:formatCode>
                <c:ptCount val="10"/>
                <c:pt idx="0">
                  <c:v>52.31</c:v>
                </c:pt>
                <c:pt idx="1">
                  <c:v>52.26</c:v>
                </c:pt>
                <c:pt idx="2">
                  <c:v>52.49</c:v>
                </c:pt>
                <c:pt idx="3">
                  <c:v>52.23</c:v>
                </c:pt>
                <c:pt idx="4">
                  <c:v>52.41</c:v>
                </c:pt>
                <c:pt idx="5">
                  <c:v>52.38</c:v>
                </c:pt>
                <c:pt idx="6">
                  <c:v>52.22</c:v>
                </c:pt>
                <c:pt idx="7">
                  <c:v>52.49</c:v>
                </c:pt>
                <c:pt idx="8">
                  <c:v>52.19</c:v>
                </c:pt>
                <c:pt idx="9">
                  <c:v>52.39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D-44A9-8D8B-C02B6804E5D5}"/>
            </c:ext>
          </c:extLst>
        </c:ser>
        <c:ser>
          <c:idx val="5"/>
          <c:order val="5"/>
          <c:tx>
            <c:strRef>
              <c:f>임계각별Mtotal!$H$3</c:f>
              <c:strCache>
                <c:ptCount val="1"/>
                <c:pt idx="0">
                  <c:v>GPU1 Mss</c:v>
                </c:pt>
              </c:strCache>
            </c:strRef>
          </c:tx>
          <c:spPr>
            <a:pattFill prst="wdUpDiag">
              <a:fgClr>
                <a:srgbClr val="C2D6F2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임계각별Mtotal!$H$4:$H$13</c:f>
              <c:numCache>
                <c:formatCode>General</c:formatCode>
                <c:ptCount val="10"/>
                <c:pt idx="0">
                  <c:v>13.94</c:v>
                </c:pt>
                <c:pt idx="1">
                  <c:v>13.22</c:v>
                </c:pt>
                <c:pt idx="2">
                  <c:v>10.92</c:v>
                </c:pt>
                <c:pt idx="3">
                  <c:v>8.0299999999999994</c:v>
                </c:pt>
                <c:pt idx="4">
                  <c:v>5.39</c:v>
                </c:pt>
                <c:pt idx="5">
                  <c:v>3.15</c:v>
                </c:pt>
                <c:pt idx="6">
                  <c:v>1.51</c:v>
                </c:pt>
                <c:pt idx="7">
                  <c:v>0.6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AD-44A9-8D8B-C02B6804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94320"/>
        <c:axId val="500528592"/>
      </c:barChart>
      <c:catAx>
        <c:axId val="6592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→critical angle(</a:t>
                </a:r>
                <a:r>
                  <a:rPr lang="el-GR" altLang="ko-KR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r>
                  <a:rPr lang="en-US" altLang="ko-KR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51780272058277"/>
              <c:y val="0.93890028557985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00528592"/>
        <c:crosses val="autoZero"/>
        <c:auto val="1"/>
        <c:lblAlgn val="ctr"/>
        <c:lblOffset val="100"/>
        <c:noMultiLvlLbl val="0"/>
      </c:catAx>
      <c:valAx>
        <c:axId val="5005285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filament  mass [g]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4.8661203839867086E-3"/>
              <c:y val="0.3384116360004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59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94773964843034E-2"/>
          <c:y val="4.5272519625147105E-2"/>
          <c:w val="0.92371949446135682"/>
          <c:h val="0.78423522638710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HW별속도!$A$2</c:f>
              <c:strCache>
                <c:ptCount val="1"/>
                <c:pt idx="0">
                  <c:v>CPU1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BA-44E8-9C05-168DAF34C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HW별속도!$B$2:$M$2</c:f>
              <c:numCache>
                <c:formatCode>General</c:formatCode>
                <c:ptCount val="12"/>
                <c:pt idx="0">
                  <c:v>397.47483599999998</c:v>
                </c:pt>
                <c:pt idx="1">
                  <c:v>390.44517300000001</c:v>
                </c:pt>
                <c:pt idx="2">
                  <c:v>394.07504599999999</c:v>
                </c:pt>
                <c:pt idx="3">
                  <c:v>726.33549800000003</c:v>
                </c:pt>
                <c:pt idx="4">
                  <c:v>695.41310299999998</c:v>
                </c:pt>
                <c:pt idx="5">
                  <c:v>621.19573000000003</c:v>
                </c:pt>
                <c:pt idx="6">
                  <c:v>390.05424599999998</c:v>
                </c:pt>
                <c:pt idx="7">
                  <c:v>372.64782300000002</c:v>
                </c:pt>
                <c:pt idx="8">
                  <c:v>392.538456</c:v>
                </c:pt>
                <c:pt idx="9">
                  <c:v>708.11813400000005</c:v>
                </c:pt>
                <c:pt idx="10">
                  <c:v>486.36354799999998</c:v>
                </c:pt>
                <c:pt idx="11">
                  <c:v>522.13234699999998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8-487C-ABAC-CC0CC890B8FD}"/>
            </c:ext>
          </c:extLst>
        </c:ser>
        <c:ser>
          <c:idx val="2"/>
          <c:order val="1"/>
          <c:tx>
            <c:strRef>
              <c:f>HW별속도!$A$3</c:f>
              <c:strCache>
                <c:ptCount val="1"/>
                <c:pt idx="0">
                  <c:v>CPU2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HW별속도!$B$3:$M$3</c:f>
              <c:numCache>
                <c:formatCode>General</c:formatCode>
                <c:ptCount val="12"/>
                <c:pt idx="0">
                  <c:v>78.462999999999994</c:v>
                </c:pt>
                <c:pt idx="1">
                  <c:v>81.444996000000003</c:v>
                </c:pt>
                <c:pt idx="2">
                  <c:v>85.511577000000003</c:v>
                </c:pt>
                <c:pt idx="3">
                  <c:v>186.17354499999999</c:v>
                </c:pt>
                <c:pt idx="4">
                  <c:v>159.563131</c:v>
                </c:pt>
                <c:pt idx="5">
                  <c:v>154.3218</c:v>
                </c:pt>
                <c:pt idx="6">
                  <c:v>82.155000000000001</c:v>
                </c:pt>
                <c:pt idx="7">
                  <c:v>77.765511000000004</c:v>
                </c:pt>
                <c:pt idx="8">
                  <c:v>93.589000999999996</c:v>
                </c:pt>
                <c:pt idx="9">
                  <c:v>231.30753200000001</c:v>
                </c:pt>
                <c:pt idx="10">
                  <c:v>135.230996</c:v>
                </c:pt>
                <c:pt idx="11">
                  <c:v>144.118056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8-487C-ABAC-CC0CC890B8FD}"/>
            </c:ext>
          </c:extLst>
        </c:ser>
        <c:ser>
          <c:idx val="3"/>
          <c:order val="2"/>
          <c:tx>
            <c:strRef>
              <c:f>HW별속도!$A$4</c:f>
              <c:strCache>
                <c:ptCount val="1"/>
                <c:pt idx="0">
                  <c:v>GPU1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D6F2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42-4926-A141-A34F23E12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HW별속도!$B$4:$M$4</c:f>
              <c:numCache>
                <c:formatCode>General</c:formatCode>
                <c:ptCount val="12"/>
                <c:pt idx="0">
                  <c:v>235.02652699999999</c:v>
                </c:pt>
                <c:pt idx="1">
                  <c:v>230.797279</c:v>
                </c:pt>
                <c:pt idx="2">
                  <c:v>294.80828000000002</c:v>
                </c:pt>
                <c:pt idx="3">
                  <c:v>288.65893299999999</c:v>
                </c:pt>
                <c:pt idx="4">
                  <c:v>256.95104500000002</c:v>
                </c:pt>
                <c:pt idx="5">
                  <c:v>245.74983399999999</c:v>
                </c:pt>
                <c:pt idx="6">
                  <c:v>229.26749000000001</c:v>
                </c:pt>
                <c:pt idx="7">
                  <c:v>227.37109799999999</c:v>
                </c:pt>
                <c:pt idx="8">
                  <c:v>234.18002100000001</c:v>
                </c:pt>
                <c:pt idx="9">
                  <c:v>327.41771799999998</c:v>
                </c:pt>
                <c:pt idx="10">
                  <c:v>264.48448300000001</c:v>
                </c:pt>
                <c:pt idx="11">
                  <c:v>303.27925099999999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8-487C-ABAC-CC0CC890B8FD}"/>
            </c:ext>
          </c:extLst>
        </c:ser>
        <c:ser>
          <c:idx val="4"/>
          <c:order val="3"/>
          <c:tx>
            <c:strRef>
              <c:f>HW별속도!$A$5</c:f>
              <c:strCache>
                <c:ptCount val="1"/>
                <c:pt idx="0">
                  <c:v>GPU2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HW별속도!$B$5:$M$5</c:f>
              <c:numCache>
                <c:formatCode>General</c:formatCode>
                <c:ptCount val="12"/>
                <c:pt idx="0">
                  <c:v>47.207138</c:v>
                </c:pt>
                <c:pt idx="1">
                  <c:v>45.992707000000003</c:v>
                </c:pt>
                <c:pt idx="2">
                  <c:v>65.453965999999994</c:v>
                </c:pt>
                <c:pt idx="3">
                  <c:v>65.507868000000002</c:v>
                </c:pt>
                <c:pt idx="4">
                  <c:v>54.412488000000003</c:v>
                </c:pt>
                <c:pt idx="5">
                  <c:v>49.344835000000003</c:v>
                </c:pt>
                <c:pt idx="6">
                  <c:v>45.118394000000002</c:v>
                </c:pt>
                <c:pt idx="7">
                  <c:v>44.762058000000003</c:v>
                </c:pt>
                <c:pt idx="8">
                  <c:v>46.631194999999998</c:v>
                </c:pt>
                <c:pt idx="9">
                  <c:v>75.651523999999995</c:v>
                </c:pt>
                <c:pt idx="10">
                  <c:v>55.733877</c:v>
                </c:pt>
                <c:pt idx="11">
                  <c:v>67.061312999999998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B8-487C-ABAC-CC0CC890B8FD}"/>
            </c:ext>
          </c:extLst>
        </c:ser>
        <c:ser>
          <c:idx val="5"/>
          <c:order val="4"/>
          <c:tx>
            <c:strRef>
              <c:f>HW별속도!$A$6</c:f>
              <c:strCache>
                <c:ptCount val="1"/>
                <c:pt idx="0">
                  <c:v>GPU3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HW별속도!$B$6:$M$6</c:f>
              <c:numCache>
                <c:formatCode>General</c:formatCode>
                <c:ptCount val="12"/>
                <c:pt idx="0">
                  <c:v>19.735993000000001</c:v>
                </c:pt>
                <c:pt idx="1">
                  <c:v>19.526415</c:v>
                </c:pt>
                <c:pt idx="2">
                  <c:v>26.100653000000001</c:v>
                </c:pt>
                <c:pt idx="3">
                  <c:v>25.044993000000002</c:v>
                </c:pt>
                <c:pt idx="4">
                  <c:v>21.864273000000001</c:v>
                </c:pt>
                <c:pt idx="5">
                  <c:v>20.539121999999999</c:v>
                </c:pt>
                <c:pt idx="6">
                  <c:v>19.012808</c:v>
                </c:pt>
                <c:pt idx="7">
                  <c:v>18.830888999999999</c:v>
                </c:pt>
                <c:pt idx="8">
                  <c:v>19.637509999999999</c:v>
                </c:pt>
                <c:pt idx="9">
                  <c:v>28.581313000000002</c:v>
                </c:pt>
                <c:pt idx="10">
                  <c:v>22.172401000000001</c:v>
                </c:pt>
                <c:pt idx="11">
                  <c:v>26.024286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B8-487C-ABAC-CC0CC890B8FD}"/>
            </c:ext>
          </c:extLst>
        </c:ser>
        <c:ser>
          <c:idx val="6"/>
          <c:order val="5"/>
          <c:tx>
            <c:strRef>
              <c:f>HW별속도!$A$7</c:f>
              <c:strCache>
                <c:ptCount val="1"/>
                <c:pt idx="0">
                  <c:v>GPU4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HW별속도!$B$7:$M$7</c:f>
              <c:numCache>
                <c:formatCode>General</c:formatCode>
                <c:ptCount val="12"/>
                <c:pt idx="0">
                  <c:v>10.012051</c:v>
                </c:pt>
                <c:pt idx="1">
                  <c:v>10.522000999999999</c:v>
                </c:pt>
                <c:pt idx="2">
                  <c:v>12.404813000000001</c:v>
                </c:pt>
                <c:pt idx="3">
                  <c:v>12.422428</c:v>
                </c:pt>
                <c:pt idx="4">
                  <c:v>11.208766000000001</c:v>
                </c:pt>
                <c:pt idx="5">
                  <c:v>10.700714</c:v>
                </c:pt>
                <c:pt idx="6">
                  <c:v>9.8182170000000006</c:v>
                </c:pt>
                <c:pt idx="7">
                  <c:v>9.7393470000000004</c:v>
                </c:pt>
                <c:pt idx="8">
                  <c:v>10.012543000000001</c:v>
                </c:pt>
                <c:pt idx="9">
                  <c:v>14.289018</c:v>
                </c:pt>
                <c:pt idx="10">
                  <c:v>12.486274</c:v>
                </c:pt>
                <c:pt idx="11">
                  <c:v>12.846999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B8-487C-ABAC-CC0CC890B8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9841376"/>
        <c:axId val="291068448"/>
      </c:barChart>
      <c:catAx>
        <c:axId val="20198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 altLang="en-US"/>
                  <a:t>→ </a:t>
                </a:r>
                <a:r>
                  <a:rPr lang="en-US" altLang="ko-KR"/>
                  <a:t>Mesh</a:t>
                </a:r>
                <a:r>
                  <a:rPr lang="en-US" altLang="ko-KR" baseline="0"/>
                  <a:t> ID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6922294752520779"/>
              <c:y val="0.93318716310182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91068448"/>
        <c:crosses val="autoZero"/>
        <c:auto val="1"/>
        <c:lblAlgn val="ctr"/>
        <c:lblOffset val="100"/>
        <c:noMultiLvlLbl val="0"/>
      </c:catAx>
      <c:valAx>
        <c:axId val="291068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/>
                  <a:t>calculation</a:t>
                </a:r>
                <a:r>
                  <a:rPr lang="en-US" altLang="ko-KR" sz="1100" baseline="0"/>
                  <a:t> time[s]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6.9480598062727737E-3"/>
              <c:y val="0.33389998248809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019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94773964843034E-2"/>
          <c:y val="4.5272519625147105E-2"/>
          <c:w val="0.92371949446135682"/>
          <c:h val="0.78423522638710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HW별속도!$A$2</c:f>
              <c:strCache>
                <c:ptCount val="1"/>
                <c:pt idx="0">
                  <c:v>CPU1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D-44B9-B9EE-7B68448294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HW별속도!$B$2:$M$2</c:f>
              <c:numCache>
                <c:formatCode>General</c:formatCode>
                <c:ptCount val="12"/>
                <c:pt idx="0">
                  <c:v>397.47483599999998</c:v>
                </c:pt>
                <c:pt idx="1">
                  <c:v>390.44517300000001</c:v>
                </c:pt>
                <c:pt idx="2">
                  <c:v>394.07504599999999</c:v>
                </c:pt>
                <c:pt idx="3">
                  <c:v>726.33549800000003</c:v>
                </c:pt>
                <c:pt idx="4">
                  <c:v>695.41310299999998</c:v>
                </c:pt>
                <c:pt idx="5">
                  <c:v>621.19573000000003</c:v>
                </c:pt>
                <c:pt idx="6">
                  <c:v>390.05424599999998</c:v>
                </c:pt>
                <c:pt idx="7">
                  <c:v>372.64782300000002</c:v>
                </c:pt>
                <c:pt idx="8">
                  <c:v>392.538456</c:v>
                </c:pt>
                <c:pt idx="9">
                  <c:v>708.11813400000005</c:v>
                </c:pt>
                <c:pt idx="10">
                  <c:v>486.36354799999998</c:v>
                </c:pt>
                <c:pt idx="11">
                  <c:v>522.13234699999998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D-44B9-B9EE-7B6844829475}"/>
            </c:ext>
          </c:extLst>
        </c:ser>
        <c:ser>
          <c:idx val="2"/>
          <c:order val="1"/>
          <c:tx>
            <c:strRef>
              <c:f>HW별속도!$A$3</c:f>
              <c:strCache>
                <c:ptCount val="1"/>
                <c:pt idx="0">
                  <c:v>CPU2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HW별속도!$B$3:$M$3</c:f>
              <c:numCache>
                <c:formatCode>General</c:formatCode>
                <c:ptCount val="12"/>
                <c:pt idx="0">
                  <c:v>78.462999999999994</c:v>
                </c:pt>
                <c:pt idx="1">
                  <c:v>81.444996000000003</c:v>
                </c:pt>
                <c:pt idx="2">
                  <c:v>85.511577000000003</c:v>
                </c:pt>
                <c:pt idx="3">
                  <c:v>186.17354499999999</c:v>
                </c:pt>
                <c:pt idx="4">
                  <c:v>159.563131</c:v>
                </c:pt>
                <c:pt idx="5">
                  <c:v>154.3218</c:v>
                </c:pt>
                <c:pt idx="6">
                  <c:v>82.155000000000001</c:v>
                </c:pt>
                <c:pt idx="7">
                  <c:v>77.765511000000004</c:v>
                </c:pt>
                <c:pt idx="8">
                  <c:v>93.589000999999996</c:v>
                </c:pt>
                <c:pt idx="9">
                  <c:v>231.30753200000001</c:v>
                </c:pt>
                <c:pt idx="10">
                  <c:v>135.230996</c:v>
                </c:pt>
                <c:pt idx="11">
                  <c:v>144.118056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D-44B9-B9EE-7B6844829475}"/>
            </c:ext>
          </c:extLst>
        </c:ser>
        <c:ser>
          <c:idx val="3"/>
          <c:order val="2"/>
          <c:tx>
            <c:strRef>
              <c:f>HW별속도!$A$4</c:f>
              <c:strCache>
                <c:ptCount val="1"/>
                <c:pt idx="0">
                  <c:v>GPU1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D6F2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CD-44B9-B9EE-7B68448294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HW별속도!$B$4:$M$4</c:f>
              <c:numCache>
                <c:formatCode>General</c:formatCode>
                <c:ptCount val="12"/>
                <c:pt idx="0">
                  <c:v>235.02652699999999</c:v>
                </c:pt>
                <c:pt idx="1">
                  <c:v>230.797279</c:v>
                </c:pt>
                <c:pt idx="2">
                  <c:v>294.80828000000002</c:v>
                </c:pt>
                <c:pt idx="3">
                  <c:v>288.65893299999999</c:v>
                </c:pt>
                <c:pt idx="4">
                  <c:v>256.95104500000002</c:v>
                </c:pt>
                <c:pt idx="5">
                  <c:v>245.74983399999999</c:v>
                </c:pt>
                <c:pt idx="6">
                  <c:v>229.26749000000001</c:v>
                </c:pt>
                <c:pt idx="7">
                  <c:v>227.37109799999999</c:v>
                </c:pt>
                <c:pt idx="8">
                  <c:v>234.18002100000001</c:v>
                </c:pt>
                <c:pt idx="9">
                  <c:v>327.41771799999998</c:v>
                </c:pt>
                <c:pt idx="10">
                  <c:v>264.48448300000001</c:v>
                </c:pt>
                <c:pt idx="11">
                  <c:v>303.27925099999999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CD-44B9-B9EE-7B6844829475}"/>
            </c:ext>
          </c:extLst>
        </c:ser>
        <c:ser>
          <c:idx val="4"/>
          <c:order val="3"/>
          <c:tx>
            <c:strRef>
              <c:f>HW별속도!$A$5</c:f>
              <c:strCache>
                <c:ptCount val="1"/>
                <c:pt idx="0">
                  <c:v>GPU2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HW별속도!$B$5:$M$5</c:f>
              <c:numCache>
                <c:formatCode>General</c:formatCode>
                <c:ptCount val="12"/>
                <c:pt idx="0">
                  <c:v>47.207138</c:v>
                </c:pt>
                <c:pt idx="1">
                  <c:v>45.992707000000003</c:v>
                </c:pt>
                <c:pt idx="2">
                  <c:v>65.453965999999994</c:v>
                </c:pt>
                <c:pt idx="3">
                  <c:v>65.507868000000002</c:v>
                </c:pt>
                <c:pt idx="4">
                  <c:v>54.412488000000003</c:v>
                </c:pt>
                <c:pt idx="5">
                  <c:v>49.344835000000003</c:v>
                </c:pt>
                <c:pt idx="6">
                  <c:v>45.118394000000002</c:v>
                </c:pt>
                <c:pt idx="7">
                  <c:v>44.762058000000003</c:v>
                </c:pt>
                <c:pt idx="8">
                  <c:v>46.631194999999998</c:v>
                </c:pt>
                <c:pt idx="9">
                  <c:v>75.651523999999995</c:v>
                </c:pt>
                <c:pt idx="10">
                  <c:v>55.733877</c:v>
                </c:pt>
                <c:pt idx="11">
                  <c:v>67.061312999999998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CD-44B9-B9EE-7B6844829475}"/>
            </c:ext>
          </c:extLst>
        </c:ser>
        <c:ser>
          <c:idx val="5"/>
          <c:order val="4"/>
          <c:tx>
            <c:strRef>
              <c:f>HW별속도!$A$6</c:f>
              <c:strCache>
                <c:ptCount val="1"/>
                <c:pt idx="0">
                  <c:v>GPU3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HW별속도!$B$6:$M$6</c:f>
              <c:numCache>
                <c:formatCode>General</c:formatCode>
                <c:ptCount val="12"/>
                <c:pt idx="0">
                  <c:v>19.735993000000001</c:v>
                </c:pt>
                <c:pt idx="1">
                  <c:v>19.526415</c:v>
                </c:pt>
                <c:pt idx="2">
                  <c:v>26.100653000000001</c:v>
                </c:pt>
                <c:pt idx="3">
                  <c:v>25.044993000000002</c:v>
                </c:pt>
                <c:pt idx="4">
                  <c:v>21.864273000000001</c:v>
                </c:pt>
                <c:pt idx="5">
                  <c:v>20.539121999999999</c:v>
                </c:pt>
                <c:pt idx="6">
                  <c:v>19.012808</c:v>
                </c:pt>
                <c:pt idx="7">
                  <c:v>18.830888999999999</c:v>
                </c:pt>
                <c:pt idx="8">
                  <c:v>19.637509999999999</c:v>
                </c:pt>
                <c:pt idx="9">
                  <c:v>28.581313000000002</c:v>
                </c:pt>
                <c:pt idx="10">
                  <c:v>22.172401000000001</c:v>
                </c:pt>
                <c:pt idx="11">
                  <c:v>26.024286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CD-44B9-B9EE-7B6844829475}"/>
            </c:ext>
          </c:extLst>
        </c:ser>
        <c:ser>
          <c:idx val="6"/>
          <c:order val="5"/>
          <c:tx>
            <c:strRef>
              <c:f>HW별속도!$A$7</c:f>
              <c:strCache>
                <c:ptCount val="1"/>
                <c:pt idx="0">
                  <c:v>GPU4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Sphr</c:v>
                </c:pt>
                <c:pt idx="2">
                  <c:v>#3
Cone</c:v>
                </c:pt>
                <c:pt idx="3">
                  <c:v>#4
B_2x</c:v>
                </c:pt>
                <c:pt idx="4">
                  <c:v>#5
B</c:v>
                </c:pt>
                <c:pt idx="5">
                  <c:v>#6
B_0.5x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HW별속도!$B$7:$M$7</c:f>
              <c:numCache>
                <c:formatCode>General</c:formatCode>
                <c:ptCount val="12"/>
                <c:pt idx="0">
                  <c:v>10.012051</c:v>
                </c:pt>
                <c:pt idx="1">
                  <c:v>10.522000999999999</c:v>
                </c:pt>
                <c:pt idx="2">
                  <c:v>12.404813000000001</c:v>
                </c:pt>
                <c:pt idx="3">
                  <c:v>12.422428</c:v>
                </c:pt>
                <c:pt idx="4">
                  <c:v>11.208766000000001</c:v>
                </c:pt>
                <c:pt idx="5">
                  <c:v>10.700714</c:v>
                </c:pt>
                <c:pt idx="6">
                  <c:v>9.8182170000000006</c:v>
                </c:pt>
                <c:pt idx="7">
                  <c:v>9.7393470000000004</c:v>
                </c:pt>
                <c:pt idx="8">
                  <c:v>10.012543000000001</c:v>
                </c:pt>
                <c:pt idx="9">
                  <c:v>14.289018</c:v>
                </c:pt>
                <c:pt idx="10">
                  <c:v>12.486274</c:v>
                </c:pt>
                <c:pt idx="11">
                  <c:v>12.846999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CD-44B9-B9EE-7B68448294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9841376"/>
        <c:axId val="291068448"/>
      </c:barChart>
      <c:catAx>
        <c:axId val="20198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 altLang="en-US"/>
                  <a:t>→ </a:t>
                </a:r>
                <a:r>
                  <a:rPr lang="en-US" altLang="ko-KR"/>
                  <a:t>Mesh</a:t>
                </a:r>
                <a:r>
                  <a:rPr lang="en-US" altLang="ko-KR" baseline="0"/>
                  <a:t> ID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6922294752520779"/>
              <c:y val="0.93318716310182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91068448"/>
        <c:crosses val="autoZero"/>
        <c:auto val="1"/>
        <c:lblAlgn val="ctr"/>
        <c:lblOffset val="100"/>
        <c:noMultiLvlLbl val="0"/>
      </c:catAx>
      <c:valAx>
        <c:axId val="2910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/>
                  <a:t>calculation</a:t>
                </a:r>
                <a:r>
                  <a:rPr lang="en-US" altLang="ko-KR" sz="1100" baseline="0"/>
                  <a:t> time[s]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6.9480598062727737E-3"/>
              <c:y val="0.33389998248809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019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508000</xdr:colOff>
      <xdr:row>5</xdr:row>
      <xdr:rowOff>198120</xdr:rowOff>
    </xdr:from>
    <xdr:to>
      <xdr:col>20</xdr:col>
      <xdr:colOff>220980</xdr:colOff>
      <xdr:row>10</xdr:row>
      <xdr:rowOff>15240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76A425CD-B9AB-4AB4-92E8-0ECE318D6696}"/>
            </a:ext>
          </a:extLst>
        </xdr:cNvPr>
        <xdr:cNvSpPr/>
      </xdr:nvSpPr>
      <xdr:spPr>
        <a:xfrm>
          <a:off x="13210540" y="1752600"/>
          <a:ext cx="1724660" cy="14020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1303020</xdr:colOff>
      <xdr:row>16</xdr:row>
      <xdr:rowOff>190500</xdr:rowOff>
    </xdr:from>
    <xdr:to>
      <xdr:col>14</xdr:col>
      <xdr:colOff>38100</xdr:colOff>
      <xdr:row>35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356B1EE-1732-46A2-848C-B2D2E3DA9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</xdr:colOff>
      <xdr:row>40</xdr:row>
      <xdr:rowOff>85725</xdr:rowOff>
    </xdr:from>
    <xdr:to>
      <xdr:col>17</xdr:col>
      <xdr:colOff>123825</xdr:colOff>
      <xdr:row>56</xdr:row>
      <xdr:rowOff>137159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B112C41-BB32-4E51-92A1-3697897C3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167640</xdr:colOff>
      <xdr:row>55</xdr:row>
      <xdr:rowOff>137160</xdr:rowOff>
    </xdr:from>
    <xdr:to>
      <xdr:col>8</xdr:col>
      <xdr:colOff>525780</xdr:colOff>
      <xdr:row>58</xdr:row>
      <xdr:rowOff>0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136B215C-C0B8-485A-9D80-9CF18616E1E1}"/>
            </a:ext>
          </a:extLst>
        </xdr:cNvPr>
        <xdr:cNvSpPr/>
      </xdr:nvSpPr>
      <xdr:spPr>
        <a:xfrm>
          <a:off x="6835140" y="14599920"/>
          <a:ext cx="358140" cy="5257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127411</xdr:colOff>
      <xdr:row>15</xdr:row>
      <xdr:rowOff>181871</xdr:rowOff>
    </xdr:from>
    <xdr:to>
      <xdr:col>16</xdr:col>
      <xdr:colOff>667198</xdr:colOff>
      <xdr:row>34</xdr:row>
      <xdr:rowOff>183463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3A68D2B-2065-40F0-9675-708A30B3A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514020</xdr:colOff>
      <xdr:row>10</xdr:row>
      <xdr:rowOff>77000</xdr:rowOff>
    </xdr:from>
    <xdr:to>
      <xdr:col>13</xdr:col>
      <xdr:colOff>668288</xdr:colOff>
      <xdr:row>22</xdr:row>
      <xdr:rowOff>228820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1DC983-C420-4343-8423-5C289D4A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6379</xdr:colOff>
      <xdr:row>23</xdr:row>
      <xdr:rowOff>87299</xdr:rowOff>
    </xdr:from>
    <xdr:to>
      <xdr:col>14</xdr:col>
      <xdr:colOff>387424</xdr:colOff>
      <xdr:row>42</xdr:row>
      <xdr:rowOff>90032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23A0615-B973-4684-A4BC-4CC37BDE3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unch.co.kr/@gkicarus/30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lorbada.com/colorbada/6112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07ED-6439-43D2-9403-4BF5002283BA}">
  <dimension ref="B1:AE77"/>
  <sheetViews>
    <sheetView tabSelected="1" topLeftCell="C1" zoomScaleNormal="100" workbookViewId="0">
      <selection activeCell="G11" sqref="G11"/>
    </sheetView>
  </sheetViews>
  <sheetFormatPr defaultRowHeight="17.399999999999999" x14ac:dyDescent="0.4"/>
  <cols>
    <col min="2" max="2" width="19.59765625" customWidth="1"/>
    <col min="3" max="3" width="11.19921875" customWidth="1"/>
    <col min="4" max="4" width="13.19921875" bestFit="1" customWidth="1"/>
    <col min="5" max="5" width="9" customWidth="1"/>
    <col min="6" max="6" width="8.09765625" customWidth="1"/>
    <col min="26" max="26" width="9" customWidth="1"/>
  </cols>
  <sheetData>
    <row r="1" spans="2:31" x14ac:dyDescent="0.4">
      <c r="B1" s="62" t="s">
        <v>22</v>
      </c>
      <c r="C1" s="62"/>
      <c r="D1" s="62"/>
      <c r="E1" s="62"/>
      <c r="F1" s="62"/>
      <c r="G1" s="65" t="s">
        <v>24</v>
      </c>
      <c r="H1" s="62"/>
      <c r="I1" s="62" t="s">
        <v>29</v>
      </c>
      <c r="J1" s="62"/>
      <c r="K1" s="62"/>
      <c r="L1" s="62"/>
      <c r="M1" s="38"/>
      <c r="Y1" t="s">
        <v>19</v>
      </c>
      <c r="Z1" t="s">
        <v>20</v>
      </c>
      <c r="AE1" s="17"/>
    </row>
    <row r="2" spans="2:31" x14ac:dyDescent="0.4">
      <c r="B2" s="62"/>
      <c r="C2" s="62"/>
      <c r="D2" s="62"/>
      <c r="E2" s="62"/>
      <c r="F2" s="62"/>
      <c r="G2" s="62"/>
      <c r="H2" s="62"/>
      <c r="I2" s="62" t="s">
        <v>21</v>
      </c>
      <c r="J2" s="62"/>
      <c r="K2" s="62" t="s">
        <v>58</v>
      </c>
      <c r="L2" s="62"/>
      <c r="M2" s="38"/>
      <c r="N2" s="62" t="s">
        <v>58</v>
      </c>
      <c r="O2" s="66"/>
      <c r="P2" s="62" t="s">
        <v>57</v>
      </c>
      <c r="Q2" s="62"/>
      <c r="W2" t="str">
        <f>C4&amp;D4</f>
        <v>#1
Cube</v>
      </c>
    </row>
    <row r="3" spans="2:31" ht="34.799999999999997" x14ac:dyDescent="0.4">
      <c r="B3" s="58" t="s">
        <v>43</v>
      </c>
      <c r="C3" s="58" t="s">
        <v>23</v>
      </c>
      <c r="D3" s="58"/>
      <c r="E3" s="60" t="s">
        <v>112</v>
      </c>
      <c r="F3" s="58" t="s">
        <v>33</v>
      </c>
      <c r="G3" s="6" t="s">
        <v>19</v>
      </c>
      <c r="H3" s="6" t="s">
        <v>20</v>
      </c>
      <c r="I3" s="6" t="s">
        <v>19</v>
      </c>
      <c r="J3" s="6" t="s">
        <v>20</v>
      </c>
      <c r="K3" s="6" t="s">
        <v>19</v>
      </c>
      <c r="L3" s="6" t="s">
        <v>20</v>
      </c>
      <c r="M3" s="34"/>
      <c r="N3" s="6" t="s">
        <v>19</v>
      </c>
      <c r="O3" s="39" t="s">
        <v>20</v>
      </c>
      <c r="P3" s="6" t="s">
        <v>19</v>
      </c>
      <c r="Q3" s="6" t="s">
        <v>20</v>
      </c>
      <c r="R3" s="34"/>
      <c r="X3" s="6" t="s">
        <v>30</v>
      </c>
      <c r="Y3" s="13">
        <f>G4</f>
        <v>35.6</v>
      </c>
      <c r="Z3" s="13">
        <f>H4</f>
        <v>3.2</v>
      </c>
    </row>
    <row r="4" spans="2:31" ht="34.799999999999997" x14ac:dyDescent="0.4">
      <c r="B4" s="54" t="s">
        <v>100</v>
      </c>
      <c r="C4" s="48" t="s">
        <v>163</v>
      </c>
      <c r="D4" s="59"/>
      <c r="E4" s="53" t="s">
        <v>113</v>
      </c>
      <c r="F4" s="59" t="s">
        <v>0</v>
      </c>
      <c r="G4" s="7">
        <v>35.6</v>
      </c>
      <c r="H4" s="7">
        <v>3.2</v>
      </c>
      <c r="I4" s="12">
        <v>35.03</v>
      </c>
      <c r="J4" s="12">
        <v>2.4900000000000002</v>
      </c>
      <c r="K4" s="36">
        <v>35.03</v>
      </c>
      <c r="L4" s="36">
        <v>1.37</v>
      </c>
      <c r="M4" s="35"/>
      <c r="N4" s="36">
        <v>35.03</v>
      </c>
      <c r="O4" s="40">
        <v>1.37</v>
      </c>
      <c r="P4" s="12">
        <v>33.54</v>
      </c>
      <c r="Q4" s="12">
        <v>1.37</v>
      </c>
      <c r="R4" s="35"/>
      <c r="X4" s="6" t="s">
        <v>21</v>
      </c>
      <c r="Y4" s="13">
        <f>I4</f>
        <v>35.03</v>
      </c>
      <c r="Z4" s="13">
        <f>J4</f>
        <v>2.4900000000000002</v>
      </c>
    </row>
    <row r="5" spans="2:31" ht="34.799999999999997" x14ac:dyDescent="0.4">
      <c r="B5" s="54" t="s">
        <v>101</v>
      </c>
      <c r="C5" s="48" t="s">
        <v>164</v>
      </c>
      <c r="D5" s="59"/>
      <c r="E5" s="59" t="s">
        <v>114</v>
      </c>
      <c r="F5" s="59" t="s">
        <v>32</v>
      </c>
      <c r="G5" s="7">
        <v>58.8</v>
      </c>
      <c r="H5" s="7">
        <v>2.4</v>
      </c>
      <c r="I5" s="12">
        <v>54.59</v>
      </c>
      <c r="J5" s="12">
        <v>2.23</v>
      </c>
      <c r="K5" s="36">
        <v>52.83</v>
      </c>
      <c r="L5" s="36">
        <v>1.53</v>
      </c>
      <c r="M5" s="35"/>
      <c r="N5" s="36">
        <v>52.83</v>
      </c>
      <c r="O5" s="40">
        <v>1.53</v>
      </c>
      <c r="P5" s="12">
        <v>50.08</v>
      </c>
      <c r="Q5" s="12">
        <v>1.43</v>
      </c>
      <c r="R5" s="35"/>
      <c r="X5" t="s">
        <v>31</v>
      </c>
      <c r="Y5" s="13">
        <f>K4</f>
        <v>35.03</v>
      </c>
      <c r="Z5" s="13">
        <f>L4</f>
        <v>1.37</v>
      </c>
    </row>
    <row r="6" spans="2:31" ht="34.799999999999997" x14ac:dyDescent="0.4">
      <c r="B6" s="54" t="s">
        <v>111</v>
      </c>
      <c r="C6" s="48" t="s">
        <v>165</v>
      </c>
      <c r="D6" s="59"/>
      <c r="E6" s="59" t="s">
        <v>115</v>
      </c>
      <c r="F6" s="59" t="s">
        <v>1</v>
      </c>
      <c r="G6" s="7">
        <v>73.599999999999994</v>
      </c>
      <c r="H6" s="7">
        <v>9.1</v>
      </c>
      <c r="I6" s="12">
        <v>67.66</v>
      </c>
      <c r="J6" s="12">
        <v>7.45</v>
      </c>
      <c r="K6" s="36">
        <v>67.069999999999993</v>
      </c>
      <c r="L6" s="36">
        <v>3.14</v>
      </c>
      <c r="M6" s="35"/>
      <c r="N6" s="36">
        <v>67.069999999999993</v>
      </c>
      <c r="O6" s="40">
        <v>3.14</v>
      </c>
      <c r="P6" s="12">
        <v>60.26</v>
      </c>
      <c r="Q6" s="12">
        <v>3.24</v>
      </c>
      <c r="S6" s="18" t="s">
        <v>41</v>
      </c>
      <c r="W6" s="15"/>
      <c r="X6" s="15"/>
      <c r="Y6" s="15"/>
      <c r="Z6" s="15"/>
    </row>
    <row r="7" spans="2:31" ht="34.799999999999997" x14ac:dyDescent="0.4">
      <c r="B7" s="54" t="s">
        <v>102</v>
      </c>
      <c r="C7" s="48" t="s">
        <v>166</v>
      </c>
      <c r="D7" s="59"/>
      <c r="E7" s="63" t="s">
        <v>116</v>
      </c>
      <c r="F7" s="59" t="s">
        <v>2</v>
      </c>
      <c r="G7" s="7">
        <v>181.4</v>
      </c>
      <c r="H7" s="7">
        <v>26.6</v>
      </c>
      <c r="I7" s="12">
        <v>170.31</v>
      </c>
      <c r="J7" s="12">
        <v>20.92</v>
      </c>
      <c r="K7" s="36">
        <v>170.67</v>
      </c>
      <c r="L7" s="36">
        <v>17.190000000000001</v>
      </c>
      <c r="M7" s="35"/>
      <c r="N7" s="36">
        <v>170.67</v>
      </c>
      <c r="O7" s="40">
        <v>17.190000000000001</v>
      </c>
      <c r="P7" s="12">
        <v>170.12</v>
      </c>
      <c r="Q7" s="12">
        <v>16.850000000000001</v>
      </c>
      <c r="S7" s="16"/>
      <c r="W7" t="str">
        <f>C5&amp;D5</f>
        <v>#2
Sphr</v>
      </c>
    </row>
    <row r="8" spans="2:31" ht="34.799999999999997" x14ac:dyDescent="0.4">
      <c r="B8" s="54" t="s">
        <v>103</v>
      </c>
      <c r="C8" s="48" t="s">
        <v>92</v>
      </c>
      <c r="D8" s="59"/>
      <c r="E8" s="63"/>
      <c r="F8" s="59" t="s">
        <v>3</v>
      </c>
      <c r="G8" s="7">
        <v>29</v>
      </c>
      <c r="H8" s="7">
        <v>5.0999999999999996</v>
      </c>
      <c r="I8" s="12">
        <v>27.07</v>
      </c>
      <c r="J8" s="12">
        <v>3.89</v>
      </c>
      <c r="K8" s="36">
        <v>26.86</v>
      </c>
      <c r="L8" s="36">
        <v>3.11</v>
      </c>
      <c r="M8" s="35"/>
      <c r="N8" s="36">
        <v>26.86</v>
      </c>
      <c r="O8" s="40">
        <v>3.11</v>
      </c>
      <c r="P8" s="12">
        <v>26.91</v>
      </c>
      <c r="Q8" s="12">
        <v>3.09</v>
      </c>
      <c r="X8" s="6" t="s">
        <v>30</v>
      </c>
      <c r="Y8" s="13">
        <f>G5</f>
        <v>58.8</v>
      </c>
      <c r="Z8" s="13">
        <f>H5</f>
        <v>2.4</v>
      </c>
    </row>
    <row r="9" spans="2:31" ht="34.799999999999997" x14ac:dyDescent="0.4">
      <c r="B9" s="54" t="s">
        <v>104</v>
      </c>
      <c r="C9" s="48" t="s">
        <v>167</v>
      </c>
      <c r="D9" s="59"/>
      <c r="E9" s="63"/>
      <c r="F9" s="59" t="s">
        <v>4</v>
      </c>
      <c r="G9" s="7">
        <v>5.0999999999999996</v>
      </c>
      <c r="H9" s="7">
        <v>1.2</v>
      </c>
      <c r="I9" s="12">
        <v>4.84</v>
      </c>
      <c r="J9" s="12">
        <v>0.87</v>
      </c>
      <c r="K9" s="36">
        <v>4.6900000000000004</v>
      </c>
      <c r="L9" s="36">
        <v>0.75</v>
      </c>
      <c r="M9" s="35"/>
      <c r="N9" s="36">
        <v>4.6900000000000004</v>
      </c>
      <c r="O9" s="40">
        <v>0.75</v>
      </c>
      <c r="P9" s="12">
        <v>4.6900000000000004</v>
      </c>
      <c r="Q9" s="12">
        <v>0.75</v>
      </c>
      <c r="X9" s="6" t="s">
        <v>21</v>
      </c>
      <c r="Y9" s="13">
        <f>I5</f>
        <v>54.59</v>
      </c>
      <c r="Z9" s="13">
        <f>J5</f>
        <v>2.23</v>
      </c>
    </row>
    <row r="10" spans="2:31" ht="34.799999999999997" x14ac:dyDescent="0.4">
      <c r="B10" s="54" t="s">
        <v>105</v>
      </c>
      <c r="C10" s="48" t="s">
        <v>168</v>
      </c>
      <c r="D10" s="59"/>
      <c r="E10" s="59" t="s">
        <v>117</v>
      </c>
      <c r="F10" s="59" t="s">
        <v>5</v>
      </c>
      <c r="G10" s="7">
        <v>28.9</v>
      </c>
      <c r="H10" s="7">
        <v>5</v>
      </c>
      <c r="I10" s="12">
        <v>26.82</v>
      </c>
      <c r="J10" s="12">
        <v>4.12</v>
      </c>
      <c r="K10" s="36">
        <v>26.6</v>
      </c>
      <c r="L10" s="36">
        <v>3.13</v>
      </c>
      <c r="M10" s="35"/>
      <c r="N10" s="36">
        <v>26.6</v>
      </c>
      <c r="O10" s="40">
        <v>3.13</v>
      </c>
      <c r="P10" s="12">
        <v>26.16</v>
      </c>
      <c r="Q10" s="12">
        <v>2.84</v>
      </c>
      <c r="X10" t="s">
        <v>31</v>
      </c>
      <c r="Y10" s="13">
        <f>K5</f>
        <v>52.83</v>
      </c>
      <c r="Z10" s="13">
        <f>L5</f>
        <v>1.53</v>
      </c>
    </row>
    <row r="11" spans="2:31" ht="34.799999999999997" x14ac:dyDescent="0.4">
      <c r="B11" s="54" t="s">
        <v>106</v>
      </c>
      <c r="C11" s="48" t="s">
        <v>95</v>
      </c>
      <c r="D11" s="59"/>
      <c r="E11" s="59" t="s">
        <v>118</v>
      </c>
      <c r="F11" s="59" t="s">
        <v>6</v>
      </c>
      <c r="G11" s="7">
        <v>28.8</v>
      </c>
      <c r="H11" s="7">
        <v>5</v>
      </c>
      <c r="I11" s="12">
        <v>26.7</v>
      </c>
      <c r="J11" s="12">
        <v>3.83</v>
      </c>
      <c r="K11" s="36">
        <v>26.51</v>
      </c>
      <c r="L11" s="36">
        <v>1.71</v>
      </c>
      <c r="M11" s="35"/>
      <c r="N11" s="36">
        <v>26.51</v>
      </c>
      <c r="O11" s="40">
        <v>1.71</v>
      </c>
      <c r="P11" s="12">
        <v>26.27</v>
      </c>
      <c r="Q11" s="12">
        <v>2.73</v>
      </c>
      <c r="W11" s="15"/>
      <c r="X11" s="15"/>
      <c r="Y11" s="15"/>
      <c r="Z11" s="15"/>
    </row>
    <row r="12" spans="2:31" ht="34.799999999999997" x14ac:dyDescent="0.4">
      <c r="B12" s="54" t="s">
        <v>107</v>
      </c>
      <c r="C12" s="48" t="s">
        <v>169</v>
      </c>
      <c r="D12" s="59"/>
      <c r="E12" s="59" t="s">
        <v>119</v>
      </c>
      <c r="F12" s="59" t="s">
        <v>28</v>
      </c>
      <c r="G12" s="7">
        <v>22.3</v>
      </c>
      <c r="H12" s="7">
        <v>11.3</v>
      </c>
      <c r="I12" s="12">
        <v>22.8</v>
      </c>
      <c r="J12" s="12">
        <v>5.87</v>
      </c>
      <c r="K12" s="36">
        <v>22.9</v>
      </c>
      <c r="L12" s="36">
        <v>4.91</v>
      </c>
      <c r="M12" s="35"/>
      <c r="N12" s="36">
        <v>22.9</v>
      </c>
      <c r="O12" s="40">
        <v>4.91</v>
      </c>
      <c r="P12" s="12">
        <v>23.16</v>
      </c>
      <c r="Q12" s="12">
        <v>5.33</v>
      </c>
      <c r="W12" t="str">
        <f>C6&amp;D6</f>
        <v>#3
Cone</v>
      </c>
    </row>
    <row r="13" spans="2:31" ht="34.799999999999997" x14ac:dyDescent="0.4">
      <c r="B13" s="54" t="s">
        <v>108</v>
      </c>
      <c r="C13" s="48" t="s">
        <v>170</v>
      </c>
      <c r="D13" s="59"/>
      <c r="E13" s="59" t="s">
        <v>120</v>
      </c>
      <c r="F13" s="59" t="s">
        <v>25</v>
      </c>
      <c r="G13" s="7">
        <v>96</v>
      </c>
      <c r="H13" s="7">
        <v>24.4</v>
      </c>
      <c r="I13" s="12">
        <v>87.97</v>
      </c>
      <c r="J13" s="12">
        <v>17.940000000000001</v>
      </c>
      <c r="K13" s="36">
        <v>87.22</v>
      </c>
      <c r="L13" s="36">
        <v>14.62</v>
      </c>
      <c r="M13" s="35"/>
      <c r="N13" s="36">
        <v>87.22</v>
      </c>
      <c r="O13" s="40">
        <v>14.62</v>
      </c>
      <c r="P13" s="12">
        <v>84.43</v>
      </c>
      <c r="Q13" s="12">
        <v>13.85</v>
      </c>
      <c r="X13" s="6" t="s">
        <v>30</v>
      </c>
      <c r="Y13" s="13">
        <f>G6</f>
        <v>73.599999999999994</v>
      </c>
      <c r="Z13" s="13">
        <f>H6</f>
        <v>9.1</v>
      </c>
    </row>
    <row r="14" spans="2:31" ht="34.799999999999997" x14ac:dyDescent="0.4">
      <c r="B14" s="54" t="s">
        <v>109</v>
      </c>
      <c r="C14" s="48" t="s">
        <v>98</v>
      </c>
      <c r="D14" s="55"/>
      <c r="E14" s="59" t="s">
        <v>121</v>
      </c>
      <c r="F14" s="59" t="s">
        <v>27</v>
      </c>
      <c r="G14" s="7">
        <v>38.299999999999997</v>
      </c>
      <c r="H14" s="7">
        <v>8</v>
      </c>
      <c r="I14" s="12">
        <v>37.130000000000003</v>
      </c>
      <c r="J14" s="9">
        <v>10.7</v>
      </c>
      <c r="K14" s="36">
        <v>35.6</v>
      </c>
      <c r="L14" s="37">
        <v>5.72</v>
      </c>
      <c r="M14" s="42"/>
      <c r="N14" s="36">
        <v>35.6</v>
      </c>
      <c r="O14" s="41">
        <v>5.72</v>
      </c>
      <c r="P14" s="12">
        <v>34.630000000000003</v>
      </c>
      <c r="Q14" s="9">
        <v>5.32</v>
      </c>
      <c r="R14" s="8"/>
      <c r="X14" s="6" t="s">
        <v>21</v>
      </c>
      <c r="Y14" s="13">
        <f>I6</f>
        <v>67.66</v>
      </c>
      <c r="Z14" s="13">
        <f>J6</f>
        <v>7.45</v>
      </c>
    </row>
    <row r="15" spans="2:31" ht="34.799999999999997" x14ac:dyDescent="0.4">
      <c r="B15" s="54" t="s">
        <v>110</v>
      </c>
      <c r="C15" s="48" t="s">
        <v>99</v>
      </c>
      <c r="D15" s="55"/>
      <c r="E15" s="59" t="s">
        <v>122</v>
      </c>
      <c r="F15" s="59" t="s">
        <v>26</v>
      </c>
      <c r="G15" s="7">
        <v>50.9</v>
      </c>
      <c r="H15" s="7">
        <v>10.8</v>
      </c>
      <c r="I15" s="12">
        <v>48.86</v>
      </c>
      <c r="J15" s="12">
        <v>4.79</v>
      </c>
      <c r="K15" s="36">
        <v>49.06</v>
      </c>
      <c r="L15" s="36">
        <v>5.19</v>
      </c>
      <c r="M15" s="35"/>
      <c r="N15" s="36">
        <v>49.06</v>
      </c>
      <c r="O15" s="40">
        <v>5.19</v>
      </c>
      <c r="P15" s="12">
        <v>49.79</v>
      </c>
      <c r="Q15" s="12">
        <v>5.38</v>
      </c>
      <c r="X15" t="s">
        <v>31</v>
      </c>
      <c r="Y15" s="13">
        <f>K6</f>
        <v>67.069999999999993</v>
      </c>
      <c r="Z15" s="13">
        <f>L6</f>
        <v>3.14</v>
      </c>
    </row>
    <row r="16" spans="2:31" x14ac:dyDescent="0.4">
      <c r="W16" s="15"/>
      <c r="X16" s="15"/>
      <c r="Y16" s="15"/>
      <c r="Z16" s="15"/>
    </row>
    <row r="17" spans="2:26" ht="39" customHeight="1" x14ac:dyDescent="0.4">
      <c r="B17" s="20"/>
      <c r="W17" t="str">
        <f>C7&amp;D7</f>
        <v>#4
B_2x</v>
      </c>
    </row>
    <row r="18" spans="2:26" x14ac:dyDescent="0.4">
      <c r="X18" s="6" t="s">
        <v>30</v>
      </c>
      <c r="Y18" s="13">
        <f>G7</f>
        <v>181.4</v>
      </c>
      <c r="Z18" s="13">
        <f>H7</f>
        <v>26.6</v>
      </c>
    </row>
    <row r="19" spans="2:26" x14ac:dyDescent="0.4">
      <c r="X19" s="6" t="s">
        <v>21</v>
      </c>
      <c r="Y19" s="13">
        <f>I7</f>
        <v>170.31</v>
      </c>
      <c r="Z19" s="13">
        <f>J7</f>
        <v>20.92</v>
      </c>
    </row>
    <row r="20" spans="2:26" x14ac:dyDescent="0.4">
      <c r="B20" s="19"/>
      <c r="C20" s="44"/>
      <c r="X20" t="s">
        <v>31</v>
      </c>
      <c r="Y20" s="13">
        <f>K7</f>
        <v>170.67</v>
      </c>
      <c r="Z20" s="13">
        <f>L7</f>
        <v>17.190000000000001</v>
      </c>
    </row>
    <row r="21" spans="2:26" x14ac:dyDescent="0.4">
      <c r="W21" s="15"/>
      <c r="X21" s="15"/>
      <c r="Y21" s="15"/>
      <c r="Z21" s="15"/>
    </row>
    <row r="22" spans="2:26" x14ac:dyDescent="0.4">
      <c r="W22" t="str">
        <f>C8&amp;D8</f>
        <v>#5
B</v>
      </c>
    </row>
    <row r="23" spans="2:26" x14ac:dyDescent="0.4">
      <c r="X23" s="6" t="s">
        <v>30</v>
      </c>
      <c r="Y23" s="13">
        <f>G8</f>
        <v>29</v>
      </c>
      <c r="Z23" s="13">
        <f>H8</f>
        <v>5.0999999999999996</v>
      </c>
    </row>
    <row r="24" spans="2:26" x14ac:dyDescent="0.4">
      <c r="X24" s="6" t="s">
        <v>21</v>
      </c>
      <c r="Y24" s="13">
        <f>I8</f>
        <v>27.07</v>
      </c>
      <c r="Z24" s="13">
        <f>J8</f>
        <v>3.89</v>
      </c>
    </row>
    <row r="25" spans="2:26" x14ac:dyDescent="0.4">
      <c r="X25" t="s">
        <v>31</v>
      </c>
      <c r="Y25" s="13">
        <f>K8</f>
        <v>26.86</v>
      </c>
      <c r="Z25" s="13">
        <f>L8</f>
        <v>3.11</v>
      </c>
    </row>
    <row r="26" spans="2:26" x14ac:dyDescent="0.4">
      <c r="W26" s="15"/>
      <c r="X26" s="15"/>
      <c r="Y26" s="15"/>
      <c r="Z26" s="15"/>
    </row>
    <row r="27" spans="2:26" x14ac:dyDescent="0.4">
      <c r="W27" t="str">
        <f>C9&amp;D9</f>
        <v>#6
B_0.5x</v>
      </c>
    </row>
    <row r="28" spans="2:26" x14ac:dyDescent="0.4">
      <c r="X28" s="6" t="s">
        <v>30</v>
      </c>
      <c r="Y28" s="13">
        <f>G9</f>
        <v>5.0999999999999996</v>
      </c>
      <c r="Z28" s="13">
        <f>H9</f>
        <v>1.2</v>
      </c>
    </row>
    <row r="29" spans="2:26" x14ac:dyDescent="0.4">
      <c r="X29" s="6" t="s">
        <v>21</v>
      </c>
      <c r="Y29" s="13">
        <f>I9</f>
        <v>4.84</v>
      </c>
      <c r="Z29" s="13">
        <f>J9</f>
        <v>0.87</v>
      </c>
    </row>
    <row r="30" spans="2:26" x14ac:dyDescent="0.4">
      <c r="X30" t="s">
        <v>31</v>
      </c>
      <c r="Y30" s="13">
        <f>K9</f>
        <v>4.6900000000000004</v>
      </c>
      <c r="Z30" s="13">
        <f>L9</f>
        <v>0.75</v>
      </c>
    </row>
    <row r="31" spans="2:26" x14ac:dyDescent="0.4">
      <c r="W31" s="15"/>
      <c r="X31" s="15"/>
      <c r="Y31" s="15"/>
      <c r="Z31" s="15"/>
    </row>
    <row r="32" spans="2:26" x14ac:dyDescent="0.4">
      <c r="W32" t="str">
        <f>C10&amp;D10</f>
        <v>#7
B/5k</v>
      </c>
    </row>
    <row r="33" spans="3:26" x14ac:dyDescent="0.4">
      <c r="X33" s="6" t="s">
        <v>30</v>
      </c>
      <c r="Y33" s="13">
        <f>G10</f>
        <v>28.9</v>
      </c>
      <c r="Z33" s="13">
        <f>H10</f>
        <v>5</v>
      </c>
    </row>
    <row r="34" spans="3:26" x14ac:dyDescent="0.4">
      <c r="X34" s="6" t="s">
        <v>21</v>
      </c>
      <c r="Y34" s="13">
        <f>I10</f>
        <v>26.82</v>
      </c>
      <c r="Z34" s="13">
        <f>J10</f>
        <v>4.12</v>
      </c>
    </row>
    <row r="35" spans="3:26" x14ac:dyDescent="0.4">
      <c r="X35" t="s">
        <v>31</v>
      </c>
      <c r="Y35" s="13">
        <f>K10</f>
        <v>26.6</v>
      </c>
      <c r="Z35" s="13">
        <f>L10</f>
        <v>3.13</v>
      </c>
    </row>
    <row r="36" spans="3:26" x14ac:dyDescent="0.4">
      <c r="W36" s="15"/>
      <c r="X36" s="15"/>
      <c r="Y36" s="15"/>
      <c r="Z36" s="15"/>
    </row>
    <row r="37" spans="3:26" x14ac:dyDescent="0.4">
      <c r="W37" t="str">
        <f>C11&amp;D11</f>
        <v>#8
B/1k</v>
      </c>
    </row>
    <row r="38" spans="3:26" x14ac:dyDescent="0.4">
      <c r="F38" t="s">
        <v>50</v>
      </c>
      <c r="X38" s="6" t="s">
        <v>30</v>
      </c>
      <c r="Y38" s="13">
        <f>G11</f>
        <v>28.8</v>
      </c>
      <c r="Z38" s="13">
        <f>H11</f>
        <v>5</v>
      </c>
    </row>
    <row r="39" spans="3:26" x14ac:dyDescent="0.4">
      <c r="X39" s="6" t="s">
        <v>21</v>
      </c>
      <c r="Y39" s="13">
        <f>I11</f>
        <v>26.7</v>
      </c>
      <c r="Z39" s="13">
        <f>J11</f>
        <v>3.83</v>
      </c>
    </row>
    <row r="40" spans="3:26" x14ac:dyDescent="0.4">
      <c r="X40" t="s">
        <v>31</v>
      </c>
      <c r="Y40" s="13">
        <f>K11</f>
        <v>26.51</v>
      </c>
      <c r="Z40" s="13">
        <f>L11</f>
        <v>1.71</v>
      </c>
    </row>
    <row r="41" spans="3:26" x14ac:dyDescent="0.4">
      <c r="W41" s="15"/>
      <c r="X41" s="15"/>
      <c r="Y41" s="15"/>
      <c r="Z41" s="15"/>
    </row>
    <row r="42" spans="3:26" x14ac:dyDescent="0.4">
      <c r="W42" t="str">
        <f>C12&amp;D12</f>
        <v>#9
Mnk</v>
      </c>
    </row>
    <row r="43" spans="3:26" x14ac:dyDescent="0.4">
      <c r="X43" s="6" t="s">
        <v>30</v>
      </c>
      <c r="Y43" s="13">
        <f>G12</f>
        <v>22.3</v>
      </c>
      <c r="Z43" s="13">
        <f>H12</f>
        <v>11.3</v>
      </c>
    </row>
    <row r="44" spans="3:26" x14ac:dyDescent="0.4">
      <c r="C44" s="58" t="s">
        <v>23</v>
      </c>
      <c r="D44" s="14" t="s">
        <v>76</v>
      </c>
      <c r="E44" s="14" t="s">
        <v>77</v>
      </c>
      <c r="F44" s="14" t="s">
        <v>78</v>
      </c>
      <c r="G44" s="14" t="s">
        <v>79</v>
      </c>
      <c r="H44" s="14" t="s">
        <v>80</v>
      </c>
      <c r="I44" s="14" t="s">
        <v>81</v>
      </c>
      <c r="J44" s="14" t="s">
        <v>82</v>
      </c>
      <c r="K44" s="14" t="s">
        <v>83</v>
      </c>
      <c r="L44" s="14" t="s">
        <v>84</v>
      </c>
      <c r="M44" s="14" t="s">
        <v>85</v>
      </c>
      <c r="N44" s="14" t="s">
        <v>86</v>
      </c>
      <c r="O44" s="14" t="s">
        <v>87</v>
      </c>
      <c r="X44" s="6" t="s">
        <v>21</v>
      </c>
      <c r="Y44" s="13">
        <f>I12</f>
        <v>22.8</v>
      </c>
      <c r="Z44" s="13">
        <f>J12</f>
        <v>5.87</v>
      </c>
    </row>
    <row r="45" spans="3:26" x14ac:dyDescent="0.4">
      <c r="C45" s="58" t="s">
        <v>44</v>
      </c>
      <c r="D45" s="44" t="s">
        <v>38</v>
      </c>
      <c r="E45" s="10" t="s">
        <v>39</v>
      </c>
      <c r="F45" s="44" t="s">
        <v>40</v>
      </c>
      <c r="G45" s="44" t="s">
        <v>46</v>
      </c>
      <c r="H45" s="44" t="s">
        <v>34</v>
      </c>
      <c r="I45" s="44" t="s">
        <v>47</v>
      </c>
      <c r="J45" s="44" t="s">
        <v>35</v>
      </c>
      <c r="K45" s="44" t="s">
        <v>36</v>
      </c>
      <c r="L45" s="10" t="s">
        <v>42</v>
      </c>
      <c r="M45" s="10" t="s">
        <v>48</v>
      </c>
      <c r="N45" s="11" t="s">
        <v>49</v>
      </c>
      <c r="O45" s="11" t="s">
        <v>37</v>
      </c>
      <c r="X45" t="s">
        <v>31</v>
      </c>
      <c r="Y45" s="13">
        <f>K12</f>
        <v>22.9</v>
      </c>
      <c r="Z45" s="13">
        <f>L12</f>
        <v>4.91</v>
      </c>
    </row>
    <row r="46" spans="3:26" ht="37.200000000000003" customHeight="1" x14ac:dyDescent="0.4">
      <c r="D46" s="47" t="str">
        <f>D44&amp;CHAR(10)&amp;D45</f>
        <v>#1
cube</v>
      </c>
      <c r="E46" s="47" t="str">
        <f t="shared" ref="E46:O46" si="0">E44&amp;CHAR(10)&amp;E45</f>
        <v>#2
sphere</v>
      </c>
      <c r="F46" s="47" t="str">
        <f t="shared" si="0"/>
        <v>#3
cone</v>
      </c>
      <c r="G46" s="47" t="str">
        <f t="shared" si="0"/>
        <v>#4
Bx2</v>
      </c>
      <c r="H46" s="47" t="str">
        <f t="shared" si="0"/>
        <v>#5
B</v>
      </c>
      <c r="I46" s="47" t="str">
        <f t="shared" si="0"/>
        <v>#6
Bx0.5</v>
      </c>
      <c r="J46" s="47" t="str">
        <f t="shared" si="0"/>
        <v>#7
B/5k</v>
      </c>
      <c r="K46" s="47" t="str">
        <f t="shared" si="0"/>
        <v>#8
B/1k</v>
      </c>
      <c r="L46" s="47" t="str">
        <f t="shared" si="0"/>
        <v>#9
mnk</v>
      </c>
      <c r="M46" s="47" t="str">
        <f t="shared" si="0"/>
        <v>#10
drg</v>
      </c>
      <c r="N46" s="47" t="str">
        <f t="shared" si="0"/>
        <v>#11
Buda</v>
      </c>
      <c r="O46" s="47" t="str">
        <f t="shared" si="0"/>
        <v>#12
Lucy</v>
      </c>
      <c r="W46" s="15"/>
      <c r="X46" s="15"/>
      <c r="Y46" s="15"/>
      <c r="Z46" s="15"/>
    </row>
    <row r="47" spans="3:26" ht="39.6" customHeight="1" x14ac:dyDescent="0.4"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W47" t="str">
        <f>C13&amp;D13</f>
        <v>#10
Drg</v>
      </c>
    </row>
    <row r="48" spans="3:26" x14ac:dyDescent="0.4">
      <c r="X48" s="6" t="s">
        <v>30</v>
      </c>
      <c r="Y48" s="13">
        <f>G13</f>
        <v>96</v>
      </c>
      <c r="Z48" s="13">
        <f>H13</f>
        <v>24.4</v>
      </c>
    </row>
    <row r="49" spans="2:26" x14ac:dyDescent="0.4">
      <c r="C49" s="64" t="s">
        <v>19</v>
      </c>
      <c r="D49" s="64"/>
      <c r="E49" s="64"/>
      <c r="F49" s="64" t="s">
        <v>20</v>
      </c>
      <c r="G49" s="64"/>
      <c r="H49" s="64"/>
      <c r="K49" t="s">
        <v>153</v>
      </c>
      <c r="N49" t="s">
        <v>154</v>
      </c>
      <c r="X49" s="6" t="s">
        <v>21</v>
      </c>
      <c r="Y49" s="13">
        <f>I13</f>
        <v>87.97</v>
      </c>
      <c r="Z49" s="13">
        <f>J13</f>
        <v>17.940000000000001</v>
      </c>
    </row>
    <row r="50" spans="2:26" x14ac:dyDescent="0.4">
      <c r="C50" s="6" t="s">
        <v>30</v>
      </c>
      <c r="D50" s="6" t="s">
        <v>21</v>
      </c>
      <c r="E50" t="s">
        <v>31</v>
      </c>
      <c r="F50" s="6" t="s">
        <v>30</v>
      </c>
      <c r="G50" s="6" t="s">
        <v>21</v>
      </c>
      <c r="H50" t="s">
        <v>31</v>
      </c>
      <c r="K50" t="s">
        <v>155</v>
      </c>
      <c r="L50" t="s">
        <v>156</v>
      </c>
      <c r="M50" t="s">
        <v>157</v>
      </c>
      <c r="N50" t="s">
        <v>155</v>
      </c>
      <c r="O50" t="s">
        <v>156</v>
      </c>
      <c r="P50" t="s">
        <v>157</v>
      </c>
      <c r="X50" t="s">
        <v>31</v>
      </c>
      <c r="Y50" s="13">
        <f>K13</f>
        <v>87.22</v>
      </c>
      <c r="Z50" s="13">
        <f>L13</f>
        <v>14.62</v>
      </c>
    </row>
    <row r="51" spans="2:26" x14ac:dyDescent="0.4">
      <c r="B51" t="str">
        <f>C4</f>
        <v>#1
Cube</v>
      </c>
      <c r="C51" s="13">
        <f>G4</f>
        <v>35.6</v>
      </c>
      <c r="D51" s="13">
        <f>I4</f>
        <v>35.03</v>
      </c>
      <c r="E51" s="13">
        <f>K4</f>
        <v>35.03</v>
      </c>
      <c r="F51" s="13">
        <f>H4</f>
        <v>3.2</v>
      </c>
      <c r="G51" s="13">
        <f>J4</f>
        <v>2.4900000000000002</v>
      </c>
      <c r="H51" s="13">
        <f>L4</f>
        <v>1.37</v>
      </c>
      <c r="J51" t="s">
        <v>88</v>
      </c>
      <c r="K51">
        <f>C66+F66</f>
        <v>38.800000000000004</v>
      </c>
      <c r="L51">
        <f t="shared" ref="L51:M62" si="1">D66+G66</f>
        <v>37.520000000000003</v>
      </c>
      <c r="M51">
        <f t="shared" si="1"/>
        <v>36.4</v>
      </c>
      <c r="N51">
        <v>35.6</v>
      </c>
      <c r="O51">
        <v>35.03</v>
      </c>
      <c r="P51">
        <v>35.03</v>
      </c>
      <c r="W51" s="15"/>
      <c r="X51" s="15"/>
      <c r="Y51" s="15"/>
      <c r="Z51" s="15"/>
    </row>
    <row r="52" spans="2:26" x14ac:dyDescent="0.4">
      <c r="B52" t="str">
        <f t="shared" ref="B52:B62" si="2">C5</f>
        <v>#2
Sphr</v>
      </c>
      <c r="C52" s="13">
        <f t="shared" ref="C52:C62" si="3">G5</f>
        <v>58.8</v>
      </c>
      <c r="D52" s="13">
        <f t="shared" ref="D52:D62" si="4">I5</f>
        <v>54.59</v>
      </c>
      <c r="E52" s="13">
        <f t="shared" ref="E52:E62" si="5">K5</f>
        <v>52.83</v>
      </c>
      <c r="F52" s="13">
        <f t="shared" ref="F52:F62" si="6">H5</f>
        <v>2.4</v>
      </c>
      <c r="G52" s="13">
        <f t="shared" ref="G52:G62" si="7">J5</f>
        <v>2.23</v>
      </c>
      <c r="H52" s="13">
        <f t="shared" ref="H52:H62" si="8">L5</f>
        <v>1.53</v>
      </c>
      <c r="J52" t="s">
        <v>89</v>
      </c>
      <c r="K52">
        <f t="shared" ref="K52:K62" si="9">C67+F67</f>
        <v>61.199999999999996</v>
      </c>
      <c r="L52">
        <f t="shared" si="1"/>
        <v>56.82</v>
      </c>
      <c r="M52">
        <f t="shared" si="1"/>
        <v>54.36</v>
      </c>
      <c r="N52">
        <v>58.8</v>
      </c>
      <c r="O52">
        <v>54.59</v>
      </c>
      <c r="P52">
        <v>52.83</v>
      </c>
      <c r="W52" t="str">
        <f>C14&amp;D14</f>
        <v>#11
Buda</v>
      </c>
    </row>
    <row r="53" spans="2:26" x14ac:dyDescent="0.4">
      <c r="B53" t="str">
        <f t="shared" si="2"/>
        <v>#3
Cone</v>
      </c>
      <c r="C53" s="13">
        <f t="shared" si="3"/>
        <v>73.599999999999994</v>
      </c>
      <c r="D53" s="13">
        <f t="shared" si="4"/>
        <v>67.66</v>
      </c>
      <c r="E53" s="13">
        <f t="shared" si="5"/>
        <v>67.069999999999993</v>
      </c>
      <c r="F53" s="13">
        <f t="shared" si="6"/>
        <v>9.1</v>
      </c>
      <c r="G53" s="13">
        <f t="shared" si="7"/>
        <v>7.45</v>
      </c>
      <c r="H53" s="13">
        <f t="shared" si="8"/>
        <v>3.14</v>
      </c>
      <c r="J53" t="s">
        <v>90</v>
      </c>
      <c r="K53">
        <f t="shared" si="9"/>
        <v>82.699999999999989</v>
      </c>
      <c r="L53">
        <f t="shared" si="1"/>
        <v>75.11</v>
      </c>
      <c r="M53">
        <f t="shared" si="1"/>
        <v>70.209999999999994</v>
      </c>
      <c r="N53">
        <v>73.599999999999994</v>
      </c>
      <c r="O53">
        <v>67.66</v>
      </c>
      <c r="P53">
        <v>67.069999999999993</v>
      </c>
      <c r="X53" s="6" t="s">
        <v>30</v>
      </c>
      <c r="Y53" s="13">
        <f>G14</f>
        <v>38.299999999999997</v>
      </c>
      <c r="Z53" s="13">
        <f>H14</f>
        <v>8</v>
      </c>
    </row>
    <row r="54" spans="2:26" x14ac:dyDescent="0.4">
      <c r="B54" t="str">
        <f t="shared" si="2"/>
        <v>#4
B_2x</v>
      </c>
      <c r="C54" s="13">
        <f t="shared" si="3"/>
        <v>181.4</v>
      </c>
      <c r="D54" s="13">
        <f t="shared" si="4"/>
        <v>170.31</v>
      </c>
      <c r="E54" s="13">
        <f t="shared" si="5"/>
        <v>170.67</v>
      </c>
      <c r="F54" s="13">
        <f t="shared" si="6"/>
        <v>26.6</v>
      </c>
      <c r="G54" s="13">
        <f t="shared" si="7"/>
        <v>20.92</v>
      </c>
      <c r="H54" s="13">
        <f t="shared" si="8"/>
        <v>17.190000000000001</v>
      </c>
      <c r="J54" t="s">
        <v>91</v>
      </c>
      <c r="K54">
        <f t="shared" si="9"/>
        <v>208</v>
      </c>
      <c r="L54">
        <f t="shared" si="1"/>
        <v>191.23000000000002</v>
      </c>
      <c r="M54">
        <f t="shared" si="1"/>
        <v>187.85999999999999</v>
      </c>
      <c r="N54">
        <v>181.4</v>
      </c>
      <c r="O54">
        <v>170.31</v>
      </c>
      <c r="P54">
        <v>170.67</v>
      </c>
      <c r="X54" s="6" t="s">
        <v>21</v>
      </c>
      <c r="Y54" s="13">
        <f>I14</f>
        <v>37.130000000000003</v>
      </c>
      <c r="Z54" s="13">
        <f>J14</f>
        <v>10.7</v>
      </c>
    </row>
    <row r="55" spans="2:26" x14ac:dyDescent="0.4">
      <c r="B55" t="str">
        <f t="shared" si="2"/>
        <v>#5
B</v>
      </c>
      <c r="C55" s="13">
        <f t="shared" si="3"/>
        <v>29</v>
      </c>
      <c r="D55" s="13">
        <f t="shared" si="4"/>
        <v>27.07</v>
      </c>
      <c r="E55" s="13">
        <f t="shared" si="5"/>
        <v>26.86</v>
      </c>
      <c r="F55" s="13">
        <f t="shared" si="6"/>
        <v>5.0999999999999996</v>
      </c>
      <c r="G55" s="13">
        <f t="shared" si="7"/>
        <v>3.89</v>
      </c>
      <c r="H55" s="13">
        <f t="shared" si="8"/>
        <v>3.11</v>
      </c>
      <c r="J55" t="s">
        <v>92</v>
      </c>
      <c r="K55">
        <f t="shared" si="9"/>
        <v>34.1</v>
      </c>
      <c r="L55">
        <f t="shared" si="1"/>
        <v>30.96</v>
      </c>
      <c r="M55">
        <f t="shared" si="1"/>
        <v>29.97</v>
      </c>
      <c r="N55">
        <v>29</v>
      </c>
      <c r="O55">
        <v>27.07</v>
      </c>
      <c r="P55">
        <v>26.86</v>
      </c>
      <c r="X55" t="s">
        <v>31</v>
      </c>
      <c r="Y55" s="13">
        <f>K14</f>
        <v>35.6</v>
      </c>
      <c r="Z55" s="13">
        <f>L14</f>
        <v>5.72</v>
      </c>
    </row>
    <row r="56" spans="2:26" x14ac:dyDescent="0.4">
      <c r="B56" t="str">
        <f t="shared" si="2"/>
        <v>#6
B_0.5x</v>
      </c>
      <c r="C56" s="13">
        <f t="shared" si="3"/>
        <v>5.0999999999999996</v>
      </c>
      <c r="D56" s="13">
        <f t="shared" si="4"/>
        <v>4.84</v>
      </c>
      <c r="E56" s="13">
        <f t="shared" si="5"/>
        <v>4.6900000000000004</v>
      </c>
      <c r="F56" s="13">
        <f t="shared" si="6"/>
        <v>1.2</v>
      </c>
      <c r="G56" s="13">
        <f t="shared" si="7"/>
        <v>0.87</v>
      </c>
      <c r="H56" s="13">
        <f t="shared" si="8"/>
        <v>0.75</v>
      </c>
      <c r="J56" t="s">
        <v>93</v>
      </c>
      <c r="K56">
        <f t="shared" si="9"/>
        <v>6.3</v>
      </c>
      <c r="L56">
        <f t="shared" si="1"/>
        <v>5.71</v>
      </c>
      <c r="M56">
        <f t="shared" si="1"/>
        <v>5.44</v>
      </c>
      <c r="N56">
        <v>5.0999999999999996</v>
      </c>
      <c r="O56">
        <v>4.84</v>
      </c>
      <c r="P56">
        <v>4.6900000000000004</v>
      </c>
      <c r="W56" s="15"/>
      <c r="X56" s="15"/>
      <c r="Y56" s="15"/>
      <c r="Z56" s="15"/>
    </row>
    <row r="57" spans="2:26" x14ac:dyDescent="0.4">
      <c r="B57" t="str">
        <f t="shared" si="2"/>
        <v>#7
B/5k</v>
      </c>
      <c r="C57" s="13">
        <f t="shared" si="3"/>
        <v>28.9</v>
      </c>
      <c r="D57" s="13">
        <f t="shared" si="4"/>
        <v>26.82</v>
      </c>
      <c r="E57" s="13">
        <f t="shared" si="5"/>
        <v>26.6</v>
      </c>
      <c r="F57" s="13">
        <f t="shared" si="6"/>
        <v>5</v>
      </c>
      <c r="G57" s="13">
        <f t="shared" si="7"/>
        <v>4.12</v>
      </c>
      <c r="H57" s="13">
        <f t="shared" si="8"/>
        <v>3.13</v>
      </c>
      <c r="J57" t="s">
        <v>94</v>
      </c>
      <c r="K57">
        <f t="shared" si="9"/>
        <v>33.9</v>
      </c>
      <c r="L57">
        <f t="shared" si="1"/>
        <v>30.94</v>
      </c>
      <c r="M57">
        <f t="shared" si="1"/>
        <v>29.73</v>
      </c>
      <c r="N57">
        <v>28.9</v>
      </c>
      <c r="O57">
        <v>26.82</v>
      </c>
      <c r="P57">
        <v>26.6</v>
      </c>
      <c r="W57" t="str">
        <f>C15&amp;D15</f>
        <v>#12
Lucy</v>
      </c>
    </row>
    <row r="58" spans="2:26" x14ac:dyDescent="0.4">
      <c r="B58" t="str">
        <f t="shared" si="2"/>
        <v>#8
B/1k</v>
      </c>
      <c r="C58" s="13">
        <f t="shared" si="3"/>
        <v>28.8</v>
      </c>
      <c r="D58" s="13">
        <f t="shared" si="4"/>
        <v>26.7</v>
      </c>
      <c r="E58" s="13">
        <f t="shared" si="5"/>
        <v>26.51</v>
      </c>
      <c r="F58" s="13">
        <f t="shared" si="6"/>
        <v>5</v>
      </c>
      <c r="G58" s="13">
        <f t="shared" si="7"/>
        <v>3.83</v>
      </c>
      <c r="H58" s="13">
        <f t="shared" si="8"/>
        <v>1.71</v>
      </c>
      <c r="J58" t="s">
        <v>95</v>
      </c>
      <c r="K58">
        <f t="shared" si="9"/>
        <v>33.799999999999997</v>
      </c>
      <c r="L58">
        <f t="shared" si="1"/>
        <v>30.53</v>
      </c>
      <c r="M58">
        <f t="shared" si="1"/>
        <v>28.220000000000002</v>
      </c>
      <c r="N58">
        <v>28.8</v>
      </c>
      <c r="O58">
        <v>26.7</v>
      </c>
      <c r="P58">
        <v>26.51</v>
      </c>
      <c r="X58" s="6" t="s">
        <v>30</v>
      </c>
      <c r="Y58" s="13">
        <f>G15</f>
        <v>50.9</v>
      </c>
      <c r="Z58" s="13">
        <f>H15</f>
        <v>10.8</v>
      </c>
    </row>
    <row r="59" spans="2:26" x14ac:dyDescent="0.4">
      <c r="B59" t="str">
        <f t="shared" si="2"/>
        <v>#9
Mnk</v>
      </c>
      <c r="C59" s="13">
        <f t="shared" si="3"/>
        <v>22.3</v>
      </c>
      <c r="D59" s="13">
        <f t="shared" si="4"/>
        <v>22.8</v>
      </c>
      <c r="E59" s="13">
        <f t="shared" si="5"/>
        <v>22.9</v>
      </c>
      <c r="F59" s="13">
        <f t="shared" si="6"/>
        <v>11.3</v>
      </c>
      <c r="G59" s="13">
        <f t="shared" si="7"/>
        <v>5.87</v>
      </c>
      <c r="H59" s="13">
        <f t="shared" si="8"/>
        <v>4.91</v>
      </c>
      <c r="J59" t="s">
        <v>96</v>
      </c>
      <c r="K59">
        <f t="shared" si="9"/>
        <v>33.6</v>
      </c>
      <c r="L59">
        <f t="shared" si="1"/>
        <v>28.67</v>
      </c>
      <c r="M59">
        <f t="shared" si="1"/>
        <v>27.81</v>
      </c>
      <c r="N59">
        <v>22.3</v>
      </c>
      <c r="O59">
        <v>22.8</v>
      </c>
      <c r="P59">
        <v>22.9</v>
      </c>
      <c r="X59" s="6" t="s">
        <v>21</v>
      </c>
      <c r="Y59" s="13">
        <f>I15</f>
        <v>48.86</v>
      </c>
      <c r="Z59" s="13">
        <f>J15</f>
        <v>4.79</v>
      </c>
    </row>
    <row r="60" spans="2:26" x14ac:dyDescent="0.4">
      <c r="B60" t="str">
        <f t="shared" si="2"/>
        <v>#10
Drg</v>
      </c>
      <c r="C60" s="13">
        <f t="shared" si="3"/>
        <v>96</v>
      </c>
      <c r="D60" s="13">
        <f t="shared" si="4"/>
        <v>87.97</v>
      </c>
      <c r="E60" s="13">
        <f t="shared" si="5"/>
        <v>87.22</v>
      </c>
      <c r="F60" s="13">
        <f t="shared" si="6"/>
        <v>24.4</v>
      </c>
      <c r="G60" s="13">
        <f t="shared" si="7"/>
        <v>17.940000000000001</v>
      </c>
      <c r="H60" s="13">
        <f t="shared" si="8"/>
        <v>14.62</v>
      </c>
      <c r="J60" t="s">
        <v>97</v>
      </c>
      <c r="K60">
        <f t="shared" si="9"/>
        <v>120.4</v>
      </c>
      <c r="L60">
        <f t="shared" si="1"/>
        <v>105.91</v>
      </c>
      <c r="M60">
        <f t="shared" si="1"/>
        <v>101.84</v>
      </c>
      <c r="N60">
        <v>96</v>
      </c>
      <c r="O60">
        <v>87.97</v>
      </c>
      <c r="P60">
        <v>87.22</v>
      </c>
      <c r="X60" t="s">
        <v>31</v>
      </c>
      <c r="Y60" s="13">
        <f>K15</f>
        <v>49.06</v>
      </c>
      <c r="Z60" s="13">
        <f>L15</f>
        <v>5.19</v>
      </c>
    </row>
    <row r="61" spans="2:26" x14ac:dyDescent="0.4">
      <c r="B61" t="str">
        <f t="shared" si="2"/>
        <v>#11
Buda</v>
      </c>
      <c r="C61" s="13">
        <f t="shared" si="3"/>
        <v>38.299999999999997</v>
      </c>
      <c r="D61" s="13">
        <f t="shared" si="4"/>
        <v>37.130000000000003</v>
      </c>
      <c r="E61" s="13">
        <f t="shared" si="5"/>
        <v>35.6</v>
      </c>
      <c r="F61" s="13">
        <f t="shared" si="6"/>
        <v>8</v>
      </c>
      <c r="G61" s="13">
        <f t="shared" si="7"/>
        <v>10.7</v>
      </c>
      <c r="H61" s="13">
        <f t="shared" si="8"/>
        <v>5.72</v>
      </c>
      <c r="J61" t="s">
        <v>98</v>
      </c>
      <c r="K61">
        <f t="shared" si="9"/>
        <v>46.3</v>
      </c>
      <c r="L61">
        <f t="shared" si="1"/>
        <v>47.83</v>
      </c>
      <c r="M61">
        <f t="shared" si="1"/>
        <v>41.32</v>
      </c>
      <c r="N61">
        <v>38.299999999999997</v>
      </c>
      <c r="O61">
        <v>37.130000000000003</v>
      </c>
      <c r="P61">
        <v>35.6</v>
      </c>
      <c r="W61" s="15"/>
      <c r="X61" s="15"/>
      <c r="Y61" s="15"/>
      <c r="Z61" s="15"/>
    </row>
    <row r="62" spans="2:26" x14ac:dyDescent="0.4">
      <c r="B62" t="str">
        <f t="shared" si="2"/>
        <v>#12
Lucy</v>
      </c>
      <c r="C62" s="13">
        <f t="shared" si="3"/>
        <v>50.9</v>
      </c>
      <c r="D62" s="13">
        <f t="shared" si="4"/>
        <v>48.86</v>
      </c>
      <c r="E62" s="13">
        <f t="shared" si="5"/>
        <v>49.06</v>
      </c>
      <c r="F62" s="13">
        <f t="shared" si="6"/>
        <v>10.8</v>
      </c>
      <c r="G62" s="13">
        <f t="shared" si="7"/>
        <v>4.79</v>
      </c>
      <c r="H62" s="13">
        <f t="shared" si="8"/>
        <v>5.19</v>
      </c>
      <c r="J62" t="s">
        <v>99</v>
      </c>
      <c r="K62">
        <f t="shared" si="9"/>
        <v>61.7</v>
      </c>
      <c r="L62">
        <f t="shared" si="1"/>
        <v>53.65</v>
      </c>
      <c r="M62">
        <f t="shared" si="1"/>
        <v>54.25</v>
      </c>
      <c r="N62">
        <v>50.9</v>
      </c>
      <c r="O62">
        <v>48.86</v>
      </c>
      <c r="P62">
        <v>49.06</v>
      </c>
    </row>
    <row r="63" spans="2:26" x14ac:dyDescent="0.4">
      <c r="C63" s="13"/>
      <c r="D63" s="13"/>
      <c r="E63" s="13"/>
    </row>
    <row r="64" spans="2:26" x14ac:dyDescent="0.4">
      <c r="C64" s="13"/>
      <c r="D64" s="13"/>
      <c r="E64" s="13"/>
    </row>
    <row r="66" spans="3:8" x14ac:dyDescent="0.4">
      <c r="C66">
        <v>35.6</v>
      </c>
      <c r="D66">
        <v>35.03</v>
      </c>
      <c r="E66">
        <v>35.03</v>
      </c>
      <c r="F66">
        <v>3.2</v>
      </c>
      <c r="G66">
        <v>2.4900000000000002</v>
      </c>
      <c r="H66">
        <v>1.37</v>
      </c>
    </row>
    <row r="67" spans="3:8" x14ac:dyDescent="0.4">
      <c r="C67">
        <v>58.8</v>
      </c>
      <c r="D67">
        <v>54.59</v>
      </c>
      <c r="E67">
        <v>52.83</v>
      </c>
      <c r="F67">
        <v>2.4</v>
      </c>
      <c r="G67">
        <v>2.23</v>
      </c>
      <c r="H67">
        <v>1.53</v>
      </c>
    </row>
    <row r="68" spans="3:8" x14ac:dyDescent="0.4">
      <c r="C68">
        <v>73.599999999999994</v>
      </c>
      <c r="D68">
        <v>67.66</v>
      </c>
      <c r="E68">
        <v>67.069999999999993</v>
      </c>
      <c r="F68">
        <v>9.1</v>
      </c>
      <c r="G68">
        <v>7.45</v>
      </c>
      <c r="H68">
        <v>3.14</v>
      </c>
    </row>
    <row r="69" spans="3:8" x14ac:dyDescent="0.4">
      <c r="C69">
        <v>181.4</v>
      </c>
      <c r="D69">
        <v>170.31</v>
      </c>
      <c r="E69">
        <v>170.67</v>
      </c>
      <c r="F69">
        <v>26.6</v>
      </c>
      <c r="G69">
        <v>20.92</v>
      </c>
      <c r="H69">
        <v>17.190000000000001</v>
      </c>
    </row>
    <row r="70" spans="3:8" x14ac:dyDescent="0.4">
      <c r="C70">
        <v>29</v>
      </c>
      <c r="D70">
        <v>27.07</v>
      </c>
      <c r="E70">
        <v>26.86</v>
      </c>
      <c r="F70">
        <v>5.0999999999999996</v>
      </c>
      <c r="G70">
        <v>3.89</v>
      </c>
      <c r="H70">
        <v>3.11</v>
      </c>
    </row>
    <row r="71" spans="3:8" x14ac:dyDescent="0.4">
      <c r="C71">
        <v>5.0999999999999996</v>
      </c>
      <c r="D71">
        <v>4.84</v>
      </c>
      <c r="E71">
        <v>4.6900000000000004</v>
      </c>
      <c r="F71">
        <v>1.2</v>
      </c>
      <c r="G71">
        <v>0.87</v>
      </c>
      <c r="H71">
        <v>0.75</v>
      </c>
    </row>
    <row r="72" spans="3:8" x14ac:dyDescent="0.4">
      <c r="C72">
        <v>28.9</v>
      </c>
      <c r="D72">
        <v>26.82</v>
      </c>
      <c r="E72">
        <v>26.6</v>
      </c>
      <c r="F72">
        <v>5</v>
      </c>
      <c r="G72">
        <v>4.12</v>
      </c>
      <c r="H72">
        <v>3.13</v>
      </c>
    </row>
    <row r="73" spans="3:8" x14ac:dyDescent="0.4">
      <c r="C73">
        <v>28.8</v>
      </c>
      <c r="D73">
        <v>26.7</v>
      </c>
      <c r="E73">
        <v>26.51</v>
      </c>
      <c r="F73">
        <v>5</v>
      </c>
      <c r="G73">
        <v>3.83</v>
      </c>
      <c r="H73">
        <v>1.71</v>
      </c>
    </row>
    <row r="74" spans="3:8" x14ac:dyDescent="0.4">
      <c r="C74">
        <v>22.3</v>
      </c>
      <c r="D74">
        <v>22.8</v>
      </c>
      <c r="E74">
        <v>22.9</v>
      </c>
      <c r="F74">
        <v>11.3</v>
      </c>
      <c r="G74">
        <v>5.87</v>
      </c>
      <c r="H74">
        <v>4.91</v>
      </c>
    </row>
    <row r="75" spans="3:8" x14ac:dyDescent="0.4">
      <c r="C75">
        <v>96</v>
      </c>
      <c r="D75">
        <v>87.97</v>
      </c>
      <c r="E75">
        <v>87.22</v>
      </c>
      <c r="F75">
        <v>24.4</v>
      </c>
      <c r="G75">
        <v>17.940000000000001</v>
      </c>
      <c r="H75">
        <v>14.62</v>
      </c>
    </row>
    <row r="76" spans="3:8" x14ac:dyDescent="0.4">
      <c r="C76">
        <v>38.299999999999997</v>
      </c>
      <c r="D76">
        <v>37.130000000000003</v>
      </c>
      <c r="E76">
        <v>35.6</v>
      </c>
      <c r="F76">
        <v>8</v>
      </c>
      <c r="G76">
        <v>10.7</v>
      </c>
      <c r="H76">
        <v>5.72</v>
      </c>
    </row>
    <row r="77" spans="3:8" x14ac:dyDescent="0.4">
      <c r="C77">
        <v>50.9</v>
      </c>
      <c r="D77">
        <v>48.86</v>
      </c>
      <c r="E77">
        <v>49.06</v>
      </c>
      <c r="F77">
        <v>10.8</v>
      </c>
      <c r="G77">
        <v>4.79</v>
      </c>
      <c r="H77">
        <v>5.19</v>
      </c>
    </row>
  </sheetData>
  <mergeCells count="10">
    <mergeCell ref="P2:Q2"/>
    <mergeCell ref="E7:E9"/>
    <mergeCell ref="C49:E49"/>
    <mergeCell ref="F49:H49"/>
    <mergeCell ref="B1:F2"/>
    <mergeCell ref="G1:H2"/>
    <mergeCell ref="I1:L1"/>
    <mergeCell ref="I2:J2"/>
    <mergeCell ref="K2:L2"/>
    <mergeCell ref="N2:O2"/>
  </mergeCells>
  <phoneticPr fontId="1" type="noConversion"/>
  <hyperlinks>
    <hyperlink ref="S6" r:id="rId1" xr:uid="{75E55D39-D6FF-4078-8776-430B1FA3B56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F582-12F9-4FAE-BD1D-DB64E7EC6B45}">
  <dimension ref="B3:G5"/>
  <sheetViews>
    <sheetView workbookViewId="0">
      <selection activeCell="O10" sqref="O10"/>
    </sheetView>
  </sheetViews>
  <sheetFormatPr defaultRowHeight="17.399999999999999" x14ac:dyDescent="0.4"/>
  <sheetData>
    <row r="3" spans="2:7" x14ac:dyDescent="0.4">
      <c r="C3" t="s">
        <v>158</v>
      </c>
      <c r="D3" t="s">
        <v>141</v>
      </c>
      <c r="F3" t="s">
        <v>31</v>
      </c>
    </row>
    <row r="4" spans="2:7" x14ac:dyDescent="0.4">
      <c r="B4" t="s">
        <v>19</v>
      </c>
      <c r="C4">
        <v>181.4</v>
      </c>
      <c r="D4">
        <v>169.8</v>
      </c>
      <c r="E4" s="61">
        <f>(D4-$C4)/$C4</f>
        <v>-6.3947078280044062E-2</v>
      </c>
      <c r="F4">
        <v>170.4</v>
      </c>
      <c r="G4" s="61">
        <f>(F4-$C4)/$C4</f>
        <v>-6.0639470782800436E-2</v>
      </c>
    </row>
    <row r="5" spans="2:7" x14ac:dyDescent="0.4">
      <c r="B5" t="s">
        <v>20</v>
      </c>
      <c r="C5">
        <v>26.4</v>
      </c>
      <c r="D5">
        <v>20.7</v>
      </c>
      <c r="E5" s="61">
        <f>(D5-$C5)/$C5</f>
        <v>-0.21590909090909088</v>
      </c>
      <c r="F5">
        <v>17</v>
      </c>
      <c r="G5" s="61">
        <f>(F5-$C5)/$C5</f>
        <v>-0.35606060606060602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7"/>
  <sheetViews>
    <sheetView zoomScale="85" zoomScaleNormal="85" workbookViewId="0">
      <pane xSplit="2" ySplit="1" topLeftCell="C2" activePane="bottomRight" state="frozen"/>
      <selection pane="topRight" activeCell="H1" sqref="H1"/>
      <selection pane="bottomLeft" activeCell="A2" sqref="A2"/>
      <selection pane="bottomRight" activeCell="E49" sqref="E49"/>
    </sheetView>
  </sheetViews>
  <sheetFormatPr defaultColWidth="9" defaultRowHeight="17.399999999999999" x14ac:dyDescent="0.4"/>
  <cols>
    <col min="1" max="1" width="18.59765625" style="22" customWidth="1"/>
    <col min="2" max="2" width="9" style="22"/>
    <col min="3" max="3" width="12.8984375" style="22" customWidth="1"/>
    <col min="4" max="4" width="8.69921875" style="22" bestFit="1" customWidth="1"/>
    <col min="5" max="16384" width="9" style="22"/>
  </cols>
  <sheetData>
    <row r="2" spans="1:13" ht="18" thickBot="1" x14ac:dyDescent="0.45">
      <c r="A2" s="21"/>
      <c r="B2" s="28"/>
      <c r="C2" s="67" t="s">
        <v>55</v>
      </c>
      <c r="D2" s="67"/>
      <c r="E2" s="67" t="s">
        <v>141</v>
      </c>
      <c r="F2" s="67"/>
      <c r="G2" s="67" t="s">
        <v>143</v>
      </c>
      <c r="H2" s="67"/>
      <c r="J2" s="67" t="s">
        <v>59</v>
      </c>
      <c r="K2" s="67"/>
      <c r="L2" s="67" t="s">
        <v>57</v>
      </c>
      <c r="M2" s="67"/>
    </row>
    <row r="3" spans="1:13" x14ac:dyDescent="0.4">
      <c r="A3" s="22" t="s">
        <v>51</v>
      </c>
      <c r="B3" s="23" t="s">
        <v>52</v>
      </c>
      <c r="C3" s="31" t="s">
        <v>148</v>
      </c>
      <c r="D3" s="32" t="s">
        <v>147</v>
      </c>
      <c r="E3" s="31" t="s">
        <v>151</v>
      </c>
      <c r="F3" s="32" t="s">
        <v>152</v>
      </c>
      <c r="G3" s="31" t="s">
        <v>149</v>
      </c>
      <c r="H3" s="32" t="s">
        <v>150</v>
      </c>
      <c r="J3" s="31" t="s">
        <v>53</v>
      </c>
      <c r="K3" s="32" t="s">
        <v>54</v>
      </c>
      <c r="L3" s="31" t="s">
        <v>53</v>
      </c>
      <c r="M3" s="32" t="s">
        <v>54</v>
      </c>
    </row>
    <row r="4" spans="1:13" x14ac:dyDescent="0.4">
      <c r="A4" s="25" t="s">
        <v>45</v>
      </c>
      <c r="B4" s="26" t="s">
        <v>131</v>
      </c>
      <c r="C4" s="30">
        <v>58.8</v>
      </c>
      <c r="D4" s="29">
        <v>19.399999999999999</v>
      </c>
      <c r="E4" s="22">
        <v>54.59</v>
      </c>
      <c r="F4" s="22">
        <v>20.37</v>
      </c>
      <c r="G4" s="22">
        <v>52.31</v>
      </c>
      <c r="H4" s="24">
        <v>13.94</v>
      </c>
      <c r="J4" s="22">
        <v>52.31</v>
      </c>
      <c r="K4" s="24">
        <v>13.94</v>
      </c>
      <c r="L4" s="22">
        <v>51.03</v>
      </c>
      <c r="M4" s="24">
        <v>13.56</v>
      </c>
    </row>
    <row r="5" spans="1:13" x14ac:dyDescent="0.4">
      <c r="A5" s="25" t="s">
        <v>45</v>
      </c>
      <c r="B5" s="26" t="s">
        <v>132</v>
      </c>
      <c r="C5" s="30">
        <v>58.8</v>
      </c>
      <c r="D5" s="29">
        <v>18.3</v>
      </c>
      <c r="E5" s="22">
        <v>54.59</v>
      </c>
      <c r="F5" s="22">
        <v>18.55</v>
      </c>
      <c r="G5" s="22">
        <v>52.26</v>
      </c>
      <c r="H5" s="24">
        <v>13.22</v>
      </c>
      <c r="J5" s="22">
        <v>52.26</v>
      </c>
      <c r="K5" s="24">
        <v>13.22</v>
      </c>
      <c r="L5" s="22">
        <v>50.87</v>
      </c>
      <c r="M5" s="24">
        <v>12.44</v>
      </c>
    </row>
    <row r="6" spans="1:13" x14ac:dyDescent="0.4">
      <c r="A6" s="25" t="s">
        <v>45</v>
      </c>
      <c r="B6" s="26" t="s">
        <v>133</v>
      </c>
      <c r="C6" s="30">
        <v>58.8</v>
      </c>
      <c r="D6" s="29">
        <v>15.2</v>
      </c>
      <c r="E6" s="22">
        <v>54.59</v>
      </c>
      <c r="F6" s="22">
        <v>15.64</v>
      </c>
      <c r="G6" s="22">
        <v>52.49</v>
      </c>
      <c r="H6" s="24">
        <v>10.92</v>
      </c>
      <c r="J6" s="22">
        <v>52.49</v>
      </c>
      <c r="K6" s="24">
        <v>10.92</v>
      </c>
      <c r="L6" s="22">
        <v>50.65</v>
      </c>
      <c r="M6" s="24">
        <v>10.58</v>
      </c>
    </row>
    <row r="7" spans="1:13" x14ac:dyDescent="0.4">
      <c r="A7" s="25" t="s">
        <v>45</v>
      </c>
      <c r="B7" s="26" t="s">
        <v>134</v>
      </c>
      <c r="C7" s="30">
        <v>58.8</v>
      </c>
      <c r="D7" s="29">
        <v>11.6</v>
      </c>
      <c r="E7" s="22">
        <v>54.59</v>
      </c>
      <c r="F7" s="24">
        <v>11.84</v>
      </c>
      <c r="G7" s="22">
        <v>52.23</v>
      </c>
      <c r="H7" s="22">
        <v>8.0299999999999994</v>
      </c>
      <c r="J7" s="22">
        <v>52.23</v>
      </c>
      <c r="K7" s="22">
        <v>8.0299999999999994</v>
      </c>
      <c r="L7" s="22">
        <v>50.74</v>
      </c>
      <c r="M7" s="22">
        <v>7.69</v>
      </c>
    </row>
    <row r="8" spans="1:13" x14ac:dyDescent="0.4">
      <c r="A8" s="25" t="s">
        <v>45</v>
      </c>
      <c r="B8" s="26" t="s">
        <v>135</v>
      </c>
      <c r="C8" s="30">
        <v>58.8</v>
      </c>
      <c r="D8" s="29">
        <v>7.8</v>
      </c>
      <c r="E8" s="22">
        <v>54.59</v>
      </c>
      <c r="F8" s="24">
        <v>7.91</v>
      </c>
      <c r="G8" s="24">
        <v>52.41</v>
      </c>
      <c r="H8" s="24">
        <v>5.39</v>
      </c>
      <c r="J8" s="24">
        <v>52.41</v>
      </c>
      <c r="K8" s="24">
        <v>5.39</v>
      </c>
      <c r="L8" s="24">
        <v>51.02</v>
      </c>
      <c r="M8" s="24">
        <v>5.14</v>
      </c>
    </row>
    <row r="9" spans="1:13" x14ac:dyDescent="0.4">
      <c r="A9" s="25" t="s">
        <v>45</v>
      </c>
      <c r="B9" s="26" t="s">
        <v>136</v>
      </c>
      <c r="C9" s="30">
        <v>58.8</v>
      </c>
      <c r="D9" s="29">
        <v>4.7</v>
      </c>
      <c r="E9" s="22">
        <v>54.59</v>
      </c>
      <c r="F9" s="24">
        <v>4.62</v>
      </c>
      <c r="G9" s="24">
        <v>52.38</v>
      </c>
      <c r="H9" s="24">
        <v>3.15</v>
      </c>
      <c r="J9" s="24">
        <v>52.38</v>
      </c>
      <c r="K9" s="24">
        <v>3.15</v>
      </c>
      <c r="L9" s="24">
        <v>50.92</v>
      </c>
      <c r="M9" s="24">
        <v>2.94</v>
      </c>
    </row>
    <row r="10" spans="1:13" x14ac:dyDescent="0.4">
      <c r="A10" s="25" t="s">
        <v>45</v>
      </c>
      <c r="B10" s="26" t="s">
        <v>137</v>
      </c>
      <c r="C10" s="30">
        <v>58.8</v>
      </c>
      <c r="D10" s="29">
        <v>2.4</v>
      </c>
      <c r="E10" s="22">
        <v>54.59</v>
      </c>
      <c r="F10" s="24">
        <v>2.23</v>
      </c>
      <c r="G10" s="24">
        <v>52.22</v>
      </c>
      <c r="H10" s="24">
        <v>1.51</v>
      </c>
      <c r="J10" s="24">
        <v>52.22</v>
      </c>
      <c r="K10" s="24">
        <v>1.51</v>
      </c>
      <c r="L10" s="24">
        <v>50.99</v>
      </c>
      <c r="M10" s="24">
        <v>1.43</v>
      </c>
    </row>
    <row r="11" spans="1:13" x14ac:dyDescent="0.4">
      <c r="A11" s="25" t="s">
        <v>45</v>
      </c>
      <c r="B11" s="26" t="s">
        <v>138</v>
      </c>
      <c r="C11" s="30">
        <v>58.8</v>
      </c>
      <c r="D11" s="29">
        <v>1.2</v>
      </c>
      <c r="E11" s="22">
        <v>54.59</v>
      </c>
      <c r="F11" s="24">
        <v>0.92</v>
      </c>
      <c r="G11" s="24">
        <v>52.49</v>
      </c>
      <c r="H11" s="24">
        <v>0.6</v>
      </c>
      <c r="J11" s="24">
        <v>52.49</v>
      </c>
      <c r="K11" s="24">
        <v>0.6</v>
      </c>
      <c r="L11" s="24">
        <v>50.87</v>
      </c>
      <c r="M11" s="24">
        <v>0.6</v>
      </c>
    </row>
    <row r="12" spans="1:13" x14ac:dyDescent="0.4">
      <c r="A12" s="25" t="s">
        <v>45</v>
      </c>
      <c r="B12" s="26" t="s">
        <v>139</v>
      </c>
      <c r="C12" s="30">
        <v>58.8</v>
      </c>
      <c r="D12" s="29">
        <v>0.4</v>
      </c>
      <c r="E12" s="22">
        <v>54.59</v>
      </c>
      <c r="F12" s="24">
        <v>0.17</v>
      </c>
      <c r="G12" s="24">
        <v>52.19</v>
      </c>
      <c r="H12" s="24">
        <v>0.25</v>
      </c>
      <c r="J12" s="24">
        <v>52.19</v>
      </c>
      <c r="K12" s="24">
        <v>0.25</v>
      </c>
      <c r="L12" s="24">
        <v>50.69</v>
      </c>
      <c r="M12" s="24">
        <v>0.25</v>
      </c>
    </row>
    <row r="13" spans="1:13" x14ac:dyDescent="0.4">
      <c r="A13" s="25" t="s">
        <v>45</v>
      </c>
      <c r="B13" s="26" t="s">
        <v>140</v>
      </c>
      <c r="C13" s="30">
        <v>58.8</v>
      </c>
      <c r="D13" s="29">
        <v>0.1</v>
      </c>
      <c r="E13" s="22">
        <v>54.59</v>
      </c>
      <c r="F13" s="24">
        <v>0</v>
      </c>
      <c r="G13" s="24">
        <v>52.39</v>
      </c>
      <c r="H13" s="24">
        <v>0.25</v>
      </c>
      <c r="J13" s="24">
        <v>52.39</v>
      </c>
      <c r="K13" s="24">
        <v>0.25</v>
      </c>
      <c r="L13" s="24">
        <v>50.47</v>
      </c>
      <c r="M13" s="24">
        <v>0.25</v>
      </c>
    </row>
    <row r="14" spans="1:13" x14ac:dyDescent="0.4">
      <c r="C14" s="27"/>
    </row>
    <row r="17" spans="5:5" x14ac:dyDescent="0.4">
      <c r="E17" s="22" t="s">
        <v>56</v>
      </c>
    </row>
  </sheetData>
  <mergeCells count="5">
    <mergeCell ref="E2:F2"/>
    <mergeCell ref="G2:H2"/>
    <mergeCell ref="C2:D2"/>
    <mergeCell ref="J2:K2"/>
    <mergeCell ref="L2:M2"/>
  </mergeCells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topLeftCell="E1" zoomScale="115" zoomScaleNormal="115" workbookViewId="0">
      <selection activeCell="B1" sqref="B1:M1"/>
    </sheetView>
  </sheetViews>
  <sheetFormatPr defaultRowHeight="17.399999999999999" x14ac:dyDescent="0.4"/>
  <cols>
    <col min="1" max="1" width="11" bestFit="1" customWidth="1"/>
    <col min="2" max="11" width="11.59765625" bestFit="1" customWidth="1"/>
    <col min="12" max="13" width="12.69921875" bestFit="1" customWidth="1"/>
  </cols>
  <sheetData>
    <row r="1" spans="1:13" ht="34.799999999999997" x14ac:dyDescent="0.4">
      <c r="B1" s="48" t="s">
        <v>163</v>
      </c>
      <c r="C1" s="48" t="s">
        <v>164</v>
      </c>
      <c r="D1" s="48" t="s">
        <v>165</v>
      </c>
      <c r="E1" s="48" t="s">
        <v>166</v>
      </c>
      <c r="F1" s="48" t="s">
        <v>92</v>
      </c>
      <c r="G1" s="48" t="s">
        <v>167</v>
      </c>
      <c r="H1" s="48" t="s">
        <v>168</v>
      </c>
      <c r="I1" s="48" t="s">
        <v>95</v>
      </c>
      <c r="J1" s="48" t="s">
        <v>169</v>
      </c>
      <c r="K1" s="48" t="s">
        <v>170</v>
      </c>
      <c r="L1" s="48" t="s">
        <v>98</v>
      </c>
      <c r="M1" s="48" t="s">
        <v>99</v>
      </c>
    </row>
    <row r="2" spans="1:13" x14ac:dyDescent="0.4">
      <c r="A2" s="45" t="s">
        <v>141</v>
      </c>
      <c r="B2">
        <v>397.47483599999998</v>
      </c>
      <c r="C2">
        <v>390.44517300000001</v>
      </c>
      <c r="D2">
        <v>394.07504599999999</v>
      </c>
      <c r="E2">
        <v>726.33549800000003</v>
      </c>
      <c r="F2">
        <v>695.41310299999998</v>
      </c>
      <c r="G2">
        <v>621.19573000000003</v>
      </c>
      <c r="H2">
        <v>390.05424599999998</v>
      </c>
      <c r="I2">
        <v>372.64782300000002</v>
      </c>
      <c r="J2">
        <v>392.538456</v>
      </c>
      <c r="K2">
        <v>708.11813400000005</v>
      </c>
      <c r="L2">
        <v>486.36354799999998</v>
      </c>
      <c r="M2">
        <v>522.13234699999998</v>
      </c>
    </row>
    <row r="3" spans="1:13" x14ac:dyDescent="0.4">
      <c r="A3" t="s">
        <v>142</v>
      </c>
      <c r="B3">
        <v>78.462999999999994</v>
      </c>
      <c r="C3">
        <v>81.444996000000003</v>
      </c>
      <c r="D3">
        <v>85.511577000000003</v>
      </c>
      <c r="E3">
        <v>186.17354499999999</v>
      </c>
      <c r="F3">
        <v>159.563131</v>
      </c>
      <c r="G3">
        <v>154.3218</v>
      </c>
      <c r="H3">
        <v>82.155000000000001</v>
      </c>
      <c r="I3">
        <v>77.765511000000004</v>
      </c>
      <c r="J3">
        <v>93.589000999999996</v>
      </c>
      <c r="K3">
        <v>231.30753200000001</v>
      </c>
      <c r="L3">
        <v>135.230996</v>
      </c>
      <c r="M3">
        <v>144.118056</v>
      </c>
    </row>
    <row r="4" spans="1:13" x14ac:dyDescent="0.4">
      <c r="A4" t="s">
        <v>143</v>
      </c>
      <c r="B4">
        <v>235.02652699999999</v>
      </c>
      <c r="C4">
        <v>230.797279</v>
      </c>
      <c r="D4">
        <v>294.80828000000002</v>
      </c>
      <c r="E4">
        <v>288.65893299999999</v>
      </c>
      <c r="F4">
        <v>256.95104500000002</v>
      </c>
      <c r="G4">
        <v>245.74983399999999</v>
      </c>
      <c r="H4">
        <v>229.26749000000001</v>
      </c>
      <c r="I4">
        <v>227.37109799999999</v>
      </c>
      <c r="J4">
        <v>234.18002100000001</v>
      </c>
      <c r="K4">
        <v>327.41771799999998</v>
      </c>
      <c r="L4">
        <v>264.48448300000001</v>
      </c>
      <c r="M4">
        <v>303.27925099999999</v>
      </c>
    </row>
    <row r="5" spans="1:13" x14ac:dyDescent="0.4">
      <c r="A5" t="s">
        <v>144</v>
      </c>
      <c r="B5">
        <v>47.207138</v>
      </c>
      <c r="C5">
        <v>45.992707000000003</v>
      </c>
      <c r="D5">
        <v>65.453965999999994</v>
      </c>
      <c r="E5">
        <v>65.507868000000002</v>
      </c>
      <c r="F5">
        <v>54.412488000000003</v>
      </c>
      <c r="G5">
        <v>49.344835000000003</v>
      </c>
      <c r="H5">
        <v>45.118394000000002</v>
      </c>
      <c r="I5">
        <v>44.762058000000003</v>
      </c>
      <c r="J5">
        <v>46.631194999999998</v>
      </c>
      <c r="K5">
        <v>75.651523999999995</v>
      </c>
      <c r="L5">
        <v>55.733877</v>
      </c>
      <c r="M5">
        <v>67.061312999999998</v>
      </c>
    </row>
    <row r="6" spans="1:13" x14ac:dyDescent="0.4">
      <c r="A6" t="s">
        <v>145</v>
      </c>
      <c r="B6">
        <v>19.735993000000001</v>
      </c>
      <c r="C6">
        <v>19.526415</v>
      </c>
      <c r="D6">
        <v>26.100653000000001</v>
      </c>
      <c r="E6">
        <v>25.044993000000002</v>
      </c>
      <c r="F6">
        <v>21.864273000000001</v>
      </c>
      <c r="G6">
        <v>20.539121999999999</v>
      </c>
      <c r="H6">
        <v>19.012808</v>
      </c>
      <c r="I6">
        <v>18.830888999999999</v>
      </c>
      <c r="J6">
        <v>19.637509999999999</v>
      </c>
      <c r="K6">
        <v>28.581313000000002</v>
      </c>
      <c r="L6">
        <v>22.172401000000001</v>
      </c>
      <c r="M6">
        <v>26.024286</v>
      </c>
    </row>
    <row r="7" spans="1:13" x14ac:dyDescent="0.4">
      <c r="A7" t="s">
        <v>146</v>
      </c>
      <c r="B7" s="1">
        <v>10.012051</v>
      </c>
      <c r="C7" s="1">
        <v>10.522000999999999</v>
      </c>
      <c r="D7" s="1">
        <v>12.404813000000001</v>
      </c>
      <c r="E7" s="1">
        <v>12.422428</v>
      </c>
      <c r="F7" s="1">
        <v>11.208766000000001</v>
      </c>
      <c r="G7" s="1">
        <v>10.700714</v>
      </c>
      <c r="H7" s="1">
        <v>9.8182170000000006</v>
      </c>
      <c r="I7" s="1">
        <v>9.7393470000000004</v>
      </c>
      <c r="J7" s="1">
        <v>10.012543000000001</v>
      </c>
      <c r="K7">
        <v>14.289018</v>
      </c>
      <c r="L7">
        <v>12.486274</v>
      </c>
      <c r="M7">
        <v>12.846999</v>
      </c>
    </row>
    <row r="10" spans="1:13" ht="18" thickBot="1" x14ac:dyDescent="0.45">
      <c r="A10" t="s">
        <v>74</v>
      </c>
    </row>
    <row r="11" spans="1:13" ht="26.4" x14ac:dyDescent="0.4">
      <c r="A11" s="68" t="s">
        <v>7</v>
      </c>
      <c r="B11" s="3" t="s">
        <v>8</v>
      </c>
      <c r="C11" s="3" t="s">
        <v>10</v>
      </c>
    </row>
    <row r="12" spans="1:13" ht="18" thickBot="1" x14ac:dyDescent="0.45">
      <c r="A12" s="69"/>
      <c r="B12" s="2" t="s">
        <v>9</v>
      </c>
      <c r="C12" s="2" t="s">
        <v>11</v>
      </c>
    </row>
    <row r="13" spans="1:13" ht="18" thickBot="1" x14ac:dyDescent="0.45">
      <c r="A13" s="33" t="s">
        <v>72</v>
      </c>
      <c r="B13" s="2" t="s">
        <v>12</v>
      </c>
      <c r="C13" s="43" t="s">
        <v>60</v>
      </c>
      <c r="D13" t="s">
        <v>129</v>
      </c>
    </row>
    <row r="14" spans="1:13" ht="27" thickBot="1" x14ac:dyDescent="0.45">
      <c r="A14" s="50" t="s">
        <v>61</v>
      </c>
      <c r="B14" s="51" t="s">
        <v>62</v>
      </c>
      <c r="C14" s="52" t="s">
        <v>63</v>
      </c>
    </row>
    <row r="15" spans="1:13" ht="27" thickBot="1" x14ac:dyDescent="0.45">
      <c r="A15" s="33" t="s">
        <v>64</v>
      </c>
      <c r="B15" s="2" t="s">
        <v>65</v>
      </c>
      <c r="C15" s="2" t="s">
        <v>66</v>
      </c>
      <c r="D15" s="57" t="s">
        <v>130</v>
      </c>
    </row>
    <row r="17" spans="1:13" ht="18" thickBot="1" x14ac:dyDescent="0.45">
      <c r="A17" t="s">
        <v>75</v>
      </c>
    </row>
    <row r="18" spans="1:13" x14ac:dyDescent="0.4">
      <c r="A18" s="68" t="s">
        <v>7</v>
      </c>
      <c r="B18" s="3" t="s">
        <v>13</v>
      </c>
      <c r="C18" s="68" t="s">
        <v>15</v>
      </c>
      <c r="D18" t="s">
        <v>124</v>
      </c>
    </row>
    <row r="19" spans="1:13" ht="18" thickBot="1" x14ac:dyDescent="0.45">
      <c r="A19" s="69"/>
      <c r="B19" s="2" t="s">
        <v>14</v>
      </c>
      <c r="C19" s="69"/>
      <c r="D19" s="18" t="s">
        <v>123</v>
      </c>
    </row>
    <row r="20" spans="1:13" ht="18" thickBot="1" x14ac:dyDescent="0.45">
      <c r="A20" s="5" t="s">
        <v>67</v>
      </c>
      <c r="B20" s="2" t="s">
        <v>68</v>
      </c>
      <c r="C20" s="2">
        <v>768</v>
      </c>
      <c r="D20" t="s">
        <v>128</v>
      </c>
    </row>
    <row r="21" spans="1:13" ht="52.8" thickBot="1" x14ac:dyDescent="0.45">
      <c r="A21" s="33" t="s">
        <v>16</v>
      </c>
      <c r="B21" s="2" t="s">
        <v>69</v>
      </c>
      <c r="C21" s="4">
        <v>1920</v>
      </c>
      <c r="D21" s="56" t="s">
        <v>127</v>
      </c>
    </row>
    <row r="22" spans="1:13" ht="52.8" thickBot="1" x14ac:dyDescent="0.45">
      <c r="A22" s="33" t="s">
        <v>70</v>
      </c>
      <c r="B22" s="2" t="s">
        <v>71</v>
      </c>
      <c r="C22" s="4">
        <v>8704</v>
      </c>
      <c r="D22" s="56" t="s">
        <v>126</v>
      </c>
    </row>
    <row r="23" spans="1:13" ht="58.2" thickBot="1" x14ac:dyDescent="0.45">
      <c r="A23" s="33" t="s">
        <v>17</v>
      </c>
      <c r="B23" s="2" t="s">
        <v>18</v>
      </c>
      <c r="C23" s="4">
        <v>16384</v>
      </c>
      <c r="D23" s="56" t="s">
        <v>125</v>
      </c>
    </row>
    <row r="29" spans="1:13" x14ac:dyDescent="0.4">
      <c r="A29" s="49" t="s">
        <v>73</v>
      </c>
      <c r="B29" s="49">
        <v>87.884372999999997</v>
      </c>
      <c r="C29" s="49">
        <v>91.324453000000005</v>
      </c>
      <c r="D29" s="49">
        <v>96.746105999999997</v>
      </c>
      <c r="E29" s="49">
        <v>185.39295899999999</v>
      </c>
      <c r="F29" s="49">
        <v>185.65374499999999</v>
      </c>
      <c r="G29" s="49">
        <v>172.71875600000001</v>
      </c>
      <c r="H29" s="49">
        <v>93.143704999999997</v>
      </c>
      <c r="I29" s="49">
        <v>88.837778999999998</v>
      </c>
      <c r="J29" s="49">
        <v>95.034284</v>
      </c>
      <c r="K29" s="49">
        <v>182.50201799999999</v>
      </c>
      <c r="L29" s="49">
        <v>126.26885900000001</v>
      </c>
      <c r="M29" s="49">
        <v>135.31586100000001</v>
      </c>
    </row>
    <row r="36" spans="1:15" x14ac:dyDescent="0.4">
      <c r="N36" t="s">
        <v>161</v>
      </c>
      <c r="O36" t="s">
        <v>162</v>
      </c>
    </row>
    <row r="37" spans="1:15" x14ac:dyDescent="0.4">
      <c r="A37" t="s">
        <v>159</v>
      </c>
      <c r="B37">
        <f>B2/B7</f>
        <v>39.69964156195369</v>
      </c>
      <c r="C37">
        <f t="shared" ref="C37:M37" si="0">C2/C7</f>
        <v>37.107501985601409</v>
      </c>
      <c r="D37">
        <f t="shared" si="0"/>
        <v>31.767915082637678</v>
      </c>
      <c r="E37">
        <f t="shared" si="0"/>
        <v>58.469688695317856</v>
      </c>
      <c r="F37" s="8">
        <f t="shared" si="0"/>
        <v>62.041896761873694</v>
      </c>
      <c r="G37">
        <f t="shared" si="0"/>
        <v>58.051801963868961</v>
      </c>
      <c r="H37">
        <f t="shared" si="0"/>
        <v>39.727604920526808</v>
      </c>
      <c r="I37">
        <f t="shared" si="0"/>
        <v>38.262095292425663</v>
      </c>
      <c r="J37">
        <f t="shared" si="0"/>
        <v>39.204671180937744</v>
      </c>
      <c r="K37">
        <f t="shared" si="0"/>
        <v>49.556808872380174</v>
      </c>
      <c r="L37">
        <f t="shared" si="0"/>
        <v>38.951856094139849</v>
      </c>
      <c r="M37">
        <f t="shared" si="0"/>
        <v>40.642359122157629</v>
      </c>
      <c r="N37" s="21">
        <f>MAX(B37:M37)</f>
        <v>62.041896761873694</v>
      </c>
      <c r="O37" s="21">
        <f>AVERAGE(B37:N37)</f>
        <v>45.809672176591903</v>
      </c>
    </row>
    <row r="38" spans="1:15" x14ac:dyDescent="0.4">
      <c r="A38" t="s">
        <v>160</v>
      </c>
      <c r="B38">
        <f>B3/B7</f>
        <v>7.8368558050693107</v>
      </c>
      <c r="C38">
        <f t="shared" ref="C38:M38" si="1">C3/C7</f>
        <v>7.7404474681194202</v>
      </c>
      <c r="D38">
        <f t="shared" si="1"/>
        <v>6.893419272019659</v>
      </c>
      <c r="E38">
        <f t="shared" si="1"/>
        <v>14.986888634009389</v>
      </c>
      <c r="F38">
        <f t="shared" si="1"/>
        <v>14.235566252342139</v>
      </c>
      <c r="G38">
        <f t="shared" si="1"/>
        <v>14.421635789910841</v>
      </c>
      <c r="H38">
        <f t="shared" si="1"/>
        <v>8.3676089049569793</v>
      </c>
      <c r="I38">
        <f t="shared" si="1"/>
        <v>7.9846740238334251</v>
      </c>
      <c r="J38">
        <f t="shared" si="1"/>
        <v>9.347175937221941</v>
      </c>
      <c r="K38" s="8">
        <f t="shared" si="1"/>
        <v>16.187783653152373</v>
      </c>
      <c r="L38">
        <f t="shared" si="1"/>
        <v>10.830372295209925</v>
      </c>
      <c r="M38">
        <f t="shared" si="1"/>
        <v>11.218032787268061</v>
      </c>
      <c r="N38" s="21">
        <f>MAX(B38:M38)</f>
        <v>16.187783653152373</v>
      </c>
      <c r="O38" s="21">
        <f>AVERAGE(B38:N38)</f>
        <v>11.249095728943523</v>
      </c>
    </row>
  </sheetData>
  <mergeCells count="3">
    <mergeCell ref="A11:A12"/>
    <mergeCell ref="A18:A19"/>
    <mergeCell ref="C18:C19"/>
  </mergeCells>
  <phoneticPr fontId="1" type="noConversion"/>
  <hyperlinks>
    <hyperlink ref="D19" r:id="rId1" xr:uid="{CBF27CF5-B896-4FB9-BEF5-F2CE101E2040}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형상별Mtotal</vt:lpstr>
      <vt:lpstr>B_2x</vt:lpstr>
      <vt:lpstr>임계각별Mtotal</vt:lpstr>
      <vt:lpstr>HW별속도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InHwan.Sul</dc:creator>
  <cp:lastModifiedBy>user</cp:lastModifiedBy>
  <cp:lastPrinted>2024-07-09T07:31:55Z</cp:lastPrinted>
  <dcterms:created xsi:type="dcterms:W3CDTF">2024-05-31T09:25:35Z</dcterms:created>
  <dcterms:modified xsi:type="dcterms:W3CDTF">2024-07-11T09:05:53Z</dcterms:modified>
</cp:coreProperties>
</file>