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state="hidden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Constantes!$A$1:$C$52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Modulos!$A$1:$D$26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Configs!$A$2:$A$2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Configs!#REF!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7" i="4" l="1"/>
  <c r="M157" i="4"/>
  <c r="L157" i="4"/>
  <c r="K157" i="4"/>
  <c r="J157" i="4"/>
  <c r="P156" i="4"/>
  <c r="M156" i="4"/>
  <c r="L156" i="4"/>
  <c r="K156" i="4"/>
  <c r="J156" i="4"/>
  <c r="P155" i="4"/>
  <c r="M155" i="4"/>
  <c r="L155" i="4"/>
  <c r="K155" i="4"/>
  <c r="J155" i="4"/>
  <c r="P154" i="4"/>
  <c r="M154" i="4"/>
  <c r="L154" i="4"/>
  <c r="K154" i="4"/>
  <c r="J154" i="4"/>
  <c r="P153" i="4"/>
  <c r="M153" i="4"/>
  <c r="L153" i="4"/>
  <c r="K153" i="4"/>
  <c r="J153" i="4"/>
  <c r="P152" i="4"/>
  <c r="M152" i="4"/>
  <c r="L152" i="4"/>
  <c r="K152" i="4"/>
  <c r="J152" i="4"/>
  <c r="P151" i="4"/>
  <c r="M151" i="4"/>
  <c r="L151" i="4"/>
  <c r="K151" i="4"/>
  <c r="J151" i="4"/>
  <c r="P150" i="4"/>
  <c r="M150" i="4"/>
  <c r="L150" i="4"/>
  <c r="K150" i="4"/>
  <c r="J150" i="4"/>
  <c r="P149" i="4"/>
  <c r="M149" i="4"/>
  <c r="L149" i="4"/>
  <c r="K149" i="4"/>
  <c r="J149" i="4"/>
  <c r="P148" i="4"/>
  <c r="M148" i="4"/>
  <c r="L148" i="4"/>
  <c r="K148" i="4"/>
  <c r="J148" i="4"/>
  <c r="P147" i="4"/>
  <c r="M147" i="4"/>
  <c r="L147" i="4"/>
  <c r="K147" i="4"/>
  <c r="J147" i="4"/>
  <c r="P146" i="4"/>
  <c r="M146" i="4"/>
  <c r="L146" i="4"/>
  <c r="K146" i="4"/>
  <c r="J146" i="4"/>
  <c r="P125" i="4" l="1"/>
  <c r="M125" i="4"/>
  <c r="L125" i="4"/>
  <c r="K125" i="4"/>
  <c r="J125" i="4"/>
  <c r="P124" i="4"/>
  <c r="M124" i="4"/>
  <c r="L124" i="4"/>
  <c r="K124" i="4"/>
  <c r="J124" i="4"/>
  <c r="P123" i="4"/>
  <c r="M123" i="4"/>
  <c r="L123" i="4"/>
  <c r="K123" i="4"/>
  <c r="J123" i="4"/>
  <c r="P122" i="4"/>
  <c r="M122" i="4"/>
  <c r="L122" i="4"/>
  <c r="K122" i="4"/>
  <c r="J122" i="4"/>
  <c r="P121" i="4"/>
  <c r="M121" i="4"/>
  <c r="L121" i="4"/>
  <c r="K121" i="4"/>
  <c r="J121" i="4"/>
  <c r="P120" i="4"/>
  <c r="M120" i="4"/>
  <c r="L120" i="4"/>
  <c r="K120" i="4"/>
  <c r="J120" i="4"/>
  <c r="P119" i="4"/>
  <c r="M119" i="4"/>
  <c r="L119" i="4"/>
  <c r="K119" i="4"/>
  <c r="J119" i="4"/>
  <c r="P118" i="4"/>
  <c r="M118" i="4"/>
  <c r="L118" i="4"/>
  <c r="K118" i="4"/>
  <c r="J118" i="4"/>
  <c r="P117" i="4"/>
  <c r="M117" i="4"/>
  <c r="L117" i="4"/>
  <c r="K117" i="4"/>
  <c r="J117" i="4"/>
  <c r="P116" i="4"/>
  <c r="M116" i="4"/>
  <c r="L116" i="4"/>
  <c r="K116" i="4"/>
  <c r="J116" i="4"/>
  <c r="C156" i="11"/>
  <c r="E156" i="11" s="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6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4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H87" i="11" s="1"/>
  <c r="B50" i="32" s="1"/>
  <c r="C43" i="36" s="1"/>
  <c r="G83" i="11"/>
  <c r="G79" i="11"/>
  <c r="G75" i="11"/>
  <c r="G71" i="11"/>
  <c r="G81" i="11"/>
  <c r="G86" i="11"/>
  <c r="H86" i="11" s="1"/>
  <c r="B49" i="32" s="1"/>
  <c r="C42" i="36" s="1"/>
  <c r="G82" i="11"/>
  <c r="H82" i="11" s="1"/>
  <c r="G78" i="11"/>
  <c r="G74" i="11"/>
  <c r="G85" i="11"/>
  <c r="H85" i="11" s="1"/>
  <c r="B48" i="32" s="1"/>
  <c r="C41" i="36" s="1"/>
  <c r="G77" i="11"/>
  <c r="G88" i="11"/>
  <c r="H88" i="11" s="1"/>
  <c r="B51" i="32" s="1"/>
  <c r="C44" i="36" s="1"/>
  <c r="G73" i="11"/>
  <c r="G84" i="11"/>
  <c r="H84" i="11" s="1"/>
  <c r="B47" i="32" s="1"/>
  <c r="C4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C39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5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H132" i="11" s="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H32" i="11" s="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H140" i="11" s="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H58" i="11" s="1"/>
  <c r="B90" i="32" s="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H211" i="11" s="1"/>
  <c r="G207" i="11"/>
  <c r="G203" i="11"/>
  <c r="H28" i="11"/>
  <c r="D176" i="11"/>
  <c r="D125" i="11"/>
  <c r="D131" i="11"/>
  <c r="D124" i="11"/>
  <c r="F124" i="11" s="1"/>
  <c r="B12" i="15"/>
  <c r="B41" i="32"/>
  <c r="B77" i="32"/>
  <c r="B36" i="32"/>
  <c r="H148" i="11"/>
  <c r="H152" i="11"/>
  <c r="H102" i="11"/>
  <c r="B40" i="32"/>
  <c r="D123" i="11"/>
  <c r="F123" i="11" s="1"/>
  <c r="H155" i="11"/>
  <c r="H175" i="11"/>
  <c r="H170" i="11"/>
  <c r="H165" i="11"/>
  <c r="B61" i="32" s="1"/>
  <c r="C22" i="36" s="1"/>
  <c r="H130" i="11"/>
  <c r="H129" i="11"/>
  <c r="H46" i="11"/>
  <c r="H136" i="11"/>
  <c r="H207" i="11"/>
  <c r="D126" i="11"/>
  <c r="D132" i="11"/>
  <c r="F132" i="11" s="1"/>
  <c r="E69" i="11"/>
  <c r="H69" i="11"/>
  <c r="E54" i="11"/>
  <c r="H54" i="11"/>
  <c r="B86" i="32" s="1"/>
  <c r="E58" i="1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2" i="36" s="1"/>
  <c r="E41" i="11"/>
  <c r="H41" i="11"/>
  <c r="B14" i="32" s="1"/>
  <c r="C11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6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1" i="36" s="1"/>
  <c r="E40" i="11"/>
  <c r="H40" i="11"/>
  <c r="B13" i="32" s="1"/>
  <c r="C10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48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1" i="36" s="1"/>
  <c r="E163" i="11"/>
  <c r="H163" i="11"/>
  <c r="E151" i="11"/>
  <c r="H151" i="11"/>
  <c r="E89" i="11"/>
  <c r="H89" i="11"/>
  <c r="B25" i="32" s="1"/>
  <c r="C34" i="36" s="1"/>
  <c r="E93" i="11"/>
  <c r="H93" i="11"/>
  <c r="B29" i="32" s="1"/>
  <c r="C38" i="36" s="1"/>
  <c r="E97" i="11"/>
  <c r="H97" i="11"/>
  <c r="E101" i="11"/>
  <c r="H101" i="11"/>
  <c r="B30" i="32" s="1"/>
  <c r="C14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49" i="36" s="1"/>
  <c r="E38" i="11"/>
  <c r="H38" i="11"/>
  <c r="B11" i="32" s="1"/>
  <c r="C8" i="36" s="1"/>
  <c r="E42" i="11"/>
  <c r="H42" i="11"/>
  <c r="B55" i="32" s="1"/>
  <c r="C18" i="36" s="1"/>
  <c r="E145" i="11"/>
  <c r="H145" i="11"/>
  <c r="E167" i="11"/>
  <c r="H167" i="11"/>
  <c r="B59" i="32" s="1"/>
  <c r="C20" i="36" s="1"/>
  <c r="E200" i="11"/>
  <c r="H200" i="11"/>
  <c r="B15" i="32" s="1"/>
  <c r="C45" i="36" s="1"/>
  <c r="E204" i="11"/>
  <c r="H204" i="11"/>
  <c r="E215" i="11"/>
  <c r="H215" i="11"/>
  <c r="B20" i="32" s="1"/>
  <c r="C12" i="36" s="1"/>
  <c r="E166" i="11"/>
  <c r="H166" i="11"/>
  <c r="B62" i="32" s="1"/>
  <c r="C23" i="36" s="1"/>
  <c r="E161" i="11"/>
  <c r="H161" i="11"/>
  <c r="B24" i="32" s="1"/>
  <c r="C33" i="36" s="1"/>
  <c r="E149" i="11"/>
  <c r="H149" i="11"/>
  <c r="E153" i="11"/>
  <c r="H153" i="11"/>
  <c r="E146" i="11"/>
  <c r="H146" i="11"/>
  <c r="B101" i="32" s="1"/>
  <c r="E91" i="11"/>
  <c r="H91" i="11"/>
  <c r="B27" i="32" s="1"/>
  <c r="C37" i="36" s="1"/>
  <c r="E95" i="11"/>
  <c r="H95" i="11"/>
  <c r="E99" i="11"/>
  <c r="H99" i="11"/>
  <c r="E103" i="11"/>
  <c r="H103" i="11"/>
  <c r="B31" i="32" s="1"/>
  <c r="C15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2" i="36" s="1"/>
  <c r="E157" i="11"/>
  <c r="H157" i="11"/>
  <c r="B63" i="32" s="1"/>
  <c r="C24" i="36" s="1"/>
  <c r="E90" i="11"/>
  <c r="H90" i="11"/>
  <c r="B26" i="32" s="1"/>
  <c r="C36" i="36" s="1"/>
  <c r="E98" i="11"/>
  <c r="H98" i="11"/>
  <c r="B66" i="32" s="1"/>
  <c r="C26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0" i="36" s="1"/>
  <c r="E39" i="11"/>
  <c r="H39" i="11"/>
  <c r="B12" i="32" s="1"/>
  <c r="C9" i="36" s="1"/>
  <c r="E142" i="11"/>
  <c r="H142" i="11"/>
  <c r="B57" i="32" s="1"/>
  <c r="C19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1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47" i="36" s="1"/>
  <c r="E51" i="11"/>
  <c r="E208" i="11"/>
  <c r="H208" i="11"/>
  <c r="E212" i="11"/>
  <c r="H212" i="11"/>
  <c r="E216" i="11"/>
  <c r="H216" i="11"/>
  <c r="E158" i="11"/>
  <c r="H158" i="11"/>
  <c r="B21" i="32" s="1"/>
  <c r="C13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5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B118" i="4" l="1"/>
  <c r="B108" i="4"/>
  <c r="B128" i="4"/>
  <c r="B138" i="4"/>
  <c r="B112" i="4"/>
  <c r="B122" i="4"/>
  <c r="B142" i="4"/>
  <c r="B132" i="4"/>
  <c r="B109" i="4"/>
  <c r="B119" i="4"/>
  <c r="B139" i="4"/>
  <c r="B129" i="4"/>
  <c r="B133" i="4"/>
  <c r="B123" i="4"/>
  <c r="B143" i="4"/>
  <c r="B113" i="4"/>
  <c r="B149" i="4"/>
  <c r="B148" i="4"/>
  <c r="B146" i="4"/>
  <c r="B147" i="4"/>
  <c r="B153" i="4"/>
  <c r="B152" i="4"/>
  <c r="B151" i="4"/>
  <c r="B150" i="4"/>
  <c r="B116" i="4"/>
  <c r="B106" i="4"/>
  <c r="B126" i="4"/>
  <c r="B136" i="4"/>
  <c r="B110" i="4"/>
  <c r="B120" i="4"/>
  <c r="B140" i="4"/>
  <c r="B130" i="4"/>
  <c r="B114" i="4"/>
  <c r="B124" i="4"/>
  <c r="B144" i="4"/>
  <c r="B134" i="4"/>
  <c r="B157" i="4"/>
  <c r="B156" i="4"/>
  <c r="B155" i="4"/>
  <c r="B154" i="4"/>
  <c r="B19" i="32"/>
  <c r="B117" i="4"/>
  <c r="B127" i="4"/>
  <c r="B107" i="4"/>
  <c r="B137" i="4"/>
  <c r="B141" i="4"/>
  <c r="B121" i="4"/>
  <c r="B131" i="4"/>
  <c r="B111" i="4"/>
  <c r="B145" i="4"/>
  <c r="B125" i="4"/>
  <c r="B115" i="4"/>
  <c r="B135" i="4"/>
  <c r="D50" i="11"/>
  <c r="F50" i="11" s="1"/>
  <c r="G51" i="11"/>
  <c r="G50" i="11"/>
  <c r="B42" i="32"/>
  <c r="C27" i="36" s="1"/>
  <c r="B6" i="32"/>
  <c r="C6" i="36" s="1"/>
  <c r="B10" i="32"/>
  <c r="H50" i="11"/>
  <c r="H51" i="11"/>
  <c r="B53" i="32" s="1"/>
  <c r="C17" i="36" s="1"/>
  <c r="B67" i="4"/>
  <c r="B25" i="4"/>
  <c r="B46" i="4"/>
  <c r="B4" i="4"/>
  <c r="B71" i="4"/>
  <c r="B29" i="4"/>
  <c r="B50" i="4"/>
  <c r="B8" i="4"/>
  <c r="B43" i="32"/>
  <c r="C28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0" i="36" s="1"/>
  <c r="B8" i="32"/>
  <c r="C7" i="36" s="1"/>
  <c r="B44" i="32"/>
  <c r="C29" i="36" s="1"/>
  <c r="B9" i="32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<sst xmlns="http://schemas.openxmlformats.org/spreadsheetml/2006/main" count="3007" uniqueCount="564">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</sst>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2"/>
  <sheetViews>
    <sheetView tabSelected="1" workbookViewId="0"/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536</v>
      </c>
      <c r="B1" s="82" t="s">
        <v>537</v>
      </c>
      <c r="C1" s="82" t="s">
        <v>538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209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474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12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13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92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93</v>
      </c>
      <c r="B9" s="83">
        <v>0</v>
      </c>
      <c r="C9" s="83" t="str">
        <f>IF(VLOOKUP(A9,Verificação_Parametros!$A:$B,2,FALSE),"Sim","Não")</f>
        <v>Sim</v>
      </c>
    </row>
    <row r="10" spans="1:4" x14ac:dyDescent="0.25">
      <c r="A10" s="83" t="s">
        <v>94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95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132</v>
      </c>
      <c r="B12" s="83">
        <v>300</v>
      </c>
      <c r="C12" s="83" t="str">
        <f>IF(VLOOKUP(A12,Verificação_Parametros!$A:$B,2,FALSE),"Sim","Não")</f>
        <v>Sim</v>
      </c>
    </row>
    <row r="13" spans="1:4" x14ac:dyDescent="0.25">
      <c r="A13" s="83" t="s">
        <v>142</v>
      </c>
      <c r="B13" s="83">
        <v>2522743.88</v>
      </c>
      <c r="C13" s="83" t="str">
        <f>IF(VLOOKUP(A13,Verificação_Parametros!$A:$B,2,FALSE),"Sim","Não")</f>
        <v>Sim</v>
      </c>
    </row>
    <row r="14" spans="1:4" x14ac:dyDescent="0.25">
      <c r="A14" s="83" t="s">
        <v>466</v>
      </c>
      <c r="B14" s="83">
        <v>10000</v>
      </c>
      <c r="C14" s="83" t="str">
        <f>IF(VLOOKUP(A14,Verificação_Parametros!$A:$B,2,FALSE),"Sim","Não")</f>
        <v>Sim</v>
      </c>
    </row>
    <row r="15" spans="1:4" x14ac:dyDescent="0.25">
      <c r="A15" s="83" t="s">
        <v>468</v>
      </c>
      <c r="B15" s="83">
        <v>10000</v>
      </c>
      <c r="C15" s="83" t="str">
        <f>IF(VLOOKUP(A15,Verificação_Parametros!$A:$B,2,FALSE),"Sim","Não")</f>
        <v>Sim</v>
      </c>
    </row>
    <row r="16" spans="1:4" x14ac:dyDescent="0.25">
      <c r="A16" s="83" t="s">
        <v>540</v>
      </c>
      <c r="B16" s="83">
        <v>1</v>
      </c>
      <c r="C16" s="83" t="str">
        <f>IF(VLOOKUP(A16,Verificação_Parametros!$A:$B,2,FALSE),"Sim","Não")</f>
        <v>Sim</v>
      </c>
    </row>
    <row r="17" spans="1:3" x14ac:dyDescent="0.25">
      <c r="A17" s="83" t="s">
        <v>69</v>
      </c>
      <c r="B17" s="83">
        <v>6475</v>
      </c>
      <c r="C17" s="83" t="str">
        <f>IF(VLOOKUP(A17,Verificação_Parametros!$A:$B,2,FALSE),"Sim","Não")</f>
        <v>Sim</v>
      </c>
    </row>
    <row r="18" spans="1:3" x14ac:dyDescent="0.25">
      <c r="A18" s="83" t="s">
        <v>86</v>
      </c>
      <c r="B18" s="83">
        <v>2.976190476190476E-3</v>
      </c>
      <c r="C18" s="83" t="str">
        <f>IF(VLOOKUP(A18,Verificação_Parametros!$A:$B,2,FALSE),"Sim","Não")</f>
        <v>Sim</v>
      </c>
    </row>
    <row r="19" spans="1:3" x14ac:dyDescent="0.25">
      <c r="A19" s="83" t="s">
        <v>103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110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115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137</v>
      </c>
      <c r="B22" s="83">
        <v>2.8854037747524753E-2</v>
      </c>
      <c r="C22" s="83" t="str">
        <f>IF(VLOOKUP(A22,Verificação_Parametros!$A:$B,2,FALSE),"Sim","Não")</f>
        <v>Sim</v>
      </c>
    </row>
    <row r="23" spans="1:3" x14ac:dyDescent="0.25">
      <c r="A23" s="83" t="s">
        <v>138</v>
      </c>
      <c r="B23" s="83">
        <v>6000</v>
      </c>
      <c r="C23" s="83" t="str">
        <f>IF(VLOOKUP(A23,Verificação_Parametros!$A:$B,2,FALSE),"Sim","Não")</f>
        <v>Sim</v>
      </c>
    </row>
    <row r="24" spans="1:3" x14ac:dyDescent="0.25">
      <c r="A24" s="83" t="s">
        <v>151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152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168</v>
      </c>
      <c r="B26" s="83">
        <v>23.90625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2289.12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419405.11</v>
      </c>
      <c r="C28" s="83" t="str">
        <f>IF(VLOOKUP(A28,Verificação_Parametros!$A:$B,2,FALSE),"Sim","Não")</f>
        <v>Sim</v>
      </c>
    </row>
    <row r="29" spans="1:3" x14ac:dyDescent="0.25">
      <c r="A29" s="83" t="s">
        <v>201</v>
      </c>
      <c r="B29" s="83">
        <v>178766</v>
      </c>
      <c r="C29" s="83" t="str">
        <f>IF(VLOOKUP(A29,Verificação_Parametros!$A:$B,2,FALSE),"Sim","Não")</f>
        <v>Sim</v>
      </c>
    </row>
    <row r="30" spans="1:3" x14ac:dyDescent="0.25">
      <c r="A30" s="83" t="s">
        <v>202</v>
      </c>
      <c r="B30" s="83">
        <v>277966.82127272728</v>
      </c>
      <c r="C30" s="83" t="str">
        <f>IF(VLOOKUP(A30,Verificação_Parametros!$A:$B,2,FALSE),"Sim","Não")</f>
        <v>Sim</v>
      </c>
    </row>
    <row r="31" spans="1:3" x14ac:dyDescent="0.25">
      <c r="A31" s="83" t="s">
        <v>143</v>
      </c>
      <c r="B31" s="83">
        <v>0.2044537027147259</v>
      </c>
      <c r="C31" s="83" t="str">
        <f>IF(VLOOKUP(A31,Verificação_Parametros!$A:$B,2,FALSE),"Sim","Não")</f>
        <v>Sim</v>
      </c>
    </row>
    <row r="32" spans="1:3" x14ac:dyDescent="0.25">
      <c r="A32" s="93" t="s">
        <v>144</v>
      </c>
      <c r="B32" s="93">
        <v>0</v>
      </c>
      <c r="C32" s="83" t="str">
        <f>IF(VLOOKUP(A32,Verificação_Parametros!$A:$B,2,FALSE),"Sim","Não")</f>
        <v>Sim</v>
      </c>
    </row>
    <row r="33" spans="1:3" x14ac:dyDescent="0.25">
      <c r="A33" s="93" t="s">
        <v>145</v>
      </c>
      <c r="B33" s="93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160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163</v>
      </c>
      <c r="B35" s="83">
        <v>0</v>
      </c>
      <c r="C35" s="83" t="str">
        <f>IF(VLOOKUP(A35,Verificação_Parametros!$A:$B,2,FALSE),"Sim","Não")</f>
        <v>Sim</v>
      </c>
    </row>
    <row r="36" spans="1:3" x14ac:dyDescent="0.25">
      <c r="A36" s="83" t="s">
        <v>161</v>
      </c>
      <c r="B36" s="8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162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164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204</v>
      </c>
      <c r="B39" s="83">
        <v>7.8975872998198113</v>
      </c>
      <c r="C39" s="83" t="str">
        <f>IF(VLOOKUP(A39,Verificação_Parametros!$A:$B,2,FALSE),"Sim","Não")</f>
        <v>Sim</v>
      </c>
    </row>
    <row r="40" spans="1:3" x14ac:dyDescent="0.25">
      <c r="A40" s="83" t="s">
        <v>208</v>
      </c>
      <c r="B40" s="83">
        <v>0.62289934258889479</v>
      </c>
      <c r="C40" s="83" t="str">
        <f>IF(VLOOKUP(A40,Verificação_Parametros!$A:$B,2,FALSE),"Sim","Não")</f>
        <v>Sim</v>
      </c>
    </row>
    <row r="41" spans="1:3" x14ac:dyDescent="0.25">
      <c r="A41" s="83" t="s">
        <v>203</v>
      </c>
      <c r="B41" s="83">
        <v>9.0134963707211782</v>
      </c>
      <c r="C41" s="83" t="str">
        <f>IF(VLOOKUP(A41,Verificação_Parametros!$A:$B,2,FALSE),"Sim","Não")</f>
        <v>Sim</v>
      </c>
    </row>
    <row r="42" spans="1:3" x14ac:dyDescent="0.25">
      <c r="A42" s="83" t="s">
        <v>205</v>
      </c>
      <c r="B42" s="83">
        <v>11.225658326292109</v>
      </c>
      <c r="C42" s="83" t="str">
        <f>IF(VLOOKUP(A42,Verificação_Parametros!$A:$B,2,FALSE),"Sim","Não")</f>
        <v>Sim</v>
      </c>
    </row>
    <row r="43" spans="1:3" x14ac:dyDescent="0.25">
      <c r="A43" s="83" t="s">
        <v>206</v>
      </c>
      <c r="B43" s="83">
        <v>16.96052253162523</v>
      </c>
      <c r="C43" s="83" t="str">
        <f>IF(VLOOKUP(A43,Verificação_Parametros!$A:$B,2,FALSE),"Sim","Não")</f>
        <v>Sim</v>
      </c>
    </row>
    <row r="44" spans="1:3" x14ac:dyDescent="0.25">
      <c r="A44" s="83" t="s">
        <v>207</v>
      </c>
      <c r="B44" s="83">
        <v>7.038585793358461</v>
      </c>
      <c r="C44" s="83" t="str">
        <f>IF(VLOOKUP(A44,Verificação_Parametros!$A:$B,2,FALSE),"Sim","Não")</f>
        <v>Sim</v>
      </c>
    </row>
    <row r="45" spans="1:3" x14ac:dyDescent="0.25">
      <c r="A45" s="83" t="s">
        <v>122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125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123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124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461</v>
      </c>
      <c r="B49" s="83">
        <v>2.2111111111111108</v>
      </c>
      <c r="C49" s="83" t="str">
        <f>IF(VLOOKUP(A49,Verificação_Parametros!$A:$B,2,FALSE),"Sim","Não")</f>
        <v>Sim</v>
      </c>
    </row>
    <row r="50" spans="1:3" x14ac:dyDescent="0.25">
      <c r="A50" s="83" t="s">
        <v>462</v>
      </c>
      <c r="B50" s="83">
        <v>5.5555555555555558E-3</v>
      </c>
      <c r="C50" s="83" t="str">
        <f>IF(VLOOKUP(A50,Verificação_Parametros!$A:$B,2,FALSE),"Sim","Não")</f>
        <v>Sim</v>
      </c>
    </row>
    <row r="51" spans="1:3" x14ac:dyDescent="0.25">
      <c r="A51" s="83" t="s">
        <v>463</v>
      </c>
      <c r="B51" s="83">
        <v>1</v>
      </c>
      <c r="C51" s="83" t="str">
        <f>IF(VLOOKUP(A51,Verificação_Parametros!$A:$B,2,FALSE),"Sim","Não")</f>
        <v>Sim</v>
      </c>
    </row>
    <row r="52" spans="1:3" x14ac:dyDescent="0.25">
      <c r="A52" s="83" t="s">
        <v>464</v>
      </c>
      <c r="B52" s="83">
        <v>7.2222222222222229E-2</v>
      </c>
      <c r="C52" s="83" t="str">
        <f>IF(VLOOKUP(A52,Verificação_Parametros!$A:$B,2,FALSE),"Sim","Não")</f>
        <v>Sim</v>
      </c>
    </row>
  </sheetData>
  <autoFilter ref="A1:C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88</v>
      </c>
      <c r="C1" s="57" t="s">
        <v>89</v>
      </c>
      <c r="D1" s="57" t="s">
        <v>90</v>
      </c>
      <c r="E1" s="57" t="s">
        <v>91</v>
      </c>
      <c r="F1" s="57" t="s">
        <v>1</v>
      </c>
      <c r="G1" s="58" t="s">
        <v>2</v>
      </c>
      <c r="H1" s="57" t="s">
        <v>134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198</v>
      </c>
      <c r="N1" s="57" t="s">
        <v>210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6" t="s">
        <v>251</v>
      </c>
      <c r="B1" s="95" t="s">
        <v>437</v>
      </c>
      <c r="C1" s="95"/>
      <c r="D1" s="95" t="s">
        <v>438</v>
      </c>
      <c r="E1" s="95"/>
      <c r="F1" s="95" t="s">
        <v>439</v>
      </c>
      <c r="G1" s="95"/>
      <c r="H1" s="95"/>
      <c r="I1" s="95"/>
      <c r="J1" s="1"/>
      <c r="K1" s="1"/>
    </row>
    <row r="2" spans="1:12" ht="30" customHeight="1" x14ac:dyDescent="0.25">
      <c r="A2" s="96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44</v>
      </c>
      <c r="B1" s="66" t="s">
        <v>46</v>
      </c>
      <c r="C1" s="66" t="s">
        <v>45</v>
      </c>
      <c r="D1" s="6" t="s">
        <v>510</v>
      </c>
      <c r="E1" s="66" t="s">
        <v>489</v>
      </c>
      <c r="F1" s="6" t="s">
        <v>511</v>
      </c>
      <c r="G1" s="6" t="s">
        <v>534</v>
      </c>
      <c r="H1" s="6" t="s">
        <v>535</v>
      </c>
      <c r="I1" s="6" t="s">
        <v>539</v>
      </c>
    </row>
    <row r="2" spans="1:9" x14ac:dyDescent="0.25">
      <c r="A2" s="67" t="s">
        <v>72</v>
      </c>
      <c r="B2" s="67" t="s">
        <v>12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72</v>
      </c>
      <c r="B3" s="67" t="s">
        <v>13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72</v>
      </c>
      <c r="B4" s="67" t="s">
        <v>73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72</v>
      </c>
      <c r="B5" s="67" t="s">
        <v>50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72</v>
      </c>
      <c r="B6" s="67" t="s">
        <v>51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72</v>
      </c>
      <c r="B7" s="67" t="s">
        <v>55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72</v>
      </c>
      <c r="B8" s="67" t="s">
        <v>59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72</v>
      </c>
      <c r="B9" s="67" t="s">
        <v>63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82</v>
      </c>
      <c r="B10" s="67" t="s">
        <v>98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82</v>
      </c>
      <c r="B11" s="67" t="s">
        <v>99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82</v>
      </c>
      <c r="B12" s="67" t="s">
        <v>100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82</v>
      </c>
      <c r="B13" s="67" t="s">
        <v>101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82</v>
      </c>
      <c r="B14" s="67" t="s">
        <v>199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82</v>
      </c>
      <c r="B15" s="67" t="s">
        <v>200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82</v>
      </c>
      <c r="B16" s="67" t="s">
        <v>201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82</v>
      </c>
      <c r="B17" s="67" t="s">
        <v>202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87</v>
      </c>
      <c r="B18" s="67" t="s">
        <v>53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87</v>
      </c>
      <c r="B19" s="67" t="s">
        <v>57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87</v>
      </c>
      <c r="B20" s="67" t="s">
        <v>61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87</v>
      </c>
      <c r="B21" s="67" t="s">
        <v>65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87</v>
      </c>
      <c r="B22" s="67" t="s">
        <v>54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87</v>
      </c>
      <c r="B23" s="67" t="s">
        <v>58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87</v>
      </c>
      <c r="B24" s="67" t="s">
        <v>62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87</v>
      </c>
      <c r="B25" s="67" t="s">
        <v>66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87</v>
      </c>
      <c r="B26" s="67" t="s">
        <v>51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87</v>
      </c>
      <c r="B27" s="67" t="s">
        <v>55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87</v>
      </c>
      <c r="B28" s="67" t="s">
        <v>59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87</v>
      </c>
      <c r="B29" s="67" t="s">
        <v>63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87</v>
      </c>
      <c r="B30" s="67" t="s">
        <v>52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87</v>
      </c>
      <c r="B31" s="67" t="s">
        <v>56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87</v>
      </c>
      <c r="B32" s="67" t="s">
        <v>60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87</v>
      </c>
      <c r="B33" s="67" t="s">
        <v>64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87</v>
      </c>
      <c r="B34" s="67" t="s">
        <v>461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87</v>
      </c>
      <c r="B35" s="67" t="s">
        <v>462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87</v>
      </c>
      <c r="B36" s="67" t="s">
        <v>463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87</v>
      </c>
      <c r="B37" s="67" t="s">
        <v>464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87</v>
      </c>
      <c r="B38" s="67" t="s">
        <v>92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87</v>
      </c>
      <c r="B39" s="67" t="s">
        <v>93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87</v>
      </c>
      <c r="B40" s="67" t="s">
        <v>94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87</v>
      </c>
      <c r="B41" s="67" t="s">
        <v>95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87</v>
      </c>
      <c r="B42" s="67" t="s">
        <v>86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106</v>
      </c>
      <c r="B43" s="67" t="s">
        <v>108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106</v>
      </c>
      <c r="B44" s="67" t="s">
        <v>53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106</v>
      </c>
      <c r="B45" s="67" t="s">
        <v>61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106</v>
      </c>
      <c r="B46" s="67" t="s">
        <v>51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106</v>
      </c>
      <c r="B47" s="67" t="s">
        <v>59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106</v>
      </c>
      <c r="B48" s="67" t="s">
        <v>52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106</v>
      </c>
      <c r="B49" s="67" t="s">
        <v>60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127</v>
      </c>
      <c r="B50" s="67" t="s">
        <v>129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127</v>
      </c>
      <c r="B51" s="67" t="s">
        <v>69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67</v>
      </c>
      <c r="B52" s="67" t="s">
        <v>224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67</v>
      </c>
      <c r="B53" s="67" t="s">
        <v>225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67</v>
      </c>
      <c r="B54" s="67" t="s">
        <v>226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67</v>
      </c>
      <c r="B55" s="67" t="s">
        <v>227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67</v>
      </c>
      <c r="B56" s="67" t="s">
        <v>228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67</v>
      </c>
      <c r="B57" s="67" t="s">
        <v>229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67</v>
      </c>
      <c r="B58" s="67" t="s">
        <v>230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67</v>
      </c>
      <c r="B59" s="67" t="s">
        <v>231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67</v>
      </c>
      <c r="B60" s="67" t="s">
        <v>232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67</v>
      </c>
      <c r="B61" s="67" t="s">
        <v>233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67</v>
      </c>
      <c r="B62" s="67" t="s">
        <v>234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67</v>
      </c>
      <c r="B63" s="67" t="s">
        <v>235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67</v>
      </c>
      <c r="B64" s="67" t="s">
        <v>236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67</v>
      </c>
      <c r="B65" s="67" t="s">
        <v>237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67</v>
      </c>
      <c r="B66" s="67" t="s">
        <v>238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67</v>
      </c>
      <c r="B67" s="67" t="s">
        <v>239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67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48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48</v>
      </c>
      <c r="B70" s="67" t="s">
        <v>49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458</v>
      </c>
      <c r="B71" s="67" t="s">
        <v>88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458</v>
      </c>
      <c r="B72" s="67" t="s">
        <v>89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458</v>
      </c>
      <c r="B73" s="67" t="s">
        <v>90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458</v>
      </c>
      <c r="B74" s="67" t="s">
        <v>91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458</v>
      </c>
      <c r="B75" s="64" t="s">
        <v>209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458</v>
      </c>
      <c r="B76" s="67" t="s">
        <v>199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458</v>
      </c>
      <c r="B77" s="67" t="s">
        <v>200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458</v>
      </c>
      <c r="B78" s="67" t="s">
        <v>201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458</v>
      </c>
      <c r="B79" s="67" t="s">
        <v>202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458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458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458</v>
      </c>
      <c r="B82" s="67" t="s">
        <v>134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458</v>
      </c>
      <c r="B83" s="65" t="s">
        <v>204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458</v>
      </c>
      <c r="B84" s="65" t="s">
        <v>208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458</v>
      </c>
      <c r="B85" s="65" t="s">
        <v>203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458</v>
      </c>
      <c r="B86" s="65" t="s">
        <v>205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458</v>
      </c>
      <c r="B87" s="65" t="s">
        <v>206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458</v>
      </c>
      <c r="B88" s="65" t="s">
        <v>207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165</v>
      </c>
      <c r="B89" s="67" t="s">
        <v>160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165</v>
      </c>
      <c r="B90" s="67" t="s">
        <v>161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165</v>
      </c>
      <c r="B91" s="67" t="s">
        <v>162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165</v>
      </c>
      <c r="B92" s="67" t="s">
        <v>163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165</v>
      </c>
      <c r="B93" s="67" t="s">
        <v>164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165</v>
      </c>
      <c r="B94" s="67" t="s">
        <v>126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165</v>
      </c>
      <c r="B95" s="11" t="s">
        <v>465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165</v>
      </c>
      <c r="B96" s="11" t="s">
        <v>467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165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165</v>
      </c>
      <c r="B98" s="67" t="s">
        <v>168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165</v>
      </c>
      <c r="B99" s="67" t="s">
        <v>134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169</v>
      </c>
      <c r="B100" s="67" t="s">
        <v>465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169</v>
      </c>
      <c r="B101" s="67" t="s">
        <v>466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169</v>
      </c>
      <c r="B102" s="67" t="s">
        <v>467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169</v>
      </c>
      <c r="B103" s="67" t="s">
        <v>468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169</v>
      </c>
      <c r="B104" s="67" t="s">
        <v>172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118</v>
      </c>
      <c r="B105" s="67" t="s">
        <v>1</v>
      </c>
      <c r="C105" s="67" t="b">
        <f>TRUE</f>
        <v>1</v>
      </c>
      <c r="D105" s="67" t="e">
        <f>VLOOKUP(A105,Modulos!A:C,2,FALSE)</f>
        <v>#N/A</v>
      </c>
      <c r="E105" s="67" t="str">
        <f>IF(C105,"Nenhuma",VLOOKUP(B105,Funcoes_Outputs!B:C,2,FALSE))</f>
        <v>Nenhuma</v>
      </c>
      <c r="F105" s="67" t="e">
        <f t="shared" si="3"/>
        <v>#N/A</v>
      </c>
      <c r="G105" s="67" t="e">
        <f>VLOOKUP(A105,Modulos!$A:$C,2,FALSE)</f>
        <v>#N/A</v>
      </c>
      <c r="H105" s="67" t="e">
        <f t="shared" si="4"/>
        <v>#N/A</v>
      </c>
      <c r="I105" s="67">
        <f t="shared" si="5"/>
        <v>9</v>
      </c>
    </row>
    <row r="106" spans="1:9" x14ac:dyDescent="0.25">
      <c r="A106" s="67" t="s">
        <v>118</v>
      </c>
      <c r="B106" s="67" t="s">
        <v>53</v>
      </c>
      <c r="C106" s="67" t="b">
        <f>FALSE</f>
        <v>0</v>
      </c>
      <c r="D106" s="67" t="e">
        <f>VLOOKUP(A106,Modulos!A:C,2,FALSE)</f>
        <v>#N/A</v>
      </c>
      <c r="E106" s="67" t="str">
        <f>IF(C106,"Nenhuma",VLOOKUP(B106,Funcoes_Outputs!B:C,2,FALSE))</f>
        <v>calcular_eventos</v>
      </c>
      <c r="F106" s="67" t="e">
        <f t="shared" si="3"/>
        <v>#N/A</v>
      </c>
      <c r="G106" s="67" t="e">
        <f>VLOOKUP(A106,Modulos!$A:$C,2,FALSE)</f>
        <v>#N/A</v>
      </c>
      <c r="H106" s="67" t="e">
        <f t="shared" si="4"/>
        <v>#N/A</v>
      </c>
      <c r="I106" s="67">
        <f t="shared" si="5"/>
        <v>7</v>
      </c>
    </row>
    <row r="107" spans="1:9" x14ac:dyDescent="0.25">
      <c r="A107" s="67" t="s">
        <v>118</v>
      </c>
      <c r="B107" s="67" t="s">
        <v>57</v>
      </c>
      <c r="C107" s="67" t="b">
        <f>FALSE</f>
        <v>0</v>
      </c>
      <c r="D107" s="67" t="e">
        <f>VLOOKUP(A107,Modulos!A:C,2,FALSE)</f>
        <v>#N/A</v>
      </c>
      <c r="E107" s="67" t="str">
        <f>IF(C107,"Nenhuma",VLOOKUP(B107,Funcoes_Outputs!B:C,2,FALSE))</f>
        <v>calcular_eventos</v>
      </c>
      <c r="F107" s="67" t="e">
        <f t="shared" si="3"/>
        <v>#N/A</v>
      </c>
      <c r="G107" s="67" t="e">
        <f>VLOOKUP(A107,Modulos!$A:$C,2,FALSE)</f>
        <v>#N/A</v>
      </c>
      <c r="H107" s="67" t="e">
        <f t="shared" si="4"/>
        <v>#N/A</v>
      </c>
      <c r="I107" s="67">
        <f t="shared" si="5"/>
        <v>2</v>
      </c>
    </row>
    <row r="108" spans="1:9" x14ac:dyDescent="0.25">
      <c r="A108" s="67" t="s">
        <v>118</v>
      </c>
      <c r="B108" s="67" t="s">
        <v>61</v>
      </c>
      <c r="C108" s="67" t="b">
        <f>FALSE</f>
        <v>0</v>
      </c>
      <c r="D108" s="67" t="e">
        <f>VLOOKUP(A108,Modulos!A:C,2,FALSE)</f>
        <v>#N/A</v>
      </c>
      <c r="E108" s="67" t="str">
        <f>IF(C108,"Nenhuma",VLOOKUP(B108,Funcoes_Outputs!B:C,2,FALSE))</f>
        <v>calcular_eventos</v>
      </c>
      <c r="F108" s="67" t="e">
        <f t="shared" si="3"/>
        <v>#N/A</v>
      </c>
      <c r="G108" s="67" t="e">
        <f>VLOOKUP(A108,Modulos!$A:$C,2,FALSE)</f>
        <v>#N/A</v>
      </c>
      <c r="H108" s="67" t="e">
        <f t="shared" si="4"/>
        <v>#N/A</v>
      </c>
      <c r="I108" s="67">
        <f t="shared" si="5"/>
        <v>6</v>
      </c>
    </row>
    <row r="109" spans="1:9" x14ac:dyDescent="0.25">
      <c r="A109" s="67" t="s">
        <v>118</v>
      </c>
      <c r="B109" s="67" t="s">
        <v>65</v>
      </c>
      <c r="C109" s="67" t="b">
        <f>FALSE</f>
        <v>0</v>
      </c>
      <c r="D109" s="67" t="e">
        <f>VLOOKUP(A109,Modulos!A:C,2,FALSE)</f>
        <v>#N/A</v>
      </c>
      <c r="E109" s="67" t="str">
        <f>IF(C109,"Nenhuma",VLOOKUP(B109,Funcoes_Outputs!B:C,2,FALSE))</f>
        <v>calcular_eventos</v>
      </c>
      <c r="F109" s="67" t="e">
        <f t="shared" si="3"/>
        <v>#N/A</v>
      </c>
      <c r="G109" s="67" t="e">
        <f>VLOOKUP(A109,Modulos!$A:$C,2,FALSE)</f>
        <v>#N/A</v>
      </c>
      <c r="H109" s="67" t="e">
        <f t="shared" si="4"/>
        <v>#N/A</v>
      </c>
      <c r="I109" s="67">
        <f t="shared" si="5"/>
        <v>2</v>
      </c>
    </row>
    <row r="110" spans="1:9" x14ac:dyDescent="0.25">
      <c r="A110" s="67" t="s">
        <v>118</v>
      </c>
      <c r="B110" s="67" t="s">
        <v>54</v>
      </c>
      <c r="C110" s="67" t="b">
        <f>FALSE</f>
        <v>0</v>
      </c>
      <c r="D110" s="67" t="e">
        <f>VLOOKUP(A110,Modulos!A:C,2,FALSE)</f>
        <v>#N/A</v>
      </c>
      <c r="E110" s="67" t="str">
        <f>IF(C110,"Nenhuma",VLOOKUP(B110,Funcoes_Outputs!B:C,2,FALSE))</f>
        <v>calcular_eventos</v>
      </c>
      <c r="F110" s="67" t="e">
        <f t="shared" si="3"/>
        <v>#N/A</v>
      </c>
      <c r="G110" s="67" t="e">
        <f>VLOOKUP(A110,Modulos!$A:$C,2,FALSE)</f>
        <v>#N/A</v>
      </c>
      <c r="H110" s="67" t="e">
        <f t="shared" si="4"/>
        <v>#N/A</v>
      </c>
      <c r="I110" s="67">
        <f t="shared" si="5"/>
        <v>8</v>
      </c>
    </row>
    <row r="111" spans="1:9" x14ac:dyDescent="0.25">
      <c r="A111" s="67" t="s">
        <v>118</v>
      </c>
      <c r="B111" s="67" t="s">
        <v>58</v>
      </c>
      <c r="C111" s="67" t="b">
        <f>FALSE</f>
        <v>0</v>
      </c>
      <c r="D111" s="67" t="e">
        <f>VLOOKUP(A111,Modulos!A:C,2,FALSE)</f>
        <v>#N/A</v>
      </c>
      <c r="E111" s="67" t="str">
        <f>IF(C111,"Nenhuma",VLOOKUP(B111,Funcoes_Outputs!B:C,2,FALSE))</f>
        <v>calcular_eventos</v>
      </c>
      <c r="F111" s="67" t="e">
        <f t="shared" si="3"/>
        <v>#N/A</v>
      </c>
      <c r="G111" s="67" t="e">
        <f>VLOOKUP(A111,Modulos!$A:$C,2,FALSE)</f>
        <v>#N/A</v>
      </c>
      <c r="H111" s="67" t="e">
        <f t="shared" si="4"/>
        <v>#N/A</v>
      </c>
      <c r="I111" s="67">
        <f t="shared" si="5"/>
        <v>4</v>
      </c>
    </row>
    <row r="112" spans="1:9" x14ac:dyDescent="0.25">
      <c r="A112" s="67" t="s">
        <v>118</v>
      </c>
      <c r="B112" s="67" t="s">
        <v>62</v>
      </c>
      <c r="C112" s="67" t="b">
        <f>FALSE</f>
        <v>0</v>
      </c>
      <c r="D112" s="67" t="e">
        <f>VLOOKUP(A112,Modulos!A:C,2,FALSE)</f>
        <v>#N/A</v>
      </c>
      <c r="E112" s="67" t="str">
        <f>IF(C112,"Nenhuma",VLOOKUP(B112,Funcoes_Outputs!B:C,2,FALSE))</f>
        <v>calcular_eventos</v>
      </c>
      <c r="F112" s="67" t="e">
        <f t="shared" si="3"/>
        <v>#N/A</v>
      </c>
      <c r="G112" s="67" t="e">
        <f>VLOOKUP(A112,Modulos!$A:$C,2,FALSE)</f>
        <v>#N/A</v>
      </c>
      <c r="H112" s="67" t="e">
        <f t="shared" si="4"/>
        <v>#N/A</v>
      </c>
      <c r="I112" s="67">
        <f t="shared" si="5"/>
        <v>7</v>
      </c>
    </row>
    <row r="113" spans="1:9" x14ac:dyDescent="0.25">
      <c r="A113" s="67" t="s">
        <v>118</v>
      </c>
      <c r="B113" s="67" t="s">
        <v>66</v>
      </c>
      <c r="C113" s="67" t="b">
        <f>FALSE</f>
        <v>0</v>
      </c>
      <c r="D113" s="67" t="e">
        <f>VLOOKUP(A113,Modulos!A:C,2,FALSE)</f>
        <v>#N/A</v>
      </c>
      <c r="E113" s="67" t="str">
        <f>IF(C113,"Nenhuma",VLOOKUP(B113,Funcoes_Outputs!B:C,2,FALSE))</f>
        <v>calcular_eventos</v>
      </c>
      <c r="F113" s="67" t="e">
        <f t="shared" si="3"/>
        <v>#N/A</v>
      </c>
      <c r="G113" s="67" t="e">
        <f>VLOOKUP(A113,Modulos!$A:$C,2,FALSE)</f>
        <v>#N/A</v>
      </c>
      <c r="H113" s="67" t="e">
        <f t="shared" si="4"/>
        <v>#N/A</v>
      </c>
      <c r="I113" s="67">
        <f t="shared" si="5"/>
        <v>4</v>
      </c>
    </row>
    <row r="114" spans="1:9" x14ac:dyDescent="0.25">
      <c r="A114" s="67" t="s">
        <v>118</v>
      </c>
      <c r="B114" s="67" t="s">
        <v>51</v>
      </c>
      <c r="C114" s="67" t="b">
        <f>FALSE</f>
        <v>0</v>
      </c>
      <c r="D114" s="67" t="e">
        <f>VLOOKUP(A114,Modulos!A:C,2,FALSE)</f>
        <v>#N/A</v>
      </c>
      <c r="E114" s="67" t="str">
        <f>IF(C114,"Nenhuma",VLOOKUP(B114,Funcoes_Outputs!B:C,2,FALSE))</f>
        <v>calcular_eventos</v>
      </c>
      <c r="F114" s="67" t="e">
        <f t="shared" si="3"/>
        <v>#N/A</v>
      </c>
      <c r="G114" s="67" t="e">
        <f>VLOOKUP(A114,Modulos!$A:$C,2,FALSE)</f>
        <v>#N/A</v>
      </c>
      <c r="H114" s="67" t="e">
        <f t="shared" si="4"/>
        <v>#N/A</v>
      </c>
      <c r="I114" s="67">
        <f t="shared" si="5"/>
        <v>9</v>
      </c>
    </row>
    <row r="115" spans="1:9" x14ac:dyDescent="0.25">
      <c r="A115" s="67" t="s">
        <v>118</v>
      </c>
      <c r="B115" s="67" t="s">
        <v>55</v>
      </c>
      <c r="C115" s="67" t="b">
        <f>FALSE</f>
        <v>0</v>
      </c>
      <c r="D115" s="67" t="e">
        <f>VLOOKUP(A115,Modulos!A:C,2,FALSE)</f>
        <v>#N/A</v>
      </c>
      <c r="E115" s="67" t="str">
        <f>IF(C115,"Nenhuma",VLOOKUP(B115,Funcoes_Outputs!B:C,2,FALSE))</f>
        <v>calcular_eventos</v>
      </c>
      <c r="F115" s="67" t="e">
        <f t="shared" si="3"/>
        <v>#N/A</v>
      </c>
      <c r="G115" s="67" t="e">
        <f>VLOOKUP(A115,Modulos!$A:$C,2,FALSE)</f>
        <v>#N/A</v>
      </c>
      <c r="H115" s="67" t="e">
        <f t="shared" si="4"/>
        <v>#N/A</v>
      </c>
      <c r="I115" s="67">
        <f t="shared" si="5"/>
        <v>4</v>
      </c>
    </row>
    <row r="116" spans="1:9" x14ac:dyDescent="0.25">
      <c r="A116" s="67" t="s">
        <v>118</v>
      </c>
      <c r="B116" s="67" t="s">
        <v>59</v>
      </c>
      <c r="C116" s="67" t="b">
        <f>FALSE</f>
        <v>0</v>
      </c>
      <c r="D116" s="67" t="e">
        <f>VLOOKUP(A116,Modulos!A:C,2,FALSE)</f>
        <v>#N/A</v>
      </c>
      <c r="E116" s="67" t="str">
        <f>IF(C116,"Nenhuma",VLOOKUP(B116,Funcoes_Outputs!B:C,2,FALSE))</f>
        <v>calcular_eventos</v>
      </c>
      <c r="F116" s="67" t="e">
        <f t="shared" si="3"/>
        <v>#N/A</v>
      </c>
      <c r="G116" s="67" t="e">
        <f>VLOOKUP(A116,Modulos!$A:$C,2,FALSE)</f>
        <v>#N/A</v>
      </c>
      <c r="H116" s="67" t="e">
        <f t="shared" si="4"/>
        <v>#N/A</v>
      </c>
      <c r="I116" s="67">
        <f t="shared" si="5"/>
        <v>8</v>
      </c>
    </row>
    <row r="117" spans="1:9" x14ac:dyDescent="0.25">
      <c r="A117" s="67" t="s">
        <v>118</v>
      </c>
      <c r="B117" s="67" t="s">
        <v>63</v>
      </c>
      <c r="C117" s="67" t="b">
        <f>FALSE</f>
        <v>0</v>
      </c>
      <c r="D117" s="67" t="e">
        <f>VLOOKUP(A117,Modulos!A:C,2,FALSE)</f>
        <v>#N/A</v>
      </c>
      <c r="E117" s="67" t="str">
        <f>IF(C117,"Nenhuma",VLOOKUP(B117,Funcoes_Outputs!B:C,2,FALSE))</f>
        <v>calcular_eventos</v>
      </c>
      <c r="F117" s="67" t="e">
        <f t="shared" si="3"/>
        <v>#N/A</v>
      </c>
      <c r="G117" s="67" t="e">
        <f>VLOOKUP(A117,Modulos!$A:$C,2,FALSE)</f>
        <v>#N/A</v>
      </c>
      <c r="H117" s="67" t="e">
        <f t="shared" si="4"/>
        <v>#N/A</v>
      </c>
      <c r="I117" s="67">
        <f t="shared" si="5"/>
        <v>4</v>
      </c>
    </row>
    <row r="118" spans="1:9" x14ac:dyDescent="0.25">
      <c r="A118" s="67" t="s">
        <v>118</v>
      </c>
      <c r="B118" s="67" t="s">
        <v>52</v>
      </c>
      <c r="C118" s="67" t="b">
        <f>FALSE</f>
        <v>0</v>
      </c>
      <c r="D118" s="67" t="e">
        <f>VLOOKUP(A118,Modulos!A:C,2,FALSE)</f>
        <v>#N/A</v>
      </c>
      <c r="E118" s="67" t="str">
        <f>IF(C118,"Nenhuma",VLOOKUP(B118,Funcoes_Outputs!B:C,2,FALSE))</f>
        <v>calcular_eventos</v>
      </c>
      <c r="F118" s="67" t="e">
        <f t="shared" si="3"/>
        <v>#N/A</v>
      </c>
      <c r="G118" s="67" t="e">
        <f>VLOOKUP(A118,Modulos!$A:$C,2,FALSE)</f>
        <v>#N/A</v>
      </c>
      <c r="H118" s="67" t="e">
        <f t="shared" si="4"/>
        <v>#N/A</v>
      </c>
      <c r="I118" s="67">
        <f t="shared" si="5"/>
        <v>10</v>
      </c>
    </row>
    <row r="119" spans="1:9" x14ac:dyDescent="0.25">
      <c r="A119" s="67" t="s">
        <v>118</v>
      </c>
      <c r="B119" s="67" t="s">
        <v>56</v>
      </c>
      <c r="C119" s="67" t="b">
        <f>FALSE</f>
        <v>0</v>
      </c>
      <c r="D119" s="67" t="e">
        <f>VLOOKUP(A119,Modulos!A:C,2,FALSE)</f>
        <v>#N/A</v>
      </c>
      <c r="E119" s="67" t="str">
        <f>IF(C119,"Nenhuma",VLOOKUP(B119,Funcoes_Outputs!B:C,2,FALSE))</f>
        <v>calcular_eventos</v>
      </c>
      <c r="F119" s="67" t="e">
        <f t="shared" si="3"/>
        <v>#N/A</v>
      </c>
      <c r="G119" s="67" t="e">
        <f>VLOOKUP(A119,Modulos!$A:$C,2,FALSE)</f>
        <v>#N/A</v>
      </c>
      <c r="H119" s="67" t="e">
        <f t="shared" si="4"/>
        <v>#N/A</v>
      </c>
      <c r="I119" s="67">
        <f t="shared" si="5"/>
        <v>5</v>
      </c>
    </row>
    <row r="120" spans="1:9" x14ac:dyDescent="0.25">
      <c r="A120" s="67" t="s">
        <v>118</v>
      </c>
      <c r="B120" s="67" t="s">
        <v>60</v>
      </c>
      <c r="C120" s="67" t="b">
        <f>FALSE</f>
        <v>0</v>
      </c>
      <c r="D120" s="67" t="e">
        <f>VLOOKUP(A120,Modulos!A:C,2,FALSE)</f>
        <v>#N/A</v>
      </c>
      <c r="E120" s="67" t="str">
        <f>IF(C120,"Nenhuma",VLOOKUP(B120,Funcoes_Outputs!B:C,2,FALSE))</f>
        <v>calcular_eventos</v>
      </c>
      <c r="F120" s="67" t="e">
        <f t="shared" si="3"/>
        <v>#N/A</v>
      </c>
      <c r="G120" s="67" t="e">
        <f>VLOOKUP(A120,Modulos!$A:$C,2,FALSE)</f>
        <v>#N/A</v>
      </c>
      <c r="H120" s="67" t="e">
        <f t="shared" si="4"/>
        <v>#N/A</v>
      </c>
      <c r="I120" s="67">
        <f t="shared" si="5"/>
        <v>9</v>
      </c>
    </row>
    <row r="121" spans="1:9" x14ac:dyDescent="0.25">
      <c r="A121" s="67" t="s">
        <v>118</v>
      </c>
      <c r="B121" s="67" t="s">
        <v>64</v>
      </c>
      <c r="C121" s="67" t="b">
        <f>FALSE</f>
        <v>0</v>
      </c>
      <c r="D121" s="67" t="e">
        <f>VLOOKUP(A121,Modulos!A:C,2,FALSE)</f>
        <v>#N/A</v>
      </c>
      <c r="E121" s="67" t="str">
        <f>IF(C121,"Nenhuma",VLOOKUP(B121,Funcoes_Outputs!B:C,2,FALSE))</f>
        <v>calcular_eventos</v>
      </c>
      <c r="F121" s="67" t="e">
        <f t="shared" si="3"/>
        <v>#N/A</v>
      </c>
      <c r="G121" s="67" t="e">
        <f>VLOOKUP(A121,Modulos!$A:$C,2,FALSE)</f>
        <v>#N/A</v>
      </c>
      <c r="H121" s="67" t="e">
        <f t="shared" si="4"/>
        <v>#N/A</v>
      </c>
      <c r="I121" s="67">
        <f t="shared" si="5"/>
        <v>5</v>
      </c>
    </row>
    <row r="122" spans="1:9" x14ac:dyDescent="0.25">
      <c r="A122" s="67" t="s">
        <v>118</v>
      </c>
      <c r="B122" s="67" t="s">
        <v>50</v>
      </c>
      <c r="C122" s="67" t="b">
        <f>FALSE</f>
        <v>0</v>
      </c>
      <c r="D122" s="67" t="e">
        <f>VLOOKUP(A122,Modulos!A:C,2,FALSE)</f>
        <v>#N/A</v>
      </c>
      <c r="E122" s="67" t="str">
        <f>IF(C122,"Nenhuma",VLOOKUP(B122,Funcoes_Outputs!B:C,2,FALSE))</f>
        <v>calcular_faltas</v>
      </c>
      <c r="F122" s="67" t="e">
        <f t="shared" si="3"/>
        <v>#N/A</v>
      </c>
      <c r="G122" s="67" t="e">
        <f>VLOOKUP(A122,Modulos!$A:$C,2,FALSE)</f>
        <v>#N/A</v>
      </c>
      <c r="H122" s="67" t="e">
        <f t="shared" si="4"/>
        <v>#N/A</v>
      </c>
      <c r="I122" s="67">
        <f t="shared" si="5"/>
        <v>2</v>
      </c>
    </row>
    <row r="123" spans="1:9" x14ac:dyDescent="0.25">
      <c r="A123" s="67" t="s">
        <v>221</v>
      </c>
      <c r="B123" s="67" t="s">
        <v>219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221</v>
      </c>
      <c r="B124" s="67" t="s">
        <v>471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221</v>
      </c>
      <c r="B125" s="67" t="s">
        <v>79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221</v>
      </c>
      <c r="B126" s="67" t="s">
        <v>80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213</v>
      </c>
      <c r="B127" s="67" t="s">
        <v>469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213</v>
      </c>
      <c r="B128" s="67" t="s">
        <v>470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213</v>
      </c>
      <c r="B129" s="67" t="s">
        <v>53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213</v>
      </c>
      <c r="B130" s="67" t="s">
        <v>54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213</v>
      </c>
      <c r="B131" s="67" t="s">
        <v>51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213</v>
      </c>
      <c r="B132" s="67" t="s">
        <v>52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114</v>
      </c>
      <c r="B133" s="67" t="s">
        <v>115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114</v>
      </c>
      <c r="B134" s="67" t="s">
        <v>53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114</v>
      </c>
      <c r="B135" s="67" t="s">
        <v>61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114</v>
      </c>
      <c r="B136" s="67" t="s">
        <v>54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114</v>
      </c>
      <c r="B137" s="67" t="s">
        <v>62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114</v>
      </c>
      <c r="B138" s="67" t="s">
        <v>51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114</v>
      </c>
      <c r="B139" s="67" t="s">
        <v>59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114</v>
      </c>
      <c r="B140" s="67" t="s">
        <v>52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114</v>
      </c>
      <c r="B141" s="67" t="s">
        <v>60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102</v>
      </c>
      <c r="B142" s="67" t="s">
        <v>103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102</v>
      </c>
      <c r="B143" s="67" t="s">
        <v>12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102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102</v>
      </c>
      <c r="B145" s="67" t="s">
        <v>13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153</v>
      </c>
      <c r="B146" s="67" t="s">
        <v>154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157</v>
      </c>
      <c r="B147" s="67" t="s">
        <v>223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148</v>
      </c>
      <c r="B148" s="67" t="s">
        <v>52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148</v>
      </c>
      <c r="B149" s="67" t="s">
        <v>56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148</v>
      </c>
      <c r="B150" s="67" t="s">
        <v>60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148</v>
      </c>
      <c r="B151" s="67" t="s">
        <v>64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148</v>
      </c>
      <c r="B152" s="67" t="s">
        <v>51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148</v>
      </c>
      <c r="B153" s="67" t="s">
        <v>55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148</v>
      </c>
      <c r="B154" s="67" t="s">
        <v>59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148</v>
      </c>
      <c r="B155" s="67" t="s">
        <v>63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148</v>
      </c>
      <c r="B156" s="67" t="s">
        <v>152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148</v>
      </c>
      <c r="B157" s="67" t="s">
        <v>151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141</v>
      </c>
      <c r="B158" s="67" t="s">
        <v>142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141</v>
      </c>
      <c r="B159" s="67" t="s">
        <v>143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141</v>
      </c>
      <c r="B160" s="67" t="s">
        <v>144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141</v>
      </c>
      <c r="B161" s="67" t="s">
        <v>145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141</v>
      </c>
      <c r="B162" s="11" t="s">
        <v>465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141</v>
      </c>
      <c r="B163" s="11" t="s">
        <v>467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136</v>
      </c>
      <c r="B164" s="67" t="s">
        <v>135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136</v>
      </c>
      <c r="B165" s="67" t="s">
        <v>137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136</v>
      </c>
      <c r="B166" s="67" t="s">
        <v>138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111</v>
      </c>
      <c r="B167" s="67" t="s">
        <v>110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111</v>
      </c>
      <c r="B168" s="67" t="s">
        <v>53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111</v>
      </c>
      <c r="B169" s="67" t="s">
        <v>61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111</v>
      </c>
      <c r="B170" s="67" t="s">
        <v>54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111</v>
      </c>
      <c r="B171" s="67" t="s">
        <v>62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111</v>
      </c>
      <c r="B172" s="67" t="s">
        <v>51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111</v>
      </c>
      <c r="B173" s="67" t="s">
        <v>59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111</v>
      </c>
      <c r="B174" s="67" t="s">
        <v>52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111</v>
      </c>
      <c r="B175" s="67" t="s">
        <v>60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459</v>
      </c>
      <c r="B176" s="67" t="s">
        <v>472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460</v>
      </c>
      <c r="B177" s="11" t="s">
        <v>540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460</v>
      </c>
      <c r="B178" s="67" t="s">
        <v>473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460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460</v>
      </c>
      <c r="B180" s="67" t="s">
        <v>12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460</v>
      </c>
      <c r="B181" s="67" t="s">
        <v>474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460</v>
      </c>
      <c r="B182" s="67" t="s">
        <v>53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460</v>
      </c>
      <c r="B183" s="67" t="s">
        <v>61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460</v>
      </c>
      <c r="B184" s="67" t="s">
        <v>54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460</v>
      </c>
      <c r="B185" s="67" t="s">
        <v>62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460</v>
      </c>
      <c r="B186" s="67" t="s">
        <v>51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460</v>
      </c>
      <c r="B187" s="67" t="s">
        <v>59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460</v>
      </c>
      <c r="B188" s="67" t="s">
        <v>52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460</v>
      </c>
      <c r="B189" s="67" t="s">
        <v>60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68</v>
      </c>
      <c r="B190" s="67" t="s">
        <v>52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68</v>
      </c>
      <c r="B191" s="67" t="s">
        <v>54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68</v>
      </c>
      <c r="B192" s="67" t="s">
        <v>56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68</v>
      </c>
      <c r="B193" s="67" t="s">
        <v>58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68</v>
      </c>
      <c r="B194" s="67" t="s">
        <v>60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68</v>
      </c>
      <c r="B195" s="67" t="s">
        <v>62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68</v>
      </c>
      <c r="B196" s="67" t="s">
        <v>64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68</v>
      </c>
      <c r="B197" s="67" t="s">
        <v>66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68</v>
      </c>
      <c r="B198" s="67" t="s">
        <v>69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68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131</v>
      </c>
      <c r="B200" s="67" t="s">
        <v>122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131</v>
      </c>
      <c r="B201" s="67" t="s">
        <v>123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131</v>
      </c>
      <c r="B202" s="67" t="s">
        <v>124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131</v>
      </c>
      <c r="B203" s="67" t="s">
        <v>125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131</v>
      </c>
      <c r="B204" s="67" t="s">
        <v>126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131</v>
      </c>
      <c r="B205" s="11" t="s">
        <v>465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131</v>
      </c>
      <c r="B206" s="11" t="s">
        <v>467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131</v>
      </c>
      <c r="B207" s="67" t="s">
        <v>52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131</v>
      </c>
      <c r="B208" s="67" t="s">
        <v>56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131</v>
      </c>
      <c r="B209" s="67" t="s">
        <v>60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131</v>
      </c>
      <c r="B210" s="67" t="s">
        <v>64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131</v>
      </c>
      <c r="B211" s="67" t="s">
        <v>54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131</v>
      </c>
      <c r="B212" s="67" t="s">
        <v>58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131</v>
      </c>
      <c r="B213" s="67" t="s">
        <v>62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131</v>
      </c>
      <c r="B214" s="67" t="s">
        <v>66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131</v>
      </c>
      <c r="B215" s="67" t="s">
        <v>132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131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76</v>
      </c>
      <c r="B217" s="11" t="s">
        <v>549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76</v>
      </c>
      <c r="B218" s="11" t="s">
        <v>554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76</v>
      </c>
      <c r="B219" s="11" t="s">
        <v>555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76</v>
      </c>
      <c r="B220" s="11" t="s">
        <v>556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76</v>
      </c>
      <c r="B221" s="11" t="s">
        <v>557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76</v>
      </c>
      <c r="B222" s="11" t="s">
        <v>548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76</v>
      </c>
      <c r="B223" s="11" t="s">
        <v>550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76</v>
      </c>
      <c r="B224" s="11" t="s">
        <v>551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76</v>
      </c>
      <c r="B225" s="11" t="s">
        <v>552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76</v>
      </c>
      <c r="B226" s="11" t="s">
        <v>553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541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542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543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544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545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D1" sqref="A1:D1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2017</v>
      </c>
      <c r="D2" s="3">
        <v>1200000</v>
      </c>
    </row>
    <row r="3" spans="1:4" x14ac:dyDescent="0.25">
      <c r="A3" t="s">
        <v>9</v>
      </c>
      <c r="B3" t="s">
        <v>30</v>
      </c>
      <c r="C3" s="9">
        <f>C2+1</f>
        <v>2018</v>
      </c>
      <c r="D3" s="3">
        <v>250000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20</v>
      </c>
      <c r="B7" s="37" t="s">
        <v>30</v>
      </c>
      <c r="C7" s="9">
        <f>C2</f>
        <v>2017</v>
      </c>
      <c r="D7" s="3">
        <v>400000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2018</v>
      </c>
      <c r="D8" s="3">
        <v>20000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20</v>
      </c>
      <c r="B10" s="37" t="s">
        <v>30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20</v>
      </c>
      <c r="B11" s="37" t="s">
        <v>30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2017</v>
      </c>
      <c r="D12" s="3">
        <v>76000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21</v>
      </c>
      <c r="B15" s="37" t="s">
        <v>30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21</v>
      </c>
      <c r="B16" s="37" t="s">
        <v>30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240</v>
      </c>
      <c r="B17" s="37" t="s">
        <v>30</v>
      </c>
      <c r="C17" s="9">
        <f>C12</f>
        <v>2017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2018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4"/>
        <v>2020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57"/>
  <sheetViews>
    <sheetView zoomScale="85" zoomScaleNormal="85" workbookViewId="0">
      <pane ySplit="1" topLeftCell="A138" activePane="bottomLeft" state="frozen"/>
      <selection pane="bottomLeft" activeCell="C159" sqref="C159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4</v>
      </c>
      <c r="B1" s="84" t="s">
        <v>533</v>
      </c>
      <c r="C1" s="84" t="s">
        <v>10</v>
      </c>
      <c r="D1" s="84" t="s">
        <v>5</v>
      </c>
      <c r="E1" s="84" t="s">
        <v>6</v>
      </c>
      <c r="F1" s="84" t="s">
        <v>7</v>
      </c>
      <c r="G1" s="84" t="s">
        <v>8</v>
      </c>
      <c r="H1" s="84" t="s">
        <v>547</v>
      </c>
      <c r="I1" s="84" t="s">
        <v>32</v>
      </c>
      <c r="J1" s="84" t="s">
        <v>455</v>
      </c>
      <c r="K1" s="84" t="s">
        <v>490</v>
      </c>
      <c r="L1" s="84" t="s">
        <v>498</v>
      </c>
      <c r="M1" s="84" t="s">
        <v>502</v>
      </c>
      <c r="N1" s="84" t="s">
        <v>503</v>
      </c>
      <c r="O1" s="84" t="s">
        <v>504</v>
      </c>
      <c r="P1" s="84" t="s">
        <v>546</v>
      </c>
    </row>
    <row r="2" spans="1:16" s="86" customFormat="1" ht="12.75" x14ac:dyDescent="0.2">
      <c r="A2" s="86" t="s">
        <v>73</v>
      </c>
      <c r="B2" s="86" t="str">
        <f>IF(VLOOKUP(A2,Verificação_Parametros!$A:$B,2,FALSE),"Sim","Não")</f>
        <v>Sim</v>
      </c>
      <c r="C2" s="86" t="s">
        <v>453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240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505</v>
      </c>
      <c r="O2" s="86" t="s">
        <v>509</v>
      </c>
      <c r="P2" s="86" t="b">
        <f>COUNTIF(Constantes!$A:$A,Parametros!A2)&gt;0</f>
        <v>0</v>
      </c>
    </row>
    <row r="3" spans="1:16" s="86" customFormat="1" ht="12.75" x14ac:dyDescent="0.2">
      <c r="A3" s="86" t="s">
        <v>83</v>
      </c>
      <c r="B3" s="86" t="str">
        <f>IF(VLOOKUP(A3,Verificação_Parametros!$A:$B,2,FALSE),"Sim","Não")</f>
        <v>Não</v>
      </c>
      <c r="C3" s="86" t="s">
        <v>36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240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505</v>
      </c>
      <c r="O3" s="86" t="s">
        <v>506</v>
      </c>
      <c r="P3" s="86" t="b">
        <f>COUNTIF(Constantes!$A:$A,Parametros!A3)&gt;0</f>
        <v>0</v>
      </c>
    </row>
    <row r="4" spans="1:16" s="86" customFormat="1" ht="12.75" x14ac:dyDescent="0.2">
      <c r="A4" s="86" t="s">
        <v>108</v>
      </c>
      <c r="B4" s="86" t="str">
        <f>IF(VLOOKUP(A4,Verificação_Parametros!$A:$B,2,FALSE),"Sim","Não")</f>
        <v>Sim</v>
      </c>
      <c r="C4" s="86" t="s">
        <v>453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240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219</v>
      </c>
      <c r="B5" s="86" t="str">
        <f>IF(VLOOKUP(A5,Verificação_Parametros!$A:$B,2,FALSE),"Sim","Não")</f>
        <v>Sim</v>
      </c>
      <c r="C5" s="86" t="s">
        <v>456</v>
      </c>
      <c r="D5" s="86">
        <f>1/20</f>
        <v>0.05</v>
      </c>
      <c r="H5" s="86">
        <v>0</v>
      </c>
      <c r="I5" s="86" t="s">
        <v>240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505</v>
      </c>
      <c r="O5" s="86" t="s">
        <v>507</v>
      </c>
      <c r="P5" s="86" t="b">
        <f>COUNTIF(Constantes!$A:$A,Parametros!A5)&gt;0</f>
        <v>0</v>
      </c>
    </row>
    <row r="6" spans="1:16" s="86" customFormat="1" ht="12.75" x14ac:dyDescent="0.2">
      <c r="A6" s="86" t="s">
        <v>232</v>
      </c>
      <c r="B6" s="86" t="str">
        <f>IF(VLOOKUP(A6,Verificação_Parametros!$A:$B,2,FALSE),"Sim","Não")</f>
        <v>Sim</v>
      </c>
      <c r="C6" s="86" t="s">
        <v>453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240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236</v>
      </c>
      <c r="B7" s="86" t="str">
        <f>IF(VLOOKUP(A7,Verificação_Parametros!$A:$B,2,FALSE),"Sim","Não")</f>
        <v>Sim</v>
      </c>
      <c r="C7" s="86" t="s">
        <v>453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240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224</v>
      </c>
      <c r="B8" s="86" t="str">
        <f>IF(VLOOKUP(A8,Verificação_Parametros!$A:$B,2,FALSE),"Sim","Não")</f>
        <v>Sim</v>
      </c>
      <c r="C8" s="86" t="s">
        <v>453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240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228</v>
      </c>
      <c r="B9" s="86" t="str">
        <f>IF(VLOOKUP(A9,Verificação_Parametros!$A:$B,2,FALSE),"Sim","Não")</f>
        <v>Sim</v>
      </c>
      <c r="C9" s="89" t="s">
        <v>491</v>
      </c>
      <c r="D9" s="86">
        <f>1/20</f>
        <v>0.05</v>
      </c>
      <c r="F9" s="90"/>
      <c r="H9" s="86">
        <v>0</v>
      </c>
      <c r="I9" s="86" t="s">
        <v>240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233</v>
      </c>
      <c r="B10" s="86" t="str">
        <f>IF(VLOOKUP(A10,Verificação_Parametros!$A:$B,2,FALSE),"Sim","Não")</f>
        <v>Sim</v>
      </c>
      <c r="C10" s="86" t="s">
        <v>453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240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237</v>
      </c>
      <c r="B11" s="86" t="str">
        <f>IF(VLOOKUP(A11,Verificação_Parametros!$A:$B,2,FALSE),"Sim","Não")</f>
        <v>Sim</v>
      </c>
      <c r="C11" s="86" t="s">
        <v>453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240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225</v>
      </c>
      <c r="B12" s="86" t="str">
        <f>IF(VLOOKUP(A12,Verificação_Parametros!$A:$B,2,FALSE),"Sim","Não")</f>
        <v>Sim</v>
      </c>
      <c r="C12" s="86" t="s">
        <v>453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240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229</v>
      </c>
      <c r="B13" s="86" t="str">
        <f>IF(VLOOKUP(A13,Verificação_Parametros!$A:$B,2,FALSE),"Sim","Não")</f>
        <v>Sim</v>
      </c>
      <c r="C13" s="86" t="s">
        <v>35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240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234</v>
      </c>
      <c r="B14" s="86" t="str">
        <f>IF(VLOOKUP(A14,Verificação_Parametros!$A:$B,2,FALSE),"Sim","Não")</f>
        <v>Sim</v>
      </c>
      <c r="C14" s="86" t="s">
        <v>35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240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238</v>
      </c>
      <c r="B15" s="86" t="str">
        <f>IF(VLOOKUP(A15,Verificação_Parametros!$A:$B,2,FALSE),"Sim","Não")</f>
        <v>Sim</v>
      </c>
      <c r="C15" s="86" t="s">
        <v>453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240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226</v>
      </c>
      <c r="B16" s="86" t="str">
        <f>IF(VLOOKUP(A16,Verificação_Parametros!$A:$B,2,FALSE),"Sim","Não")</f>
        <v>Sim</v>
      </c>
      <c r="C16" s="86" t="s">
        <v>35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240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230</v>
      </c>
      <c r="B17" s="86" t="str">
        <f>IF(VLOOKUP(A17,Verificação_Parametros!$A:$B,2,FALSE),"Sim","Não")</f>
        <v>Sim</v>
      </c>
      <c r="C17" s="86" t="s">
        <v>35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240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235</v>
      </c>
      <c r="B18" s="86" t="str">
        <f>IF(VLOOKUP(A18,Verificação_Parametros!$A:$B,2,FALSE),"Sim","Não")</f>
        <v>Sim</v>
      </c>
      <c r="C18" s="86" t="s">
        <v>453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240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239</v>
      </c>
      <c r="B19" s="86" t="str">
        <f>IF(VLOOKUP(A19,Verificação_Parametros!$A:$B,2,FALSE),"Sim","Não")</f>
        <v>Sim</v>
      </c>
      <c r="C19" s="86" t="s">
        <v>453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240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227</v>
      </c>
      <c r="B20" s="86" t="str">
        <f>IF(VLOOKUP(A20,Verificação_Parametros!$A:$B,2,FALSE),"Sim","Não")</f>
        <v>Sim</v>
      </c>
      <c r="C20" s="86" t="s">
        <v>35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240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231</v>
      </c>
      <c r="B21" s="86" t="str">
        <f>IF(VLOOKUP(A21,Verificação_Parametros!$A:$B,2,FALSE),"Sim","Não")</f>
        <v>Sim</v>
      </c>
      <c r="C21" s="86" t="s">
        <v>35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240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49</v>
      </c>
      <c r="B22" s="86" t="str">
        <f>IF(VLOOKUP(A22,Verificação_Parametros!$A:$B,2,FALSE),"Sim","Não")</f>
        <v>Sim</v>
      </c>
      <c r="C22" s="86" t="s">
        <v>453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240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73</v>
      </c>
      <c r="B23" s="86" t="str">
        <f>IF(VLOOKUP(A23,Verificação_Parametros!$A:$B,2,FALSE),"Sim","Não")</f>
        <v>Sim</v>
      </c>
      <c r="C23" s="86" t="s">
        <v>453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9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505</v>
      </c>
      <c r="O23" s="86" t="s">
        <v>509</v>
      </c>
      <c r="P23" s="86" t="b">
        <f>COUNTIF(Constantes!$A:$A,Parametros!A23)&gt;0</f>
        <v>0</v>
      </c>
    </row>
    <row r="24" spans="1:16" s="86" customFormat="1" ht="12.75" x14ac:dyDescent="0.2">
      <c r="A24" s="86" t="s">
        <v>83</v>
      </c>
      <c r="B24" s="86" t="str">
        <f>IF(VLOOKUP(A24,Verificação_Parametros!$A:$B,2,FALSE),"Sim","Não")</f>
        <v>Não</v>
      </c>
      <c r="C24" s="86" t="s">
        <v>36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9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505</v>
      </c>
      <c r="O24" s="86" t="s">
        <v>506</v>
      </c>
      <c r="P24" s="86" t="b">
        <f>COUNTIF(Constantes!$A:$A,Parametros!A24)&gt;0</f>
        <v>0</v>
      </c>
    </row>
    <row r="25" spans="1:16" s="86" customFormat="1" ht="12.75" x14ac:dyDescent="0.2">
      <c r="A25" s="86" t="s">
        <v>108</v>
      </c>
      <c r="B25" s="86" t="str">
        <f>IF(VLOOKUP(A25,Verificação_Parametros!$A:$B,2,FALSE),"Sim","Não")</f>
        <v>Sim</v>
      </c>
      <c r="C25" s="86" t="s">
        <v>453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9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219</v>
      </c>
      <c r="B26" s="86" t="str">
        <f>IF(VLOOKUP(A26,Verificação_Parametros!$A:$B,2,FALSE),"Sim","Não")</f>
        <v>Sim</v>
      </c>
      <c r="C26" s="86" t="s">
        <v>456</v>
      </c>
      <c r="D26" s="86">
        <f>1/20</f>
        <v>0.05</v>
      </c>
      <c r="H26" s="86">
        <v>0</v>
      </c>
      <c r="I26" s="86" t="s">
        <v>9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505</v>
      </c>
      <c r="O26" s="86" t="s">
        <v>507</v>
      </c>
      <c r="P26" s="86" t="b">
        <f>COUNTIF(Constantes!$A:$A,Parametros!A26)&gt;0</f>
        <v>0</v>
      </c>
    </row>
    <row r="27" spans="1:16" s="86" customFormat="1" ht="12.75" x14ac:dyDescent="0.2">
      <c r="A27" s="86" t="s">
        <v>232</v>
      </c>
      <c r="B27" s="86" t="str">
        <f>IF(VLOOKUP(A27,Verificação_Parametros!$A:$B,2,FALSE),"Sim","Não")</f>
        <v>Sim</v>
      </c>
      <c r="C27" s="86" t="s">
        <v>453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9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236</v>
      </c>
      <c r="B28" s="86" t="str">
        <f>IF(VLOOKUP(A28,Verificação_Parametros!$A:$B,2,FALSE),"Sim","Não")</f>
        <v>Sim</v>
      </c>
      <c r="C28" s="86" t="s">
        <v>453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9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224</v>
      </c>
      <c r="B29" s="86" t="str">
        <f>IF(VLOOKUP(A29,Verificação_Parametros!$A:$B,2,FALSE),"Sim","Não")</f>
        <v>Sim</v>
      </c>
      <c r="C29" s="86" t="s">
        <v>453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9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228</v>
      </c>
      <c r="B30" s="86" t="str">
        <f>IF(VLOOKUP(A30,Verificação_Parametros!$A:$B,2,FALSE),"Sim","Não")</f>
        <v>Sim</v>
      </c>
      <c r="C30" s="89" t="s">
        <v>491</v>
      </c>
      <c r="D30" s="86">
        <f>1/40</f>
        <v>2.5000000000000001E-2</v>
      </c>
      <c r="H30" s="86">
        <v>0</v>
      </c>
      <c r="I30" s="86" t="s">
        <v>9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233</v>
      </c>
      <c r="B31" s="86" t="str">
        <f>IF(VLOOKUP(A31,Verificação_Parametros!$A:$B,2,FALSE),"Sim","Não")</f>
        <v>Sim</v>
      </c>
      <c r="C31" s="86" t="s">
        <v>453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9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237</v>
      </c>
      <c r="B32" s="86" t="str">
        <f>IF(VLOOKUP(A32,Verificação_Parametros!$A:$B,2,FALSE),"Sim","Não")</f>
        <v>Sim</v>
      </c>
      <c r="C32" s="86" t="s">
        <v>453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9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225</v>
      </c>
      <c r="B33" s="86" t="str">
        <f>IF(VLOOKUP(A33,Verificação_Parametros!$A:$B,2,FALSE),"Sim","Não")</f>
        <v>Sim</v>
      </c>
      <c r="C33" s="86" t="s">
        <v>453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9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229</v>
      </c>
      <c r="B34" s="86" t="str">
        <f>IF(VLOOKUP(A34,Verificação_Parametros!$A:$B,2,FALSE),"Sim","Não")</f>
        <v>Sim</v>
      </c>
      <c r="C34" s="86" t="s">
        <v>35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9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234</v>
      </c>
      <c r="B35" s="86" t="str">
        <f>IF(VLOOKUP(A35,Verificação_Parametros!$A:$B,2,FALSE),"Sim","Não")</f>
        <v>Sim</v>
      </c>
      <c r="C35" s="86" t="s">
        <v>35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9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238</v>
      </c>
      <c r="B36" s="86" t="str">
        <f>IF(VLOOKUP(A36,Verificação_Parametros!$A:$B,2,FALSE),"Sim","Não")</f>
        <v>Sim</v>
      </c>
      <c r="C36" s="86" t="s">
        <v>453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9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226</v>
      </c>
      <c r="B37" s="86" t="str">
        <f>IF(VLOOKUP(A37,Verificação_Parametros!$A:$B,2,FALSE),"Sim","Não")</f>
        <v>Sim</v>
      </c>
      <c r="C37" s="86" t="s">
        <v>35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9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230</v>
      </c>
      <c r="B38" s="86" t="str">
        <f>IF(VLOOKUP(A38,Verificação_Parametros!$A:$B,2,FALSE),"Sim","Não")</f>
        <v>Sim</v>
      </c>
      <c r="C38" s="86" t="s">
        <v>35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9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235</v>
      </c>
      <c r="B39" s="86" t="str">
        <f>IF(VLOOKUP(A39,Verificação_Parametros!$A:$B,2,FALSE),"Sim","Não")</f>
        <v>Sim</v>
      </c>
      <c r="C39" s="86" t="s">
        <v>453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9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239</v>
      </c>
      <c r="B40" s="86" t="str">
        <f>IF(VLOOKUP(A40,Verificação_Parametros!$A:$B,2,FALSE),"Sim","Não")</f>
        <v>Sim</v>
      </c>
      <c r="C40" s="86" t="s">
        <v>453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9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227</v>
      </c>
      <c r="B41" s="86" t="str">
        <f>IF(VLOOKUP(A41,Verificação_Parametros!$A:$B,2,FALSE),"Sim","Não")</f>
        <v>Sim</v>
      </c>
      <c r="C41" s="86" t="s">
        <v>35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9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231</v>
      </c>
      <c r="B42" s="86" t="str">
        <f>IF(VLOOKUP(A42,Verificação_Parametros!$A:$B,2,FALSE),"Sim","Não")</f>
        <v>Sim</v>
      </c>
      <c r="C42" s="86" t="s">
        <v>35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9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49</v>
      </c>
      <c r="B43" s="86" t="str">
        <f>IF(VLOOKUP(A43,Verificação_Parametros!$A:$B,2,FALSE),"Sim","Não")</f>
        <v>Sim</v>
      </c>
      <c r="C43" s="86" t="s">
        <v>453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9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73</v>
      </c>
      <c r="B44" s="86" t="str">
        <f>IF(VLOOKUP(A44,Verificação_Parametros!$A:$B,2,FALSE),"Sim","Não")</f>
        <v>Sim</v>
      </c>
      <c r="C44" s="86" t="s">
        <v>453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20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505</v>
      </c>
      <c r="O44" s="86" t="s">
        <v>509</v>
      </c>
      <c r="P44" s="86" t="b">
        <f>COUNTIF(Constantes!$A:$A,Parametros!A44)&gt;0</f>
        <v>0</v>
      </c>
    </row>
    <row r="45" spans="1:16" s="86" customFormat="1" ht="12.75" x14ac:dyDescent="0.2">
      <c r="A45" s="86" t="s">
        <v>83</v>
      </c>
      <c r="B45" s="86" t="str">
        <f>IF(VLOOKUP(A45,Verificação_Parametros!$A:$B,2,FALSE),"Sim","Não")</f>
        <v>Não</v>
      </c>
      <c r="C45" s="86" t="s">
        <v>36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20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505</v>
      </c>
      <c r="O45" s="86" t="s">
        <v>506</v>
      </c>
      <c r="P45" s="86" t="b">
        <f>COUNTIF(Constantes!$A:$A,Parametros!A45)&gt;0</f>
        <v>0</v>
      </c>
    </row>
    <row r="46" spans="1:16" s="86" customFormat="1" ht="12.75" x14ac:dyDescent="0.2">
      <c r="A46" s="86" t="s">
        <v>108</v>
      </c>
      <c r="B46" s="86" t="str">
        <f>IF(VLOOKUP(A46,Verificação_Parametros!$A:$B,2,FALSE),"Sim","Não")</f>
        <v>Sim</v>
      </c>
      <c r="C46" s="86" t="s">
        <v>453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20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219</v>
      </c>
      <c r="B47" s="86" t="str">
        <f>IF(VLOOKUP(A47,Verificação_Parametros!$A:$B,2,FALSE),"Sim","Não")</f>
        <v>Sim</v>
      </c>
      <c r="C47" s="86" t="s">
        <v>456</v>
      </c>
      <c r="D47" s="86">
        <f>1/30</f>
        <v>3.3333333333333333E-2</v>
      </c>
      <c r="H47" s="86">
        <v>0</v>
      </c>
      <c r="I47" s="86" t="s">
        <v>20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505</v>
      </c>
      <c r="O47" s="86" t="s">
        <v>508</v>
      </c>
      <c r="P47" s="86" t="b">
        <f>COUNTIF(Constantes!$A:$A,Parametros!A47)&gt;0</f>
        <v>0</v>
      </c>
    </row>
    <row r="48" spans="1:16" s="86" customFormat="1" ht="12.75" x14ac:dyDescent="0.2">
      <c r="A48" s="86" t="s">
        <v>232</v>
      </c>
      <c r="B48" s="86" t="str">
        <f>IF(VLOOKUP(A48,Verificação_Parametros!$A:$B,2,FALSE),"Sim","Não")</f>
        <v>Sim</v>
      </c>
      <c r="C48" s="86" t="s">
        <v>453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20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236</v>
      </c>
      <c r="B49" s="86" t="str">
        <f>IF(VLOOKUP(A49,Verificação_Parametros!$A:$B,2,FALSE),"Sim","Não")</f>
        <v>Sim</v>
      </c>
      <c r="C49" s="86" t="s">
        <v>453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20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224</v>
      </c>
      <c r="B50" s="86" t="str">
        <f>IF(VLOOKUP(A50,Verificação_Parametros!$A:$B,2,FALSE),"Sim","Não")</f>
        <v>Sim</v>
      </c>
      <c r="C50" s="86" t="s">
        <v>453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20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228</v>
      </c>
      <c r="B51" s="86" t="str">
        <f>IF(VLOOKUP(A51,Verificação_Parametros!$A:$B,2,FALSE),"Sim","Não")</f>
        <v>Sim</v>
      </c>
      <c r="C51" s="89" t="s">
        <v>491</v>
      </c>
      <c r="D51" s="86">
        <f>1/20</f>
        <v>0.05</v>
      </c>
      <c r="H51" s="86">
        <v>0</v>
      </c>
      <c r="I51" s="86" t="s">
        <v>20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233</v>
      </c>
      <c r="B52" s="86" t="str">
        <f>IF(VLOOKUP(A52,Verificação_Parametros!$A:$B,2,FALSE),"Sim","Não")</f>
        <v>Sim</v>
      </c>
      <c r="C52" s="86" t="s">
        <v>453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20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237</v>
      </c>
      <c r="B53" s="86" t="str">
        <f>IF(VLOOKUP(A53,Verificação_Parametros!$A:$B,2,FALSE),"Sim","Não")</f>
        <v>Sim</v>
      </c>
      <c r="C53" s="86" t="s">
        <v>453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20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225</v>
      </c>
      <c r="B54" s="86" t="str">
        <f>IF(VLOOKUP(A54,Verificação_Parametros!$A:$B,2,FALSE),"Sim","Não")</f>
        <v>Sim</v>
      </c>
      <c r="C54" s="86" t="s">
        <v>453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20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229</v>
      </c>
      <c r="B55" s="86" t="str">
        <f>IF(VLOOKUP(A55,Verificação_Parametros!$A:$B,2,FALSE),"Sim","Não")</f>
        <v>Sim</v>
      </c>
      <c r="C55" s="86" t="s">
        <v>35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20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234</v>
      </c>
      <c r="B56" s="86" t="str">
        <f>IF(VLOOKUP(A56,Verificação_Parametros!$A:$B,2,FALSE),"Sim","Não")</f>
        <v>Sim</v>
      </c>
      <c r="C56" s="86" t="s">
        <v>35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20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238</v>
      </c>
      <c r="B57" s="86" t="str">
        <f>IF(VLOOKUP(A57,Verificação_Parametros!$A:$B,2,FALSE),"Sim","Não")</f>
        <v>Sim</v>
      </c>
      <c r="C57" s="86" t="s">
        <v>453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20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226</v>
      </c>
      <c r="B58" s="86" t="str">
        <f>IF(VLOOKUP(A58,Verificação_Parametros!$A:$B,2,FALSE),"Sim","Não")</f>
        <v>Sim</v>
      </c>
      <c r="C58" s="86" t="s">
        <v>35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20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230</v>
      </c>
      <c r="B59" s="86" t="str">
        <f>IF(VLOOKUP(A59,Verificação_Parametros!$A:$B,2,FALSE),"Sim","Não")</f>
        <v>Sim</v>
      </c>
      <c r="C59" s="86" t="s">
        <v>35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20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235</v>
      </c>
      <c r="B60" s="86" t="str">
        <f>IF(VLOOKUP(A60,Verificação_Parametros!$A:$B,2,FALSE),"Sim","Não")</f>
        <v>Sim</v>
      </c>
      <c r="C60" s="86" t="s">
        <v>453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20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239</v>
      </c>
      <c r="B61" s="86" t="str">
        <f>IF(VLOOKUP(A61,Verificação_Parametros!$A:$B,2,FALSE),"Sim","Não")</f>
        <v>Sim</v>
      </c>
      <c r="C61" s="86" t="s">
        <v>453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20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227</v>
      </c>
      <c r="B62" s="86" t="str">
        <f>IF(VLOOKUP(A62,Verificação_Parametros!$A:$B,2,FALSE),"Sim","Não")</f>
        <v>Sim</v>
      </c>
      <c r="C62" s="86" t="s">
        <v>35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20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231</v>
      </c>
      <c r="B63" s="86" t="str">
        <f>IF(VLOOKUP(A63,Verificação_Parametros!$A:$B,2,FALSE),"Sim","Não")</f>
        <v>Sim</v>
      </c>
      <c r="C63" s="86" t="s">
        <v>35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20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49</v>
      </c>
      <c r="B64" s="86" t="str">
        <f>IF(VLOOKUP(A64,Verificação_Parametros!$A:$B,2,FALSE),"Sim","Não")</f>
        <v>Sim</v>
      </c>
      <c r="C64" s="86" t="s">
        <v>453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20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73</v>
      </c>
      <c r="B65" s="86" t="str">
        <f>IF(VLOOKUP(A65,Verificação_Parametros!$A:$B,2,FALSE),"Sim","Não")</f>
        <v>Sim</v>
      </c>
      <c r="C65" s="86" t="s">
        <v>453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21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505</v>
      </c>
      <c r="O65" s="86" t="s">
        <v>509</v>
      </c>
      <c r="P65" s="86" t="b">
        <f>COUNTIF(Constantes!$A:$A,Parametros!A65)&gt;0</f>
        <v>0</v>
      </c>
    </row>
    <row r="66" spans="1:16" s="86" customFormat="1" ht="12.75" x14ac:dyDescent="0.2">
      <c r="A66" s="86" t="s">
        <v>83</v>
      </c>
      <c r="B66" s="86" t="str">
        <f>IF(VLOOKUP(A66,Verificação_Parametros!$A:$B,2,FALSE),"Sim","Não")</f>
        <v>Não</v>
      </c>
      <c r="C66" s="86" t="s">
        <v>36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21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505</v>
      </c>
      <c r="O66" s="86" t="s">
        <v>506</v>
      </c>
      <c r="P66" s="86" t="b">
        <f>COUNTIF(Constantes!$A:$A,Parametros!A66)&gt;0</f>
        <v>0</v>
      </c>
    </row>
    <row r="67" spans="1:16" s="86" customFormat="1" ht="12.75" x14ac:dyDescent="0.2">
      <c r="A67" s="86" t="s">
        <v>108</v>
      </c>
      <c r="B67" s="86" t="str">
        <f>IF(VLOOKUP(A67,Verificação_Parametros!$A:$B,2,FALSE),"Sim","Não")</f>
        <v>Sim</v>
      </c>
      <c r="C67" s="86" t="s">
        <v>453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21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219</v>
      </c>
      <c r="B68" s="86" t="str">
        <f>IF(VLOOKUP(A68,Verificação_Parametros!$A:$B,2,FALSE),"Sim","Não")</f>
        <v>Sim</v>
      </c>
      <c r="C68" s="86" t="s">
        <v>456</v>
      </c>
      <c r="D68" s="86">
        <f>1/20</f>
        <v>0.05</v>
      </c>
      <c r="H68" s="86">
        <v>0</v>
      </c>
      <c r="I68" s="86" t="s">
        <v>21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505</v>
      </c>
      <c r="O68" s="86" t="s">
        <v>507</v>
      </c>
      <c r="P68" s="86" t="b">
        <f>COUNTIF(Constantes!$A:$A,Parametros!A68)&gt;0</f>
        <v>0</v>
      </c>
    </row>
    <row r="69" spans="1:16" s="86" customFormat="1" ht="12.75" x14ac:dyDescent="0.2">
      <c r="A69" s="86" t="s">
        <v>232</v>
      </c>
      <c r="B69" s="86" t="str">
        <f>IF(VLOOKUP(A69,Verificação_Parametros!$A:$B,2,FALSE),"Sim","Não")</f>
        <v>Sim</v>
      </c>
      <c r="C69" s="86" t="s">
        <v>453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21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236</v>
      </c>
      <c r="B70" s="86" t="str">
        <f>IF(VLOOKUP(A70,Verificação_Parametros!$A:$B,2,FALSE),"Sim","Não")</f>
        <v>Sim</v>
      </c>
      <c r="C70" s="86" t="s">
        <v>453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21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224</v>
      </c>
      <c r="B71" s="86" t="str">
        <f>IF(VLOOKUP(A71,Verificação_Parametros!$A:$B,2,FALSE),"Sim","Não")</f>
        <v>Sim</v>
      </c>
      <c r="C71" s="86" t="s">
        <v>453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21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228</v>
      </c>
      <c r="B72" s="86" t="str">
        <f>IF(VLOOKUP(A72,Verificação_Parametros!$A:$B,2,FALSE),"Sim","Não")</f>
        <v>Sim</v>
      </c>
      <c r="C72" s="89" t="s">
        <v>491</v>
      </c>
      <c r="D72" s="86">
        <f>1/20</f>
        <v>0.05</v>
      </c>
      <c r="H72" s="86">
        <v>0</v>
      </c>
      <c r="I72" s="86" t="s">
        <v>21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233</v>
      </c>
      <c r="B73" s="86" t="str">
        <f>IF(VLOOKUP(A73,Verificação_Parametros!$A:$B,2,FALSE),"Sim","Não")</f>
        <v>Sim</v>
      </c>
      <c r="C73" s="86" t="s">
        <v>453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21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237</v>
      </c>
      <c r="B74" s="86" t="str">
        <f>IF(VLOOKUP(A74,Verificação_Parametros!$A:$B,2,FALSE),"Sim","Não")</f>
        <v>Sim</v>
      </c>
      <c r="C74" s="86" t="s">
        <v>453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21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225</v>
      </c>
      <c r="B75" s="86" t="str">
        <f>IF(VLOOKUP(A75,Verificação_Parametros!$A:$B,2,FALSE),"Sim","Não")</f>
        <v>Sim</v>
      </c>
      <c r="C75" s="86" t="s">
        <v>453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21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229</v>
      </c>
      <c r="B76" s="86" t="str">
        <f>IF(VLOOKUP(A76,Verificação_Parametros!$A:$B,2,FALSE),"Sim","Não")</f>
        <v>Sim</v>
      </c>
      <c r="C76" s="86" t="s">
        <v>35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21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234</v>
      </c>
      <c r="B77" s="86" t="str">
        <f>IF(VLOOKUP(A77,Verificação_Parametros!$A:$B,2,FALSE),"Sim","Não")</f>
        <v>Sim</v>
      </c>
      <c r="C77" s="86" t="s">
        <v>35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21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238</v>
      </c>
      <c r="B78" s="86" t="str">
        <f>IF(VLOOKUP(A78,Verificação_Parametros!$A:$B,2,FALSE),"Sim","Não")</f>
        <v>Sim</v>
      </c>
      <c r="C78" s="86" t="s">
        <v>453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21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226</v>
      </c>
      <c r="B79" s="86" t="str">
        <f>IF(VLOOKUP(A79,Verificação_Parametros!$A:$B,2,FALSE),"Sim","Não")</f>
        <v>Sim</v>
      </c>
      <c r="C79" s="86" t="s">
        <v>35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21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230</v>
      </c>
      <c r="B80" s="86" t="str">
        <f>IF(VLOOKUP(A80,Verificação_Parametros!$A:$B,2,FALSE),"Sim","Não")</f>
        <v>Sim</v>
      </c>
      <c r="C80" s="86" t="s">
        <v>35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21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235</v>
      </c>
      <c r="B81" s="86" t="str">
        <f>IF(VLOOKUP(A81,Verificação_Parametros!$A:$B,2,FALSE),"Sim","Não")</f>
        <v>Sim</v>
      </c>
      <c r="C81" s="86" t="s">
        <v>453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21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239</v>
      </c>
      <c r="B82" s="86" t="str">
        <f>IF(VLOOKUP(A82,Verificação_Parametros!$A:$B,2,FALSE),"Sim","Não")</f>
        <v>Sim</v>
      </c>
      <c r="C82" s="86" t="s">
        <v>453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21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227</v>
      </c>
      <c r="B83" s="86" t="str">
        <f>IF(VLOOKUP(A83,Verificação_Parametros!$A:$B,2,FALSE),"Sim","Não")</f>
        <v>Sim</v>
      </c>
      <c r="C83" s="86" t="s">
        <v>35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21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231</v>
      </c>
      <c r="B84" s="86" t="str">
        <f>IF(VLOOKUP(A84,Verificação_Parametros!$A:$B,2,FALSE),"Sim","Não")</f>
        <v>Sim</v>
      </c>
      <c r="C84" s="86" t="s">
        <v>35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21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49</v>
      </c>
      <c r="B85" s="86" t="str">
        <f>IF(VLOOKUP(A85,Verificação_Parametros!$A:$B,2,FALSE),"Sim","Não")</f>
        <v>Sim</v>
      </c>
      <c r="C85" s="86" t="s">
        <v>453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21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469</v>
      </c>
      <c r="B86" s="86" t="str">
        <f>IF(VLOOKUP(A86,Verificação_Parametros!$A:$B,2,FALSE),"Sim","Não")</f>
        <v>Sim</v>
      </c>
      <c r="C86" s="86" t="s">
        <v>35</v>
      </c>
      <c r="D86" s="92">
        <v>0</v>
      </c>
      <c r="E86" s="92">
        <v>0</v>
      </c>
      <c r="H86" s="86">
        <v>0</v>
      </c>
      <c r="I86" s="86" t="s">
        <v>240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470</v>
      </c>
      <c r="B87" s="86" t="str">
        <f>IF(VLOOKUP(A87,Verificação_Parametros!$A:$B,2,FALSE),"Sim","Não")</f>
        <v>Sim</v>
      </c>
      <c r="C87" s="86" t="s">
        <v>35</v>
      </c>
      <c r="D87" s="92">
        <v>0</v>
      </c>
      <c r="E87" s="92">
        <v>0</v>
      </c>
      <c r="H87" s="86">
        <v>0</v>
      </c>
      <c r="I87" s="86" t="s">
        <v>240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471</v>
      </c>
      <c r="B88" s="86" t="str">
        <f>IF(VLOOKUP(A88,Verificação_Parametros!$A:$B,2,FALSE),"Sim","Não")</f>
        <v>Sim</v>
      </c>
      <c r="C88" s="86" t="s">
        <v>35</v>
      </c>
      <c r="D88" s="92">
        <v>0</v>
      </c>
      <c r="E88" s="92">
        <v>0</v>
      </c>
      <c r="H88" s="86">
        <v>0</v>
      </c>
      <c r="I88" s="86" t="s">
        <v>240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473</v>
      </c>
      <c r="B89" s="86" t="str">
        <f>IF(VLOOKUP(A89,Verificação_Parametros!$A:$B,2,FALSE),"Sim","Não")</f>
        <v>Sim</v>
      </c>
      <c r="C89" s="86" t="s">
        <v>35</v>
      </c>
      <c r="D89" s="92">
        <v>0</v>
      </c>
      <c r="E89" s="92">
        <v>0</v>
      </c>
      <c r="H89" s="86">
        <v>0</v>
      </c>
      <c r="I89" s="86" t="s">
        <v>240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472</v>
      </c>
      <c r="B90" s="86" t="str">
        <f>IF(VLOOKUP(A90,Verificação_Parametros!$A:$B,2,FALSE),"Sim","Não")</f>
        <v>Sim</v>
      </c>
      <c r="C90" s="86" t="s">
        <v>35</v>
      </c>
      <c r="D90" s="92">
        <v>0</v>
      </c>
      <c r="E90" s="92">
        <v>0</v>
      </c>
      <c r="H90" s="86">
        <v>0</v>
      </c>
      <c r="I90" s="86" t="s">
        <v>240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469</v>
      </c>
      <c r="B91" s="86" t="str">
        <f>IF(VLOOKUP(A91,Verificação_Parametros!$A:$B,2,FALSE),"Sim","Não")</f>
        <v>Sim</v>
      </c>
      <c r="C91" s="86" t="s">
        <v>35</v>
      </c>
      <c r="D91" s="92">
        <v>0</v>
      </c>
      <c r="E91" s="92">
        <v>0</v>
      </c>
      <c r="H91" s="86">
        <v>0</v>
      </c>
      <c r="I91" s="86" t="s">
        <v>9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470</v>
      </c>
      <c r="B92" s="86" t="str">
        <f>IF(VLOOKUP(A92,Verificação_Parametros!$A:$B,2,FALSE),"Sim","Não")</f>
        <v>Sim</v>
      </c>
      <c r="C92" s="86" t="s">
        <v>35</v>
      </c>
      <c r="D92" s="92">
        <v>0</v>
      </c>
      <c r="E92" s="92">
        <v>0</v>
      </c>
      <c r="H92" s="86">
        <v>0</v>
      </c>
      <c r="I92" s="86" t="s">
        <v>9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471</v>
      </c>
      <c r="B93" s="86" t="str">
        <f>IF(VLOOKUP(A93,Verificação_Parametros!$A:$B,2,FALSE),"Sim","Não")</f>
        <v>Sim</v>
      </c>
      <c r="C93" s="86" t="s">
        <v>35</v>
      </c>
      <c r="D93" s="92">
        <v>0</v>
      </c>
      <c r="E93" s="92">
        <v>0</v>
      </c>
      <c r="H93" s="86">
        <v>0</v>
      </c>
      <c r="I93" s="86" t="s">
        <v>9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473</v>
      </c>
      <c r="B94" s="86" t="str">
        <f>IF(VLOOKUP(A94,Verificação_Parametros!$A:$B,2,FALSE),"Sim","Não")</f>
        <v>Sim</v>
      </c>
      <c r="C94" s="86" t="s">
        <v>35</v>
      </c>
      <c r="D94" s="92">
        <v>0</v>
      </c>
      <c r="E94" s="92">
        <v>0</v>
      </c>
      <c r="H94" s="86">
        <v>0</v>
      </c>
      <c r="I94" s="86" t="s">
        <v>9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472</v>
      </c>
      <c r="B95" s="86" t="str">
        <f>IF(VLOOKUP(A95,Verificação_Parametros!$A:$B,2,FALSE),"Sim","Não")</f>
        <v>Sim</v>
      </c>
      <c r="C95" s="86" t="s">
        <v>35</v>
      </c>
      <c r="D95" s="92">
        <v>0</v>
      </c>
      <c r="E95" s="92">
        <v>0</v>
      </c>
      <c r="H95" s="86">
        <v>0</v>
      </c>
      <c r="I95" s="86" t="s">
        <v>9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469</v>
      </c>
      <c r="B96" s="86" t="str">
        <f>IF(VLOOKUP(A96,Verificação_Parametros!$A:$B,2,FALSE),"Sim","Não")</f>
        <v>Sim</v>
      </c>
      <c r="C96" s="86" t="s">
        <v>35</v>
      </c>
      <c r="D96" s="92">
        <v>0</v>
      </c>
      <c r="E96" s="92">
        <v>0</v>
      </c>
      <c r="H96" s="86">
        <v>0</v>
      </c>
      <c r="I96" s="86" t="s">
        <v>20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470</v>
      </c>
      <c r="B97" s="86" t="str">
        <f>IF(VLOOKUP(A97,Verificação_Parametros!$A:$B,2,FALSE),"Sim","Não")</f>
        <v>Sim</v>
      </c>
      <c r="C97" s="86" t="s">
        <v>35</v>
      </c>
      <c r="D97" s="92">
        <v>0</v>
      </c>
      <c r="E97" s="92">
        <v>0</v>
      </c>
      <c r="H97" s="86">
        <v>0</v>
      </c>
      <c r="I97" s="86" t="s">
        <v>20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471</v>
      </c>
      <c r="B98" s="86" t="str">
        <f>IF(VLOOKUP(A98,Verificação_Parametros!$A:$B,2,FALSE),"Sim","Não")</f>
        <v>Sim</v>
      </c>
      <c r="C98" s="86" t="s">
        <v>35</v>
      </c>
      <c r="D98" s="92">
        <v>0</v>
      </c>
      <c r="E98" s="92">
        <v>0</v>
      </c>
      <c r="H98" s="86">
        <v>0</v>
      </c>
      <c r="I98" s="86" t="s">
        <v>20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473</v>
      </c>
      <c r="B99" s="86" t="str">
        <f>IF(VLOOKUP(A99,Verificação_Parametros!$A:$B,2,FALSE),"Sim","Não")</f>
        <v>Sim</v>
      </c>
      <c r="C99" s="86" t="s">
        <v>35</v>
      </c>
      <c r="D99" s="92">
        <v>0</v>
      </c>
      <c r="E99" s="92">
        <v>0</v>
      </c>
      <c r="H99" s="86">
        <v>0</v>
      </c>
      <c r="I99" s="86" t="s">
        <v>20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472</v>
      </c>
      <c r="B100" s="86" t="str">
        <f>IF(VLOOKUP(A100,Verificação_Parametros!$A:$B,2,FALSE),"Sim","Não")</f>
        <v>Sim</v>
      </c>
      <c r="C100" s="86" t="s">
        <v>35</v>
      </c>
      <c r="D100" s="92">
        <v>0</v>
      </c>
      <c r="E100" s="92">
        <v>0</v>
      </c>
      <c r="H100" s="86">
        <v>0</v>
      </c>
      <c r="I100" s="86" t="s">
        <v>20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469</v>
      </c>
      <c r="B101" s="86" t="str">
        <f>IF(VLOOKUP(A101,Verificação_Parametros!$A:$B,2,FALSE),"Sim","Não")</f>
        <v>Sim</v>
      </c>
      <c r="C101" s="86" t="s">
        <v>35</v>
      </c>
      <c r="D101" s="92">
        <v>0</v>
      </c>
      <c r="E101" s="92">
        <v>0</v>
      </c>
      <c r="H101" s="86">
        <v>0</v>
      </c>
      <c r="I101" s="86" t="s">
        <v>21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470</v>
      </c>
      <c r="B102" s="86" t="str">
        <f>IF(VLOOKUP(A102,Verificação_Parametros!$A:$B,2,FALSE),"Sim","Não")</f>
        <v>Sim</v>
      </c>
      <c r="C102" s="86" t="s">
        <v>35</v>
      </c>
      <c r="D102" s="92">
        <v>0</v>
      </c>
      <c r="E102" s="92">
        <v>0</v>
      </c>
      <c r="H102" s="86">
        <v>0</v>
      </c>
      <c r="I102" s="86" t="s">
        <v>21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471</v>
      </c>
      <c r="B103" s="86" t="str">
        <f>IF(VLOOKUP(A103,Verificação_Parametros!$A:$B,2,FALSE),"Sim","Não")</f>
        <v>Sim</v>
      </c>
      <c r="C103" s="86" t="s">
        <v>35</v>
      </c>
      <c r="D103" s="92">
        <v>0</v>
      </c>
      <c r="E103" s="92">
        <v>0</v>
      </c>
      <c r="H103" s="86">
        <v>0</v>
      </c>
      <c r="I103" s="86" t="s">
        <v>21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473</v>
      </c>
      <c r="B104" s="86" t="str">
        <f>IF(VLOOKUP(A104,Verificação_Parametros!$A:$B,2,FALSE),"Sim","Não")</f>
        <v>Sim</v>
      </c>
      <c r="C104" s="86" t="s">
        <v>35</v>
      </c>
      <c r="D104" s="92">
        <v>0</v>
      </c>
      <c r="E104" s="92">
        <v>0</v>
      </c>
      <c r="H104" s="86">
        <v>0</v>
      </c>
      <c r="I104" s="86" t="s">
        <v>21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472</v>
      </c>
      <c r="B105" s="86" t="str">
        <f>IF(VLOOKUP(A105,Verificação_Parametros!$A:$B,2,FALSE),"Sim","Não")</f>
        <v>Sim</v>
      </c>
      <c r="C105" s="86" t="s">
        <v>35</v>
      </c>
      <c r="D105" s="92">
        <v>0</v>
      </c>
      <c r="E105" s="92">
        <v>0</v>
      </c>
      <c r="H105" s="86">
        <v>0</v>
      </c>
      <c r="I105" s="86" t="s">
        <v>21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549</v>
      </c>
      <c r="B106" s="86" t="str">
        <f>IF(VLOOKUP(A106,Verificação_Parametros!$A:$B,2,FALSE),"Sim","Não")</f>
        <v>Sim</v>
      </c>
      <c r="C106" s="65" t="s">
        <v>36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240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554</v>
      </c>
      <c r="B107" s="86" t="str">
        <f>IF(VLOOKUP(A107,Verificação_Parametros!$A:$B,2,FALSE),"Sim","Não")</f>
        <v>Sim</v>
      </c>
      <c r="C107" s="65" t="s">
        <v>36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240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555</v>
      </c>
      <c r="B108" s="86" t="str">
        <f>IF(VLOOKUP(A108,Verificação_Parametros!$A:$B,2,FALSE),"Sim","Não")</f>
        <v>Sim</v>
      </c>
      <c r="C108" s="65" t="s">
        <v>36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240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556</v>
      </c>
      <c r="B109" s="86" t="str">
        <f>IF(VLOOKUP(A109,Verificação_Parametros!$A:$B,2,FALSE),"Sim","Não")</f>
        <v>Sim</v>
      </c>
      <c r="C109" s="65" t="s">
        <v>36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240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557</v>
      </c>
      <c r="B110" s="86" t="str">
        <f>IF(VLOOKUP(A110,Verificação_Parametros!$A:$B,2,FALSE),"Sim","Não")</f>
        <v>Sim</v>
      </c>
      <c r="C110" s="65" t="s">
        <v>36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240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548</v>
      </c>
      <c r="B111" s="86" t="str">
        <f>IF(VLOOKUP(A111,Verificação_Parametros!$A:$B,2,FALSE),"Sim","Não")</f>
        <v>Sim</v>
      </c>
      <c r="C111" s="65" t="s">
        <v>456</v>
      </c>
      <c r="D111" s="92">
        <v>0.1</v>
      </c>
      <c r="E111" s="92"/>
      <c r="H111" s="86">
        <v>0</v>
      </c>
      <c r="I111" s="65" t="s">
        <v>240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550</v>
      </c>
      <c r="B112" s="86" t="str">
        <f>IF(VLOOKUP(A112,Verificação_Parametros!$A:$B,2,FALSE),"Sim","Não")</f>
        <v>Sim</v>
      </c>
      <c r="C112" s="65" t="s">
        <v>456</v>
      </c>
      <c r="D112" s="92">
        <v>0</v>
      </c>
      <c r="E112" s="92"/>
      <c r="H112" s="86">
        <v>0</v>
      </c>
      <c r="I112" s="65" t="s">
        <v>240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551</v>
      </c>
      <c r="B113" s="86" t="str">
        <f>IF(VLOOKUP(A113,Verificação_Parametros!$A:$B,2,FALSE),"Sim","Não")</f>
        <v>Sim</v>
      </c>
      <c r="C113" s="65" t="s">
        <v>456</v>
      </c>
      <c r="D113" s="92">
        <v>0</v>
      </c>
      <c r="E113" s="92"/>
      <c r="H113" s="86">
        <v>0</v>
      </c>
      <c r="I113" s="65" t="s">
        <v>240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552</v>
      </c>
      <c r="B114" s="86" t="str">
        <f>IF(VLOOKUP(A114,Verificação_Parametros!$A:$B,2,FALSE),"Sim","Não")</f>
        <v>Sim</v>
      </c>
      <c r="C114" s="65" t="s">
        <v>456</v>
      </c>
      <c r="D114" s="92">
        <v>0</v>
      </c>
      <c r="E114" s="92"/>
      <c r="H114" s="86">
        <v>0</v>
      </c>
      <c r="I114" s="65" t="s">
        <v>240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553</v>
      </c>
      <c r="B115" s="86" t="str">
        <f>IF(VLOOKUP(A115,Verificação_Parametros!$A:$B,2,FALSE),"Sim","Não")</f>
        <v>Sim</v>
      </c>
      <c r="C115" s="65" t="s">
        <v>456</v>
      </c>
      <c r="D115" s="92">
        <v>0</v>
      </c>
      <c r="E115" s="92"/>
      <c r="H115" s="86">
        <v>0</v>
      </c>
      <c r="I115" s="65" t="s">
        <v>240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549</v>
      </c>
      <c r="B116" s="86" t="str">
        <f>IF(VLOOKUP(A116,Verificação_Parametros!$A:$B,2,FALSE),"Sim","Não")</f>
        <v>Sim</v>
      </c>
      <c r="C116" s="65" t="s">
        <v>36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9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554</v>
      </c>
      <c r="B117" s="86" t="str">
        <f>IF(VLOOKUP(A117,Verificação_Parametros!$A:$B,2,FALSE),"Sim","Não")</f>
        <v>Sim</v>
      </c>
      <c r="C117" s="65" t="s">
        <v>36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9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555</v>
      </c>
      <c r="B118" s="86" t="str">
        <f>IF(VLOOKUP(A118,Verificação_Parametros!$A:$B,2,FALSE),"Sim","Não")</f>
        <v>Sim</v>
      </c>
      <c r="C118" s="65" t="s">
        <v>36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9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556</v>
      </c>
      <c r="B119" s="86" t="str">
        <f>IF(VLOOKUP(A119,Verificação_Parametros!$A:$B,2,FALSE),"Sim","Não")</f>
        <v>Sim</v>
      </c>
      <c r="C119" s="65" t="s">
        <v>36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9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557</v>
      </c>
      <c r="B120" s="86" t="str">
        <f>IF(VLOOKUP(A120,Verificação_Parametros!$A:$B,2,FALSE),"Sim","Não")</f>
        <v>Sim</v>
      </c>
      <c r="C120" s="65" t="s">
        <v>36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9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548</v>
      </c>
      <c r="B121" s="86" t="str">
        <f>IF(VLOOKUP(A121,Verificação_Parametros!$A:$B,2,FALSE),"Sim","Não")</f>
        <v>Sim</v>
      </c>
      <c r="C121" s="65" t="s">
        <v>456</v>
      </c>
      <c r="D121" s="92">
        <v>0.1</v>
      </c>
      <c r="E121" s="92"/>
      <c r="H121" s="86">
        <v>0</v>
      </c>
      <c r="I121" s="65" t="s">
        <v>9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550</v>
      </c>
      <c r="B122" s="86" t="str">
        <f>IF(VLOOKUP(A122,Verificação_Parametros!$A:$B,2,FALSE),"Sim","Não")</f>
        <v>Sim</v>
      </c>
      <c r="C122" s="65" t="s">
        <v>456</v>
      </c>
      <c r="D122" s="92">
        <v>0</v>
      </c>
      <c r="E122" s="92"/>
      <c r="H122" s="86">
        <v>0</v>
      </c>
      <c r="I122" s="65" t="s">
        <v>9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551</v>
      </c>
      <c r="B123" s="86" t="str">
        <f>IF(VLOOKUP(A123,Verificação_Parametros!$A:$B,2,FALSE),"Sim","Não")</f>
        <v>Sim</v>
      </c>
      <c r="C123" s="65" t="s">
        <v>456</v>
      </c>
      <c r="D123" s="92">
        <v>0</v>
      </c>
      <c r="E123" s="92"/>
      <c r="H123" s="86">
        <v>0</v>
      </c>
      <c r="I123" s="65" t="s">
        <v>9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552</v>
      </c>
      <c r="B124" s="86" t="str">
        <f>IF(VLOOKUP(A124,Verificação_Parametros!$A:$B,2,FALSE),"Sim","Não")</f>
        <v>Sim</v>
      </c>
      <c r="C124" s="65" t="s">
        <v>456</v>
      </c>
      <c r="D124" s="92">
        <v>0</v>
      </c>
      <c r="E124" s="92"/>
      <c r="H124" s="86">
        <v>0</v>
      </c>
      <c r="I124" s="65" t="s">
        <v>9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553</v>
      </c>
      <c r="B125" s="86" t="str">
        <f>IF(VLOOKUP(A125,Verificação_Parametros!$A:$B,2,FALSE),"Sim","Não")</f>
        <v>Sim</v>
      </c>
      <c r="C125" s="65" t="s">
        <v>456</v>
      </c>
      <c r="D125" s="92">
        <v>0</v>
      </c>
      <c r="E125" s="92"/>
      <c r="H125" s="86">
        <v>0</v>
      </c>
      <c r="I125" s="65" t="s">
        <v>9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549</v>
      </c>
      <c r="B126" s="86" t="str">
        <f>IF(VLOOKUP(A126,Verificação_Parametros!$A:$B,2,FALSE),"Sim","Não")</f>
        <v>Sim</v>
      </c>
      <c r="C126" s="65" t="s">
        <v>36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20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554</v>
      </c>
      <c r="B127" s="86" t="str">
        <f>IF(VLOOKUP(A127,Verificação_Parametros!$A:$B,2,FALSE),"Sim","Não")</f>
        <v>Sim</v>
      </c>
      <c r="C127" s="65" t="s">
        <v>36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20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555</v>
      </c>
      <c r="B128" s="86" t="str">
        <f>IF(VLOOKUP(A128,Verificação_Parametros!$A:$B,2,FALSE),"Sim","Não")</f>
        <v>Sim</v>
      </c>
      <c r="C128" s="65" t="s">
        <v>36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20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556</v>
      </c>
      <c r="B129" s="86" t="str">
        <f>IF(VLOOKUP(A129,Verificação_Parametros!$A:$B,2,FALSE),"Sim","Não")</f>
        <v>Sim</v>
      </c>
      <c r="C129" s="65" t="s">
        <v>36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20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557</v>
      </c>
      <c r="B130" s="86" t="str">
        <f>IF(VLOOKUP(A130,Verificação_Parametros!$A:$B,2,FALSE),"Sim","Não")</f>
        <v>Sim</v>
      </c>
      <c r="C130" s="65" t="s">
        <v>36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20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548</v>
      </c>
      <c r="B131" s="86" t="str">
        <f>IF(VLOOKUP(A131,Verificação_Parametros!$A:$B,2,FALSE),"Sim","Não")</f>
        <v>Sim</v>
      </c>
      <c r="C131" s="65" t="s">
        <v>456</v>
      </c>
      <c r="D131" s="92">
        <v>0.1</v>
      </c>
      <c r="E131" s="92"/>
      <c r="H131" s="86">
        <v>0</v>
      </c>
      <c r="I131" s="65" t="s">
        <v>20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550</v>
      </c>
      <c r="B132" s="86" t="str">
        <f>IF(VLOOKUP(A132,Verificação_Parametros!$A:$B,2,FALSE),"Sim","Não")</f>
        <v>Sim</v>
      </c>
      <c r="C132" s="65" t="s">
        <v>456</v>
      </c>
      <c r="D132" s="92">
        <v>0</v>
      </c>
      <c r="E132" s="92"/>
      <c r="H132" s="86">
        <v>0</v>
      </c>
      <c r="I132" s="65" t="s">
        <v>20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551</v>
      </c>
      <c r="B133" s="86" t="str">
        <f>IF(VLOOKUP(A133,Verificação_Parametros!$A:$B,2,FALSE),"Sim","Não")</f>
        <v>Sim</v>
      </c>
      <c r="C133" s="65" t="s">
        <v>456</v>
      </c>
      <c r="D133" s="92">
        <v>0</v>
      </c>
      <c r="E133" s="92"/>
      <c r="H133" s="86">
        <v>0</v>
      </c>
      <c r="I133" s="65" t="s">
        <v>20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552</v>
      </c>
      <c r="B134" s="86" t="str">
        <f>IF(VLOOKUP(A134,Verificação_Parametros!$A:$B,2,FALSE),"Sim","Não")</f>
        <v>Sim</v>
      </c>
      <c r="C134" s="65" t="s">
        <v>456</v>
      </c>
      <c r="D134" s="92">
        <v>0</v>
      </c>
      <c r="E134" s="92"/>
      <c r="H134" s="86">
        <v>0</v>
      </c>
      <c r="I134" s="65" t="s">
        <v>20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553</v>
      </c>
      <c r="B135" s="86" t="str">
        <f>IF(VLOOKUP(A135,Verificação_Parametros!$A:$B,2,FALSE),"Sim","Não")</f>
        <v>Sim</v>
      </c>
      <c r="C135" s="65" t="s">
        <v>456</v>
      </c>
      <c r="D135" s="92">
        <v>0</v>
      </c>
      <c r="E135" s="92"/>
      <c r="H135" s="86">
        <v>0</v>
      </c>
      <c r="I135" s="65" t="s">
        <v>20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549</v>
      </c>
      <c r="B136" s="86" t="str">
        <f>IF(VLOOKUP(A136,Verificação_Parametros!$A:$B,2,FALSE),"Sim","Não")</f>
        <v>Sim</v>
      </c>
      <c r="C136" s="65" t="s">
        <v>36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21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554</v>
      </c>
      <c r="B137" s="86" t="str">
        <f>IF(VLOOKUP(A137,Verificação_Parametros!$A:$B,2,FALSE),"Sim","Não")</f>
        <v>Sim</v>
      </c>
      <c r="C137" s="65" t="s">
        <v>36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21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555</v>
      </c>
      <c r="B138" s="86" t="str">
        <f>IF(VLOOKUP(A138,Verificação_Parametros!$A:$B,2,FALSE),"Sim","Não")</f>
        <v>Sim</v>
      </c>
      <c r="C138" s="65" t="s">
        <v>36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21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556</v>
      </c>
      <c r="B139" s="86" t="str">
        <f>IF(VLOOKUP(A139,Verificação_Parametros!$A:$B,2,FALSE),"Sim","Não")</f>
        <v>Sim</v>
      </c>
      <c r="C139" s="65" t="s">
        <v>36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21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557</v>
      </c>
      <c r="B140" s="86" t="str">
        <f>IF(VLOOKUP(A140,Verificação_Parametros!$A:$B,2,FALSE),"Sim","Não")</f>
        <v>Sim</v>
      </c>
      <c r="C140" s="65" t="s">
        <v>36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21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548</v>
      </c>
      <c r="B141" s="86" t="str">
        <f>IF(VLOOKUP(A141,Verificação_Parametros!$A:$B,2,FALSE),"Sim","Não")</f>
        <v>Sim</v>
      </c>
      <c r="C141" s="65" t="s">
        <v>456</v>
      </c>
      <c r="D141" s="92">
        <v>0.1</v>
      </c>
      <c r="E141" s="92"/>
      <c r="H141" s="86">
        <v>0</v>
      </c>
      <c r="I141" s="65" t="s">
        <v>21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550</v>
      </c>
      <c r="B142" s="86" t="str">
        <f>IF(VLOOKUP(A142,Verificação_Parametros!$A:$B,2,FALSE),"Sim","Não")</f>
        <v>Sim</v>
      </c>
      <c r="C142" s="65" t="s">
        <v>456</v>
      </c>
      <c r="D142" s="92">
        <v>0</v>
      </c>
      <c r="E142" s="92"/>
      <c r="H142" s="86">
        <v>0</v>
      </c>
      <c r="I142" s="65" t="s">
        <v>21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551</v>
      </c>
      <c r="B143" s="86" t="str">
        <f>IF(VLOOKUP(A143,Verificação_Parametros!$A:$B,2,FALSE),"Sim","Não")</f>
        <v>Sim</v>
      </c>
      <c r="C143" s="65" t="s">
        <v>456</v>
      </c>
      <c r="D143" s="92">
        <v>0</v>
      </c>
      <c r="E143" s="92"/>
      <c r="H143" s="86">
        <v>0</v>
      </c>
      <c r="I143" s="65" t="s">
        <v>21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552</v>
      </c>
      <c r="B144" s="86" t="str">
        <f>IF(VLOOKUP(A144,Verificação_Parametros!$A:$B,2,FALSE),"Sim","Não")</f>
        <v>Sim</v>
      </c>
      <c r="C144" s="65" t="s">
        <v>456</v>
      </c>
      <c r="D144" s="92">
        <v>0</v>
      </c>
      <c r="E144" s="92"/>
      <c r="H144" s="86">
        <v>0</v>
      </c>
      <c r="I144" s="65" t="s">
        <v>21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553</v>
      </c>
      <c r="B145" s="86" t="str">
        <f>IF(VLOOKUP(A145,Verificação_Parametros!$A:$B,2,FALSE),"Sim","Não")</f>
        <v>Sim</v>
      </c>
      <c r="C145" s="65" t="s">
        <v>456</v>
      </c>
      <c r="D145" s="92">
        <v>0</v>
      </c>
      <c r="E145" s="92"/>
      <c r="H145" s="86">
        <v>0</v>
      </c>
      <c r="I145" s="65" t="s">
        <v>21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  <row r="146" spans="1:16" x14ac:dyDescent="0.25">
      <c r="A146" s="83" t="s">
        <v>172</v>
      </c>
      <c r="B146" s="86" t="str">
        <f>IF(VLOOKUP(A146,Verificação_Parametros!$A:$B,2,FALSE),"Sim","Não")</f>
        <v>Sim</v>
      </c>
      <c r="C146" s="65" t="s">
        <v>35</v>
      </c>
      <c r="D146" s="94">
        <v>200</v>
      </c>
      <c r="E146" s="85">
        <v>0</v>
      </c>
      <c r="H146" s="86">
        <v>0</v>
      </c>
      <c r="I146" s="22" t="s">
        <v>240</v>
      </c>
      <c r="J146" s="86" t="b">
        <f>IF(COUNTIF(ParametrosSemSeedFixa!$A:$A,Parametros!A146)&gt;0,FALSE,TRUE)</f>
        <v>1</v>
      </c>
      <c r="K146" s="86" t="str">
        <f t="shared" ref="K146:K157" si="8">IF(AND(C146="normal",NOT(COUNT(D146:E146)=2)),"Dados Incorretos",
IF(AND(C146="triangular",NOT(COUNT(D146:F146)=3)),"Dados Incorretos",
IF(AND(C146="poisson",NOT(COUNT(D146:E146)=1)),"Dados Incorretos",
IF(AND(C146="normaltruncada",NOT(COUNT(D146:G146)=4)),"Dados Incorretos",
IF(AND(C146="uniforme",NOT(COUNT(D146:E146)=2)),"Dados Incorretos",
IF(AND(C146="poisson_percentual_eventos",NOT(COUNT(D146:E146)=1)),"Dados Incorretos","OK"))))))</f>
        <v>OK</v>
      </c>
      <c r="L146" s="86" t="str">
        <f>VLOOKUP(C146,Distribuições!$A$1:$F$13,6,FALSE)</f>
        <v>Parametro 1: média, Parametro 2: desvio padrão</v>
      </c>
      <c r="M146" s="86">
        <f>COUNTIF(Verificação_Parametros!$A:$A,Parametros!A146)</f>
        <v>1</v>
      </c>
      <c r="P146" s="86" t="b">
        <f>COUNTIF(Constantes!$A:$A,Parametros!A146)&gt;0</f>
        <v>0</v>
      </c>
    </row>
    <row r="147" spans="1:16" x14ac:dyDescent="0.25">
      <c r="A147" s="83" t="s">
        <v>172</v>
      </c>
      <c r="B147" s="86" t="str">
        <f>IF(VLOOKUP(A147,Verificação_Parametros!$A:$B,2,FALSE),"Sim","Não")</f>
        <v>Sim</v>
      </c>
      <c r="C147" s="65" t="s">
        <v>35</v>
      </c>
      <c r="D147" s="94">
        <v>200</v>
      </c>
      <c r="E147" s="85">
        <v>0</v>
      </c>
      <c r="H147" s="86">
        <v>0</v>
      </c>
      <c r="I147" s="22" t="s">
        <v>9</v>
      </c>
      <c r="J147" s="86" t="b">
        <f>IF(COUNTIF(ParametrosSemSeedFixa!$A:$A,Parametros!A147)&gt;0,FALSE,TRUE)</f>
        <v>1</v>
      </c>
      <c r="K147" s="86" t="str">
        <f t="shared" si="8"/>
        <v>OK</v>
      </c>
      <c r="L147" s="86" t="str">
        <f>VLOOKUP(C147,Distribuições!$A$1:$F$13,6,FALSE)</f>
        <v>Parametro 1: média, Parametro 2: desvio padrão</v>
      </c>
      <c r="M147" s="86">
        <f>COUNTIF(Verificação_Parametros!$A:$A,Parametros!A147)</f>
        <v>1</v>
      </c>
      <c r="P147" s="86" t="b">
        <f>COUNTIF(Constantes!$A:$A,Parametros!A147)&gt;0</f>
        <v>0</v>
      </c>
    </row>
    <row r="148" spans="1:16" x14ac:dyDescent="0.25">
      <c r="A148" s="83" t="s">
        <v>172</v>
      </c>
      <c r="B148" s="86" t="str">
        <f>IF(VLOOKUP(A148,Verificação_Parametros!$A:$B,2,FALSE),"Sim","Não")</f>
        <v>Sim</v>
      </c>
      <c r="C148" s="65" t="s">
        <v>35</v>
      </c>
      <c r="D148" s="94">
        <v>200</v>
      </c>
      <c r="E148" s="85">
        <v>0</v>
      </c>
      <c r="H148" s="86">
        <v>0</v>
      </c>
      <c r="I148" s="22" t="s">
        <v>20</v>
      </c>
      <c r="J148" s="86" t="b">
        <f>IF(COUNTIF(ParametrosSemSeedFixa!$A:$A,Parametros!A148)&gt;0,FALSE,TRUE)</f>
        <v>1</v>
      </c>
      <c r="K148" s="86" t="str">
        <f t="shared" si="8"/>
        <v>OK</v>
      </c>
      <c r="L148" s="86" t="str">
        <f>VLOOKUP(C148,Distribuições!$A$1:$F$13,6,FALSE)</f>
        <v>Parametro 1: média, Parametro 2: desvio padrão</v>
      </c>
      <c r="M148" s="86">
        <f>COUNTIF(Verificação_Parametros!$A:$A,Parametros!A148)</f>
        <v>1</v>
      </c>
      <c r="P148" s="86" t="b">
        <f>COUNTIF(Constantes!$A:$A,Parametros!A148)&gt;0</f>
        <v>0</v>
      </c>
    </row>
    <row r="149" spans="1:16" x14ac:dyDescent="0.25">
      <c r="A149" s="83" t="s">
        <v>172</v>
      </c>
      <c r="B149" s="86" t="str">
        <f>IF(VLOOKUP(A149,Verificação_Parametros!$A:$B,2,FALSE),"Sim","Não")</f>
        <v>Sim</v>
      </c>
      <c r="C149" s="65" t="s">
        <v>35</v>
      </c>
      <c r="D149" s="94">
        <v>200</v>
      </c>
      <c r="E149" s="85">
        <v>0</v>
      </c>
      <c r="H149" s="86">
        <v>0</v>
      </c>
      <c r="I149" s="22" t="s">
        <v>21</v>
      </c>
      <c r="J149" s="86" t="b">
        <f>IF(COUNTIF(ParametrosSemSeedFixa!$A:$A,Parametros!A149)&gt;0,FALSE,TRUE)</f>
        <v>1</v>
      </c>
      <c r="K149" s="86" t="str">
        <f t="shared" si="8"/>
        <v>OK</v>
      </c>
      <c r="L149" s="86" t="str">
        <f>VLOOKUP(C149,Distribuições!$A$1:$F$13,6,FALSE)</f>
        <v>Parametro 1: média, Parametro 2: desvio padrão</v>
      </c>
      <c r="M149" s="86">
        <f>COUNTIF(Verificação_Parametros!$A:$A,Parametros!A149)</f>
        <v>1</v>
      </c>
      <c r="P149" s="86" t="b">
        <f>COUNTIF(Constantes!$A:$A,Parametros!A149)&gt;0</f>
        <v>0</v>
      </c>
    </row>
    <row r="150" spans="1:16" x14ac:dyDescent="0.25">
      <c r="A150" s="22" t="s">
        <v>223</v>
      </c>
      <c r="B150" s="86" t="str">
        <f>IF(VLOOKUP(A150,Verificação_Parametros!$A:$B,2,FALSE),"Sim","Não")</f>
        <v>Sim</v>
      </c>
      <c r="C150" s="65" t="s">
        <v>35</v>
      </c>
      <c r="D150" s="94">
        <v>200</v>
      </c>
      <c r="E150" s="85">
        <v>0</v>
      </c>
      <c r="H150" s="86">
        <v>0</v>
      </c>
      <c r="I150" s="22" t="s">
        <v>240</v>
      </c>
      <c r="J150" s="86" t="b">
        <f>IF(COUNTIF(ParametrosSemSeedFixa!$A:$A,Parametros!A150)&gt;0,FALSE,TRUE)</f>
        <v>1</v>
      </c>
      <c r="K150" s="86" t="str">
        <f t="shared" si="8"/>
        <v>OK</v>
      </c>
      <c r="L150" s="86" t="str">
        <f>VLOOKUP(C150,Distribuições!$A$1:$F$13,6,FALSE)</f>
        <v>Parametro 1: média, Parametro 2: desvio padrão</v>
      </c>
      <c r="M150" s="86">
        <f>COUNTIF(Verificação_Parametros!$A:$A,Parametros!A150)</f>
        <v>1</v>
      </c>
      <c r="P150" s="86" t="b">
        <f>COUNTIF(Constantes!$A:$A,Parametros!A150)&gt;0</f>
        <v>0</v>
      </c>
    </row>
    <row r="151" spans="1:16" x14ac:dyDescent="0.25">
      <c r="A151" s="22" t="s">
        <v>223</v>
      </c>
      <c r="B151" s="86" t="str">
        <f>IF(VLOOKUP(A151,Verificação_Parametros!$A:$B,2,FALSE),"Sim","Não")</f>
        <v>Sim</v>
      </c>
      <c r="C151" s="65" t="s">
        <v>35</v>
      </c>
      <c r="D151" s="94">
        <v>200</v>
      </c>
      <c r="E151" s="85">
        <v>0</v>
      </c>
      <c r="H151" s="86">
        <v>0</v>
      </c>
      <c r="I151" s="22" t="s">
        <v>9</v>
      </c>
      <c r="J151" s="86" t="b">
        <f>IF(COUNTIF(ParametrosSemSeedFixa!$A:$A,Parametros!A151)&gt;0,FALSE,TRUE)</f>
        <v>1</v>
      </c>
      <c r="K151" s="86" t="str">
        <f t="shared" si="8"/>
        <v>OK</v>
      </c>
      <c r="L151" s="86" t="str">
        <f>VLOOKUP(C151,Distribuições!$A$1:$F$13,6,FALSE)</f>
        <v>Parametro 1: média, Parametro 2: desvio padrão</v>
      </c>
      <c r="M151" s="86">
        <f>COUNTIF(Verificação_Parametros!$A:$A,Parametros!A151)</f>
        <v>1</v>
      </c>
      <c r="P151" s="86" t="b">
        <f>COUNTIF(Constantes!$A:$A,Parametros!A151)&gt;0</f>
        <v>0</v>
      </c>
    </row>
    <row r="152" spans="1:16" x14ac:dyDescent="0.25">
      <c r="A152" s="22" t="s">
        <v>223</v>
      </c>
      <c r="B152" s="86" t="str">
        <f>IF(VLOOKUP(A152,Verificação_Parametros!$A:$B,2,FALSE),"Sim","Não")</f>
        <v>Sim</v>
      </c>
      <c r="C152" s="65" t="s">
        <v>35</v>
      </c>
      <c r="D152" s="94">
        <v>200</v>
      </c>
      <c r="E152" s="85">
        <v>0</v>
      </c>
      <c r="H152" s="86">
        <v>0</v>
      </c>
      <c r="I152" s="22" t="s">
        <v>20</v>
      </c>
      <c r="J152" s="86" t="b">
        <f>IF(COUNTIF(ParametrosSemSeedFixa!$A:$A,Parametros!A152)&gt;0,FALSE,TRUE)</f>
        <v>1</v>
      </c>
      <c r="K152" s="86" t="str">
        <f t="shared" si="8"/>
        <v>OK</v>
      </c>
      <c r="L152" s="86" t="str">
        <f>VLOOKUP(C152,Distribuições!$A$1:$F$13,6,FALSE)</f>
        <v>Parametro 1: média, Parametro 2: desvio padrão</v>
      </c>
      <c r="M152" s="86">
        <f>COUNTIF(Verificação_Parametros!$A:$A,Parametros!A152)</f>
        <v>1</v>
      </c>
      <c r="P152" s="86" t="b">
        <f>COUNTIF(Constantes!$A:$A,Parametros!A152)&gt;0</f>
        <v>0</v>
      </c>
    </row>
    <row r="153" spans="1:16" x14ac:dyDescent="0.25">
      <c r="A153" s="22" t="s">
        <v>223</v>
      </c>
      <c r="B153" s="86" t="str">
        <f>IF(VLOOKUP(A153,Verificação_Parametros!$A:$B,2,FALSE),"Sim","Não")</f>
        <v>Sim</v>
      </c>
      <c r="C153" s="65" t="s">
        <v>35</v>
      </c>
      <c r="D153" s="94">
        <v>200</v>
      </c>
      <c r="E153" s="85">
        <v>0</v>
      </c>
      <c r="H153" s="86">
        <v>0</v>
      </c>
      <c r="I153" s="22" t="s">
        <v>21</v>
      </c>
      <c r="J153" s="86" t="b">
        <f>IF(COUNTIF(ParametrosSemSeedFixa!$A:$A,Parametros!A153)&gt;0,FALSE,TRUE)</f>
        <v>1</v>
      </c>
      <c r="K153" s="86" t="str">
        <f t="shared" si="8"/>
        <v>OK</v>
      </c>
      <c r="L153" s="86" t="str">
        <f>VLOOKUP(C153,Distribuições!$A$1:$F$13,6,FALSE)</f>
        <v>Parametro 1: média, Parametro 2: desvio padrão</v>
      </c>
      <c r="M153" s="86">
        <f>COUNTIF(Verificação_Parametros!$A:$A,Parametros!A153)</f>
        <v>1</v>
      </c>
      <c r="P153" s="86" t="b">
        <f>COUNTIF(Constantes!$A:$A,Parametros!A153)&gt;0</f>
        <v>0</v>
      </c>
    </row>
    <row r="154" spans="1:16" x14ac:dyDescent="0.25">
      <c r="A154" s="22" t="s">
        <v>154</v>
      </c>
      <c r="B154" s="86" t="str">
        <f>IF(VLOOKUP(A154,Verificação_Parametros!$A:$B,2,FALSE),"Sim","Não")</f>
        <v>Sim</v>
      </c>
      <c r="C154" s="65" t="s">
        <v>35</v>
      </c>
      <c r="D154" s="94">
        <v>200</v>
      </c>
      <c r="E154" s="85">
        <v>0</v>
      </c>
      <c r="H154" s="86">
        <v>0</v>
      </c>
      <c r="I154" s="22" t="s">
        <v>240</v>
      </c>
      <c r="J154" s="86" t="b">
        <f>IF(COUNTIF(ParametrosSemSeedFixa!$A:$A,Parametros!A154)&gt;0,FALSE,TRUE)</f>
        <v>1</v>
      </c>
      <c r="K154" s="86" t="str">
        <f t="shared" si="8"/>
        <v>OK</v>
      </c>
      <c r="L154" s="86" t="str">
        <f>VLOOKUP(C154,Distribuições!$A$1:$F$13,6,FALSE)</f>
        <v>Parametro 1: média, Parametro 2: desvio padrão</v>
      </c>
      <c r="M154" s="86">
        <f>COUNTIF(Verificação_Parametros!$A:$A,Parametros!A154)</f>
        <v>1</v>
      </c>
      <c r="P154" s="86" t="b">
        <f>COUNTIF(Constantes!$A:$A,Parametros!A154)&gt;0</f>
        <v>0</v>
      </c>
    </row>
    <row r="155" spans="1:16" x14ac:dyDescent="0.25">
      <c r="A155" s="22" t="s">
        <v>154</v>
      </c>
      <c r="B155" s="86" t="str">
        <f>IF(VLOOKUP(A155,Verificação_Parametros!$A:$B,2,FALSE),"Sim","Não")</f>
        <v>Sim</v>
      </c>
      <c r="C155" s="65" t="s">
        <v>35</v>
      </c>
      <c r="D155" s="94">
        <v>200</v>
      </c>
      <c r="E155" s="85">
        <v>0</v>
      </c>
      <c r="H155" s="86">
        <v>0</v>
      </c>
      <c r="I155" s="22" t="s">
        <v>9</v>
      </c>
      <c r="J155" s="86" t="b">
        <f>IF(COUNTIF(ParametrosSemSeedFixa!$A:$A,Parametros!A155)&gt;0,FALSE,TRUE)</f>
        <v>1</v>
      </c>
      <c r="K155" s="86" t="str">
        <f t="shared" si="8"/>
        <v>OK</v>
      </c>
      <c r="L155" s="86" t="str">
        <f>VLOOKUP(C155,Distribuições!$A$1:$F$13,6,FALSE)</f>
        <v>Parametro 1: média, Parametro 2: desvio padrão</v>
      </c>
      <c r="M155" s="86">
        <f>COUNTIF(Verificação_Parametros!$A:$A,Parametros!A155)</f>
        <v>1</v>
      </c>
      <c r="P155" s="86" t="b">
        <f>COUNTIF(Constantes!$A:$A,Parametros!A155)&gt;0</f>
        <v>0</v>
      </c>
    </row>
    <row r="156" spans="1:16" x14ac:dyDescent="0.25">
      <c r="A156" s="22" t="s">
        <v>154</v>
      </c>
      <c r="B156" s="86" t="str">
        <f>IF(VLOOKUP(A156,Verificação_Parametros!$A:$B,2,FALSE),"Sim","Não")</f>
        <v>Sim</v>
      </c>
      <c r="C156" s="65" t="s">
        <v>35</v>
      </c>
      <c r="D156" s="94">
        <v>200</v>
      </c>
      <c r="E156" s="85">
        <v>0</v>
      </c>
      <c r="H156" s="86">
        <v>0</v>
      </c>
      <c r="I156" s="22" t="s">
        <v>20</v>
      </c>
      <c r="J156" s="86" t="b">
        <f>IF(COUNTIF(ParametrosSemSeedFixa!$A:$A,Parametros!A156)&gt;0,FALSE,TRUE)</f>
        <v>1</v>
      </c>
      <c r="K156" s="86" t="str">
        <f t="shared" si="8"/>
        <v>OK</v>
      </c>
      <c r="L156" s="86" t="str">
        <f>VLOOKUP(C156,Distribuições!$A$1:$F$13,6,FALSE)</f>
        <v>Parametro 1: média, Parametro 2: desvio padrão</v>
      </c>
      <c r="M156" s="86">
        <f>COUNTIF(Verificação_Parametros!$A:$A,Parametros!A156)</f>
        <v>1</v>
      </c>
      <c r="P156" s="86" t="b">
        <f>COUNTIF(Constantes!$A:$A,Parametros!A156)&gt;0</f>
        <v>0</v>
      </c>
    </row>
    <row r="157" spans="1:16" x14ac:dyDescent="0.25">
      <c r="A157" s="22" t="s">
        <v>154</v>
      </c>
      <c r="B157" s="86" t="str">
        <f>IF(VLOOKUP(A157,Verificação_Parametros!$A:$B,2,FALSE),"Sim","Não")</f>
        <v>Sim</v>
      </c>
      <c r="C157" s="65" t="s">
        <v>35</v>
      </c>
      <c r="D157" s="94">
        <v>200</v>
      </c>
      <c r="E157" s="85">
        <v>0</v>
      </c>
      <c r="H157" s="86">
        <v>0</v>
      </c>
      <c r="I157" s="22" t="s">
        <v>21</v>
      </c>
      <c r="J157" s="86" t="b">
        <f>IF(COUNTIF(ParametrosSemSeedFixa!$A:$A,Parametros!A157)&gt;0,FALSE,TRUE)</f>
        <v>1</v>
      </c>
      <c r="K157" s="86" t="str">
        <f t="shared" si="8"/>
        <v>OK</v>
      </c>
      <c r="L157" s="86" t="str">
        <f>VLOOKUP(C157,Distribuições!$A$1:$F$13,6,FALSE)</f>
        <v>Parametro 1: média, Parametro 2: desvio padrão</v>
      </c>
      <c r="M157" s="86">
        <f>COUNTIF(Verificação_Parametros!$A:$A,Parametros!A157)</f>
        <v>1</v>
      </c>
      <c r="P157" s="86" t="b">
        <f>COUNTIF(Constantes!$A:$A,Parametros!A157)&gt;0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79</v>
      </c>
      <c r="C1" s="79" t="s">
        <v>80</v>
      </c>
      <c r="D1" s="79" t="s">
        <v>126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445</v>
      </c>
      <c r="B1" s="76" t="s">
        <v>535</v>
      </c>
      <c r="C1" s="76" t="s">
        <v>446</v>
      </c>
      <c r="D1" s="76" t="s">
        <v>447</v>
      </c>
      <c r="E1" s="76" t="s">
        <v>448</v>
      </c>
      <c r="F1" s="76" t="s">
        <v>449</v>
      </c>
      <c r="G1" s="76" t="s">
        <v>450</v>
      </c>
      <c r="H1" s="76" t="s">
        <v>451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452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452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452</v>
      </c>
    </row>
    <row r="5" spans="1:8" x14ac:dyDescent="0.25">
      <c r="A5" s="77" t="s">
        <v>209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452</v>
      </c>
    </row>
    <row r="6" spans="1:8" x14ac:dyDescent="0.25">
      <c r="A6" s="77" t="s">
        <v>12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452</v>
      </c>
    </row>
    <row r="7" spans="1:8" x14ac:dyDescent="0.25">
      <c r="A7" s="77" t="s">
        <v>474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452</v>
      </c>
    </row>
    <row r="8" spans="1:8" x14ac:dyDescent="0.25">
      <c r="A8" s="77" t="s">
        <v>13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452</v>
      </c>
    </row>
    <row r="9" spans="1:8" x14ac:dyDescent="0.25">
      <c r="A9" s="77" t="s">
        <v>79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452</v>
      </c>
    </row>
    <row r="10" spans="1:8" x14ac:dyDescent="0.25">
      <c r="A10" s="77" t="s">
        <v>80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452</v>
      </c>
    </row>
    <row r="11" spans="1:8" x14ac:dyDescent="0.25">
      <c r="A11" s="77" t="s">
        <v>92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452</v>
      </c>
    </row>
    <row r="12" spans="1:8" x14ac:dyDescent="0.25">
      <c r="A12" s="77" t="s">
        <v>93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452</v>
      </c>
    </row>
    <row r="13" spans="1:8" x14ac:dyDescent="0.25">
      <c r="A13" s="77" t="s">
        <v>94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452</v>
      </c>
    </row>
    <row r="14" spans="1:8" x14ac:dyDescent="0.25">
      <c r="A14" s="77" t="s">
        <v>95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452</v>
      </c>
    </row>
    <row r="15" spans="1:8" x14ac:dyDescent="0.25">
      <c r="A15" s="77" t="s">
        <v>122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452</v>
      </c>
    </row>
    <row r="16" spans="1:8" x14ac:dyDescent="0.25">
      <c r="A16" s="77" t="s">
        <v>123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452</v>
      </c>
    </row>
    <row r="17" spans="1:8" x14ac:dyDescent="0.25">
      <c r="A17" s="77" t="s">
        <v>124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452</v>
      </c>
    </row>
    <row r="18" spans="1:8" x14ac:dyDescent="0.25">
      <c r="A18" s="77" t="s">
        <v>125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452</v>
      </c>
    </row>
    <row r="19" spans="1:8" x14ac:dyDescent="0.25">
      <c r="A19" s="77" t="s">
        <v>126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452</v>
      </c>
    </row>
    <row r="20" spans="1:8" x14ac:dyDescent="0.25">
      <c r="A20" s="77" t="s">
        <v>132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452</v>
      </c>
    </row>
    <row r="21" spans="1:8" x14ac:dyDescent="0.25">
      <c r="A21" s="77" t="s">
        <v>142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452</v>
      </c>
    </row>
    <row r="22" spans="1:8" x14ac:dyDescent="0.25">
      <c r="A22" s="77" t="s">
        <v>143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452</v>
      </c>
    </row>
    <row r="23" spans="1:8" x14ac:dyDescent="0.25">
      <c r="A23" s="77" t="s">
        <v>144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452</v>
      </c>
    </row>
    <row r="24" spans="1:8" x14ac:dyDescent="0.25">
      <c r="A24" s="77" t="s">
        <v>145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452</v>
      </c>
    </row>
    <row r="25" spans="1:8" x14ac:dyDescent="0.25">
      <c r="A25" s="77" t="s">
        <v>160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452</v>
      </c>
    </row>
    <row r="26" spans="1:8" x14ac:dyDescent="0.25">
      <c r="A26" s="77" t="s">
        <v>161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452</v>
      </c>
    </row>
    <row r="27" spans="1:8" x14ac:dyDescent="0.25">
      <c r="A27" s="77" t="s">
        <v>162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452</v>
      </c>
    </row>
    <row r="28" spans="1:8" x14ac:dyDescent="0.25">
      <c r="A28" s="77" t="s">
        <v>163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452</v>
      </c>
    </row>
    <row r="29" spans="1:8" x14ac:dyDescent="0.25">
      <c r="A29" s="77" t="s">
        <v>164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452</v>
      </c>
    </row>
    <row r="30" spans="1:8" x14ac:dyDescent="0.25">
      <c r="A30" s="77" t="s">
        <v>466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452</v>
      </c>
    </row>
    <row r="31" spans="1:8" x14ac:dyDescent="0.25">
      <c r="A31" s="77" t="s">
        <v>468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452</v>
      </c>
    </row>
    <row r="32" spans="1:8" x14ac:dyDescent="0.25">
      <c r="A32" s="77" t="s">
        <v>188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452</v>
      </c>
    </row>
    <row r="33" spans="1:8" x14ac:dyDescent="0.25">
      <c r="A33" s="77" t="s">
        <v>189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452</v>
      </c>
    </row>
    <row r="34" spans="1:8" x14ac:dyDescent="0.25">
      <c r="A34" s="77" t="s">
        <v>190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452</v>
      </c>
    </row>
    <row r="35" spans="1:8" x14ac:dyDescent="0.25">
      <c r="A35" s="77" t="s">
        <v>191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452</v>
      </c>
    </row>
    <row r="36" spans="1:8" x14ac:dyDescent="0.25">
      <c r="A36" s="77" t="s">
        <v>192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452</v>
      </c>
    </row>
    <row r="37" spans="1:8" x14ac:dyDescent="0.25">
      <c r="A37" s="77" t="s">
        <v>193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452</v>
      </c>
    </row>
    <row r="38" spans="1:8" x14ac:dyDescent="0.25">
      <c r="A38" s="77" t="s">
        <v>194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452</v>
      </c>
    </row>
    <row r="39" spans="1:8" x14ac:dyDescent="0.25">
      <c r="A39" s="77" t="s">
        <v>195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452</v>
      </c>
    </row>
    <row r="40" spans="1:8" x14ac:dyDescent="0.25">
      <c r="A40" s="77" t="s">
        <v>196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452</v>
      </c>
    </row>
    <row r="41" spans="1:8" x14ac:dyDescent="0.25">
      <c r="A41" s="77" t="s">
        <v>197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452</v>
      </c>
    </row>
    <row r="42" spans="1:8" x14ac:dyDescent="0.25">
      <c r="A42" s="77" t="s">
        <v>199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452</v>
      </c>
    </row>
    <row r="43" spans="1:8" x14ac:dyDescent="0.25">
      <c r="A43" s="77" t="s">
        <v>200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452</v>
      </c>
    </row>
    <row r="44" spans="1:8" x14ac:dyDescent="0.25">
      <c r="A44" s="77" t="s">
        <v>201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452</v>
      </c>
    </row>
    <row r="45" spans="1:8" x14ac:dyDescent="0.25">
      <c r="A45" s="77" t="s">
        <v>202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452</v>
      </c>
    </row>
    <row r="46" spans="1:8" x14ac:dyDescent="0.25">
      <c r="A46" s="77" t="s">
        <v>204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452</v>
      </c>
    </row>
    <row r="47" spans="1:8" x14ac:dyDescent="0.25">
      <c r="A47" s="77" t="s">
        <v>208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452</v>
      </c>
    </row>
    <row r="48" spans="1:8" x14ac:dyDescent="0.25">
      <c r="A48" s="77" t="s">
        <v>203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452</v>
      </c>
    </row>
    <row r="49" spans="1:8" x14ac:dyDescent="0.25">
      <c r="A49" s="77" t="s">
        <v>205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452</v>
      </c>
    </row>
    <row r="50" spans="1:8" x14ac:dyDescent="0.25">
      <c r="A50" s="77" t="s">
        <v>206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452</v>
      </c>
    </row>
    <row r="51" spans="1:8" x14ac:dyDescent="0.25">
      <c r="A51" s="77" t="s">
        <v>207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452</v>
      </c>
    </row>
    <row r="52" spans="1:8" x14ac:dyDescent="0.25">
      <c r="A52" s="77" t="s">
        <v>49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452</v>
      </c>
    </row>
    <row r="53" spans="1:8" x14ac:dyDescent="0.25">
      <c r="A53" s="77" t="s">
        <v>69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452</v>
      </c>
    </row>
    <row r="54" spans="1:8" x14ac:dyDescent="0.25">
      <c r="A54" s="77" t="s">
        <v>73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452</v>
      </c>
    </row>
    <row r="55" spans="1:8" x14ac:dyDescent="0.25">
      <c r="A55" s="77" t="s">
        <v>86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452</v>
      </c>
    </row>
    <row r="56" spans="1:8" x14ac:dyDescent="0.25">
      <c r="A56" s="77" t="s">
        <v>83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452</v>
      </c>
    </row>
    <row r="57" spans="1:8" x14ac:dyDescent="0.25">
      <c r="A57" s="77" t="s">
        <v>103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452</v>
      </c>
    </row>
    <row r="58" spans="1:8" x14ac:dyDescent="0.25">
      <c r="A58" s="77" t="s">
        <v>108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452</v>
      </c>
    </row>
    <row r="59" spans="1:8" x14ac:dyDescent="0.25">
      <c r="A59" s="77" t="s">
        <v>110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452</v>
      </c>
    </row>
    <row r="60" spans="1:8" x14ac:dyDescent="0.25">
      <c r="A60" s="77" t="s">
        <v>115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452</v>
      </c>
    </row>
    <row r="61" spans="1:8" x14ac:dyDescent="0.25">
      <c r="A61" s="77" t="s">
        <v>137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452</v>
      </c>
    </row>
    <row r="62" spans="1:8" x14ac:dyDescent="0.25">
      <c r="A62" s="77" t="s">
        <v>138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452</v>
      </c>
    </row>
    <row r="63" spans="1:8" x14ac:dyDescent="0.25">
      <c r="A63" s="77" t="s">
        <v>151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452</v>
      </c>
    </row>
    <row r="64" spans="1:8" x14ac:dyDescent="0.25">
      <c r="A64" s="77" t="s">
        <v>152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452</v>
      </c>
    </row>
    <row r="65" spans="1:8" x14ac:dyDescent="0.25">
      <c r="A65" s="77" t="s">
        <v>158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452</v>
      </c>
    </row>
    <row r="66" spans="1:8" x14ac:dyDescent="0.25">
      <c r="A66" s="77" t="s">
        <v>168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452</v>
      </c>
    </row>
    <row r="67" spans="1:8" x14ac:dyDescent="0.25">
      <c r="A67" s="77" t="s">
        <v>172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452</v>
      </c>
    </row>
    <row r="68" spans="1:8" x14ac:dyDescent="0.25">
      <c r="A68" s="77" t="s">
        <v>81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452</v>
      </c>
    </row>
    <row r="69" spans="1:8" x14ac:dyDescent="0.25">
      <c r="A69" s="77" t="s">
        <v>184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452</v>
      </c>
    </row>
    <row r="70" spans="1:8" x14ac:dyDescent="0.25">
      <c r="A70" s="77" t="s">
        <v>185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452</v>
      </c>
    </row>
    <row r="71" spans="1:8" x14ac:dyDescent="0.25">
      <c r="A71" s="77" t="s">
        <v>186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452</v>
      </c>
    </row>
    <row r="72" spans="1:8" x14ac:dyDescent="0.25">
      <c r="A72" s="77" t="s">
        <v>187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452</v>
      </c>
    </row>
    <row r="73" spans="1:8" x14ac:dyDescent="0.25">
      <c r="A73" s="77" t="s">
        <v>175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452</v>
      </c>
    </row>
    <row r="74" spans="1:8" x14ac:dyDescent="0.25">
      <c r="A74" s="77" t="s">
        <v>180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452</v>
      </c>
    </row>
    <row r="75" spans="1:8" x14ac:dyDescent="0.25">
      <c r="A75" s="77" t="s">
        <v>181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452</v>
      </c>
    </row>
    <row r="76" spans="1:8" x14ac:dyDescent="0.25">
      <c r="A76" s="77" t="s">
        <v>182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452</v>
      </c>
    </row>
    <row r="77" spans="1:8" x14ac:dyDescent="0.25">
      <c r="A77" s="77" t="s">
        <v>183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452</v>
      </c>
    </row>
    <row r="78" spans="1:8" x14ac:dyDescent="0.25">
      <c r="A78" s="77" t="s">
        <v>78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452</v>
      </c>
    </row>
    <row r="79" spans="1:8" x14ac:dyDescent="0.25">
      <c r="A79" s="77" t="s">
        <v>176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452</v>
      </c>
    </row>
    <row r="80" spans="1:8" x14ac:dyDescent="0.25">
      <c r="A80" s="77" t="s">
        <v>177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452</v>
      </c>
    </row>
    <row r="81" spans="1:8" x14ac:dyDescent="0.25">
      <c r="A81" s="77" t="s">
        <v>178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452</v>
      </c>
    </row>
    <row r="82" spans="1:8" x14ac:dyDescent="0.25">
      <c r="A82" s="77" t="s">
        <v>179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452</v>
      </c>
    </row>
    <row r="83" spans="1:8" x14ac:dyDescent="0.25">
      <c r="A83" s="77" t="s">
        <v>219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452</v>
      </c>
    </row>
    <row r="84" spans="1:8" x14ac:dyDescent="0.25">
      <c r="A84" s="77" t="s">
        <v>224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452</v>
      </c>
    </row>
    <row r="85" spans="1:8" x14ac:dyDescent="0.25">
      <c r="A85" s="77" t="s">
        <v>225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452</v>
      </c>
    </row>
    <row r="86" spans="1:8" x14ac:dyDescent="0.25">
      <c r="A86" s="77" t="s">
        <v>226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452</v>
      </c>
    </row>
    <row r="87" spans="1:8" x14ac:dyDescent="0.25">
      <c r="A87" s="77" t="s">
        <v>227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452</v>
      </c>
    </row>
    <row r="88" spans="1:8" x14ac:dyDescent="0.25">
      <c r="A88" s="77" t="s">
        <v>228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452</v>
      </c>
    </row>
    <row r="89" spans="1:8" x14ac:dyDescent="0.25">
      <c r="A89" s="77" t="s">
        <v>229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452</v>
      </c>
    </row>
    <row r="90" spans="1:8" x14ac:dyDescent="0.25">
      <c r="A90" s="77" t="s">
        <v>230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452</v>
      </c>
    </row>
    <row r="91" spans="1:8" x14ac:dyDescent="0.25">
      <c r="A91" s="77" t="s">
        <v>231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452</v>
      </c>
    </row>
    <row r="92" spans="1:8" x14ac:dyDescent="0.25">
      <c r="A92" s="77" t="s">
        <v>232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452</v>
      </c>
    </row>
    <row r="93" spans="1:8" x14ac:dyDescent="0.25">
      <c r="A93" s="77" t="s">
        <v>233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452</v>
      </c>
    </row>
    <row r="94" spans="1:8" x14ac:dyDescent="0.25">
      <c r="A94" s="77" t="s">
        <v>234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452</v>
      </c>
    </row>
    <row r="95" spans="1:8" x14ac:dyDescent="0.25">
      <c r="A95" s="77" t="s">
        <v>235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452</v>
      </c>
    </row>
    <row r="96" spans="1:8" x14ac:dyDescent="0.25">
      <c r="A96" s="77" t="s">
        <v>236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452</v>
      </c>
    </row>
    <row r="97" spans="1:8" x14ac:dyDescent="0.25">
      <c r="A97" s="77" t="s">
        <v>237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452</v>
      </c>
    </row>
    <row r="98" spans="1:8" x14ac:dyDescent="0.25">
      <c r="A98" s="77" t="s">
        <v>238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452</v>
      </c>
    </row>
    <row r="99" spans="1:8" x14ac:dyDescent="0.25">
      <c r="A99" s="77" t="s">
        <v>239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452</v>
      </c>
    </row>
    <row r="100" spans="1:8" x14ac:dyDescent="0.25">
      <c r="A100" s="77" t="s">
        <v>223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452</v>
      </c>
    </row>
    <row r="101" spans="1:8" x14ac:dyDescent="0.25">
      <c r="A101" s="77" t="s">
        <v>154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452</v>
      </c>
    </row>
    <row r="102" spans="1:8" x14ac:dyDescent="0.25">
      <c r="A102" s="77" t="s">
        <v>469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452</v>
      </c>
    </row>
    <row r="103" spans="1:8" x14ac:dyDescent="0.25">
      <c r="A103" s="77" t="s">
        <v>470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452</v>
      </c>
    </row>
    <row r="104" spans="1:8" x14ac:dyDescent="0.25">
      <c r="A104" s="77" t="s">
        <v>471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452</v>
      </c>
    </row>
    <row r="105" spans="1:8" x14ac:dyDescent="0.25">
      <c r="A105" s="77" t="s">
        <v>472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452</v>
      </c>
    </row>
    <row r="106" spans="1:8" x14ac:dyDescent="0.25">
      <c r="A106" s="77" t="s">
        <v>473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452</v>
      </c>
    </row>
    <row r="107" spans="1:8" x14ac:dyDescent="0.25">
      <c r="A107" s="77" t="s">
        <v>461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452</v>
      </c>
    </row>
    <row r="108" spans="1:8" x14ac:dyDescent="0.25">
      <c r="A108" s="77" t="s">
        <v>462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452</v>
      </c>
    </row>
    <row r="109" spans="1:8" x14ac:dyDescent="0.25">
      <c r="A109" s="77" t="s">
        <v>463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452</v>
      </c>
    </row>
    <row r="110" spans="1:8" x14ac:dyDescent="0.25">
      <c r="A110" s="77" t="s">
        <v>464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452</v>
      </c>
    </row>
    <row r="111" spans="1:8" x14ac:dyDescent="0.25">
      <c r="A111" s="78" t="s">
        <v>540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452</v>
      </c>
    </row>
    <row r="112" spans="1:8" x14ac:dyDescent="0.25">
      <c r="A112" s="11" t="s">
        <v>549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452</v>
      </c>
    </row>
    <row r="113" spans="1:8" x14ac:dyDescent="0.25">
      <c r="A113" s="11" t="s">
        <v>554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452</v>
      </c>
    </row>
    <row r="114" spans="1:8" x14ac:dyDescent="0.25">
      <c r="A114" s="11" t="s">
        <v>555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452</v>
      </c>
    </row>
    <row r="115" spans="1:8" x14ac:dyDescent="0.25">
      <c r="A115" s="11" t="s">
        <v>556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452</v>
      </c>
    </row>
    <row r="116" spans="1:8" x14ac:dyDescent="0.25">
      <c r="A116" s="11" t="s">
        <v>557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452</v>
      </c>
    </row>
    <row r="117" spans="1:8" x14ac:dyDescent="0.25">
      <c r="A117" s="11" t="s">
        <v>548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452</v>
      </c>
    </row>
    <row r="118" spans="1:8" x14ac:dyDescent="0.25">
      <c r="A118" s="11" t="s">
        <v>550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452</v>
      </c>
    </row>
    <row r="119" spans="1:8" x14ac:dyDescent="0.25">
      <c r="A119" s="11" t="s">
        <v>551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452</v>
      </c>
    </row>
    <row r="120" spans="1:8" x14ac:dyDescent="0.25">
      <c r="A120" s="11" t="s">
        <v>552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452</v>
      </c>
    </row>
    <row r="121" spans="1:8" x14ac:dyDescent="0.25">
      <c r="A121" s="11" t="s">
        <v>553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3"/>
  <sheetViews>
    <sheetView workbookViewId="0"/>
  </sheetViews>
  <sheetFormatPr defaultRowHeight="15" x14ac:dyDescent="0.25"/>
  <cols>
    <col min="1" max="1" width="11.42578125" style="70" customWidth="1"/>
    <col min="2" max="2" width="15.85546875" style="69" bestFit="1" customWidth="1"/>
    <col min="3" max="3" width="16.5703125" style="69" bestFit="1" customWidth="1"/>
    <col min="4" max="16384" width="9.140625" style="69"/>
  </cols>
  <sheetData>
    <row r="1" spans="1:3" x14ac:dyDescent="0.25">
      <c r="A1" s="68" t="s">
        <v>3</v>
      </c>
      <c r="B1" s="68" t="s">
        <v>11</v>
      </c>
      <c r="C1" s="68" t="s">
        <v>457</v>
      </c>
    </row>
    <row r="2" spans="1:3" x14ac:dyDescent="0.25">
      <c r="A2" s="68">
        <v>2017</v>
      </c>
      <c r="B2" s="69">
        <v>0.1</v>
      </c>
      <c r="C2" s="69">
        <v>1800</v>
      </c>
    </row>
    <row r="3" spans="1:3" x14ac:dyDescent="0.25">
      <c r="A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513</v>
      </c>
      <c r="B1" s="6" t="s">
        <v>512</v>
      </c>
      <c r="C1" s="6" t="s">
        <v>563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558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558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560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560</v>
      </c>
    </row>
    <row r="6" spans="1:4" x14ac:dyDescent="0.25">
      <c r="A6" s="37" t="s">
        <v>82</v>
      </c>
      <c r="B6" s="37" t="b">
        <f>IF(C6,TRUE,IF(VLOOKUP(A6,MódulosOpcionais!$A:$C,3,FALSE)="Sim",TRUE,FALSE))</f>
        <v>1</v>
      </c>
      <c r="C6" s="37" t="b">
        <f>FALSE</f>
        <v>0</v>
      </c>
      <c r="D6" t="s">
        <v>559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558</v>
      </c>
    </row>
    <row r="8" spans="1:4" x14ac:dyDescent="0.25">
      <c r="A8" s="37" t="s">
        <v>102</v>
      </c>
      <c r="B8" s="37" t="b">
        <f>IF(C8,TRUE,IF(VLOOKUP(A8,MódulosOpcionais!$A:$C,3,FALSE)="Sim",TRUE,FALSE))</f>
        <v>1</v>
      </c>
      <c r="C8" s="37" t="b">
        <f>FALSE</f>
        <v>0</v>
      </c>
      <c r="D8" t="s">
        <v>560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559</v>
      </c>
    </row>
    <row r="10" spans="1:4" x14ac:dyDescent="0.25">
      <c r="A10" s="37" t="s">
        <v>111</v>
      </c>
      <c r="B10" s="37" t="b">
        <f>IF(C10,TRUE,IF(VLOOKUP(A10,MódulosOpcionais!$A:$C,3,FALSE)="Sim",TRUE,FALSE))</f>
        <v>1</v>
      </c>
      <c r="C10" s="37" t="b">
        <f>FALSE</f>
        <v>0</v>
      </c>
      <c r="D10" s="37" t="s">
        <v>560</v>
      </c>
    </row>
    <row r="11" spans="1:4" x14ac:dyDescent="0.25">
      <c r="A11" s="37" t="s">
        <v>114</v>
      </c>
      <c r="B11" s="37" t="b">
        <f>IF(C11,TRUE,IF(VLOOKUP(A11,MódulosOpcionais!$A:$C,3,FALSE)="Sim",TRUE,FALSE))</f>
        <v>1</v>
      </c>
      <c r="C11" s="37" t="b">
        <f>FALSE</f>
        <v>0</v>
      </c>
      <c r="D11" s="37" t="s">
        <v>560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561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558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559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559</v>
      </c>
    </row>
    <row r="16" spans="1:4" x14ac:dyDescent="0.25">
      <c r="A16" s="37" t="s">
        <v>148</v>
      </c>
      <c r="B16" s="37" t="b">
        <f>IF(C16,TRUE,IF(VLOOKUP(A16,MódulosOpcionais!$A:$C,3,FALSE)="Sim",TRUE,FALSE))</f>
        <v>1</v>
      </c>
      <c r="C16" s="37" t="b">
        <f>FALSE</f>
        <v>0</v>
      </c>
      <c r="D16" t="s">
        <v>559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560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560</v>
      </c>
    </row>
    <row r="19" spans="1:4" x14ac:dyDescent="0.25">
      <c r="A19" s="37" t="s">
        <v>165</v>
      </c>
      <c r="B19" s="37" t="b">
        <f>IF(C19,TRUE,IF(VLOOKUP(A19,MódulosOpcionais!$A:$C,3,FALSE)="Sim",TRUE,FALSE))</f>
        <v>1</v>
      </c>
      <c r="C19" s="37" t="b">
        <f>FALSE</f>
        <v>0</v>
      </c>
      <c r="D19" t="s">
        <v>561</v>
      </c>
    </row>
    <row r="20" spans="1:4" x14ac:dyDescent="0.25">
      <c r="A20" s="37" t="s">
        <v>169</v>
      </c>
      <c r="B20" s="37" t="b">
        <f>IF(C20,TRUE,IF(VLOOKUP(A20,MódulosOpcionais!$A:$C,3,FALSE)="Sim",TRUE,FALSE))</f>
        <v>1</v>
      </c>
      <c r="C20" s="37" t="b">
        <f>FALSE</f>
        <v>0</v>
      </c>
      <c r="D20" t="s">
        <v>561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562</v>
      </c>
    </row>
    <row r="22" spans="1:4" x14ac:dyDescent="0.25">
      <c r="A22" s="37" t="s">
        <v>213</v>
      </c>
      <c r="B22" s="37" t="b">
        <f>IF(C22,TRUE,IF(VLOOKUP(A22,MódulosOpcionais!$A:$C,3,FALSE)="Sim",TRUE,FALSE))</f>
        <v>1</v>
      </c>
      <c r="C22" s="37" t="b">
        <f>FALSE</f>
        <v>0</v>
      </c>
      <c r="D22" t="s">
        <v>559</v>
      </c>
    </row>
    <row r="23" spans="1:4" x14ac:dyDescent="0.25">
      <c r="A23" s="37" t="s">
        <v>221</v>
      </c>
      <c r="B23" s="37" t="b">
        <f>IF(C23,TRUE,IF(VLOOKUP(A23,MódulosOpcionais!$A:$C,3,FALSE)="Sim",TRUE,FALSE))</f>
        <v>1</v>
      </c>
      <c r="C23" s="37" t="b">
        <f>FALSE</f>
        <v>0</v>
      </c>
      <c r="D23" t="s">
        <v>559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562</v>
      </c>
    </row>
    <row r="25" spans="1:4" x14ac:dyDescent="0.25">
      <c r="A25" s="37" t="s">
        <v>459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559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558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513</v>
      </c>
      <c r="B1" s="74" t="s">
        <v>514</v>
      </c>
      <c r="C1" s="74" t="s">
        <v>532</v>
      </c>
    </row>
    <row r="2" spans="1:3" x14ac:dyDescent="0.25">
      <c r="A2" s="75" t="s">
        <v>82</v>
      </c>
      <c r="B2" s="75" t="s">
        <v>515</v>
      </c>
      <c r="C2" s="11" t="s">
        <v>505</v>
      </c>
    </row>
    <row r="3" spans="1:3" x14ac:dyDescent="0.25">
      <c r="A3" s="75" t="s">
        <v>102</v>
      </c>
      <c r="B3" s="75" t="s">
        <v>516</v>
      </c>
      <c r="C3" s="11" t="s">
        <v>505</v>
      </c>
    </row>
    <row r="4" spans="1:3" x14ac:dyDescent="0.25">
      <c r="A4" s="75" t="s">
        <v>106</v>
      </c>
      <c r="B4" s="75" t="s">
        <v>517</v>
      </c>
      <c r="C4" s="11" t="s">
        <v>505</v>
      </c>
    </row>
    <row r="5" spans="1:3" x14ac:dyDescent="0.25">
      <c r="A5" s="75" t="s">
        <v>111</v>
      </c>
      <c r="B5" s="75" t="s">
        <v>518</v>
      </c>
      <c r="C5" s="11" t="s">
        <v>505</v>
      </c>
    </row>
    <row r="6" spans="1:3" x14ac:dyDescent="0.25">
      <c r="A6" s="75" t="s">
        <v>114</v>
      </c>
      <c r="B6" s="75" t="s">
        <v>519</v>
      </c>
      <c r="C6" s="11" t="s">
        <v>505</v>
      </c>
    </row>
    <row r="7" spans="1:3" x14ac:dyDescent="0.25">
      <c r="A7" s="75" t="s">
        <v>127</v>
      </c>
      <c r="B7" s="75" t="s">
        <v>525</v>
      </c>
      <c r="C7" s="11" t="s">
        <v>505</v>
      </c>
    </row>
    <row r="8" spans="1:3" x14ac:dyDescent="0.25">
      <c r="A8" s="75" t="s">
        <v>136</v>
      </c>
      <c r="B8" s="75" t="s">
        <v>520</v>
      </c>
      <c r="C8" s="11" t="s">
        <v>505</v>
      </c>
    </row>
    <row r="9" spans="1:3" x14ac:dyDescent="0.25">
      <c r="A9" s="75" t="s">
        <v>141</v>
      </c>
      <c r="B9" s="75" t="s">
        <v>521</v>
      </c>
      <c r="C9" s="11" t="s">
        <v>505</v>
      </c>
    </row>
    <row r="10" spans="1:3" x14ac:dyDescent="0.25">
      <c r="A10" s="75" t="s">
        <v>148</v>
      </c>
      <c r="B10" s="75" t="s">
        <v>522</v>
      </c>
      <c r="C10" s="11" t="s">
        <v>505</v>
      </c>
    </row>
    <row r="11" spans="1:3" x14ac:dyDescent="0.25">
      <c r="A11" s="75" t="s">
        <v>153</v>
      </c>
      <c r="B11" s="75" t="s">
        <v>523</v>
      </c>
      <c r="C11" s="11" t="s">
        <v>505</v>
      </c>
    </row>
    <row r="12" spans="1:3" x14ac:dyDescent="0.25">
      <c r="A12" s="75" t="s">
        <v>157</v>
      </c>
      <c r="B12" s="75" t="s">
        <v>524</v>
      </c>
      <c r="C12" s="11" t="s">
        <v>505</v>
      </c>
    </row>
    <row r="13" spans="1:3" x14ac:dyDescent="0.25">
      <c r="A13" s="75" t="s">
        <v>165</v>
      </c>
      <c r="B13" s="75" t="s">
        <v>526</v>
      </c>
      <c r="C13" s="11" t="s">
        <v>505</v>
      </c>
    </row>
    <row r="14" spans="1:3" x14ac:dyDescent="0.25">
      <c r="A14" s="75" t="s">
        <v>169</v>
      </c>
      <c r="B14" s="75" t="s">
        <v>527</v>
      </c>
      <c r="C14" s="11" t="s">
        <v>505</v>
      </c>
    </row>
    <row r="15" spans="1:3" x14ac:dyDescent="0.25">
      <c r="A15" s="75" t="s">
        <v>76</v>
      </c>
      <c r="B15" s="75" t="s">
        <v>528</v>
      </c>
      <c r="C15" s="11" t="s">
        <v>505</v>
      </c>
    </row>
    <row r="16" spans="1:3" x14ac:dyDescent="0.25">
      <c r="A16" s="75" t="s">
        <v>213</v>
      </c>
      <c r="B16" s="75" t="s">
        <v>529</v>
      </c>
      <c r="C16" s="11" t="s">
        <v>505</v>
      </c>
    </row>
    <row r="17" spans="1:3" x14ac:dyDescent="0.25">
      <c r="A17" s="75" t="s">
        <v>221</v>
      </c>
      <c r="B17" s="75" t="s">
        <v>530</v>
      </c>
      <c r="C17" s="11" t="s">
        <v>505</v>
      </c>
    </row>
    <row r="18" spans="1:3" x14ac:dyDescent="0.25">
      <c r="A18" s="75" t="s">
        <v>459</v>
      </c>
      <c r="B18" s="75" t="s">
        <v>531</v>
      </c>
      <c r="C18" s="11" t="s">
        <v>505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4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sqref="A1:C1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TRUE</f>
        <v>1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2017-11-10T20:09:47Z</dcterms:modified>
</cp:coreProperties>
</file>