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680" firstSheet="1" activeTab="6" xr2:uid="{00000000-000D-0000-FFFF-FFFF00000000}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Funcoes_Inputs" sheetId="11" r:id="rId6"/>
    <sheet name="Funcoes_Outputs" sheetId="12" r:id="rId7"/>
    <sheet name="Distribuições" sheetId="10" r:id="rId8"/>
    <sheet name="Categorias" sheetId="13" r:id="rId9"/>
    <sheet name="Custos" sheetId="8" r:id="rId10"/>
    <sheet name="Benefícios_Capturados" sheetId="3" r:id="rId11"/>
  </sheets>
  <definedNames>
    <definedName name="_xlnm._FilterDatabase" localSheetId="9" hidden="1">Custos!$A$1:$D$5</definedName>
    <definedName name="_xlnm._FilterDatabase" localSheetId="0" hidden="1">Lista_de_Parâmetros!$A$1:$F$5</definedName>
    <definedName name="_xlnm._FilterDatabase" localSheetId="4" hidden="1">Parametros!$A$1:$G$10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4" l="1"/>
  <c r="D38" i="4"/>
  <c r="D37" i="4" l="1"/>
  <c r="D36" i="4"/>
  <c r="D35" i="4" l="1"/>
  <c r="D34" i="4"/>
  <c r="T3" i="2" l="1"/>
  <c r="S3" i="2"/>
  <c r="R3" i="2"/>
  <c r="Q3" i="2"/>
  <c r="P3" i="2"/>
  <c r="O3" i="2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15" i="4" l="1"/>
  <c r="C14" i="4"/>
  <c r="C13" i="4"/>
  <c r="C12" i="4"/>
  <c r="C11" i="4"/>
  <c r="M1" i="2" l="1"/>
  <c r="C32" i="11"/>
  <c r="B31" i="11"/>
  <c r="C35" i="11" l="1"/>
  <c r="C34" i="11"/>
  <c r="C33" i="11"/>
  <c r="C31" i="11"/>
  <c r="B33" i="11"/>
  <c r="B32" i="11"/>
  <c r="B24" i="12"/>
  <c r="H2" i="2" l="1"/>
  <c r="C30" i="11"/>
  <c r="C29" i="11"/>
  <c r="C28" i="11"/>
  <c r="C27" i="11"/>
  <c r="C26" i="11"/>
  <c r="C25" i="11"/>
  <c r="C24" i="11"/>
  <c r="C23" i="11"/>
  <c r="B4" i="9"/>
  <c r="C21" i="11"/>
  <c r="C22" i="11"/>
  <c r="C12" i="11"/>
  <c r="C20" i="11"/>
  <c r="C19" i="11"/>
  <c r="C18" i="11"/>
  <c r="C17" i="11"/>
  <c r="C16" i="11"/>
  <c r="C15" i="11"/>
  <c r="C14" i="11"/>
  <c r="C13" i="11"/>
  <c r="C11" i="11" l="1"/>
  <c r="C10" i="11"/>
  <c r="C9" i="11"/>
  <c r="C8" i="11"/>
  <c r="C7" i="11"/>
  <c r="C6" i="11"/>
  <c r="C5" i="11"/>
  <c r="C4" i="11"/>
  <c r="C2" i="11"/>
  <c r="C3" i="1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H3" i="2" l="1"/>
  <c r="F3" i="2" s="1"/>
  <c r="F2" i="2"/>
  <c r="E2" i="2" s="1"/>
  <c r="D3" i="2"/>
  <c r="C2" i="2" l="1"/>
  <c r="A2" i="2"/>
  <c r="A3" i="2" s="1"/>
  <c r="C3" i="2" l="1"/>
  <c r="E3" i="2" s="1"/>
</calcChain>
</file>

<file path=xl/sharedStrings.xml><?xml version="1.0" encoding="utf-8"?>
<sst xmlns="http://schemas.openxmlformats.org/spreadsheetml/2006/main" count="496" uniqueCount="174">
  <si>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</si>
  <si>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</si>
  <si>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</si>
  <si>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</si>
  <si>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</si>
  <si>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</si>
  <si>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</si>
  <si>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</si>
  <si>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</si>
  <si>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</si>
  <si>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</si>
  <si>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</si>
  <si>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</si>
  <si>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</si>
  <si>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</si>
  <si>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</si>
  <si>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</si>
  <si>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</si>
  <si>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</si>
  <si>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</si>
  <si>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</si>
  <si>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</si>
  <si>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</si>
  <si>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</si>
  <si>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</si>
  <si>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</si>
  <si>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</si>
  <si>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</si>
  <si>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</si>
  <si>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</si>
  <si>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</si>
  <si>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</si>
  <si>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</si>
  <si>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</si>
  <si>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</si>
  <si>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</si>
  <si>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</si>
  <si>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</si>
  <si>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</si>
  <si>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</si>
  <si>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</si>
  <si>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</si>
  <si>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</si>
  <si>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</si>
  <si>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</si>
  <si>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</si>
  <si>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</si>
  <si>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</si>
  <si>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</si>
  <si>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</si>
  <si>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</si>
  <si>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</si>
  <si>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</si>
  <si>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</si>
  <si>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</si>
  <si>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</si>
  <si>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</si>
  <si>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</si>
  <si>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</si>
  <si>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</si>
  <si>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</si>
  <si>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</si>
  <si>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</si>
  <si>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</si>
  <si>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</si>
  <si>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</si>
  <si>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</si>
  <si>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</si>
  <si>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</si>
  <si>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</si>
  <si>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</si>
  <si>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</si>
  <si>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</si>
  <si>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</si>
  <si>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</si>
  <si>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</si>
  <si>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</si>
  <si>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</si>
  <si>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</si>
  <si>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</si>
  <si>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</si>
  <si>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</si>
  <si>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</si>
  <si>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</si>
  <si>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Pev_Tipico</t>
  </si>
  <si>
    <t>Pev_Trajeto</t>
  </si>
  <si>
    <t>Pev_DoenOcup</t>
  </si>
  <si>
    <t>Pev_NRelac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</si>
  <si>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</si>
  <si>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</si>
  <si>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</si>
  <si>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</si>
  <si>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</si>
  <si>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</si>
  <si>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</si>
  <si>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Pev_Afmenor15</t>
  </si>
  <si>
    <t>Pev_Afmaior15</t>
  </si>
  <si>
    <t>Pev_Safast</t>
  </si>
  <si>
    <t>Pev_Obito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</si>
  <si>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</si>
  <si>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</si>
  <si>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</si>
  <si>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</si>
  <si>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</si>
  <si>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</si>
  <si>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</si>
  <si>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</si>
  <si>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</si>
  <si>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</si>
  <si>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</si>
  <si>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</si>
  <si>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</si>
  <si>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</si>
  <si>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</si>
  <si>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</si>
  <si>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</si>
  <si>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</si>
  <si>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</si>
  <si>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</si>
  <si>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</si>
  <si>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</si>
  <si>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</si>
  <si>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</si>
  <si>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</si>
  <si>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</si>
  <si>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</si>
  <si>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</si>
  <si>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</si>
  <si>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</si>
  <si>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</si>
  <si>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</si>
  <si>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</si>
  <si>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</si>
  <si>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</si>
  <si>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</si>
  <si>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Nev_AcaoRegressivaINSS</t>
  </si>
  <si>
    <t>Nev_AcaoRegressivaInicial</t>
  </si>
  <si>
    <t>PAcaoRegressiva</t>
  </si>
  <si>
    <t>CustoMedioAcaoRegressivaINSS</t>
  </si>
  <si>
    <t>DespesaAcoesRegressivasINSS</t>
  </si>
  <si>
    <t>AcoesRegressivasINSS</t>
  </si>
  <si>
    <t>Nev_AcaoRegressivaINSSAcumulado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</si>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</sst>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/>
    <xf numFmtId="2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/>
  </sheetViews>
  <sheetFormatPr defaultRowHeight="15" x14ac:dyDescent="0.25"/>
  <cols>
    <col min="1" max="1" width="19" customWidth="1"/>
    <col min="2" max="2" width="12.7109375" customWidth="1"/>
    <col min="3" max="3" width="9.28515625" style="12" customWidth="1"/>
    <col min="4" max="4" width="15.140625" style="4" bestFit="1" customWidth="1"/>
  </cols>
  <sheetData>
    <row r="1" spans="1:4" x14ac:dyDescent="0.25">
      <c r="A1" s="9" t="s">
        <v>68</v>
      </c>
      <c r="B1" s="9" t="s">
        <v>64</v>
      </c>
      <c r="C1" s="11" t="s">
        <v>0</v>
      </c>
      <c r="D1" s="10" t="s">
        <v>70</v>
      </c>
    </row>
    <row r="2" spans="1:4" x14ac:dyDescent="0.25">
      <c r="A2" t="s">
        <v>17</v>
      </c>
      <c r="B2" t="s">
        <v>65</v>
      </c>
      <c r="C2" s="12">
        <v>2017</v>
      </c>
      <c r="D2" s="4">
        <v>50000</v>
      </c>
    </row>
    <row r="3" spans="1:4" x14ac:dyDescent="0.25">
      <c r="A3" t="s">
        <v>17</v>
      </c>
      <c r="B3" t="s">
        <v>65</v>
      </c>
      <c r="C3" s="12">
        <v>2018</v>
      </c>
      <c r="D3" s="4">
        <v>50000</v>
      </c>
    </row>
    <row r="4" spans="1:4" x14ac:dyDescent="0.25">
      <c r="A4" t="s">
        <v>43</v>
      </c>
      <c r="B4" t="s">
        <v>65</v>
      </c>
      <c r="C4" s="12">
        <v>2017</v>
      </c>
      <c r="D4" s="4">
        <v>0</v>
      </c>
    </row>
    <row r="5" spans="1:4" x14ac:dyDescent="0.25">
      <c r="A5" t="s">
        <v>43</v>
      </c>
      <c r="B5" t="s">
        <v>65</v>
      </c>
      <c r="C5" s="12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>
      <selection activeCell="B3" sqref="B3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66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2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"/>
  <sheetViews>
    <sheetView workbookViewId="0">
      <selection activeCell="I1" sqref="I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  <col min="12" max="12" width="10" bestFit="1" customWidth="1"/>
    <col min="13" max="13" width="24.28515625" bestFit="1" customWidth="1"/>
    <col min="14" max="14" width="30.28515625" bestFit="1" customWidth="1"/>
    <col min="15" max="20" width="12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  <c r="K1" s="9" t="s">
        <v>131</v>
      </c>
      <c r="L1" s="9" t="s">
        <v>132</v>
      </c>
      <c r="M1" s="9" t="str">
        <f>"CustoMedioMulta_Lei1"</f>
        <v>CustoMedioMulta_Lei1</v>
      </c>
      <c r="N1" s="9" t="s">
        <v>138</v>
      </c>
      <c r="O1" s="9" t="s">
        <v>150</v>
      </c>
      <c r="P1" s="9" t="s">
        <v>151</v>
      </c>
      <c r="Q1" s="9" t="s">
        <v>152</v>
      </c>
      <c r="R1" s="9" t="s">
        <v>153</v>
      </c>
      <c r="S1" s="9" t="s">
        <v>154</v>
      </c>
      <c r="T1" s="9" t="s">
        <v>155</v>
      </c>
    </row>
    <row r="2" spans="1:2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>CategoriaSAT</f>
        <v>3</v>
      </c>
      <c r="I2" s="14">
        <v>8</v>
      </c>
      <c r="J2" s="14">
        <v>15</v>
      </c>
      <c r="K2">
        <v>1</v>
      </c>
      <c r="L2">
        <v>0.1</v>
      </c>
      <c r="M2">
        <v>1000</v>
      </c>
      <c r="N2">
        <v>15000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</row>
    <row r="3" spans="1:20" x14ac:dyDescent="0.25">
      <c r="A3" s="2">
        <f t="shared" ref="A3" si="0">IFERROR(IF(A2+1&lt;=Anos_a_Serem_Simulados+Ano_Inicial-1,A2+1,""),"")</f>
        <v>2018</v>
      </c>
      <c r="B3" s="2">
        <v>3000</v>
      </c>
      <c r="C3" s="8">
        <f t="shared" ref="C3" si="1">B3*850</f>
        <v>2550000</v>
      </c>
      <c r="D3" s="4">
        <f>ROUND(D2*1.08,2)</f>
        <v>810</v>
      </c>
      <c r="E3" s="5">
        <f t="shared" ref="E3" si="2">F3*C3</f>
        <v>153000</v>
      </c>
      <c r="F3" s="7">
        <f t="shared" ref="F3" si="3">G3*H3</f>
        <v>0.06</v>
      </c>
      <c r="G3" s="6">
        <v>0.02</v>
      </c>
      <c r="H3">
        <f t="shared" ref="H3" si="4">CategoriaSAT</f>
        <v>3</v>
      </c>
      <c r="I3" s="14">
        <v>8</v>
      </c>
      <c r="J3" s="14">
        <v>15</v>
      </c>
      <c r="K3">
        <v>1</v>
      </c>
      <c r="L3">
        <v>0.1</v>
      </c>
      <c r="M3">
        <v>1000</v>
      </c>
      <c r="N3">
        <v>15000</v>
      </c>
      <c r="O3">
        <f>O2</f>
        <v>1</v>
      </c>
      <c r="P3">
        <f t="shared" ref="P3:T3" si="5">P2</f>
        <v>1</v>
      </c>
      <c r="Q3">
        <f t="shared" si="5"/>
        <v>1</v>
      </c>
      <c r="R3">
        <f t="shared" si="5"/>
        <v>1</v>
      </c>
      <c r="S3">
        <f t="shared" si="5"/>
        <v>1</v>
      </c>
      <c r="T3">
        <f t="shared" si="5"/>
        <v>1</v>
      </c>
    </row>
    <row r="4" spans="1:20" x14ac:dyDescent="0.25">
      <c r="C4" s="8"/>
      <c r="E4" s="5"/>
      <c r="F4" s="7"/>
      <c r="G4" s="6"/>
      <c r="I4" s="14"/>
      <c r="J4" s="14"/>
    </row>
    <row r="5" spans="1:20" x14ac:dyDescent="0.25">
      <c r="C5" s="8"/>
      <c r="E5" s="5"/>
      <c r="F5" s="7"/>
      <c r="G5" s="6"/>
      <c r="I5" s="14"/>
      <c r="J5" s="14"/>
    </row>
    <row r="6" spans="1:20" x14ac:dyDescent="0.25">
      <c r="C6" s="8"/>
      <c r="E6" s="5"/>
      <c r="F6" s="7"/>
      <c r="G6" s="6"/>
      <c r="I6" s="14"/>
      <c r="J6" s="14"/>
    </row>
    <row r="7" spans="1:20" x14ac:dyDescent="0.25">
      <c r="C7" s="8"/>
      <c r="E7" s="5"/>
      <c r="F7" s="7"/>
      <c r="G7" s="6"/>
    </row>
    <row r="8" spans="1:20" x14ac:dyDescent="0.25">
      <c r="C8" s="8"/>
      <c r="E8" s="5"/>
      <c r="F8" s="7"/>
      <c r="G8" s="6"/>
    </row>
    <row r="9" spans="1:20" x14ac:dyDescent="0.25">
      <c r="C9" s="8"/>
      <c r="E9" s="5"/>
      <c r="F9" s="7"/>
      <c r="G9" s="6"/>
    </row>
    <row r="10" spans="1:20" x14ac:dyDescent="0.25">
      <c r="C10" s="8"/>
      <c r="E10" s="5"/>
      <c r="F10" s="7"/>
      <c r="G10" s="6"/>
    </row>
    <row r="11" spans="1:2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68</v>
      </c>
      <c r="B1" s="9" t="s">
        <v>67</v>
      </c>
      <c r="C1" s="9" t="s">
        <v>69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FALSE</f>
        <v>0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62</v>
      </c>
      <c r="B13" t="b">
        <f>FALSE</f>
        <v>0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9"/>
  <sheetViews>
    <sheetView topLeftCell="A25" zoomScale="130" zoomScaleNormal="130" workbookViewId="0">
      <selection activeCell="A39" sqref="A39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</cols>
  <sheetData>
    <row r="1" spans="1:7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68</v>
      </c>
    </row>
    <row r="2" spans="1:7" x14ac:dyDescent="0.25">
      <c r="A2" s="13" t="s">
        <v>84</v>
      </c>
      <c r="B2" t="s">
        <v>71</v>
      </c>
      <c r="C2">
        <v>5.0000000000000001E-3</v>
      </c>
      <c r="D2">
        <f>C2*0.01</f>
        <v>5.0000000000000002E-5</v>
      </c>
      <c r="E2" s="13"/>
      <c r="F2" s="13"/>
      <c r="G2" t="s">
        <v>43</v>
      </c>
    </row>
    <row r="3" spans="1:7" x14ac:dyDescent="0.25">
      <c r="A3" t="s">
        <v>85</v>
      </c>
      <c r="B3" t="s">
        <v>71</v>
      </c>
      <c r="C3">
        <v>5.0000000000000001E-3</v>
      </c>
      <c r="D3">
        <f t="shared" ref="D3:D38" si="0">C3*0.01</f>
        <v>5.0000000000000002E-5</v>
      </c>
      <c r="G3" t="s">
        <v>43</v>
      </c>
    </row>
    <row r="4" spans="1:7" x14ac:dyDescent="0.25">
      <c r="A4" t="s">
        <v>86</v>
      </c>
      <c r="B4" t="s">
        <v>71</v>
      </c>
      <c r="C4">
        <v>5.0000000000000001E-3</v>
      </c>
      <c r="D4">
        <f t="shared" si="0"/>
        <v>5.0000000000000002E-5</v>
      </c>
      <c r="G4" t="s">
        <v>43</v>
      </c>
    </row>
    <row r="5" spans="1:7" x14ac:dyDescent="0.25">
      <c r="A5" t="s">
        <v>87</v>
      </c>
      <c r="B5" t="s">
        <v>71</v>
      </c>
      <c r="C5">
        <v>5.0000000000000001E-3</v>
      </c>
      <c r="D5">
        <f t="shared" si="0"/>
        <v>5.0000000000000002E-5</v>
      </c>
      <c r="G5" t="s">
        <v>43</v>
      </c>
    </row>
    <row r="6" spans="1:7" x14ac:dyDescent="0.25">
      <c r="A6" t="s">
        <v>93</v>
      </c>
      <c r="B6" t="s">
        <v>71</v>
      </c>
      <c r="C6">
        <v>5</v>
      </c>
      <c r="D6">
        <f t="shared" si="0"/>
        <v>0.05</v>
      </c>
      <c r="G6" t="s">
        <v>43</v>
      </c>
    </row>
    <row r="7" spans="1:7" x14ac:dyDescent="0.25">
      <c r="A7" t="s">
        <v>95</v>
      </c>
      <c r="B7" t="s">
        <v>71</v>
      </c>
      <c r="C7">
        <v>0.4</v>
      </c>
      <c r="D7">
        <f t="shared" si="0"/>
        <v>4.0000000000000001E-3</v>
      </c>
      <c r="G7" t="s">
        <v>43</v>
      </c>
    </row>
    <row r="8" spans="1:7" x14ac:dyDescent="0.25">
      <c r="A8" t="s">
        <v>96</v>
      </c>
      <c r="B8" t="s">
        <v>71</v>
      </c>
      <c r="C8">
        <v>0.3</v>
      </c>
      <c r="D8">
        <f t="shared" si="0"/>
        <v>3.0000000000000001E-3</v>
      </c>
      <c r="G8" t="s">
        <v>43</v>
      </c>
    </row>
    <row r="9" spans="1:7" x14ac:dyDescent="0.25">
      <c r="A9" t="s">
        <v>97</v>
      </c>
      <c r="B9" t="s">
        <v>71</v>
      </c>
      <c r="C9">
        <v>0.2</v>
      </c>
      <c r="D9">
        <f t="shared" si="0"/>
        <v>2E-3</v>
      </c>
      <c r="G9" t="s">
        <v>43</v>
      </c>
    </row>
    <row r="10" spans="1:7" x14ac:dyDescent="0.25">
      <c r="A10" t="s">
        <v>98</v>
      </c>
      <c r="B10" t="s">
        <v>71</v>
      </c>
      <c r="C10">
        <v>0.1</v>
      </c>
      <c r="D10">
        <f t="shared" si="0"/>
        <v>1E-3</v>
      </c>
      <c r="G10" t="s">
        <v>43</v>
      </c>
    </row>
    <row r="11" spans="1:7" x14ac:dyDescent="0.25">
      <c r="A11" s="13" t="s">
        <v>84</v>
      </c>
      <c r="B11" t="s">
        <v>71</v>
      </c>
      <c r="C11">
        <f>C2-0.002</f>
        <v>3.0000000000000001E-3</v>
      </c>
      <c r="D11">
        <f t="shared" si="0"/>
        <v>3.0000000000000001E-5</v>
      </c>
      <c r="E11" s="13"/>
      <c r="F11" s="13"/>
      <c r="G11" t="s">
        <v>17</v>
      </c>
    </row>
    <row r="12" spans="1:7" x14ac:dyDescent="0.25">
      <c r="A12" t="s">
        <v>85</v>
      </c>
      <c r="B12" t="s">
        <v>71</v>
      </c>
      <c r="C12">
        <f t="shared" ref="C12:C14" si="1">C3-0.002</f>
        <v>3.0000000000000001E-3</v>
      </c>
      <c r="D12">
        <f t="shared" si="0"/>
        <v>3.0000000000000001E-5</v>
      </c>
      <c r="G12" t="s">
        <v>17</v>
      </c>
    </row>
    <row r="13" spans="1:7" x14ac:dyDescent="0.25">
      <c r="A13" t="s">
        <v>86</v>
      </c>
      <c r="B13" t="s">
        <v>71</v>
      </c>
      <c r="C13">
        <f t="shared" si="1"/>
        <v>3.0000000000000001E-3</v>
      </c>
      <c r="D13">
        <f t="shared" si="0"/>
        <v>3.0000000000000001E-5</v>
      </c>
      <c r="G13" t="s">
        <v>17</v>
      </c>
    </row>
    <row r="14" spans="1:7" x14ac:dyDescent="0.25">
      <c r="A14" t="s">
        <v>87</v>
      </c>
      <c r="B14" t="s">
        <v>71</v>
      </c>
      <c r="C14">
        <f t="shared" si="1"/>
        <v>3.0000000000000001E-3</v>
      </c>
      <c r="D14">
        <f t="shared" si="0"/>
        <v>3.0000000000000001E-5</v>
      </c>
      <c r="G14" t="s">
        <v>17</v>
      </c>
    </row>
    <row r="15" spans="1:7" x14ac:dyDescent="0.25">
      <c r="A15" t="s">
        <v>93</v>
      </c>
      <c r="B15" t="s">
        <v>71</v>
      </c>
      <c r="C15">
        <f>C6-1</f>
        <v>4</v>
      </c>
      <c r="D15">
        <f t="shared" si="0"/>
        <v>0.04</v>
      </c>
      <c r="G15" t="s">
        <v>17</v>
      </c>
    </row>
    <row r="16" spans="1:7" x14ac:dyDescent="0.25">
      <c r="A16" t="s">
        <v>95</v>
      </c>
      <c r="B16" t="s">
        <v>71</v>
      </c>
      <c r="C16">
        <v>0.4</v>
      </c>
      <c r="D16">
        <f t="shared" si="0"/>
        <v>4.0000000000000001E-3</v>
      </c>
      <c r="G16" t="s">
        <v>17</v>
      </c>
    </row>
    <row r="17" spans="1:7" x14ac:dyDescent="0.25">
      <c r="A17" t="s">
        <v>96</v>
      </c>
      <c r="B17" t="s">
        <v>71</v>
      </c>
      <c r="C17">
        <v>0.3</v>
      </c>
      <c r="D17">
        <f t="shared" si="0"/>
        <v>3.0000000000000001E-3</v>
      </c>
      <c r="G17" t="s">
        <v>17</v>
      </c>
    </row>
    <row r="18" spans="1:7" x14ac:dyDescent="0.25">
      <c r="A18" t="s">
        <v>97</v>
      </c>
      <c r="B18" t="s">
        <v>71</v>
      </c>
      <c r="C18">
        <v>0.2</v>
      </c>
      <c r="D18">
        <f t="shared" si="0"/>
        <v>2E-3</v>
      </c>
      <c r="G18" t="s">
        <v>17</v>
      </c>
    </row>
    <row r="19" spans="1:7" x14ac:dyDescent="0.25">
      <c r="A19" t="s">
        <v>98</v>
      </c>
      <c r="B19" t="s">
        <v>71</v>
      </c>
      <c r="C19">
        <v>0.1</v>
      </c>
      <c r="D19">
        <f t="shared" si="0"/>
        <v>1E-3</v>
      </c>
      <c r="G19" t="s">
        <v>17</v>
      </c>
    </row>
    <row r="20" spans="1:7" x14ac:dyDescent="0.25">
      <c r="A20" t="s">
        <v>117</v>
      </c>
      <c r="B20" t="s">
        <v>71</v>
      </c>
      <c r="C20">
        <v>1000</v>
      </c>
      <c r="D20">
        <f t="shared" si="0"/>
        <v>10</v>
      </c>
      <c r="G20" t="s">
        <v>17</v>
      </c>
    </row>
    <row r="21" spans="1:7" x14ac:dyDescent="0.25">
      <c r="A21" t="s">
        <v>117</v>
      </c>
      <c r="B21" t="s">
        <v>71</v>
      </c>
      <c r="C21">
        <v>1000</v>
      </c>
      <c r="D21">
        <f t="shared" si="0"/>
        <v>10</v>
      </c>
      <c r="G21" t="s">
        <v>43</v>
      </c>
    </row>
    <row r="22" spans="1:7" x14ac:dyDescent="0.25">
      <c r="A22" t="s">
        <v>121</v>
      </c>
      <c r="B22" t="s">
        <v>71</v>
      </c>
      <c r="C22">
        <v>5</v>
      </c>
      <c r="D22">
        <f t="shared" si="0"/>
        <v>0.05</v>
      </c>
      <c r="G22" t="s">
        <v>43</v>
      </c>
    </row>
    <row r="23" spans="1:7" x14ac:dyDescent="0.25">
      <c r="A23" t="s">
        <v>121</v>
      </c>
      <c r="B23" t="s">
        <v>71</v>
      </c>
      <c r="C23">
        <v>5</v>
      </c>
      <c r="D23">
        <f t="shared" si="0"/>
        <v>0.05</v>
      </c>
      <c r="G23" t="s">
        <v>17</v>
      </c>
    </row>
    <row r="24" spans="1:7" x14ac:dyDescent="0.25">
      <c r="A24" t="s">
        <v>133</v>
      </c>
      <c r="B24" t="s">
        <v>71</v>
      </c>
      <c r="C24">
        <v>2</v>
      </c>
      <c r="D24">
        <f t="shared" si="0"/>
        <v>0.02</v>
      </c>
      <c r="G24" t="s">
        <v>43</v>
      </c>
    </row>
    <row r="25" spans="1:7" x14ac:dyDescent="0.25">
      <c r="A25" t="s">
        <v>130</v>
      </c>
      <c r="B25" t="s">
        <v>71</v>
      </c>
      <c r="C25">
        <v>0</v>
      </c>
      <c r="D25">
        <f t="shared" si="0"/>
        <v>0</v>
      </c>
      <c r="G25" t="s">
        <v>43</v>
      </c>
    </row>
    <row r="26" spans="1:7" x14ac:dyDescent="0.25">
      <c r="A26" t="s">
        <v>133</v>
      </c>
      <c r="B26" t="s">
        <v>71</v>
      </c>
      <c r="C26">
        <v>2</v>
      </c>
      <c r="D26">
        <f t="shared" si="0"/>
        <v>0.02</v>
      </c>
      <c r="G26" t="s">
        <v>17</v>
      </c>
    </row>
    <row r="27" spans="1:7" x14ac:dyDescent="0.25">
      <c r="A27" t="s">
        <v>130</v>
      </c>
      <c r="B27" t="s">
        <v>71</v>
      </c>
      <c r="C27">
        <v>1</v>
      </c>
      <c r="D27">
        <f t="shared" si="0"/>
        <v>0.01</v>
      </c>
      <c r="G27" t="s">
        <v>17</v>
      </c>
    </row>
    <row r="28" spans="1:7" x14ac:dyDescent="0.25">
      <c r="A28" t="s">
        <v>142</v>
      </c>
      <c r="B28" t="s">
        <v>71</v>
      </c>
      <c r="C28">
        <v>0.5</v>
      </c>
      <c r="D28">
        <f t="shared" si="0"/>
        <v>5.0000000000000001E-3</v>
      </c>
      <c r="G28" t="s">
        <v>43</v>
      </c>
    </row>
    <row r="29" spans="1:7" x14ac:dyDescent="0.25">
      <c r="A29" t="s">
        <v>142</v>
      </c>
      <c r="B29" t="s">
        <v>71</v>
      </c>
      <c r="C29">
        <v>0.5</v>
      </c>
      <c r="D29">
        <f t="shared" si="0"/>
        <v>5.0000000000000001E-3</v>
      </c>
      <c r="G29" t="s">
        <v>17</v>
      </c>
    </row>
    <row r="30" spans="1:7" x14ac:dyDescent="0.25">
      <c r="A30" t="s">
        <v>136</v>
      </c>
      <c r="B30" t="s">
        <v>71</v>
      </c>
      <c r="C30">
        <v>10</v>
      </c>
      <c r="D30">
        <f t="shared" si="0"/>
        <v>0.1</v>
      </c>
      <c r="G30" t="s">
        <v>43</v>
      </c>
    </row>
    <row r="31" spans="1:7" x14ac:dyDescent="0.25">
      <c r="A31" t="s">
        <v>136</v>
      </c>
      <c r="B31" t="s">
        <v>71</v>
      </c>
      <c r="C31">
        <v>10</v>
      </c>
      <c r="D31">
        <f t="shared" si="0"/>
        <v>0.1</v>
      </c>
      <c r="G31" t="s">
        <v>17</v>
      </c>
    </row>
    <row r="32" spans="1:7" x14ac:dyDescent="0.25">
      <c r="A32" t="s">
        <v>137</v>
      </c>
      <c r="B32" t="s">
        <v>71</v>
      </c>
      <c r="C32">
        <v>0.1</v>
      </c>
      <c r="D32">
        <f t="shared" si="0"/>
        <v>1E-3</v>
      </c>
      <c r="G32" t="s">
        <v>43</v>
      </c>
    </row>
    <row r="33" spans="1:7" x14ac:dyDescent="0.25">
      <c r="A33" t="s">
        <v>137</v>
      </c>
      <c r="B33" t="s">
        <v>71</v>
      </c>
      <c r="C33">
        <v>0.1</v>
      </c>
      <c r="D33">
        <f t="shared" si="0"/>
        <v>1E-3</v>
      </c>
      <c r="G33" t="s">
        <v>17</v>
      </c>
    </row>
    <row r="34" spans="1:7" x14ac:dyDescent="0.25">
      <c r="A34" s="9" t="s">
        <v>163</v>
      </c>
      <c r="B34" t="s">
        <v>71</v>
      </c>
      <c r="C34">
        <v>0.01</v>
      </c>
      <c r="D34">
        <f t="shared" si="0"/>
        <v>1E-4</v>
      </c>
      <c r="G34" t="s">
        <v>43</v>
      </c>
    </row>
    <row r="35" spans="1:7" x14ac:dyDescent="0.25">
      <c r="A35" s="9" t="s">
        <v>163</v>
      </c>
      <c r="B35" t="s">
        <v>71</v>
      </c>
      <c r="C35">
        <v>0.01</v>
      </c>
      <c r="D35">
        <f t="shared" si="0"/>
        <v>1E-4</v>
      </c>
      <c r="G35" t="s">
        <v>17</v>
      </c>
    </row>
    <row r="36" spans="1:7" x14ac:dyDescent="0.25">
      <c r="A36" s="9" t="s">
        <v>168</v>
      </c>
      <c r="B36" t="s">
        <v>71</v>
      </c>
      <c r="C36">
        <v>2500</v>
      </c>
      <c r="D36">
        <f t="shared" si="0"/>
        <v>25</v>
      </c>
      <c r="G36" t="s">
        <v>43</v>
      </c>
    </row>
    <row r="37" spans="1:7" x14ac:dyDescent="0.25">
      <c r="A37" s="9" t="s">
        <v>168</v>
      </c>
      <c r="B37" t="s">
        <v>71</v>
      </c>
      <c r="C37">
        <v>2000</v>
      </c>
      <c r="D37">
        <f t="shared" si="0"/>
        <v>20</v>
      </c>
      <c r="G37" t="s">
        <v>17</v>
      </c>
    </row>
    <row r="38" spans="1:7" x14ac:dyDescent="0.25">
      <c r="A38" t="s">
        <v>170</v>
      </c>
      <c r="B38" t="s">
        <v>71</v>
      </c>
      <c r="C38">
        <v>2000</v>
      </c>
      <c r="D38">
        <f t="shared" si="0"/>
        <v>20</v>
      </c>
      <c r="G38" t="s">
        <v>43</v>
      </c>
    </row>
    <row r="39" spans="1:7" x14ac:dyDescent="0.25">
      <c r="A39" t="s">
        <v>170</v>
      </c>
      <c r="B39" t="s">
        <v>71</v>
      </c>
      <c r="C39">
        <v>2000</v>
      </c>
      <c r="D39">
        <f t="shared" ref="D39" si="2">C39*0.01</f>
        <v>20</v>
      </c>
      <c r="G39" t="s">
        <v>17</v>
      </c>
    </row>
  </sheetData>
  <autoFilter ref="A1:G10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7"/>
  <sheetViews>
    <sheetView topLeftCell="A74" workbookViewId="0">
      <selection activeCell="E96" sqref="E96"/>
    </sheetView>
  </sheetViews>
  <sheetFormatPr defaultRowHeight="15" x14ac:dyDescent="0.25"/>
  <cols>
    <col min="1" max="1" width="32.7109375" bestFit="1" customWidth="1"/>
    <col min="2" max="2" width="27.7109375" customWidth="1"/>
    <col min="3" max="3" width="15.5703125" bestFit="1" customWidth="1"/>
  </cols>
  <sheetData>
    <row r="1" spans="1:3" x14ac:dyDescent="0.25">
      <c r="A1" t="s">
        <v>88</v>
      </c>
      <c r="B1" t="s">
        <v>90</v>
      </c>
      <c r="C1" t="s">
        <v>89</v>
      </c>
    </row>
    <row r="2" spans="1:3" x14ac:dyDescent="0.25">
      <c r="A2" t="s">
        <v>92</v>
      </c>
      <c r="B2" t="s">
        <v>1</v>
      </c>
      <c r="C2" t="b">
        <f>FALSE</f>
        <v>0</v>
      </c>
    </row>
    <row r="3" spans="1:3" x14ac:dyDescent="0.25">
      <c r="A3" t="s">
        <v>92</v>
      </c>
      <c r="B3" t="s">
        <v>93</v>
      </c>
      <c r="C3" t="b">
        <f>TRUE</f>
        <v>1</v>
      </c>
    </row>
    <row r="4" spans="1:3" x14ac:dyDescent="0.25">
      <c r="A4" t="s">
        <v>115</v>
      </c>
      <c r="B4" t="s">
        <v>84</v>
      </c>
      <c r="C4" t="b">
        <f>TRUE</f>
        <v>1</v>
      </c>
    </row>
    <row r="5" spans="1:3" x14ac:dyDescent="0.25">
      <c r="A5" t="s">
        <v>115</v>
      </c>
      <c r="B5" t="s">
        <v>85</v>
      </c>
      <c r="C5" t="b">
        <f>TRUE</f>
        <v>1</v>
      </c>
    </row>
    <row r="6" spans="1:3" x14ac:dyDescent="0.25">
      <c r="A6" t="s">
        <v>115</v>
      </c>
      <c r="B6" t="s">
        <v>86</v>
      </c>
      <c r="C6" t="b">
        <f>TRUE</f>
        <v>1</v>
      </c>
    </row>
    <row r="7" spans="1:3" x14ac:dyDescent="0.25">
      <c r="A7" t="s">
        <v>115</v>
      </c>
      <c r="B7" t="s">
        <v>87</v>
      </c>
      <c r="C7" t="b">
        <f>TRUE</f>
        <v>1</v>
      </c>
    </row>
    <row r="8" spans="1:3" x14ac:dyDescent="0.25">
      <c r="A8" t="s">
        <v>115</v>
      </c>
      <c r="B8" t="s">
        <v>95</v>
      </c>
      <c r="C8" t="b">
        <f>TRUE</f>
        <v>1</v>
      </c>
    </row>
    <row r="9" spans="1:3" x14ac:dyDescent="0.25">
      <c r="A9" t="s">
        <v>115</v>
      </c>
      <c r="B9" t="s">
        <v>96</v>
      </c>
      <c r="C9" t="b">
        <f>TRUE</f>
        <v>1</v>
      </c>
    </row>
    <row r="10" spans="1:3" x14ac:dyDescent="0.25">
      <c r="A10" t="s">
        <v>115</v>
      </c>
      <c r="B10" t="s">
        <v>97</v>
      </c>
      <c r="C10" t="b">
        <f>TRUE</f>
        <v>1</v>
      </c>
    </row>
    <row r="11" spans="1:3" x14ac:dyDescent="0.25">
      <c r="A11" t="s">
        <v>115</v>
      </c>
      <c r="B11" t="s">
        <v>98</v>
      </c>
      <c r="C11" t="b">
        <f>TRUE</f>
        <v>1</v>
      </c>
    </row>
    <row r="12" spans="1:3" x14ac:dyDescent="0.25">
      <c r="A12" t="s">
        <v>115</v>
      </c>
      <c r="B12" t="s">
        <v>1</v>
      </c>
      <c r="C12" t="b">
        <f>FALSE</f>
        <v>0</v>
      </c>
    </row>
    <row r="13" spans="1:3" x14ac:dyDescent="0.25">
      <c r="A13" t="s">
        <v>116</v>
      </c>
      <c r="B13" t="s">
        <v>100</v>
      </c>
      <c r="C13" t="b">
        <f>FALSE</f>
        <v>0</v>
      </c>
    </row>
    <row r="14" spans="1:3" x14ac:dyDescent="0.25">
      <c r="A14" t="s">
        <v>116</v>
      </c>
      <c r="B14" t="s">
        <v>102</v>
      </c>
      <c r="C14" t="b">
        <f>FALSE</f>
        <v>0</v>
      </c>
    </row>
    <row r="15" spans="1:3" x14ac:dyDescent="0.25">
      <c r="A15" t="s">
        <v>116</v>
      </c>
      <c r="B15" t="s">
        <v>104</v>
      </c>
      <c r="C15" t="b">
        <f>FALSE</f>
        <v>0</v>
      </c>
    </row>
    <row r="16" spans="1:3" x14ac:dyDescent="0.25">
      <c r="A16" t="s">
        <v>116</v>
      </c>
      <c r="B16" t="s">
        <v>106</v>
      </c>
      <c r="C16" t="b">
        <f>FALSE</f>
        <v>0</v>
      </c>
    </row>
    <row r="17" spans="1:4" x14ac:dyDescent="0.25">
      <c r="A17" t="s">
        <v>116</v>
      </c>
      <c r="B17" t="s">
        <v>108</v>
      </c>
      <c r="C17" t="b">
        <f>FALSE</f>
        <v>0</v>
      </c>
    </row>
    <row r="18" spans="1:4" x14ac:dyDescent="0.25">
      <c r="A18" t="s">
        <v>116</v>
      </c>
      <c r="B18" t="s">
        <v>110</v>
      </c>
      <c r="C18" t="b">
        <f>FALSE</f>
        <v>0</v>
      </c>
    </row>
    <row r="19" spans="1:4" x14ac:dyDescent="0.25">
      <c r="A19" t="s">
        <v>116</v>
      </c>
      <c r="B19" t="s">
        <v>112</v>
      </c>
      <c r="C19" t="b">
        <f>FALSE</f>
        <v>0</v>
      </c>
    </row>
    <row r="20" spans="1:4" x14ac:dyDescent="0.25">
      <c r="A20" t="s">
        <v>116</v>
      </c>
      <c r="B20" t="s">
        <v>114</v>
      </c>
      <c r="C20" t="b">
        <f>FALSE</f>
        <v>0</v>
      </c>
    </row>
    <row r="21" spans="1:4" x14ac:dyDescent="0.25">
      <c r="A21" t="s">
        <v>116</v>
      </c>
      <c r="B21" t="s">
        <v>117</v>
      </c>
      <c r="C21" t="b">
        <f>TRUE</f>
        <v>1</v>
      </c>
    </row>
    <row r="22" spans="1:4" x14ac:dyDescent="0.25">
      <c r="A22" t="s">
        <v>116</v>
      </c>
      <c r="B22" t="s">
        <v>1</v>
      </c>
      <c r="C22" t="b">
        <f>FALSE</f>
        <v>0</v>
      </c>
    </row>
    <row r="23" spans="1:4" x14ac:dyDescent="0.25">
      <c r="A23" t="s">
        <v>120</v>
      </c>
      <c r="B23" t="s">
        <v>20</v>
      </c>
      <c r="C23" t="b">
        <f>FALSE</f>
        <v>0</v>
      </c>
    </row>
    <row r="24" spans="1:4" x14ac:dyDescent="0.25">
      <c r="A24" t="s">
        <v>120</v>
      </c>
      <c r="B24" t="s">
        <v>21</v>
      </c>
      <c r="C24" t="b">
        <f>FALSE</f>
        <v>0</v>
      </c>
    </row>
    <row r="25" spans="1:4" x14ac:dyDescent="0.25">
      <c r="A25" t="s">
        <v>120</v>
      </c>
      <c r="B25" t="s">
        <v>121</v>
      </c>
      <c r="C25" t="b">
        <f>TRUE</f>
        <v>1</v>
      </c>
    </row>
    <row r="26" spans="1:4" x14ac:dyDescent="0.25">
      <c r="A26" t="s">
        <v>120</v>
      </c>
      <c r="B26" t="s">
        <v>94</v>
      </c>
      <c r="C26" t="b">
        <f>FALSE</f>
        <v>0</v>
      </c>
    </row>
    <row r="27" spans="1:4" x14ac:dyDescent="0.25">
      <c r="A27" t="s">
        <v>120</v>
      </c>
      <c r="B27" t="s">
        <v>99</v>
      </c>
      <c r="C27" t="b">
        <f>FALSE</f>
        <v>0</v>
      </c>
    </row>
    <row r="28" spans="1:4" x14ac:dyDescent="0.25">
      <c r="A28" t="s">
        <v>120</v>
      </c>
      <c r="B28" t="s">
        <v>103</v>
      </c>
      <c r="C28" t="b">
        <f>FALSE</f>
        <v>0</v>
      </c>
    </row>
    <row r="29" spans="1:4" x14ac:dyDescent="0.25">
      <c r="A29" t="s">
        <v>120</v>
      </c>
      <c r="B29" t="s">
        <v>107</v>
      </c>
      <c r="C29" t="b">
        <f>FALSE</f>
        <v>0</v>
      </c>
    </row>
    <row r="30" spans="1:4" x14ac:dyDescent="0.25">
      <c r="A30" t="s">
        <v>120</v>
      </c>
      <c r="B30" t="s">
        <v>111</v>
      </c>
      <c r="C30" t="b">
        <f>FALSE</f>
        <v>0</v>
      </c>
    </row>
    <row r="31" spans="1:4" x14ac:dyDescent="0.25">
      <c r="A31" t="s">
        <v>124</v>
      </c>
      <c r="B31" t="str">
        <f>"NumeroMultasAPriori_"&amp;D31</f>
        <v>NumeroMultasAPriori_Lei1</v>
      </c>
      <c r="C31" t="b">
        <f>TRUE</f>
        <v>1</v>
      </c>
      <c r="D31" t="s">
        <v>127</v>
      </c>
    </row>
    <row r="32" spans="1:4" x14ac:dyDescent="0.25">
      <c r="A32" t="s">
        <v>124</v>
      </c>
      <c r="B32" t="str">
        <f>"CustoMedioMulta_"&amp;D32</f>
        <v>CustoMedioMulta_Lei1</v>
      </c>
      <c r="C32" t="b">
        <f>FALSE</f>
        <v>0</v>
      </c>
      <c r="D32" t="s">
        <v>127</v>
      </c>
    </row>
    <row r="33" spans="1:4" x14ac:dyDescent="0.25">
      <c r="A33" t="s">
        <v>124</v>
      </c>
      <c r="B33" t="str">
        <f>"Atendimento_"&amp;D33</f>
        <v>Atendimento_Lei1</v>
      </c>
      <c r="C33" t="b">
        <f>TRUE</f>
        <v>1</v>
      </c>
      <c r="D33" t="s">
        <v>127</v>
      </c>
    </row>
    <row r="34" spans="1:4" x14ac:dyDescent="0.25">
      <c r="A34" t="s">
        <v>124</v>
      </c>
      <c r="B34" t="s">
        <v>131</v>
      </c>
      <c r="C34" t="b">
        <f>FALSE</f>
        <v>0</v>
      </c>
    </row>
    <row r="35" spans="1:4" x14ac:dyDescent="0.25">
      <c r="A35" t="s">
        <v>124</v>
      </c>
      <c r="B35" t="s">
        <v>132</v>
      </c>
      <c r="C35" t="b">
        <f>FALSE</f>
        <v>0</v>
      </c>
    </row>
    <row r="36" spans="1:4" x14ac:dyDescent="0.25">
      <c r="A36" t="s">
        <v>134</v>
      </c>
      <c r="B36" t="s">
        <v>100</v>
      </c>
    </row>
    <row r="37" spans="1:4" x14ac:dyDescent="0.25">
      <c r="A37" t="s">
        <v>134</v>
      </c>
      <c r="B37" t="s">
        <v>102</v>
      </c>
    </row>
    <row r="38" spans="1:4" x14ac:dyDescent="0.25">
      <c r="A38" t="s">
        <v>134</v>
      </c>
      <c r="B38" t="s">
        <v>104</v>
      </c>
    </row>
    <row r="39" spans="1:4" x14ac:dyDescent="0.25">
      <c r="A39" t="s">
        <v>134</v>
      </c>
      <c r="B39" t="s">
        <v>106</v>
      </c>
    </row>
    <row r="40" spans="1:4" x14ac:dyDescent="0.25">
      <c r="A40" t="s">
        <v>134</v>
      </c>
      <c r="B40" t="s">
        <v>108</v>
      </c>
    </row>
    <row r="41" spans="1:4" x14ac:dyDescent="0.25">
      <c r="A41" t="s">
        <v>134</v>
      </c>
      <c r="B41" t="s">
        <v>110</v>
      </c>
    </row>
    <row r="42" spans="1:4" x14ac:dyDescent="0.25">
      <c r="A42" t="s">
        <v>134</v>
      </c>
      <c r="B42" t="s">
        <v>142</v>
      </c>
    </row>
    <row r="43" spans="1:4" x14ac:dyDescent="0.25">
      <c r="A43" t="s">
        <v>134</v>
      </c>
      <c r="B43" t="s">
        <v>138</v>
      </c>
    </row>
    <row r="44" spans="1:4" x14ac:dyDescent="0.25">
      <c r="A44" t="s">
        <v>134</v>
      </c>
      <c r="B44" t="s">
        <v>136</v>
      </c>
    </row>
    <row r="45" spans="1:4" x14ac:dyDescent="0.25">
      <c r="A45" t="s">
        <v>143</v>
      </c>
      <c r="B45" t="s">
        <v>101</v>
      </c>
    </row>
    <row r="46" spans="1:4" x14ac:dyDescent="0.25">
      <c r="A46" t="s">
        <v>143</v>
      </c>
      <c r="B46" t="s">
        <v>105</v>
      </c>
    </row>
    <row r="47" spans="1:4" x14ac:dyDescent="0.25">
      <c r="A47" t="s">
        <v>143</v>
      </c>
      <c r="B47" t="s">
        <v>109</v>
      </c>
    </row>
    <row r="48" spans="1:4" x14ac:dyDescent="0.25">
      <c r="A48" t="s">
        <v>143</v>
      </c>
      <c r="B48" t="s">
        <v>113</v>
      </c>
    </row>
    <row r="49" spans="1:2" x14ac:dyDescent="0.25">
      <c r="A49" t="s">
        <v>143</v>
      </c>
      <c r="B49" t="s">
        <v>102</v>
      </c>
    </row>
    <row r="50" spans="1:2" x14ac:dyDescent="0.25">
      <c r="A50" t="s">
        <v>143</v>
      </c>
      <c r="B50" t="s">
        <v>106</v>
      </c>
    </row>
    <row r="51" spans="1:2" x14ac:dyDescent="0.25">
      <c r="A51" t="s">
        <v>143</v>
      </c>
      <c r="B51" t="s">
        <v>110</v>
      </c>
    </row>
    <row r="52" spans="1:2" x14ac:dyDescent="0.25">
      <c r="A52" t="s">
        <v>143</v>
      </c>
      <c r="B52" t="s">
        <v>114</v>
      </c>
    </row>
    <row r="53" spans="1:2" x14ac:dyDescent="0.25">
      <c r="A53" t="s">
        <v>143</v>
      </c>
      <c r="B53" t="s">
        <v>99</v>
      </c>
    </row>
    <row r="54" spans="1:2" x14ac:dyDescent="0.25">
      <c r="A54" t="s">
        <v>143</v>
      </c>
      <c r="B54" t="s">
        <v>103</v>
      </c>
    </row>
    <row r="55" spans="1:2" x14ac:dyDescent="0.25">
      <c r="A55" t="s">
        <v>143</v>
      </c>
      <c r="B55" t="s">
        <v>107</v>
      </c>
    </row>
    <row r="56" spans="1:2" x14ac:dyDescent="0.25">
      <c r="A56" t="s">
        <v>143</v>
      </c>
      <c r="B56" t="s">
        <v>111</v>
      </c>
    </row>
    <row r="57" spans="1:2" x14ac:dyDescent="0.25">
      <c r="A57" t="s">
        <v>143</v>
      </c>
      <c r="B57" t="s">
        <v>100</v>
      </c>
    </row>
    <row r="58" spans="1:2" x14ac:dyDescent="0.25">
      <c r="A58" t="s">
        <v>143</v>
      </c>
      <c r="B58" t="s">
        <v>104</v>
      </c>
    </row>
    <row r="59" spans="1:2" x14ac:dyDescent="0.25">
      <c r="A59" t="s">
        <v>143</v>
      </c>
      <c r="B59" t="s">
        <v>108</v>
      </c>
    </row>
    <row r="60" spans="1:2" x14ac:dyDescent="0.25">
      <c r="A60" t="s">
        <v>143</v>
      </c>
      <c r="B60" t="s">
        <v>112</v>
      </c>
    </row>
    <row r="61" spans="1:2" x14ac:dyDescent="0.25">
      <c r="A61" t="s">
        <v>143</v>
      </c>
      <c r="B61" s="9" t="s">
        <v>150</v>
      </c>
    </row>
    <row r="62" spans="1:2" x14ac:dyDescent="0.25">
      <c r="A62" t="s">
        <v>143</v>
      </c>
      <c r="B62" s="9" t="s">
        <v>151</v>
      </c>
    </row>
    <row r="63" spans="1:2" x14ac:dyDescent="0.25">
      <c r="A63" t="s">
        <v>143</v>
      </c>
      <c r="B63" s="9" t="s">
        <v>152</v>
      </c>
    </row>
    <row r="64" spans="1:2" x14ac:dyDescent="0.25">
      <c r="A64" t="s">
        <v>143</v>
      </c>
      <c r="B64" s="9" t="s">
        <v>153</v>
      </c>
    </row>
    <row r="65" spans="1:2" x14ac:dyDescent="0.25">
      <c r="A65" t="s">
        <v>143</v>
      </c>
      <c r="B65" s="9" t="s">
        <v>154</v>
      </c>
    </row>
    <row r="66" spans="1:2" x14ac:dyDescent="0.25">
      <c r="A66" t="s">
        <v>143</v>
      </c>
      <c r="B66" s="9" t="s">
        <v>155</v>
      </c>
    </row>
    <row r="67" spans="1:2" x14ac:dyDescent="0.25">
      <c r="A67" t="s">
        <v>143</v>
      </c>
      <c r="B67" t="s">
        <v>142</v>
      </c>
    </row>
    <row r="68" spans="1:2" x14ac:dyDescent="0.25">
      <c r="A68" t="s">
        <v>162</v>
      </c>
      <c r="B68" s="9" t="s">
        <v>163</v>
      </c>
    </row>
    <row r="69" spans="1:2" x14ac:dyDescent="0.25">
      <c r="A69" t="s">
        <v>162</v>
      </c>
      <c r="B69" s="9" t="s">
        <v>20</v>
      </c>
    </row>
    <row r="70" spans="1:2" x14ac:dyDescent="0.25">
      <c r="A70" t="s">
        <v>162</v>
      </c>
      <c r="B70" s="9" t="s">
        <v>1</v>
      </c>
    </row>
    <row r="71" spans="1:2" x14ac:dyDescent="0.25">
      <c r="A71" t="s">
        <v>162</v>
      </c>
      <c r="B71" s="9" t="s">
        <v>21</v>
      </c>
    </row>
    <row r="72" spans="1:2" x14ac:dyDescent="0.25">
      <c r="A72" t="s">
        <v>166</v>
      </c>
      <c r="B72" s="9" t="s">
        <v>168</v>
      </c>
    </row>
    <row r="73" spans="1:2" x14ac:dyDescent="0.25">
      <c r="A73" t="s">
        <v>166</v>
      </c>
      <c r="B73" t="s">
        <v>101</v>
      </c>
    </row>
    <row r="74" spans="1:2" x14ac:dyDescent="0.25">
      <c r="A74" t="s">
        <v>166</v>
      </c>
      <c r="B74" t="s">
        <v>109</v>
      </c>
    </row>
    <row r="75" spans="1:2" x14ac:dyDescent="0.25">
      <c r="A75" t="s">
        <v>166</v>
      </c>
      <c r="B75" t="s">
        <v>99</v>
      </c>
    </row>
    <row r="76" spans="1:2" x14ac:dyDescent="0.25">
      <c r="A76" t="s">
        <v>166</v>
      </c>
      <c r="B76" t="s">
        <v>107</v>
      </c>
    </row>
    <row r="77" spans="1:2" x14ac:dyDescent="0.25">
      <c r="A77" t="s">
        <v>166</v>
      </c>
      <c r="B77" t="s">
        <v>100</v>
      </c>
    </row>
    <row r="78" spans="1:2" x14ac:dyDescent="0.25">
      <c r="A78" t="s">
        <v>166</v>
      </c>
      <c r="B78" t="s">
        <v>108</v>
      </c>
    </row>
    <row r="79" spans="1:2" x14ac:dyDescent="0.25">
      <c r="A79" t="s">
        <v>171</v>
      </c>
      <c r="B79" t="s">
        <v>170</v>
      </c>
    </row>
    <row r="80" spans="1:2" x14ac:dyDescent="0.25">
      <c r="A80" t="s">
        <v>171</v>
      </c>
      <c r="B80" t="s">
        <v>101</v>
      </c>
    </row>
    <row r="81" spans="1:2" x14ac:dyDescent="0.25">
      <c r="A81" t="s">
        <v>171</v>
      </c>
      <c r="B81" t="s">
        <v>109</v>
      </c>
    </row>
    <row r="82" spans="1:2" x14ac:dyDescent="0.25">
      <c r="A82" t="s">
        <v>171</v>
      </c>
      <c r="B82" t="s">
        <v>102</v>
      </c>
    </row>
    <row r="83" spans="1:2" x14ac:dyDescent="0.25">
      <c r="A83" t="s">
        <v>171</v>
      </c>
      <c r="B83" t="s">
        <v>110</v>
      </c>
    </row>
    <row r="84" spans="1:2" x14ac:dyDescent="0.25">
      <c r="A84" t="s">
        <v>171</v>
      </c>
      <c r="B84" t="s">
        <v>99</v>
      </c>
    </row>
    <row r="85" spans="1:2" x14ac:dyDescent="0.25">
      <c r="A85" t="s">
        <v>171</v>
      </c>
      <c r="B85" t="s">
        <v>107</v>
      </c>
    </row>
    <row r="86" spans="1:2" x14ac:dyDescent="0.25">
      <c r="A86" t="s">
        <v>171</v>
      </c>
      <c r="B86" t="s">
        <v>100</v>
      </c>
    </row>
    <row r="87" spans="1:2" x14ac:dyDescent="0.25">
      <c r="A87" t="s">
        <v>171</v>
      </c>
      <c r="B87" t="s"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6"/>
  <sheetViews>
    <sheetView tabSelected="1" topLeftCell="A32" workbookViewId="0">
      <selection activeCell="A46" sqref="A46"/>
    </sheetView>
  </sheetViews>
  <sheetFormatPr defaultRowHeight="15" x14ac:dyDescent="0.25"/>
  <cols>
    <col min="1" max="1" width="32.7109375" bestFit="1" customWidth="1"/>
    <col min="2" max="2" width="37.42578125" customWidth="1"/>
    <col min="3" max="3" width="15.5703125" customWidth="1"/>
  </cols>
  <sheetData>
    <row r="1" spans="1:3" x14ac:dyDescent="0.25">
      <c r="A1" t="s">
        <v>88</v>
      </c>
      <c r="B1" t="s">
        <v>91</v>
      </c>
      <c r="C1" t="s">
        <v>64</v>
      </c>
    </row>
    <row r="2" spans="1:3" x14ac:dyDescent="0.25">
      <c r="A2" t="s">
        <v>92</v>
      </c>
      <c r="B2" t="s">
        <v>94</v>
      </c>
    </row>
    <row r="3" spans="1:3" x14ac:dyDescent="0.25">
      <c r="A3" t="s">
        <v>115</v>
      </c>
      <c r="B3" t="s">
        <v>99</v>
      </c>
    </row>
    <row r="4" spans="1:3" x14ac:dyDescent="0.25">
      <c r="A4" t="s">
        <v>115</v>
      </c>
      <c r="B4" t="s">
        <v>100</v>
      </c>
    </row>
    <row r="5" spans="1:3" x14ac:dyDescent="0.25">
      <c r="A5" t="s">
        <v>115</v>
      </c>
      <c r="B5" t="s">
        <v>101</v>
      </c>
    </row>
    <row r="6" spans="1:3" x14ac:dyDescent="0.25">
      <c r="A6" t="s">
        <v>115</v>
      </c>
      <c r="B6" t="s">
        <v>102</v>
      </c>
    </row>
    <row r="7" spans="1:3" x14ac:dyDescent="0.25">
      <c r="A7" t="s">
        <v>115</v>
      </c>
      <c r="B7" t="s">
        <v>103</v>
      </c>
    </row>
    <row r="8" spans="1:3" x14ac:dyDescent="0.25">
      <c r="A8" t="s">
        <v>115</v>
      </c>
      <c r="B8" t="s">
        <v>104</v>
      </c>
    </row>
    <row r="9" spans="1:3" x14ac:dyDescent="0.25">
      <c r="A9" t="s">
        <v>115</v>
      </c>
      <c r="B9" t="s">
        <v>105</v>
      </c>
    </row>
    <row r="10" spans="1:3" x14ac:dyDescent="0.25">
      <c r="A10" t="s">
        <v>115</v>
      </c>
      <c r="B10" t="s">
        <v>106</v>
      </c>
    </row>
    <row r="11" spans="1:3" x14ac:dyDescent="0.25">
      <c r="A11" t="s">
        <v>115</v>
      </c>
      <c r="B11" t="s">
        <v>107</v>
      </c>
    </row>
    <row r="12" spans="1:3" x14ac:dyDescent="0.25">
      <c r="A12" t="s">
        <v>115</v>
      </c>
      <c r="B12" t="s">
        <v>108</v>
      </c>
    </row>
    <row r="13" spans="1:3" x14ac:dyDescent="0.25">
      <c r="A13" t="s">
        <v>115</v>
      </c>
      <c r="B13" t="s">
        <v>109</v>
      </c>
    </row>
    <row r="14" spans="1:3" x14ac:dyDescent="0.25">
      <c r="A14" t="s">
        <v>115</v>
      </c>
      <c r="B14" t="s">
        <v>110</v>
      </c>
    </row>
    <row r="15" spans="1:3" x14ac:dyDescent="0.25">
      <c r="A15" t="s">
        <v>115</v>
      </c>
      <c r="B15" t="s">
        <v>111</v>
      </c>
    </row>
    <row r="16" spans="1:3" x14ac:dyDescent="0.25">
      <c r="A16" t="s">
        <v>115</v>
      </c>
      <c r="B16" t="s">
        <v>112</v>
      </c>
    </row>
    <row r="17" spans="1:3" x14ac:dyDescent="0.25">
      <c r="A17" t="s">
        <v>115</v>
      </c>
      <c r="B17" t="s">
        <v>113</v>
      </c>
    </row>
    <row r="18" spans="1:3" x14ac:dyDescent="0.25">
      <c r="A18" t="s">
        <v>115</v>
      </c>
      <c r="B18" t="s">
        <v>114</v>
      </c>
    </row>
    <row r="19" spans="1:3" x14ac:dyDescent="0.25">
      <c r="A19" t="s">
        <v>116</v>
      </c>
      <c r="B19" t="s">
        <v>119</v>
      </c>
    </row>
    <row r="20" spans="1:3" x14ac:dyDescent="0.25">
      <c r="A20" t="s">
        <v>116</v>
      </c>
      <c r="B20" t="s">
        <v>118</v>
      </c>
    </row>
    <row r="21" spans="1:3" x14ac:dyDescent="0.25">
      <c r="A21" t="s">
        <v>120</v>
      </c>
      <c r="B21" t="s">
        <v>122</v>
      </c>
    </row>
    <row r="22" spans="1:3" x14ac:dyDescent="0.25">
      <c r="A22" t="s">
        <v>120</v>
      </c>
      <c r="B22" t="s">
        <v>123</v>
      </c>
    </row>
    <row r="23" spans="1:3" x14ac:dyDescent="0.25">
      <c r="A23" t="s">
        <v>124</v>
      </c>
      <c r="B23" t="s">
        <v>125</v>
      </c>
    </row>
    <row r="24" spans="1:3" x14ac:dyDescent="0.25">
      <c r="A24" t="s">
        <v>124</v>
      </c>
      <c r="B24" t="str">
        <f>"NumeroMultas_"&amp;C24</f>
        <v>NumeroMultas_Lei1</v>
      </c>
      <c r="C24" t="s">
        <v>127</v>
      </c>
    </row>
    <row r="25" spans="1:3" x14ac:dyDescent="0.25">
      <c r="A25" t="s">
        <v>134</v>
      </c>
      <c r="B25" t="s">
        <v>139</v>
      </c>
    </row>
    <row r="26" spans="1:3" x14ac:dyDescent="0.25">
      <c r="A26" t="s">
        <v>134</v>
      </c>
      <c r="B26" t="s">
        <v>140</v>
      </c>
    </row>
    <row r="27" spans="1:3" x14ac:dyDescent="0.25">
      <c r="A27" t="s">
        <v>134</v>
      </c>
      <c r="B27" t="s">
        <v>141</v>
      </c>
    </row>
    <row r="28" spans="1:3" x14ac:dyDescent="0.25">
      <c r="A28" t="s">
        <v>134</v>
      </c>
      <c r="B28" t="s">
        <v>135</v>
      </c>
    </row>
    <row r="29" spans="1:3" x14ac:dyDescent="0.25">
      <c r="A29" t="s">
        <v>143</v>
      </c>
      <c r="B29" t="s">
        <v>144</v>
      </c>
    </row>
    <row r="30" spans="1:3" x14ac:dyDescent="0.25">
      <c r="A30" t="s">
        <v>143</v>
      </c>
      <c r="B30" t="s">
        <v>145</v>
      </c>
    </row>
    <row r="31" spans="1:3" x14ac:dyDescent="0.25">
      <c r="A31" t="s">
        <v>143</v>
      </c>
      <c r="B31" t="s">
        <v>146</v>
      </c>
    </row>
    <row r="32" spans="1:3" x14ac:dyDescent="0.25">
      <c r="A32" t="s">
        <v>143</v>
      </c>
      <c r="B32" t="s">
        <v>147</v>
      </c>
    </row>
    <row r="33" spans="1:2" x14ac:dyDescent="0.25">
      <c r="A33" t="s">
        <v>143</v>
      </c>
      <c r="B33" t="s">
        <v>148</v>
      </c>
    </row>
    <row r="34" spans="1:2" x14ac:dyDescent="0.25">
      <c r="A34" t="s">
        <v>143</v>
      </c>
      <c r="B34" t="s">
        <v>149</v>
      </c>
    </row>
    <row r="35" spans="1:2" x14ac:dyDescent="0.25">
      <c r="A35" t="s">
        <v>143</v>
      </c>
      <c r="B35" t="s">
        <v>156</v>
      </c>
    </row>
    <row r="36" spans="1:2" x14ac:dyDescent="0.25">
      <c r="A36" t="s">
        <v>143</v>
      </c>
      <c r="B36" t="s">
        <v>157</v>
      </c>
    </row>
    <row r="37" spans="1:2" x14ac:dyDescent="0.25">
      <c r="A37" t="s">
        <v>143</v>
      </c>
      <c r="B37" t="s">
        <v>158</v>
      </c>
    </row>
    <row r="38" spans="1:2" x14ac:dyDescent="0.25">
      <c r="A38" t="s">
        <v>143</v>
      </c>
      <c r="B38" t="s">
        <v>159</v>
      </c>
    </row>
    <row r="39" spans="1:2" x14ac:dyDescent="0.25">
      <c r="A39" t="s">
        <v>143</v>
      </c>
      <c r="B39" t="s">
        <v>160</v>
      </c>
    </row>
    <row r="40" spans="1:2" x14ac:dyDescent="0.25">
      <c r="A40" t="s">
        <v>143</v>
      </c>
      <c r="B40" t="s">
        <v>161</v>
      </c>
    </row>
    <row r="41" spans="1:2" x14ac:dyDescent="0.25">
      <c r="A41" t="s">
        <v>162</v>
      </c>
      <c r="B41" t="s">
        <v>164</v>
      </c>
    </row>
    <row r="42" spans="1:2" x14ac:dyDescent="0.25">
      <c r="A42" t="s">
        <v>162</v>
      </c>
      <c r="B42" t="s">
        <v>165</v>
      </c>
    </row>
    <row r="43" spans="1:2" x14ac:dyDescent="0.25">
      <c r="A43" t="s">
        <v>166</v>
      </c>
      <c r="B43" t="s">
        <v>167</v>
      </c>
    </row>
    <row r="44" spans="1:2" x14ac:dyDescent="0.25">
      <c r="A44" t="s">
        <v>166</v>
      </c>
      <c r="B44" t="s">
        <v>169</v>
      </c>
    </row>
    <row r="45" spans="1:2" x14ac:dyDescent="0.25">
      <c r="A45" t="s">
        <v>171</v>
      </c>
      <c r="B45" t="s">
        <v>172</v>
      </c>
    </row>
    <row r="46" spans="1:2" x14ac:dyDescent="0.25">
      <c r="A46" t="s">
        <v>171</v>
      </c>
      <c r="B46" t="s">
        <v>173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</row>
    <row r="2" spans="1:5" x14ac:dyDescent="0.25">
      <c r="A2" t="s">
        <v>71</v>
      </c>
      <c r="B2" t="s">
        <v>79</v>
      </c>
      <c r="C2" t="s">
        <v>80</v>
      </c>
    </row>
    <row r="3" spans="1:5" x14ac:dyDescent="0.25">
      <c r="A3" t="s">
        <v>78</v>
      </c>
      <c r="B3" t="s">
        <v>81</v>
      </c>
      <c r="C3" t="s">
        <v>82</v>
      </c>
    </row>
    <row r="4" spans="1:5" x14ac:dyDescent="0.25">
      <c r="A4" t="s">
        <v>72</v>
      </c>
      <c r="B4" t="s">
        <v>81</v>
      </c>
      <c r="C4" t="s">
        <v>83</v>
      </c>
      <c r="D4" t="s">
        <v>82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126</v>
      </c>
    </row>
    <row r="2" spans="1:1" x14ac:dyDescent="0.25">
      <c r="A2" t="s">
        <v>127</v>
      </c>
    </row>
    <row r="3" spans="1:1" x14ac:dyDescent="0.25">
      <c r="A3" t="s">
        <v>128</v>
      </c>
    </row>
    <row r="4" spans="1:1" x14ac:dyDescent="0.25">
      <c r="A4" t="s">
        <v>129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3</vt:i4>
      </vt:variant>
    </vt:vector>
  </HeadingPairs>
  <TitlesOfParts>
    <vt:vector size="14" baseType="lpstr">
      <vt:lpstr>Lista_de_Parâmetros</vt:lpstr>
      <vt:lpstr>Configs</vt:lpstr>
      <vt:lpstr>Dados_Projetados</vt:lpstr>
      <vt:lpstr>Cenarios</vt:lpstr>
      <vt:lpstr>Parametros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2017-08-16T17:15:12Z</dcterms:modified>
</cp:coreProperties>
</file>