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 activeTab="3"/>
  </bookViews>
  <sheets>
    <sheet name="Lista_de_Parâmetros" sheetId="6" r:id="rId1"/>
    <sheet name="Configs" sheetId="1" r:id="rId2"/>
    <sheet name="Dados_Projetados" sheetId="2" r:id="rId3"/>
    <sheet name="Cenarios" sheetId="9" r:id="rId4"/>
    <sheet name="Parametros" sheetId="4" r:id="rId5"/>
    <sheet name="Custos_Iniciativas" sheetId="8" r:id="rId6"/>
    <sheet name="Benefícios_Capturados" sheetId="3" r:id="rId7"/>
  </sheets>
  <definedNames>
    <definedName name="_xlnm._FilterDatabase" localSheetId="0" hidden="1">Lista_de_Parâmetros!$A$1:$F$5</definedName>
    <definedName name="_xlnm._FilterDatabase" localSheetId="4" hidden="1">Parametros!$A$1:$S$17</definedName>
    <definedName name="Ano_Inicial">Configs!$D$2:$D$2</definedName>
    <definedName name="Anos_a_Serem_Simulados">Configs!$A$2</definedName>
    <definedName name="CategoriaSAT">Configs!$C$2:$C$2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9" l="1"/>
  <c r="B11" i="9"/>
  <c r="B10" i="9"/>
  <c r="B9" i="9"/>
  <c r="B8" i="9"/>
  <c r="B7" i="9"/>
  <c r="B6" i="9"/>
  <c r="B5" i="9"/>
  <c r="B13" i="9"/>
  <c r="B4" i="9"/>
  <c r="B3" i="9"/>
  <c r="B2" i="9"/>
  <c r="D11" i="8" l="1"/>
  <c r="D10" i="8"/>
  <c r="D9" i="8"/>
  <c r="D8" i="8"/>
  <c r="D7" i="8"/>
  <c r="H2" i="1"/>
  <c r="R17" i="4"/>
  <c r="Q17" i="4"/>
  <c r="P17" i="4"/>
  <c r="O17" i="4"/>
  <c r="N17" i="4"/>
  <c r="M17" i="4"/>
  <c r="L17" i="4"/>
  <c r="K17" i="4"/>
  <c r="J17" i="4"/>
  <c r="I17" i="4"/>
  <c r="R16" i="4"/>
  <c r="Q16" i="4"/>
  <c r="P16" i="4"/>
  <c r="O16" i="4"/>
  <c r="N16" i="4"/>
  <c r="M16" i="4"/>
  <c r="L16" i="4"/>
  <c r="K16" i="4"/>
  <c r="J16" i="4"/>
  <c r="I16" i="4"/>
  <c r="R15" i="4"/>
  <c r="Q15" i="4"/>
  <c r="P15" i="4"/>
  <c r="O15" i="4"/>
  <c r="N15" i="4"/>
  <c r="M15" i="4"/>
  <c r="L15" i="4"/>
  <c r="K15" i="4"/>
  <c r="J15" i="4"/>
  <c r="I15" i="4"/>
  <c r="R14" i="4"/>
  <c r="Q14" i="4"/>
  <c r="P14" i="4"/>
  <c r="O14" i="4"/>
  <c r="N14" i="4"/>
  <c r="M14" i="4"/>
  <c r="L14" i="4"/>
  <c r="K14" i="4"/>
  <c r="J14" i="4"/>
  <c r="I14" i="4"/>
  <c r="D17" i="4"/>
  <c r="C17" i="4"/>
  <c r="D15" i="4"/>
  <c r="H17" i="4"/>
  <c r="H16" i="4"/>
  <c r="H15" i="4"/>
  <c r="H14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S3" i="4"/>
  <c r="S2" i="4"/>
  <c r="I6" i="4"/>
  <c r="D13" i="4"/>
  <c r="C13" i="4"/>
  <c r="D11" i="4"/>
  <c r="D9" i="4"/>
  <c r="C9" i="4"/>
  <c r="D7" i="4"/>
  <c r="C7" i="4"/>
  <c r="R13" i="4"/>
  <c r="Q13" i="4"/>
  <c r="P13" i="4"/>
  <c r="O13" i="4"/>
  <c r="N13" i="4"/>
  <c r="M13" i="4"/>
  <c r="L13" i="4"/>
  <c r="K13" i="4"/>
  <c r="R12" i="4"/>
  <c r="Q12" i="4"/>
  <c r="P12" i="4"/>
  <c r="O12" i="4"/>
  <c r="N12" i="4"/>
  <c r="M12" i="4"/>
  <c r="L12" i="4"/>
  <c r="K12" i="4"/>
  <c r="R11" i="4"/>
  <c r="Q11" i="4"/>
  <c r="P11" i="4"/>
  <c r="O11" i="4"/>
  <c r="N11" i="4"/>
  <c r="M11" i="4"/>
  <c r="L11" i="4"/>
  <c r="K11" i="4"/>
  <c r="R10" i="4"/>
  <c r="Q10" i="4"/>
  <c r="P10" i="4"/>
  <c r="O10" i="4"/>
  <c r="N10" i="4"/>
  <c r="M10" i="4"/>
  <c r="L10" i="4"/>
  <c r="K10" i="4"/>
  <c r="R9" i="4"/>
  <c r="Q9" i="4"/>
  <c r="P9" i="4"/>
  <c r="O9" i="4"/>
  <c r="N9" i="4"/>
  <c r="M9" i="4"/>
  <c r="L9" i="4"/>
  <c r="K9" i="4"/>
  <c r="R8" i="4"/>
  <c r="Q8" i="4"/>
  <c r="P8" i="4"/>
  <c r="O8" i="4"/>
  <c r="N8" i="4"/>
  <c r="M8" i="4"/>
  <c r="L8" i="4"/>
  <c r="K8" i="4"/>
  <c r="R7" i="4"/>
  <c r="Q7" i="4"/>
  <c r="P7" i="4"/>
  <c r="O7" i="4"/>
  <c r="N7" i="4"/>
  <c r="M7" i="4"/>
  <c r="L7" i="4"/>
  <c r="K7" i="4"/>
  <c r="R6" i="4"/>
  <c r="Q6" i="4"/>
  <c r="P6" i="4"/>
  <c r="O6" i="4"/>
  <c r="N6" i="4"/>
  <c r="M6" i="4"/>
  <c r="L6" i="4"/>
  <c r="K6" i="4"/>
  <c r="J9" i="4"/>
  <c r="J8" i="4"/>
  <c r="J7" i="4"/>
  <c r="J6" i="4"/>
  <c r="I13" i="4"/>
  <c r="I12" i="4"/>
  <c r="I11" i="4"/>
  <c r="I10" i="4"/>
  <c r="H13" i="4"/>
  <c r="H12" i="4"/>
  <c r="H11" i="4"/>
  <c r="H10" i="4"/>
  <c r="H9" i="4"/>
  <c r="H8" i="4"/>
  <c r="H7" i="4"/>
  <c r="H6" i="4"/>
  <c r="J13" i="4"/>
  <c r="J12" i="4"/>
  <c r="J11" i="4"/>
  <c r="J10" i="4"/>
  <c r="I9" i="4"/>
  <c r="I8" i="4"/>
  <c r="I7" i="4"/>
  <c r="R5" i="4"/>
  <c r="Q5" i="4"/>
  <c r="P5" i="4"/>
  <c r="O5" i="4"/>
  <c r="N5" i="4"/>
  <c r="M5" i="4"/>
  <c r="L5" i="4"/>
  <c r="K5" i="4"/>
  <c r="J5" i="4"/>
  <c r="R4" i="4"/>
  <c r="Q4" i="4"/>
  <c r="P4" i="4"/>
  <c r="O4" i="4"/>
  <c r="N4" i="4"/>
  <c r="M4" i="4"/>
  <c r="L4" i="4"/>
  <c r="K4" i="4"/>
  <c r="J4" i="4"/>
  <c r="R3" i="4"/>
  <c r="Q3" i="4"/>
  <c r="P3" i="4"/>
  <c r="O3" i="4"/>
  <c r="N3" i="4"/>
  <c r="M3" i="4"/>
  <c r="L3" i="4"/>
  <c r="K3" i="4"/>
  <c r="J3" i="4"/>
  <c r="R2" i="4"/>
  <c r="Q2" i="4"/>
  <c r="P2" i="4"/>
  <c r="O2" i="4"/>
  <c r="N2" i="4"/>
  <c r="M2" i="4"/>
  <c r="L2" i="4"/>
  <c r="K2" i="4"/>
  <c r="J2" i="4"/>
  <c r="I5" i="4"/>
  <c r="I4" i="4"/>
  <c r="I3" i="4"/>
  <c r="I2" i="4"/>
  <c r="H5" i="4"/>
  <c r="H4" i="4"/>
  <c r="H3" i="4"/>
  <c r="H2" i="4"/>
  <c r="D3" i="4" l="1"/>
  <c r="D5" i="4" l="1"/>
  <c r="C5" i="4"/>
  <c r="H3" i="2" l="1"/>
  <c r="F3" i="2" s="1"/>
  <c r="E3" i="2" s="1"/>
  <c r="H4" i="2"/>
  <c r="F4" i="2" s="1"/>
  <c r="E4" i="2" s="1"/>
  <c r="H5" i="2"/>
  <c r="F5" i="2" s="1"/>
  <c r="E5" i="2" s="1"/>
  <c r="H6" i="2"/>
  <c r="F6" i="2" s="1"/>
  <c r="E6" i="2" s="1"/>
  <c r="H2" i="2"/>
  <c r="F2" i="2" s="1"/>
  <c r="E2" i="2" s="1"/>
  <c r="D4" i="2"/>
  <c r="D5" i="2" s="1"/>
  <c r="D6" i="2" s="1"/>
  <c r="D3" i="2"/>
  <c r="B4" i="2" l="1"/>
  <c r="B5" i="2" s="1"/>
  <c r="B6" i="2" s="1"/>
  <c r="B3" i="2"/>
  <c r="C2" i="2"/>
  <c r="A2" i="2"/>
  <c r="A3" i="2" s="1"/>
  <c r="A4" i="2" s="1"/>
  <c r="A5" i="2" s="1"/>
  <c r="A6" i="2" s="1"/>
  <c r="C4" i="2" l="1"/>
  <c r="C3" i="2"/>
  <c r="C5" i="2" l="1"/>
  <c r="C6" i="2" l="1"/>
</calcChain>
</file>

<file path=xl/sharedStrings.xml><?xml version="1.0" encoding="utf-8"?>
<sst xmlns="http://schemas.openxmlformats.org/spreadsheetml/2006/main" count="141" uniqueCount="73">
  <si>
    <t>Ano</t>
  </si>
  <si>
    <t>Funcionarios</t>
  </si>
  <si>
    <t>FolhadePagamento</t>
  </si>
  <si>
    <t>CategoriaSAT</t>
  </si>
  <si>
    <t>AnoInicial</t>
  </si>
  <si>
    <t>AnosaSeremSimulados</t>
  </si>
  <si>
    <t>SalarioMedio</t>
  </si>
  <si>
    <t>SATProjetado</t>
  </si>
  <si>
    <t>IndiceDoSAT</t>
  </si>
  <si>
    <t>FAPProjetado</t>
  </si>
  <si>
    <t>DespesaSATProjetada</t>
  </si>
  <si>
    <t>NomeVariavel</t>
  </si>
  <si>
    <t>Parametro1</t>
  </si>
  <si>
    <t>Parametro2</t>
  </si>
  <si>
    <t>Parametro3</t>
  </si>
  <si>
    <t>Parametro4</t>
  </si>
  <si>
    <t>CNPJ</t>
  </si>
  <si>
    <t>Iniciativa1</t>
  </si>
  <si>
    <t>Distribuicao</t>
  </si>
  <si>
    <t>norm</t>
  </si>
  <si>
    <t>TaxaDeDesconto</t>
  </si>
  <si>
    <t>HorasPorDia</t>
  </si>
  <si>
    <t>CustoMDO</t>
  </si>
  <si>
    <t>PercFalta</t>
  </si>
  <si>
    <t>IniciativasTestadas</t>
  </si>
  <si>
    <t>Vacina da Gripe</t>
  </si>
  <si>
    <t>Novo Equipamento</t>
  </si>
  <si>
    <t>Descrição</t>
  </si>
  <si>
    <t>Absenteísmo</t>
  </si>
  <si>
    <t>Turnover</t>
  </si>
  <si>
    <t>FAP</t>
  </si>
  <si>
    <t>Unidade de Medida</t>
  </si>
  <si>
    <t>Nome Variavel</t>
  </si>
  <si>
    <t>NAfastMen15</t>
  </si>
  <si>
    <t>NDiasFalta</t>
  </si>
  <si>
    <t>Número Médio de Dias Afastados, quando o afastamento tem menor do que 15 dias.</t>
  </si>
  <si>
    <t>Sim</t>
  </si>
  <si>
    <t>dias</t>
  </si>
  <si>
    <t>%</t>
  </si>
  <si>
    <t>Número Médio de Dias em Falta.</t>
  </si>
  <si>
    <t>PercAfastMen15</t>
  </si>
  <si>
    <t>Percentual médio de funcionários que foi afastado por menos de 15 dias.</t>
  </si>
  <si>
    <t>Percentual médio de funcionários que faltou por menos do que 15 dias.</t>
  </si>
  <si>
    <t>Iniciativa2</t>
  </si>
  <si>
    <t>SemIniciativa</t>
  </si>
  <si>
    <t>NomeInicativa1</t>
  </si>
  <si>
    <t>NomeIniciativa2</t>
  </si>
  <si>
    <t>NomeIniciativa3</t>
  </si>
  <si>
    <t>NomeIniciativa4</t>
  </si>
  <si>
    <t>NomeIniciativa5</t>
  </si>
  <si>
    <t>NomeIniciativa6</t>
  </si>
  <si>
    <t>NomeIniciativa7</t>
  </si>
  <si>
    <t>NomeIniciativa8</t>
  </si>
  <si>
    <t>NomeIniciativa9</t>
  </si>
  <si>
    <t>NomeIniciativa10</t>
  </si>
  <si>
    <t>Iniciativa3</t>
  </si>
  <si>
    <t>Iniciativa4</t>
  </si>
  <si>
    <t>Iniciativa5</t>
  </si>
  <si>
    <t>Iniciativa6</t>
  </si>
  <si>
    <t>Iniciativa7</t>
  </si>
  <si>
    <t>Iniciativa8</t>
  </si>
  <si>
    <t>Iniciativa9</t>
  </si>
  <si>
    <t>Iniciativa10</t>
  </si>
  <si>
    <t>AnosDelay</t>
  </si>
  <si>
    <t>TodasIniciativas</t>
  </si>
  <si>
    <t>TestarIniciativasEmConjunto?</t>
  </si>
  <si>
    <t>Iniciativa</t>
  </si>
  <si>
    <t>Categoria</t>
  </si>
  <si>
    <t>Custo</t>
  </si>
  <si>
    <t>Custo Total</t>
  </si>
  <si>
    <t>Replicacoes</t>
  </si>
  <si>
    <t>CenarioASimular</t>
  </si>
  <si>
    <t>Simular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</si>
</sst>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1" fillId="0" borderId="0" xfId="1" applyFont="1" applyAlignment="1">
      <alignment horizontal="center"/>
    </xf>
    <xf numFmtId="44" fontId="0" fillId="0" borderId="0" xfId="1" applyFont="1"/>
    <xf numFmtId="44" fontId="2" fillId="0" borderId="0" xfId="1" applyFont="1"/>
    <xf numFmtId="9" fontId="0" fillId="0" borderId="0" xfId="2" applyFont="1"/>
    <xf numFmtId="9" fontId="2" fillId="0" borderId="0" xfId="2" applyFont="1"/>
    <xf numFmtId="44" fontId="0" fillId="0" borderId="0" xfId="1" applyFont="1" applyAlignment="1">
      <alignment horizontal="center"/>
    </xf>
    <xf numFmtId="0" fontId="1" fillId="0" borderId="0" xfId="0" applyFont="1"/>
    <xf numFmtId="164" fontId="0" fillId="0" borderId="0" xfId="0" applyNumberFormat="1"/>
    <xf numFmtId="44" fontId="1" fillId="0" borderId="0" xfId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defaultRowHeight="15" x14ac:dyDescent="0.25"/>
  <cols>
    <col min="1" max="1" width="17.7109375" customWidth="1"/>
    <col min="2" max="2" width="20.5703125" customWidth="1"/>
    <col min="3" max="3" width="77.42578125" bestFit="1" customWidth="1"/>
    <col min="4" max="4" width="12.5703125" bestFit="1" customWidth="1"/>
    <col min="5" max="5" width="9" bestFit="1" customWidth="1"/>
    <col min="6" max="6" width="8.140625" customWidth="1"/>
  </cols>
  <sheetData>
    <row r="1" spans="1:6" x14ac:dyDescent="0.25">
      <c r="A1" s="9" t="s">
        <v>32</v>
      </c>
      <c r="B1" s="9" t="s">
        <v>31</v>
      </c>
      <c r="C1" s="9" t="s">
        <v>27</v>
      </c>
      <c r="D1" s="9" t="s">
        <v>28</v>
      </c>
      <c r="E1" s="9" t="s">
        <v>29</v>
      </c>
      <c r="F1" s="9" t="s">
        <v>30</v>
      </c>
    </row>
    <row r="2" spans="1:6" x14ac:dyDescent="0.25">
      <c r="A2" t="s">
        <v>33</v>
      </c>
      <c r="B2" t="s">
        <v>37</v>
      </c>
      <c r="C2" t="s">
        <v>35</v>
      </c>
      <c r="D2" t="s">
        <v>36</v>
      </c>
    </row>
    <row r="3" spans="1:6" x14ac:dyDescent="0.25">
      <c r="A3" t="s">
        <v>34</v>
      </c>
      <c r="B3" t="s">
        <v>37</v>
      </c>
      <c r="C3" t="s">
        <v>39</v>
      </c>
      <c r="D3" t="s">
        <v>36</v>
      </c>
    </row>
    <row r="4" spans="1:6" x14ac:dyDescent="0.25">
      <c r="A4" t="s">
        <v>40</v>
      </c>
      <c r="B4" t="s">
        <v>38</v>
      </c>
      <c r="C4" t="s">
        <v>41</v>
      </c>
      <c r="D4" t="s">
        <v>36</v>
      </c>
    </row>
    <row r="5" spans="1:6" x14ac:dyDescent="0.25">
      <c r="A5" t="s">
        <v>23</v>
      </c>
      <c r="B5" t="s">
        <v>38</v>
      </c>
      <c r="C5" t="s">
        <v>42</v>
      </c>
      <c r="D5" t="s">
        <v>36</v>
      </c>
    </row>
  </sheetData>
  <autoFilter ref="A1:F5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workbookViewId="0">
      <selection activeCell="A2" sqref="A2"/>
    </sheetView>
  </sheetViews>
  <sheetFormatPr defaultRowHeight="15" x14ac:dyDescent="0.25"/>
  <cols>
    <col min="1" max="1" width="23.7109375" style="2" customWidth="1"/>
    <col min="2" max="2" width="11.42578125" style="2" bestFit="1" customWidth="1"/>
    <col min="3" max="3" width="13" style="2" customWidth="1"/>
    <col min="4" max="4" width="11.42578125" style="2" customWidth="1"/>
    <col min="5" max="5" width="10" bestFit="1" customWidth="1"/>
    <col min="6" max="6" width="15.85546875" bestFit="1" customWidth="1"/>
    <col min="7" max="7" width="17.85546875" bestFit="1" customWidth="1"/>
    <col min="8" max="8" width="27.85546875" bestFit="1" customWidth="1"/>
    <col min="9" max="9" width="17.28515625" bestFit="1" customWidth="1"/>
    <col min="10" max="10" width="18.28515625" bestFit="1" customWidth="1"/>
    <col min="11" max="16" width="16.42578125" bestFit="1" customWidth="1"/>
    <col min="17" max="17" width="15.5703125" bestFit="1" customWidth="1"/>
    <col min="18" max="18" width="16.5703125" bestFit="1" customWidth="1"/>
  </cols>
  <sheetData>
    <row r="1" spans="1:18" x14ac:dyDescent="0.25">
      <c r="A1" s="1" t="s">
        <v>5</v>
      </c>
      <c r="B1" s="1" t="s">
        <v>70</v>
      </c>
      <c r="C1" s="1" t="s">
        <v>3</v>
      </c>
      <c r="D1" s="1" t="s">
        <v>4</v>
      </c>
      <c r="E1" s="1" t="s">
        <v>16</v>
      </c>
      <c r="F1" s="1" t="s">
        <v>20</v>
      </c>
      <c r="G1" s="1" t="s">
        <v>24</v>
      </c>
      <c r="H1" s="1" t="s">
        <v>65</v>
      </c>
      <c r="I1" s="1" t="s">
        <v>45</v>
      </c>
      <c r="J1" s="1" t="s">
        <v>46</v>
      </c>
      <c r="K1" s="1" t="s">
        <v>47</v>
      </c>
      <c r="L1" s="1" t="s">
        <v>48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54</v>
      </c>
    </row>
    <row r="2" spans="1:18" x14ac:dyDescent="0.25">
      <c r="A2" s="2">
        <v>5</v>
      </c>
      <c r="B2" s="2">
        <v>1000</v>
      </c>
      <c r="C2" s="2">
        <v>3</v>
      </c>
      <c r="D2" s="1">
        <v>2017</v>
      </c>
      <c r="E2">
        <v>123412321</v>
      </c>
      <c r="F2">
        <v>0</v>
      </c>
      <c r="G2">
        <v>2</v>
      </c>
      <c r="H2" t="b">
        <f>TRUE()</f>
        <v>1</v>
      </c>
      <c r="I2" t="s">
        <v>25</v>
      </c>
      <c r="J2" t="s">
        <v>26</v>
      </c>
    </row>
    <row r="3" spans="1:18" x14ac:dyDescent="0.25">
      <c r="D3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M1" sqref="M1:M8"/>
    </sheetView>
  </sheetViews>
  <sheetFormatPr defaultRowHeight="15" x14ac:dyDescent="0.25"/>
  <cols>
    <col min="1" max="1" width="8" style="2" customWidth="1"/>
    <col min="2" max="2" width="12.7109375" style="2" customWidth="1"/>
    <col min="3" max="3" width="19.28515625" style="2" bestFit="1" customWidth="1"/>
    <col min="4" max="4" width="15.140625" style="4" customWidth="1"/>
    <col min="5" max="5" width="22.140625" style="4" bestFit="1" customWidth="1"/>
    <col min="6" max="6" width="15" style="4" customWidth="1"/>
    <col min="7" max="7" width="13.140625" bestFit="1" customWidth="1"/>
    <col min="8" max="8" width="13.42578125" customWidth="1"/>
    <col min="9" max="9" width="13.42578125" bestFit="1" customWidth="1"/>
    <col min="10" max="10" width="12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3" t="s">
        <v>6</v>
      </c>
      <c r="E1" s="3" t="s">
        <v>10</v>
      </c>
      <c r="F1" s="3" t="s">
        <v>7</v>
      </c>
      <c r="G1" s="1" t="s">
        <v>9</v>
      </c>
      <c r="H1" s="1" t="s">
        <v>8</v>
      </c>
      <c r="I1" s="3" t="s">
        <v>21</v>
      </c>
      <c r="J1" s="3" t="s">
        <v>22</v>
      </c>
    </row>
    <row r="2" spans="1:10" x14ac:dyDescent="0.25">
      <c r="A2" s="2">
        <f>Ano_Inicial</f>
        <v>2017</v>
      </c>
      <c r="B2" s="2">
        <v>3000</v>
      </c>
      <c r="C2" s="8">
        <f>B2*850</f>
        <v>2550000</v>
      </c>
      <c r="D2" s="5">
        <v>750</v>
      </c>
      <c r="E2" s="5">
        <f>F2*C2</f>
        <v>153000</v>
      </c>
      <c r="F2" s="7">
        <f>G2*H2</f>
        <v>0.06</v>
      </c>
      <c r="G2" s="6">
        <v>0.02</v>
      </c>
      <c r="H2">
        <f t="shared" ref="H2:H6" si="0">CategoriaSAT</f>
        <v>3</v>
      </c>
      <c r="I2">
        <v>8</v>
      </c>
      <c r="J2">
        <v>20</v>
      </c>
    </row>
    <row r="3" spans="1:10" x14ac:dyDescent="0.25">
      <c r="A3" s="2">
        <f t="shared" ref="A3:A6" si="1">IFERROR(IF(A2+1&lt;=Anos_a_Serem_Simulados+Ano_Inicial-1,A2+1,""),"")</f>
        <v>2018</v>
      </c>
      <c r="B3" s="2">
        <f>ROUND(B2*1.005,0)</f>
        <v>3015</v>
      </c>
      <c r="C3" s="8">
        <f t="shared" ref="C3:C6" si="2">B3*850</f>
        <v>2562750</v>
      </c>
      <c r="D3" s="4">
        <f>ROUND(D2*1.08,2)</f>
        <v>810</v>
      </c>
      <c r="E3" s="5">
        <f t="shared" ref="E3:E6" si="3">F3*C3</f>
        <v>153765</v>
      </c>
      <c r="F3" s="7">
        <f t="shared" ref="F3:F6" si="4">G3*H3</f>
        <v>0.06</v>
      </c>
      <c r="G3" s="6">
        <v>0.02</v>
      </c>
      <c r="H3">
        <f t="shared" si="0"/>
        <v>3</v>
      </c>
      <c r="I3">
        <v>8</v>
      </c>
      <c r="J3">
        <v>20</v>
      </c>
    </row>
    <row r="4" spans="1:10" x14ac:dyDescent="0.25">
      <c r="A4" s="2">
        <f t="shared" si="1"/>
        <v>2019</v>
      </c>
      <c r="B4" s="2">
        <f t="shared" ref="B4:B6" si="5">ROUND(B3*1.005,0)</f>
        <v>3030</v>
      </c>
      <c r="C4" s="8">
        <f t="shared" si="2"/>
        <v>2575500</v>
      </c>
      <c r="D4" s="4">
        <f t="shared" ref="D4:D6" si="6">ROUND(D3*1.08,2)</f>
        <v>874.8</v>
      </c>
      <c r="E4" s="5">
        <f t="shared" si="3"/>
        <v>154530</v>
      </c>
      <c r="F4" s="7">
        <f t="shared" si="4"/>
        <v>0.06</v>
      </c>
      <c r="G4" s="6">
        <v>0.02</v>
      </c>
      <c r="H4">
        <f t="shared" si="0"/>
        <v>3</v>
      </c>
      <c r="I4">
        <v>8</v>
      </c>
      <c r="J4">
        <v>20</v>
      </c>
    </row>
    <row r="5" spans="1:10" x14ac:dyDescent="0.25">
      <c r="A5" s="2">
        <f t="shared" si="1"/>
        <v>2020</v>
      </c>
      <c r="B5" s="2">
        <f t="shared" si="5"/>
        <v>3045</v>
      </c>
      <c r="C5" s="8">
        <f t="shared" si="2"/>
        <v>2588250</v>
      </c>
      <c r="D5" s="4">
        <f t="shared" si="6"/>
        <v>944.78</v>
      </c>
      <c r="E5" s="5">
        <f t="shared" si="3"/>
        <v>155295</v>
      </c>
      <c r="F5" s="7">
        <f t="shared" si="4"/>
        <v>0.06</v>
      </c>
      <c r="G5" s="6">
        <v>0.02</v>
      </c>
      <c r="H5">
        <f t="shared" si="0"/>
        <v>3</v>
      </c>
      <c r="I5">
        <v>8</v>
      </c>
      <c r="J5">
        <v>20</v>
      </c>
    </row>
    <row r="6" spans="1:10" x14ac:dyDescent="0.25">
      <c r="A6" s="2">
        <f t="shared" si="1"/>
        <v>2021</v>
      </c>
      <c r="B6" s="2">
        <f t="shared" si="5"/>
        <v>3060</v>
      </c>
      <c r="C6" s="8">
        <f t="shared" si="2"/>
        <v>2601000</v>
      </c>
      <c r="D6" s="4">
        <f t="shared" si="6"/>
        <v>1020.36</v>
      </c>
      <c r="E6" s="5">
        <f t="shared" si="3"/>
        <v>156060</v>
      </c>
      <c r="F6" s="7">
        <f t="shared" si="4"/>
        <v>0.06</v>
      </c>
      <c r="G6" s="6">
        <v>0.02</v>
      </c>
      <c r="H6">
        <f t="shared" si="0"/>
        <v>3</v>
      </c>
      <c r="I6">
        <v>8</v>
      </c>
      <c r="J6">
        <v>20</v>
      </c>
    </row>
    <row r="7" spans="1:10" x14ac:dyDescent="0.25">
      <c r="C7" s="8"/>
      <c r="E7" s="5"/>
      <c r="F7" s="7"/>
      <c r="G7" s="6"/>
    </row>
    <row r="8" spans="1:10" x14ac:dyDescent="0.25">
      <c r="C8" s="8"/>
      <c r="E8" s="5"/>
      <c r="F8" s="7"/>
      <c r="G8" s="6"/>
    </row>
    <row r="9" spans="1:10" x14ac:dyDescent="0.25">
      <c r="C9" s="8"/>
      <c r="E9" s="5"/>
      <c r="F9" s="7"/>
      <c r="G9" s="6"/>
    </row>
    <row r="10" spans="1:10" x14ac:dyDescent="0.25">
      <c r="C10" s="8"/>
      <c r="E10" s="5"/>
      <c r="F10" s="7"/>
      <c r="G10" s="6"/>
    </row>
    <row r="11" spans="1:10" x14ac:dyDescent="0.25">
      <c r="C11" s="8"/>
      <c r="E11" s="5"/>
      <c r="F11" s="7"/>
      <c r="G11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D17" sqref="D17"/>
    </sheetView>
  </sheetViews>
  <sheetFormatPr defaultRowHeight="15" x14ac:dyDescent="0.25"/>
  <cols>
    <col min="1" max="1" width="24.140625" customWidth="1"/>
    <col min="2" max="2" width="13" customWidth="1"/>
  </cols>
  <sheetData>
    <row r="1" spans="1:2" x14ac:dyDescent="0.25">
      <c r="A1" s="9" t="s">
        <v>71</v>
      </c>
      <c r="B1" s="9" t="s">
        <v>72</v>
      </c>
    </row>
    <row r="2" spans="1:2" x14ac:dyDescent="0.25">
      <c r="A2" s="9" t="s">
        <v>44</v>
      </c>
      <c r="B2" t="b">
        <f>TRUE</f>
        <v>1</v>
      </c>
    </row>
    <row r="3" spans="1:2" x14ac:dyDescent="0.25">
      <c r="A3" s="9" t="s">
        <v>17</v>
      </c>
      <c r="B3" t="b">
        <f>TRUE</f>
        <v>1</v>
      </c>
    </row>
    <row r="4" spans="1:2" x14ac:dyDescent="0.25">
      <c r="A4" s="9" t="s">
        <v>43</v>
      </c>
      <c r="B4" t="b">
        <f>TRUE</f>
        <v>1</v>
      </c>
    </row>
    <row r="5" spans="1:2" x14ac:dyDescent="0.25">
      <c r="A5" s="9" t="s">
        <v>55</v>
      </c>
      <c r="B5" t="b">
        <f>FALSE</f>
        <v>0</v>
      </c>
    </row>
    <row r="6" spans="1:2" x14ac:dyDescent="0.25">
      <c r="A6" s="9" t="s">
        <v>56</v>
      </c>
      <c r="B6" t="b">
        <f>FALSE</f>
        <v>0</v>
      </c>
    </row>
    <row r="7" spans="1:2" x14ac:dyDescent="0.25">
      <c r="A7" s="9" t="s">
        <v>57</v>
      </c>
      <c r="B7" t="b">
        <f>FALSE</f>
        <v>0</v>
      </c>
    </row>
    <row r="8" spans="1:2" x14ac:dyDescent="0.25">
      <c r="A8" s="9" t="s">
        <v>58</v>
      </c>
      <c r="B8" t="b">
        <f>FALSE</f>
        <v>0</v>
      </c>
    </row>
    <row r="9" spans="1:2" x14ac:dyDescent="0.25">
      <c r="A9" s="9" t="s">
        <v>59</v>
      </c>
      <c r="B9" t="b">
        <f>FALSE</f>
        <v>0</v>
      </c>
    </row>
    <row r="10" spans="1:2" x14ac:dyDescent="0.25">
      <c r="A10" s="9" t="s">
        <v>60</v>
      </c>
      <c r="B10" t="b">
        <f>FALSE</f>
        <v>0</v>
      </c>
    </row>
    <row r="11" spans="1:2" x14ac:dyDescent="0.25">
      <c r="A11" s="9" t="s">
        <v>61</v>
      </c>
      <c r="B11" t="b">
        <f>FALSE</f>
        <v>0</v>
      </c>
    </row>
    <row r="12" spans="1:2" x14ac:dyDescent="0.25">
      <c r="A12" s="9" t="s">
        <v>62</v>
      </c>
      <c r="B12" t="b">
        <f>FALSE</f>
        <v>0</v>
      </c>
    </row>
    <row r="13" spans="1:2" x14ac:dyDescent="0.25">
      <c r="A13" s="9" t="s">
        <v>64</v>
      </c>
      <c r="B13" t="b">
        <f>TRUE</f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opLeftCell="D1" zoomScale="85" zoomScaleNormal="85" workbookViewId="0">
      <selection activeCell="H1" sqref="H1:S1"/>
    </sheetView>
  </sheetViews>
  <sheetFormatPr defaultRowHeight="15" x14ac:dyDescent="0.25"/>
  <cols>
    <col min="1" max="1" width="17.28515625" customWidth="1"/>
    <col min="2" max="2" width="8" customWidth="1"/>
    <col min="3" max="3" width="13.5703125" bestFit="1" customWidth="1"/>
    <col min="4" max="5" width="13.7109375" customWidth="1"/>
    <col min="6" max="6" width="14" customWidth="1"/>
    <col min="7" max="7" width="12.7109375" bestFit="1" customWidth="1"/>
    <col min="8" max="8" width="15.140625" bestFit="1" customWidth="1"/>
    <col min="9" max="9" width="14.7109375" customWidth="1"/>
    <col min="10" max="17" width="12.28515625" bestFit="1" customWidth="1"/>
    <col min="18" max="18" width="13.28515625" bestFit="1" customWidth="1"/>
    <col min="19" max="19" width="16.140625" customWidth="1"/>
  </cols>
  <sheetData>
    <row r="1" spans="1:19" x14ac:dyDescent="0.25">
      <c r="A1" s="9" t="s">
        <v>11</v>
      </c>
      <c r="B1" s="9" t="s">
        <v>18</v>
      </c>
      <c r="C1" s="9" t="s">
        <v>12</v>
      </c>
      <c r="D1" s="9" t="s">
        <v>13</v>
      </c>
      <c r="E1" s="9" t="s">
        <v>14</v>
      </c>
      <c r="F1" s="9" t="s">
        <v>15</v>
      </c>
      <c r="G1" s="9" t="s">
        <v>63</v>
      </c>
      <c r="H1" s="9" t="s">
        <v>44</v>
      </c>
      <c r="I1" s="9" t="s">
        <v>17</v>
      </c>
      <c r="J1" s="9" t="s">
        <v>43</v>
      </c>
      <c r="K1" s="9" t="s">
        <v>55</v>
      </c>
      <c r="L1" s="9" t="s">
        <v>56</v>
      </c>
      <c r="M1" s="9" t="s">
        <v>57</v>
      </c>
      <c r="N1" s="9" t="s">
        <v>58</v>
      </c>
      <c r="O1" s="9" t="s">
        <v>59</v>
      </c>
      <c r="P1" s="9" t="s">
        <v>60</v>
      </c>
      <c r="Q1" s="9" t="s">
        <v>61</v>
      </c>
      <c r="R1" s="9" t="s">
        <v>62</v>
      </c>
      <c r="S1" s="9" t="s">
        <v>64</v>
      </c>
    </row>
    <row r="2" spans="1:19" x14ac:dyDescent="0.25">
      <c r="A2" t="s">
        <v>33</v>
      </c>
      <c r="B2" t="s">
        <v>19</v>
      </c>
      <c r="C2">
        <v>10</v>
      </c>
      <c r="D2">
        <v>3</v>
      </c>
      <c r="G2">
        <v>0</v>
      </c>
      <c r="H2" t="b">
        <f>TRUE()</f>
        <v>1</v>
      </c>
      <c r="I2" t="b">
        <f>FALSE()</f>
        <v>0</v>
      </c>
      <c r="J2" t="b">
        <f>FALSE()</f>
        <v>0</v>
      </c>
      <c r="K2" t="b">
        <f>FALSE()</f>
        <v>0</v>
      </c>
      <c r="L2" t="b">
        <f>FALSE()</f>
        <v>0</v>
      </c>
      <c r="M2" t="b">
        <f>FALSE()</f>
        <v>0</v>
      </c>
      <c r="N2" t="b">
        <f>FALSE()</f>
        <v>0</v>
      </c>
      <c r="O2" t="b">
        <f>FALSE()</f>
        <v>0</v>
      </c>
      <c r="P2" t="b">
        <f>FALSE()</f>
        <v>0</v>
      </c>
      <c r="Q2" t="b">
        <f>FALSE()</f>
        <v>0</v>
      </c>
      <c r="R2" t="b">
        <f>FALSE()</f>
        <v>0</v>
      </c>
      <c r="S2" t="b">
        <f>FALSE()</f>
        <v>0</v>
      </c>
    </row>
    <row r="3" spans="1:19" x14ac:dyDescent="0.25">
      <c r="A3" t="s">
        <v>34</v>
      </c>
      <c r="B3" t="s">
        <v>19</v>
      </c>
      <c r="C3" s="10">
        <v>20</v>
      </c>
      <c r="D3" s="10">
        <f>D2*1.1</f>
        <v>3.3000000000000003</v>
      </c>
      <c r="G3">
        <v>0</v>
      </c>
      <c r="H3" t="b">
        <f>TRUE()</f>
        <v>1</v>
      </c>
      <c r="I3" t="b">
        <f>FALSE()</f>
        <v>0</v>
      </c>
      <c r="J3" t="b">
        <f>FALSE()</f>
        <v>0</v>
      </c>
      <c r="K3" t="b">
        <f>FALSE()</f>
        <v>0</v>
      </c>
      <c r="L3" t="b">
        <f>FALSE()</f>
        <v>0</v>
      </c>
      <c r="M3" t="b">
        <f>FALSE()</f>
        <v>0</v>
      </c>
      <c r="N3" t="b">
        <f>FALSE()</f>
        <v>0</v>
      </c>
      <c r="O3" t="b">
        <f>FALSE()</f>
        <v>0</v>
      </c>
      <c r="P3" t="b">
        <f>FALSE()</f>
        <v>0</v>
      </c>
      <c r="Q3" t="b">
        <f>FALSE()</f>
        <v>0</v>
      </c>
      <c r="R3" t="b">
        <f>FALSE()</f>
        <v>0</v>
      </c>
      <c r="S3" t="b">
        <f>FALSE()</f>
        <v>0</v>
      </c>
    </row>
    <row r="4" spans="1:19" x14ac:dyDescent="0.25">
      <c r="A4" t="s">
        <v>40</v>
      </c>
      <c r="B4" t="s">
        <v>19</v>
      </c>
      <c r="C4">
        <v>10</v>
      </c>
      <c r="D4">
        <v>3</v>
      </c>
      <c r="G4">
        <v>0</v>
      </c>
      <c r="H4" t="b">
        <f>TRUE()</f>
        <v>1</v>
      </c>
      <c r="I4" t="b">
        <f>FALSE()</f>
        <v>0</v>
      </c>
      <c r="J4" t="b">
        <f>FALSE()</f>
        <v>0</v>
      </c>
      <c r="K4" t="b">
        <f>FALSE()</f>
        <v>0</v>
      </c>
      <c r="L4" t="b">
        <f>FALSE()</f>
        <v>0</v>
      </c>
      <c r="M4" t="b">
        <f>FALSE()</f>
        <v>0</v>
      </c>
      <c r="N4" t="b">
        <f>FALSE()</f>
        <v>0</v>
      </c>
      <c r="O4" t="b">
        <f>FALSE()</f>
        <v>0</v>
      </c>
      <c r="P4" t="b">
        <f>FALSE()</f>
        <v>0</v>
      </c>
      <c r="Q4" t="b">
        <f>FALSE()</f>
        <v>0</v>
      </c>
      <c r="R4" t="b">
        <f>FALSE()</f>
        <v>0</v>
      </c>
      <c r="S4" t="b">
        <f>FALSE()</f>
        <v>0</v>
      </c>
    </row>
    <row r="5" spans="1:19" x14ac:dyDescent="0.25">
      <c r="A5" t="s">
        <v>23</v>
      </c>
      <c r="B5" t="s">
        <v>19</v>
      </c>
      <c r="C5" s="10">
        <f>C4+1</f>
        <v>11</v>
      </c>
      <c r="D5" s="10">
        <f>D4*1.1</f>
        <v>3.3000000000000003</v>
      </c>
      <c r="G5">
        <v>0</v>
      </c>
      <c r="H5" t="b">
        <f>TRUE()</f>
        <v>1</v>
      </c>
      <c r="I5" t="b">
        <f>FALSE()</f>
        <v>0</v>
      </c>
      <c r="J5" t="b">
        <f>FALSE()</f>
        <v>0</v>
      </c>
      <c r="K5" t="b">
        <f>FALSE()</f>
        <v>0</v>
      </c>
      <c r="L5" t="b">
        <f>FALSE()</f>
        <v>0</v>
      </c>
      <c r="M5" t="b">
        <f>FALSE()</f>
        <v>0</v>
      </c>
      <c r="N5" t="b">
        <f>FALSE()</f>
        <v>0</v>
      </c>
      <c r="O5" t="b">
        <f>FALSE()</f>
        <v>0</v>
      </c>
      <c r="P5" t="b">
        <f>FALSE()</f>
        <v>0</v>
      </c>
      <c r="Q5" t="b">
        <f>FALSE()</f>
        <v>0</v>
      </c>
      <c r="R5" t="b">
        <f>FALSE()</f>
        <v>0</v>
      </c>
      <c r="S5" t="b">
        <f>FALSE()</f>
        <v>0</v>
      </c>
    </row>
    <row r="6" spans="1:19" x14ac:dyDescent="0.25">
      <c r="A6" t="s">
        <v>33</v>
      </c>
      <c r="B6" t="s">
        <v>19</v>
      </c>
      <c r="C6">
        <v>8</v>
      </c>
      <c r="D6">
        <v>3</v>
      </c>
      <c r="G6">
        <v>1</v>
      </c>
      <c r="H6" t="b">
        <f>FALSE()</f>
        <v>0</v>
      </c>
      <c r="I6" t="b">
        <f>TRUE()</f>
        <v>1</v>
      </c>
      <c r="J6" t="b">
        <f>FALSE()</f>
        <v>0</v>
      </c>
      <c r="K6" t="b">
        <f>FALSE()</f>
        <v>0</v>
      </c>
      <c r="L6" t="b">
        <f>FALSE()</f>
        <v>0</v>
      </c>
      <c r="M6" t="b">
        <f>FALSE()</f>
        <v>0</v>
      </c>
      <c r="N6" t="b">
        <f>FALSE()</f>
        <v>0</v>
      </c>
      <c r="O6" t="b">
        <f>FALSE()</f>
        <v>0</v>
      </c>
      <c r="P6" t="b">
        <f>FALSE()</f>
        <v>0</v>
      </c>
      <c r="Q6" t="b">
        <f>FALSE()</f>
        <v>0</v>
      </c>
      <c r="R6" t="b">
        <f>FALSE()</f>
        <v>0</v>
      </c>
      <c r="S6" t="b">
        <f>FALSE()</f>
        <v>0</v>
      </c>
    </row>
    <row r="7" spans="1:19" x14ac:dyDescent="0.25">
      <c r="A7" t="s">
        <v>34</v>
      </c>
      <c r="B7" t="s">
        <v>19</v>
      </c>
      <c r="C7" s="10">
        <f>C6+1</f>
        <v>9</v>
      </c>
      <c r="D7" s="10">
        <f>D6*1.1</f>
        <v>3.3000000000000003</v>
      </c>
      <c r="G7">
        <v>0</v>
      </c>
      <c r="H7" t="b">
        <f>FALSE()</f>
        <v>0</v>
      </c>
      <c r="I7" t="b">
        <f>TRUE()</f>
        <v>1</v>
      </c>
      <c r="J7" t="b">
        <f>FALSE()</f>
        <v>0</v>
      </c>
      <c r="K7" t="b">
        <f>FALSE()</f>
        <v>0</v>
      </c>
      <c r="L7" t="b">
        <f>FALSE()</f>
        <v>0</v>
      </c>
      <c r="M7" t="b">
        <f>FALSE()</f>
        <v>0</v>
      </c>
      <c r="N7" t="b">
        <f>FALSE()</f>
        <v>0</v>
      </c>
      <c r="O7" t="b">
        <f>FALSE()</f>
        <v>0</v>
      </c>
      <c r="P7" t="b">
        <f>FALSE()</f>
        <v>0</v>
      </c>
      <c r="Q7" t="b">
        <f>FALSE()</f>
        <v>0</v>
      </c>
      <c r="R7" t="b">
        <f>FALSE()</f>
        <v>0</v>
      </c>
      <c r="S7" t="b">
        <f>FALSE()</f>
        <v>0</v>
      </c>
    </row>
    <row r="8" spans="1:19" x14ac:dyDescent="0.25">
      <c r="A8" t="s">
        <v>40</v>
      </c>
      <c r="B8" t="s">
        <v>19</v>
      </c>
      <c r="C8">
        <v>5</v>
      </c>
      <c r="D8">
        <v>3</v>
      </c>
      <c r="G8">
        <v>2</v>
      </c>
      <c r="H8" t="b">
        <f>FALSE()</f>
        <v>0</v>
      </c>
      <c r="I8" t="b">
        <f>TRUE()</f>
        <v>1</v>
      </c>
      <c r="J8" t="b">
        <f>FALSE()</f>
        <v>0</v>
      </c>
      <c r="K8" t="b">
        <f>FALSE()</f>
        <v>0</v>
      </c>
      <c r="L8" t="b">
        <f>FALSE()</f>
        <v>0</v>
      </c>
      <c r="M8" t="b">
        <f>FALSE()</f>
        <v>0</v>
      </c>
      <c r="N8" t="b">
        <f>FALSE()</f>
        <v>0</v>
      </c>
      <c r="O8" t="b">
        <f>FALSE()</f>
        <v>0</v>
      </c>
      <c r="P8" t="b">
        <f>FALSE()</f>
        <v>0</v>
      </c>
      <c r="Q8" t="b">
        <f>FALSE()</f>
        <v>0</v>
      </c>
      <c r="R8" t="b">
        <f>FALSE()</f>
        <v>0</v>
      </c>
      <c r="S8" t="b">
        <f>FALSE()</f>
        <v>0</v>
      </c>
    </row>
    <row r="9" spans="1:19" x14ac:dyDescent="0.25">
      <c r="A9" t="s">
        <v>23</v>
      </c>
      <c r="B9" t="s">
        <v>19</v>
      </c>
      <c r="C9" s="10">
        <f>C8+1</f>
        <v>6</v>
      </c>
      <c r="D9" s="10">
        <f>D8*1.1</f>
        <v>3.3000000000000003</v>
      </c>
      <c r="G9">
        <v>0</v>
      </c>
      <c r="H9" t="b">
        <f>FALSE()</f>
        <v>0</v>
      </c>
      <c r="I9" t="b">
        <f>TRUE()</f>
        <v>1</v>
      </c>
      <c r="J9" t="b">
        <f>FALSE()</f>
        <v>0</v>
      </c>
      <c r="K9" t="b">
        <f>FALSE()</f>
        <v>0</v>
      </c>
      <c r="L9" t="b">
        <f>FALSE()</f>
        <v>0</v>
      </c>
      <c r="M9" t="b">
        <f>FALSE()</f>
        <v>0</v>
      </c>
      <c r="N9" t="b">
        <f>FALSE()</f>
        <v>0</v>
      </c>
      <c r="O9" t="b">
        <f>FALSE()</f>
        <v>0</v>
      </c>
      <c r="P9" t="b">
        <f>FALSE()</f>
        <v>0</v>
      </c>
      <c r="Q9" t="b">
        <f>FALSE()</f>
        <v>0</v>
      </c>
      <c r="R9" t="b">
        <f>FALSE()</f>
        <v>0</v>
      </c>
      <c r="S9" t="b">
        <f>FALSE()</f>
        <v>0</v>
      </c>
    </row>
    <row r="10" spans="1:19" x14ac:dyDescent="0.25">
      <c r="A10" t="s">
        <v>33</v>
      </c>
      <c r="B10" t="s">
        <v>19</v>
      </c>
      <c r="C10">
        <v>7</v>
      </c>
      <c r="D10">
        <v>3</v>
      </c>
      <c r="G10">
        <v>2</v>
      </c>
      <c r="H10" t="b">
        <f>FALSE()</f>
        <v>0</v>
      </c>
      <c r="I10" t="b">
        <f>FALSE()</f>
        <v>0</v>
      </c>
      <c r="J10" t="b">
        <f>TRUE()</f>
        <v>1</v>
      </c>
      <c r="K10" t="b">
        <f>FALSE()</f>
        <v>0</v>
      </c>
      <c r="L10" t="b">
        <f>FALSE()</f>
        <v>0</v>
      </c>
      <c r="M10" t="b">
        <f>FALSE()</f>
        <v>0</v>
      </c>
      <c r="N10" t="b">
        <f>FALSE()</f>
        <v>0</v>
      </c>
      <c r="O10" t="b">
        <f>FALSE()</f>
        <v>0</v>
      </c>
      <c r="P10" t="b">
        <f>FALSE()</f>
        <v>0</v>
      </c>
      <c r="Q10" t="b">
        <f>FALSE()</f>
        <v>0</v>
      </c>
      <c r="R10" t="b">
        <f>FALSE()</f>
        <v>0</v>
      </c>
      <c r="S10" t="b">
        <f>FALSE()</f>
        <v>0</v>
      </c>
    </row>
    <row r="11" spans="1:19" x14ac:dyDescent="0.25">
      <c r="A11" t="s">
        <v>34</v>
      </c>
      <c r="B11" t="s">
        <v>19</v>
      </c>
      <c r="C11" s="10">
        <v>12</v>
      </c>
      <c r="D11" s="10">
        <f>D10*1.1</f>
        <v>3.3000000000000003</v>
      </c>
      <c r="G11">
        <v>2</v>
      </c>
      <c r="H11" t="b">
        <f>FALSE()</f>
        <v>0</v>
      </c>
      <c r="I11" t="b">
        <f>FALSE()</f>
        <v>0</v>
      </c>
      <c r="J11" t="b">
        <f>TRUE()</f>
        <v>1</v>
      </c>
      <c r="K11" t="b">
        <f>FALSE()</f>
        <v>0</v>
      </c>
      <c r="L11" t="b">
        <f>FALSE()</f>
        <v>0</v>
      </c>
      <c r="M11" t="b">
        <f>FALSE()</f>
        <v>0</v>
      </c>
      <c r="N11" t="b">
        <f>FALSE()</f>
        <v>0</v>
      </c>
      <c r="O11" t="b">
        <f>FALSE()</f>
        <v>0</v>
      </c>
      <c r="P11" t="b">
        <f>FALSE()</f>
        <v>0</v>
      </c>
      <c r="Q11" t="b">
        <f>FALSE()</f>
        <v>0</v>
      </c>
      <c r="R11" t="b">
        <f>FALSE()</f>
        <v>0</v>
      </c>
      <c r="S11" t="b">
        <f>FALSE()</f>
        <v>0</v>
      </c>
    </row>
    <row r="12" spans="1:19" x14ac:dyDescent="0.25">
      <c r="A12" t="s">
        <v>40</v>
      </c>
      <c r="B12" t="s">
        <v>19</v>
      </c>
      <c r="C12">
        <v>4</v>
      </c>
      <c r="D12">
        <v>3</v>
      </c>
      <c r="G12">
        <v>2</v>
      </c>
      <c r="H12" t="b">
        <f>FALSE()</f>
        <v>0</v>
      </c>
      <c r="I12" t="b">
        <f>FALSE()</f>
        <v>0</v>
      </c>
      <c r="J12" t="b">
        <f>TRUE()</f>
        <v>1</v>
      </c>
      <c r="K12" t="b">
        <f>FALSE()</f>
        <v>0</v>
      </c>
      <c r="L12" t="b">
        <f>FALSE()</f>
        <v>0</v>
      </c>
      <c r="M12" t="b">
        <f>FALSE()</f>
        <v>0</v>
      </c>
      <c r="N12" t="b">
        <f>FALSE()</f>
        <v>0</v>
      </c>
      <c r="O12" t="b">
        <f>FALSE()</f>
        <v>0</v>
      </c>
      <c r="P12" t="b">
        <f>FALSE()</f>
        <v>0</v>
      </c>
      <c r="Q12" t="b">
        <f>FALSE()</f>
        <v>0</v>
      </c>
      <c r="R12" t="b">
        <f>FALSE()</f>
        <v>0</v>
      </c>
      <c r="S12" t="b">
        <f>FALSE()</f>
        <v>0</v>
      </c>
    </row>
    <row r="13" spans="1:19" x14ac:dyDescent="0.25">
      <c r="A13" t="s">
        <v>23</v>
      </c>
      <c r="B13" t="s">
        <v>19</v>
      </c>
      <c r="C13" s="10">
        <f>C12+1</f>
        <v>5</v>
      </c>
      <c r="D13" s="10">
        <f>D12*1.1</f>
        <v>3.3000000000000003</v>
      </c>
      <c r="G13">
        <v>0</v>
      </c>
      <c r="H13" t="b">
        <f>FALSE()</f>
        <v>0</v>
      </c>
      <c r="I13" t="b">
        <f>FALSE()</f>
        <v>0</v>
      </c>
      <c r="J13" t="b">
        <f>TRUE()</f>
        <v>1</v>
      </c>
      <c r="K13" t="b">
        <f>FALSE()</f>
        <v>0</v>
      </c>
      <c r="L13" t="b">
        <f>FALSE()</f>
        <v>0</v>
      </c>
      <c r="M13" t="b">
        <f>FALSE()</f>
        <v>0</v>
      </c>
      <c r="N13" t="b">
        <f>FALSE()</f>
        <v>0</v>
      </c>
      <c r="O13" t="b">
        <f>FALSE()</f>
        <v>0</v>
      </c>
      <c r="P13" t="b">
        <f>FALSE()</f>
        <v>0</v>
      </c>
      <c r="Q13" t="b">
        <f>FALSE()</f>
        <v>0</v>
      </c>
      <c r="R13" t="b">
        <f>FALSE()</f>
        <v>0</v>
      </c>
      <c r="S13" t="b">
        <f>FALSE()</f>
        <v>0</v>
      </c>
    </row>
    <row r="14" spans="1:19" x14ac:dyDescent="0.25">
      <c r="A14" t="s">
        <v>33</v>
      </c>
      <c r="B14" t="s">
        <v>19</v>
      </c>
      <c r="C14">
        <v>7</v>
      </c>
      <c r="D14">
        <v>3</v>
      </c>
      <c r="G14">
        <v>0</v>
      </c>
      <c r="H14" t="b">
        <f>FALSE()</f>
        <v>0</v>
      </c>
      <c r="I14" t="b">
        <f>FALSE()</f>
        <v>0</v>
      </c>
      <c r="J14" t="b">
        <f>FALSE()</f>
        <v>0</v>
      </c>
      <c r="K14" t="b">
        <f>FALSE()</f>
        <v>0</v>
      </c>
      <c r="L14" t="b">
        <f>FALSE()</f>
        <v>0</v>
      </c>
      <c r="M14" t="b">
        <f>FALSE()</f>
        <v>0</v>
      </c>
      <c r="N14" t="b">
        <f>FALSE()</f>
        <v>0</v>
      </c>
      <c r="O14" t="b">
        <f>FALSE()</f>
        <v>0</v>
      </c>
      <c r="P14" t="b">
        <f>FALSE()</f>
        <v>0</v>
      </c>
      <c r="Q14" t="b">
        <f>FALSE()</f>
        <v>0</v>
      </c>
      <c r="R14" t="b">
        <f>FALSE()</f>
        <v>0</v>
      </c>
      <c r="S14" t="b">
        <f>TRUE()</f>
        <v>1</v>
      </c>
    </row>
    <row r="15" spans="1:19" x14ac:dyDescent="0.25">
      <c r="A15" t="s">
        <v>34</v>
      </c>
      <c r="B15" t="s">
        <v>19</v>
      </c>
      <c r="C15" s="10">
        <v>12</v>
      </c>
      <c r="D15" s="10">
        <f>D14*1.1</f>
        <v>3.3000000000000003</v>
      </c>
      <c r="G15">
        <v>2</v>
      </c>
      <c r="H15" t="b">
        <f>FALSE()</f>
        <v>0</v>
      </c>
      <c r="I15" t="b">
        <f>FALSE()</f>
        <v>0</v>
      </c>
      <c r="J15" t="b">
        <f>FALSE()</f>
        <v>0</v>
      </c>
      <c r="K15" t="b">
        <f>FALSE()</f>
        <v>0</v>
      </c>
      <c r="L15" t="b">
        <f>FALSE()</f>
        <v>0</v>
      </c>
      <c r="M15" t="b">
        <f>FALSE()</f>
        <v>0</v>
      </c>
      <c r="N15" t="b">
        <f>FALSE()</f>
        <v>0</v>
      </c>
      <c r="O15" t="b">
        <f>FALSE()</f>
        <v>0</v>
      </c>
      <c r="P15" t="b">
        <f>FALSE()</f>
        <v>0</v>
      </c>
      <c r="Q15" t="b">
        <f>FALSE()</f>
        <v>0</v>
      </c>
      <c r="R15" t="b">
        <f>FALSE()</f>
        <v>0</v>
      </c>
      <c r="S15" t="b">
        <f>TRUE()</f>
        <v>1</v>
      </c>
    </row>
    <row r="16" spans="1:19" x14ac:dyDescent="0.25">
      <c r="A16" t="s">
        <v>40</v>
      </c>
      <c r="B16" t="s">
        <v>19</v>
      </c>
      <c r="C16">
        <v>4</v>
      </c>
      <c r="D16">
        <v>3</v>
      </c>
      <c r="G16">
        <v>2</v>
      </c>
      <c r="H16" t="b">
        <f>FALSE()</f>
        <v>0</v>
      </c>
      <c r="I16" t="b">
        <f>FALSE()</f>
        <v>0</v>
      </c>
      <c r="J16" t="b">
        <f>FALSE()</f>
        <v>0</v>
      </c>
      <c r="K16" t="b">
        <f>FALSE()</f>
        <v>0</v>
      </c>
      <c r="L16" t="b">
        <f>FALSE()</f>
        <v>0</v>
      </c>
      <c r="M16" t="b">
        <f>FALSE()</f>
        <v>0</v>
      </c>
      <c r="N16" t="b">
        <f>FALSE()</f>
        <v>0</v>
      </c>
      <c r="O16" t="b">
        <f>FALSE()</f>
        <v>0</v>
      </c>
      <c r="P16" t="b">
        <f>FALSE()</f>
        <v>0</v>
      </c>
      <c r="Q16" t="b">
        <f>FALSE()</f>
        <v>0</v>
      </c>
      <c r="R16" t="b">
        <f>FALSE()</f>
        <v>0</v>
      </c>
      <c r="S16" t="b">
        <f>TRUE()</f>
        <v>1</v>
      </c>
    </row>
    <row r="17" spans="1:19" x14ac:dyDescent="0.25">
      <c r="A17" t="s">
        <v>23</v>
      </c>
      <c r="B17" t="s">
        <v>19</v>
      </c>
      <c r="C17" s="10">
        <f>C16+1</f>
        <v>5</v>
      </c>
      <c r="D17" s="10">
        <f>D16*1.1</f>
        <v>3.3000000000000003</v>
      </c>
      <c r="G17">
        <v>2</v>
      </c>
      <c r="H17" t="b">
        <f>FALSE()</f>
        <v>0</v>
      </c>
      <c r="I17" t="b">
        <f>FALSE()</f>
        <v>0</v>
      </c>
      <c r="J17" t="b">
        <f>FALSE()</f>
        <v>0</v>
      </c>
      <c r="K17" t="b">
        <f>FALSE()</f>
        <v>0</v>
      </c>
      <c r="L17" t="b">
        <f>FALSE()</f>
        <v>0</v>
      </c>
      <c r="M17" t="b">
        <f>FALSE()</f>
        <v>0</v>
      </c>
      <c r="N17" t="b">
        <f>FALSE()</f>
        <v>0</v>
      </c>
      <c r="O17" t="b">
        <f>FALSE()</f>
        <v>0</v>
      </c>
      <c r="P17" t="b">
        <f>FALSE()</f>
        <v>0</v>
      </c>
      <c r="Q17" t="b">
        <f>FALSE()</f>
        <v>0</v>
      </c>
      <c r="R17" t="b">
        <f>FALSE()</f>
        <v>0</v>
      </c>
      <c r="S17" t="b">
        <f>TRUE()</f>
        <v>1</v>
      </c>
    </row>
  </sheetData>
  <autoFilter ref="A1:S17"/>
  <pageMargins left="0.511811024" right="0.511811024" top="0.78740157499999996" bottom="0.78740157499999996" header="0.31496062000000002" footer="0.31496062000000002"/>
  <pageSetup paperSize="9" orientation="portrait" r:id="rId1"/>
  <ignoredErrors>
    <ignoredError sqref="I6 I7:J13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5" x14ac:dyDescent="0.25"/>
  <cols>
    <col min="1" max="2" width="12.7109375" customWidth="1"/>
    <col min="3" max="3" width="9.28515625" style="13" customWidth="1"/>
    <col min="4" max="4" width="12" style="4" customWidth="1"/>
  </cols>
  <sheetData>
    <row r="1" spans="1:4" x14ac:dyDescent="0.25">
      <c r="A1" s="9" t="s">
        <v>66</v>
      </c>
      <c r="B1" s="9" t="s">
        <v>67</v>
      </c>
      <c r="C1" s="12" t="s">
        <v>0</v>
      </c>
      <c r="D1" s="11" t="s">
        <v>68</v>
      </c>
    </row>
    <row r="2" spans="1:4" x14ac:dyDescent="0.25">
      <c r="A2" t="s">
        <v>17</v>
      </c>
      <c r="B2" t="s">
        <v>69</v>
      </c>
      <c r="C2" s="13">
        <v>2017</v>
      </c>
      <c r="D2" s="4">
        <v>50</v>
      </c>
    </row>
    <row r="3" spans="1:4" x14ac:dyDescent="0.25">
      <c r="A3" t="s">
        <v>17</v>
      </c>
      <c r="B3" t="s">
        <v>69</v>
      </c>
      <c r="C3" s="13">
        <v>2018</v>
      </c>
      <c r="D3" s="4">
        <v>20</v>
      </c>
    </row>
    <row r="4" spans="1:4" x14ac:dyDescent="0.25">
      <c r="A4" t="s">
        <v>17</v>
      </c>
      <c r="B4" t="s">
        <v>69</v>
      </c>
      <c r="C4" s="13">
        <v>2019</v>
      </c>
      <c r="D4" s="4">
        <v>20</v>
      </c>
    </row>
    <row r="5" spans="1:4" x14ac:dyDescent="0.25">
      <c r="A5" t="s">
        <v>17</v>
      </c>
      <c r="B5" t="s">
        <v>69</v>
      </c>
      <c r="C5" s="13">
        <v>2020</v>
      </c>
      <c r="D5" s="4">
        <v>20</v>
      </c>
    </row>
    <row r="6" spans="1:4" x14ac:dyDescent="0.25">
      <c r="A6" t="s">
        <v>17</v>
      </c>
      <c r="B6" t="s">
        <v>69</v>
      </c>
      <c r="C6" s="13">
        <v>2021</v>
      </c>
      <c r="D6" s="4">
        <v>20</v>
      </c>
    </row>
    <row r="7" spans="1:4" x14ac:dyDescent="0.25">
      <c r="A7" t="s">
        <v>43</v>
      </c>
      <c r="B7" t="s">
        <v>69</v>
      </c>
      <c r="C7" s="13">
        <v>2017</v>
      </c>
      <c r="D7" s="4">
        <f>D2*2</f>
        <v>100</v>
      </c>
    </row>
    <row r="8" spans="1:4" x14ac:dyDescent="0.25">
      <c r="A8" t="s">
        <v>43</v>
      </c>
      <c r="B8" t="s">
        <v>69</v>
      </c>
      <c r="C8" s="13">
        <v>2018</v>
      </c>
      <c r="D8" s="4">
        <f t="shared" ref="D8:D11" si="0">D3*2</f>
        <v>40</v>
      </c>
    </row>
    <row r="9" spans="1:4" x14ac:dyDescent="0.25">
      <c r="A9" t="s">
        <v>43</v>
      </c>
      <c r="B9" t="s">
        <v>69</v>
      </c>
      <c r="C9" s="13">
        <v>2019</v>
      </c>
      <c r="D9" s="4">
        <f t="shared" si="0"/>
        <v>40</v>
      </c>
    </row>
    <row r="10" spans="1:4" x14ac:dyDescent="0.25">
      <c r="A10" t="s">
        <v>43</v>
      </c>
      <c r="B10" t="s">
        <v>69</v>
      </c>
      <c r="C10" s="13">
        <v>2020</v>
      </c>
      <c r="D10" s="4">
        <f t="shared" si="0"/>
        <v>40</v>
      </c>
    </row>
    <row r="11" spans="1:4" x14ac:dyDescent="0.25">
      <c r="A11" t="s">
        <v>43</v>
      </c>
      <c r="B11" t="s">
        <v>69</v>
      </c>
      <c r="C11" s="13">
        <v>2021</v>
      </c>
      <c r="D11" s="4">
        <f t="shared" si="0"/>
        <v>40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3</vt:i4>
      </vt:variant>
    </vt:vector>
  </HeadingPairs>
  <TitlesOfParts>
    <vt:vector size="10" baseType="lpstr">
      <vt:lpstr>Lista_de_Parâmetros</vt:lpstr>
      <vt:lpstr>Configs</vt:lpstr>
      <vt:lpstr>Dados_Projetados</vt:lpstr>
      <vt:lpstr>Cenarios</vt:lpstr>
      <vt:lpstr>Parametros</vt:lpstr>
      <vt:lpstr>Custos_Iniciativas</vt:lpstr>
      <vt:lpstr>Benefícios_Capturados</vt:lpstr>
      <vt:lpstr>Ano_Inicial</vt:lpstr>
      <vt:lpstr>Anos_a_Serem_Simulados</vt:lpstr>
      <vt:lpstr>CategoriaSAT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2017-06-21T13:36:59Z</dcterms:modified>
</cp:coreProperties>
</file>