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2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1" l="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B39" i="11"/>
  <c r="B38" i="11"/>
  <c r="B37" i="11"/>
  <c r="B36" i="11"/>
  <c r="B35" i="11"/>
  <c r="B34" i="11"/>
  <c r="B33" i="11"/>
  <c r="B32" i="11"/>
  <c r="B31" i="11"/>
  <c r="B27" i="12"/>
  <c r="B29" i="12"/>
  <c r="B28" i="12"/>
  <c r="B26" i="12"/>
  <c r="B25" i="12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F2" i="2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<sst xmlns="http://schemas.openxmlformats.org/spreadsheetml/2006/main" count="420" uniqueCount="142">
  <si>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</si>
  <si>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</si>
  <si>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</si>
  <si>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</si>
  <si>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</si>
  <si>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</si>
  <si>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</si>
  <si>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</si>
  <si>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</si>
  <si>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</si>
  <si>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</si>
  <si>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</si>
  <si>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</si>
  <si>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</si>
  <si>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</si>
  <si>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</si>
  <si>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</si>
  <si>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</si>
  <si>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</si>
  <si>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</si>
  <si>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</si>
  <si>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</si>
  <si>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</si>
  <si>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</si>
  <si>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</si>
  <si>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</si>
  <si>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</si>
  <si>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</si>
  <si>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</si>
  <si>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</si>
  <si>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</si>
  <si>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</si>
  <si>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</si>
  <si>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</si>
  <si>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</si>
  <si>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</si>
  <si>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</si>
  <si>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</si>
  <si>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</si>
  <si>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</si>
  <si>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</si>
  <si>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</si>
  <si>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</si>
  <si>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</si>
  <si>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</si>
  <si>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</si>
  <si>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</si>
  <si>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</si>
  <si>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</si>
  <si>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</si>
  <si>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</si>
  <si>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</si>
  <si>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</si>
  <si>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</si>
  <si>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</si>
  <si>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</si>
  <si>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</si>
  <si>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</si>
  <si>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</si>
  <si>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</si>
  <si>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</si>
  <si>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</si>
  <si>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</si>
  <si>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</si>
  <si>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</si>
  <si>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</si>
  <si>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</si>
  <si>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</si>
  <si>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</si>
  <si>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</si>
  <si>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</si>
  <si>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</si>
  <si>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</si>
  <si>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</si>
  <si>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</si>
  <si>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</si>
  <si>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</si>
  <si>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</si>
  <si>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</si>
  <si>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</si>
  <si>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</si>
  <si>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</si>
  <si>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</si>
  <si>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</si>
  <si>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</si>
  <si>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</si>
  <si>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</si>
  <si>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</si>
  <si>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</si>
  <si>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</si>
  <si>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</si>
  <si>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</si>
  <si>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</si>
  <si>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</si>
  <si>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</si>
  <si>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</si>
  <si>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</si>
  <si>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</si>
  <si>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</si>
  <si>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</si>
  <si>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</si>
  <si>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</si>
  <si>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</si>
  <si>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</si>
  <si>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</si>
  <si>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</si>
  <si>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</si>
  <si>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</si>
  <si>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</si>
  <si>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</si>
  <si>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</si>
  <si>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</si>
  <si>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</si>
  <si>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</si>
  <si>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</si>
  <si>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</si>
  <si>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</si>
  <si>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</si>
  <si>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</si>
  <si>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</si>
  <si>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</si>
  <si>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</si>
  <si>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</si>
  <si>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</si>
  <si>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</si>
  <si>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</si>
  <si>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</si>
  <si>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</si>
  <si>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</si>
  <si>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</si>
  <si>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ProbMulta_Lei1</t>
  </si>
  <si>
    <t>ProbMulta_Lei2</t>
  </si>
  <si>
    <t>ProbMulta_Lei3</t>
  </si>
  <si>
    <t>CustoMedioMulta_Lei1</t>
  </si>
  <si>
    <t>CustoMedioMulta_Lei2</t>
  </si>
  <si>
    <t>CustoMedioMulta_Lei3</t>
  </si>
  <si>
    <t>Atendimento_Lei1</t>
  </si>
  <si>
    <t>Atendimento_Lei2</t>
  </si>
  <si>
    <t>Atendimento_Lei3</t>
  </si>
  <si>
    <t>Crise</t>
  </si>
  <si>
    <t>FatorCrise</t>
  </si>
  <si>
    <t>FatorMultiplicativoMultas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</si>
</sst>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17</v>
      </c>
      <c r="B4" t="s">
        <v>65</v>
      </c>
      <c r="C4" s="12">
        <v>2019</v>
      </c>
      <c r="D4" s="4">
        <v>50000</v>
      </c>
    </row>
    <row r="5" spans="1:4" x14ac:dyDescent="0.25">
      <c r="A5" t="s">
        <v>17</v>
      </c>
      <c r="B5" t="s">
        <v>65</v>
      </c>
      <c r="C5" s="12">
        <v>2020</v>
      </c>
      <c r="D5" s="4">
        <v>50000</v>
      </c>
    </row>
    <row r="6" spans="1:4" x14ac:dyDescent="0.25">
      <c r="A6" t="s">
        <v>17</v>
      </c>
      <c r="B6" t="s">
        <v>65</v>
      </c>
      <c r="C6" s="12">
        <v>2021</v>
      </c>
      <c r="D6" s="4">
        <v>50000</v>
      </c>
    </row>
    <row r="7" spans="1:4" x14ac:dyDescent="0.25">
      <c r="A7" t="s">
        <v>42</v>
      </c>
      <c r="B7" t="s">
        <v>65</v>
      </c>
      <c r="C7" s="12">
        <v>2017</v>
      </c>
      <c r="D7" s="4">
        <v>800000</v>
      </c>
    </row>
    <row r="8" spans="1:4" x14ac:dyDescent="0.25">
      <c r="A8" t="s">
        <v>42</v>
      </c>
      <c r="B8" t="s">
        <v>65</v>
      </c>
      <c r="C8" s="12">
        <v>2018</v>
      </c>
      <c r="D8" s="4">
        <v>800000</v>
      </c>
    </row>
    <row r="9" spans="1:4" x14ac:dyDescent="0.25">
      <c r="A9" t="s">
        <v>42</v>
      </c>
      <c r="B9" t="s">
        <v>65</v>
      </c>
      <c r="C9" s="12">
        <v>2019</v>
      </c>
      <c r="D9" s="4">
        <v>800000</v>
      </c>
    </row>
    <row r="10" spans="1:4" x14ac:dyDescent="0.25">
      <c r="A10" t="s">
        <v>42</v>
      </c>
      <c r="B10" t="s">
        <v>65</v>
      </c>
      <c r="C10" s="12">
        <v>2020</v>
      </c>
      <c r="D10" s="4">
        <v>800000</v>
      </c>
    </row>
    <row r="11" spans="1:4" x14ac:dyDescent="0.25">
      <c r="A11" t="s">
        <v>42</v>
      </c>
      <c r="B11" t="s">
        <v>65</v>
      </c>
      <c r="C11" s="12">
        <v>2021</v>
      </c>
      <c r="D11" s="4">
        <v>800000</v>
      </c>
    </row>
    <row r="12" spans="1:4" x14ac:dyDescent="0.25">
      <c r="A12" t="s">
        <v>43</v>
      </c>
      <c r="B12" t="s">
        <v>65</v>
      </c>
      <c r="C12" s="12">
        <v>2017</v>
      </c>
      <c r="D12" s="4">
        <v>0</v>
      </c>
    </row>
    <row r="13" spans="1:4" x14ac:dyDescent="0.25">
      <c r="A13" t="s">
        <v>43</v>
      </c>
      <c r="B13" t="s">
        <v>65</v>
      </c>
      <c r="C13" s="12">
        <v>2018</v>
      </c>
      <c r="D13" s="4">
        <v>0</v>
      </c>
    </row>
    <row r="14" spans="1:4" x14ac:dyDescent="0.25">
      <c r="A14" t="s">
        <v>43</v>
      </c>
      <c r="B14" t="s">
        <v>65</v>
      </c>
      <c r="C14" s="12">
        <v>2019</v>
      </c>
      <c r="D14" s="4">
        <v>0</v>
      </c>
    </row>
    <row r="15" spans="1:4" x14ac:dyDescent="0.25">
      <c r="A15" t="s">
        <v>43</v>
      </c>
      <c r="B15" t="s">
        <v>65</v>
      </c>
      <c r="C15" s="12">
        <v>2020</v>
      </c>
      <c r="D15" s="4">
        <v>0</v>
      </c>
    </row>
    <row r="16" spans="1:4" x14ac:dyDescent="0.25">
      <c r="A16" t="s">
        <v>43</v>
      </c>
      <c r="B16" t="s">
        <v>65</v>
      </c>
      <c r="C16" s="12">
        <v>2021</v>
      </c>
      <c r="D16" s="4">
        <v>0</v>
      </c>
    </row>
    <row r="17" spans="1:4" x14ac:dyDescent="0.25">
      <c r="A17" s="9" t="s">
        <v>62</v>
      </c>
      <c r="B17" t="s">
        <v>65</v>
      </c>
      <c r="C17" s="12">
        <v>2017</v>
      </c>
      <c r="D17" s="4">
        <v>150000</v>
      </c>
    </row>
    <row r="18" spans="1:4" x14ac:dyDescent="0.25">
      <c r="A18" s="9" t="s">
        <v>62</v>
      </c>
      <c r="B18" t="s">
        <v>65</v>
      </c>
      <c r="C18" s="12">
        <v>2018</v>
      </c>
      <c r="D18" s="4">
        <v>150000</v>
      </c>
    </row>
    <row r="19" spans="1:4" x14ac:dyDescent="0.25">
      <c r="A19" s="9" t="s">
        <v>62</v>
      </c>
      <c r="B19" t="s">
        <v>65</v>
      </c>
      <c r="C19" s="12">
        <v>2019</v>
      </c>
      <c r="D19" s="4">
        <v>150000</v>
      </c>
    </row>
    <row r="20" spans="1:4" x14ac:dyDescent="0.25">
      <c r="A20" s="9" t="s">
        <v>62</v>
      </c>
      <c r="B20" t="s">
        <v>65</v>
      </c>
      <c r="C20" s="12">
        <v>2020</v>
      </c>
      <c r="D20" s="4">
        <v>150000</v>
      </c>
    </row>
    <row r="21" spans="1:4" x14ac:dyDescent="0.25">
      <c r="A21" s="9" t="s">
        <v>62</v>
      </c>
      <c r="B21" t="s">
        <v>65</v>
      </c>
      <c r="C21" s="12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12" sqref="C1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139</v>
      </c>
      <c r="L1" s="9" t="s">
        <v>140</v>
      </c>
      <c r="M1" s="9" t="s">
        <v>141</v>
      </c>
    </row>
    <row r="2" spans="1:13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20</v>
      </c>
      <c r="K2">
        <v>0</v>
      </c>
      <c r="L2">
        <v>1.1000000000000001</v>
      </c>
      <c r="M2">
        <v>0.05</v>
      </c>
    </row>
    <row r="3" spans="1:13" x14ac:dyDescent="0.25">
      <c r="A3" s="2">
        <f t="shared" ref="A3:A6" si="0">IFERROR(IF(A2+1&lt;=Anos_a_Serem_Simulados+Ano_Inicial-1,A2+1,""),"")</f>
        <v>2018</v>
      </c>
      <c r="B3" s="2">
        <f>ROUND(B2*1.005,0)</f>
        <v>3015</v>
      </c>
      <c r="C3" s="8">
        <f t="shared" ref="C3:C6" si="1">B3*850</f>
        <v>2562750</v>
      </c>
      <c r="D3" s="4">
        <f>ROUND(D2*1.08,2)</f>
        <v>810</v>
      </c>
      <c r="E3" s="5">
        <f t="shared" ref="E3:E6" si="2">F3*C3</f>
        <v>153765</v>
      </c>
      <c r="F3" s="7">
        <f t="shared" ref="F3:F6" si="3">G3*H3</f>
        <v>0.06</v>
      </c>
      <c r="G3" s="6">
        <v>0.02</v>
      </c>
      <c r="H3">
        <f t="shared" ref="H3:H6" si="4">CategoriaSAT</f>
        <v>3</v>
      </c>
      <c r="I3" s="14">
        <v>8</v>
      </c>
      <c r="J3" s="14">
        <v>20</v>
      </c>
      <c r="K3">
        <v>0</v>
      </c>
      <c r="L3">
        <v>1.1000000000000001</v>
      </c>
      <c r="M3">
        <v>0.05</v>
      </c>
    </row>
    <row r="4" spans="1:13" x14ac:dyDescent="0.25">
      <c r="A4" s="2">
        <f t="shared" si="0"/>
        <v>2019</v>
      </c>
      <c r="B4" s="2">
        <f t="shared" ref="B4:B6" si="5">ROUND(B3*1.005,0)</f>
        <v>3030</v>
      </c>
      <c r="C4" s="8">
        <f t="shared" si="1"/>
        <v>2575500</v>
      </c>
      <c r="D4" s="4">
        <f t="shared" ref="D4:D6" si="6">ROUND(D3*1.08,2)</f>
        <v>874.8</v>
      </c>
      <c r="E4" s="5">
        <f t="shared" si="2"/>
        <v>154530</v>
      </c>
      <c r="F4" s="7">
        <f t="shared" si="3"/>
        <v>0.06</v>
      </c>
      <c r="G4" s="6">
        <v>0.02</v>
      </c>
      <c r="H4">
        <f t="shared" si="4"/>
        <v>3</v>
      </c>
      <c r="I4" s="14">
        <v>8</v>
      </c>
      <c r="J4" s="14">
        <v>20</v>
      </c>
      <c r="K4">
        <v>1</v>
      </c>
      <c r="L4">
        <v>1.1000000000000001</v>
      </c>
      <c r="M4">
        <v>0.05</v>
      </c>
    </row>
    <row r="5" spans="1:13" x14ac:dyDescent="0.25">
      <c r="A5" s="2">
        <f t="shared" si="0"/>
        <v>2020</v>
      </c>
      <c r="B5" s="2">
        <f t="shared" si="5"/>
        <v>3045</v>
      </c>
      <c r="C5" s="8">
        <f t="shared" si="1"/>
        <v>2588250</v>
      </c>
      <c r="D5" s="4">
        <f t="shared" si="6"/>
        <v>944.78</v>
      </c>
      <c r="E5" s="5">
        <f t="shared" si="2"/>
        <v>155295</v>
      </c>
      <c r="F5" s="7">
        <f t="shared" si="3"/>
        <v>0.06</v>
      </c>
      <c r="G5" s="6">
        <v>0.02</v>
      </c>
      <c r="H5">
        <f t="shared" si="4"/>
        <v>3</v>
      </c>
      <c r="I5" s="14">
        <v>8</v>
      </c>
      <c r="J5" s="14">
        <v>20</v>
      </c>
      <c r="K5">
        <v>1</v>
      </c>
      <c r="L5">
        <v>1.1000000000000001</v>
      </c>
      <c r="M5">
        <v>0.05</v>
      </c>
    </row>
    <row r="6" spans="1:13" x14ac:dyDescent="0.25">
      <c r="A6" s="2">
        <f t="shared" si="0"/>
        <v>2021</v>
      </c>
      <c r="B6" s="2">
        <f t="shared" si="5"/>
        <v>3060</v>
      </c>
      <c r="C6" s="8">
        <f t="shared" si="1"/>
        <v>2601000</v>
      </c>
      <c r="D6" s="4">
        <f t="shared" si="6"/>
        <v>1020.36</v>
      </c>
      <c r="E6" s="5">
        <f t="shared" si="2"/>
        <v>156060</v>
      </c>
      <c r="F6" s="7">
        <f t="shared" si="3"/>
        <v>0.06</v>
      </c>
      <c r="G6" s="6">
        <v>0.02</v>
      </c>
      <c r="H6">
        <f t="shared" si="4"/>
        <v>3</v>
      </c>
      <c r="I6" s="14">
        <v>8</v>
      </c>
      <c r="J6" s="14">
        <v>20</v>
      </c>
      <c r="K6">
        <v>1</v>
      </c>
      <c r="L6">
        <v>1.1000000000000001</v>
      </c>
      <c r="M6">
        <v>0.05</v>
      </c>
    </row>
    <row r="7" spans="1:13" x14ac:dyDescent="0.25">
      <c r="C7" s="8"/>
      <c r="E7" s="5"/>
      <c r="F7" s="7"/>
      <c r="G7" s="6"/>
    </row>
    <row r="8" spans="1:13" x14ac:dyDescent="0.25">
      <c r="C8" s="8"/>
      <c r="E8" s="5"/>
      <c r="F8" s="7"/>
      <c r="G8" s="6"/>
    </row>
    <row r="9" spans="1:13" x14ac:dyDescent="0.25">
      <c r="C9" s="8"/>
      <c r="E9" s="5"/>
      <c r="F9" s="7"/>
      <c r="G9" s="6"/>
    </row>
    <row r="10" spans="1:13" x14ac:dyDescent="0.25">
      <c r="C10" s="8"/>
      <c r="E10" s="5"/>
      <c r="F10" s="7"/>
      <c r="G10" s="6"/>
    </row>
    <row r="11" spans="1:13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85" zoomScaleNormal="85" workbookViewId="0">
      <selection activeCell="A41" sqref="A41"/>
    </sheetView>
  </sheetViews>
  <sheetFormatPr defaultRowHeight="15" x14ac:dyDescent="0.25"/>
  <cols>
    <col min="1" max="1" width="21.710937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3.0000000000000001E-3</v>
      </c>
      <c r="D2">
        <v>9.9999999999999995E-7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v>9.9999999999999995E-7</v>
      </c>
      <c r="G3" t="s">
        <v>43</v>
      </c>
    </row>
    <row r="4" spans="1:7" x14ac:dyDescent="0.25">
      <c r="A4" t="s">
        <v>86</v>
      </c>
      <c r="B4" t="s">
        <v>71</v>
      </c>
      <c r="C4">
        <v>2E-3</v>
      </c>
      <c r="D4">
        <v>9.9999999999999995E-7</v>
      </c>
      <c r="G4" t="s">
        <v>43</v>
      </c>
    </row>
    <row r="5" spans="1:7" x14ac:dyDescent="0.25">
      <c r="A5" t="s">
        <v>87</v>
      </c>
      <c r="B5" t="s">
        <v>71</v>
      </c>
      <c r="C5">
        <v>2E-3</v>
      </c>
      <c r="D5">
        <v>9.9999999999999995E-7</v>
      </c>
      <c r="G5" t="s">
        <v>43</v>
      </c>
    </row>
    <row r="6" spans="1:7" x14ac:dyDescent="0.25">
      <c r="A6" t="s">
        <v>93</v>
      </c>
      <c r="B6" t="s">
        <v>71</v>
      </c>
      <c r="C6">
        <v>1E-3</v>
      </c>
      <c r="D6">
        <v>9.9999999999999995E-7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v>0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v>0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v>0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v>0</v>
      </c>
      <c r="G10" t="s">
        <v>43</v>
      </c>
    </row>
    <row r="11" spans="1:7" x14ac:dyDescent="0.25">
      <c r="A11" s="13" t="s">
        <v>84</v>
      </c>
      <c r="B11" t="s">
        <v>71</v>
      </c>
      <c r="C11">
        <v>3.0000000000000001E-3</v>
      </c>
      <c r="D11">
        <v>9.9999999999999995E-7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v>5.0000000000000001E-3</v>
      </c>
      <c r="D12">
        <v>9.9999999999999995E-7</v>
      </c>
      <c r="G12" t="s">
        <v>17</v>
      </c>
    </row>
    <row r="13" spans="1:7" x14ac:dyDescent="0.25">
      <c r="A13" t="s">
        <v>86</v>
      </c>
      <c r="B13" t="s">
        <v>71</v>
      </c>
      <c r="C13">
        <v>2E-3</v>
      </c>
      <c r="D13">
        <v>9.9999999999999995E-7</v>
      </c>
      <c r="G13" t="s">
        <v>17</v>
      </c>
    </row>
    <row r="14" spans="1:7" x14ac:dyDescent="0.25">
      <c r="A14" t="s">
        <v>87</v>
      </c>
      <c r="B14" t="s">
        <v>71</v>
      </c>
      <c r="C14">
        <v>2E-3</v>
      </c>
      <c r="D14">
        <v>9.9999999999999995E-7</v>
      </c>
      <c r="G14" t="s">
        <v>17</v>
      </c>
    </row>
    <row r="15" spans="1:7" x14ac:dyDescent="0.25">
      <c r="A15" t="s">
        <v>93</v>
      </c>
      <c r="B15" t="s">
        <v>71</v>
      </c>
      <c r="C15">
        <v>1E-3</v>
      </c>
      <c r="D15">
        <v>9.9999999999999995E-7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v>0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v>0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v>0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v>0</v>
      </c>
      <c r="G19" t="s">
        <v>17</v>
      </c>
    </row>
    <row r="20" spans="1:7" x14ac:dyDescent="0.25">
      <c r="A20" t="s">
        <v>117</v>
      </c>
      <c r="B20" t="s">
        <v>71</v>
      </c>
      <c r="C20">
        <v>100</v>
      </c>
      <c r="D20">
        <v>30</v>
      </c>
      <c r="G20" t="s">
        <v>17</v>
      </c>
    </row>
    <row r="21" spans="1:7" x14ac:dyDescent="0.25">
      <c r="A21" t="s">
        <v>117</v>
      </c>
      <c r="B21" t="s">
        <v>71</v>
      </c>
      <c r="C21">
        <v>100</v>
      </c>
      <c r="D21">
        <v>30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v>1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v>1</v>
      </c>
      <c r="G23" t="s">
        <v>17</v>
      </c>
    </row>
    <row r="24" spans="1:7" x14ac:dyDescent="0.25">
      <c r="A24" t="s">
        <v>130</v>
      </c>
      <c r="B24" t="s">
        <v>71</v>
      </c>
      <c r="C24">
        <v>5</v>
      </c>
      <c r="D24">
        <v>1</v>
      </c>
      <c r="G24" t="s">
        <v>43</v>
      </c>
    </row>
    <row r="25" spans="1:7" x14ac:dyDescent="0.25">
      <c r="A25" t="s">
        <v>131</v>
      </c>
      <c r="B25" t="s">
        <v>71</v>
      </c>
      <c r="C25">
        <v>5</v>
      </c>
      <c r="D25">
        <v>1</v>
      </c>
      <c r="G25" t="s">
        <v>43</v>
      </c>
    </row>
    <row r="26" spans="1:7" x14ac:dyDescent="0.25">
      <c r="A26" t="s">
        <v>132</v>
      </c>
      <c r="B26" t="s">
        <v>71</v>
      </c>
      <c r="C26">
        <v>5</v>
      </c>
      <c r="D26">
        <v>1</v>
      </c>
      <c r="G26" t="s">
        <v>43</v>
      </c>
    </row>
    <row r="27" spans="1:7" x14ac:dyDescent="0.25">
      <c r="A27" t="s">
        <v>133</v>
      </c>
      <c r="B27" t="s">
        <v>71</v>
      </c>
      <c r="C27">
        <v>5</v>
      </c>
      <c r="D27">
        <v>1</v>
      </c>
      <c r="G27" t="s">
        <v>43</v>
      </c>
    </row>
    <row r="28" spans="1:7" x14ac:dyDescent="0.25">
      <c r="A28" t="s">
        <v>134</v>
      </c>
      <c r="B28" t="s">
        <v>71</v>
      </c>
      <c r="C28">
        <v>5</v>
      </c>
      <c r="D28">
        <v>1</v>
      </c>
      <c r="G28" t="s">
        <v>43</v>
      </c>
    </row>
    <row r="29" spans="1:7" x14ac:dyDescent="0.25">
      <c r="A29" t="s">
        <v>135</v>
      </c>
      <c r="B29" t="s">
        <v>71</v>
      </c>
      <c r="C29">
        <v>5</v>
      </c>
      <c r="D29">
        <v>1</v>
      </c>
      <c r="G29" t="s">
        <v>43</v>
      </c>
    </row>
    <row r="30" spans="1:7" x14ac:dyDescent="0.25">
      <c r="A30" t="s">
        <v>136</v>
      </c>
      <c r="B30" t="s">
        <v>71</v>
      </c>
      <c r="C30">
        <v>5</v>
      </c>
      <c r="D30">
        <v>1</v>
      </c>
      <c r="G30" t="s">
        <v>43</v>
      </c>
    </row>
    <row r="31" spans="1:7" x14ac:dyDescent="0.25">
      <c r="A31" t="s">
        <v>137</v>
      </c>
      <c r="B31" t="s">
        <v>71</v>
      </c>
      <c r="C31">
        <v>5</v>
      </c>
      <c r="D31">
        <v>1</v>
      </c>
      <c r="G31" t="s">
        <v>43</v>
      </c>
    </row>
    <row r="32" spans="1:7" x14ac:dyDescent="0.25">
      <c r="A32" t="s">
        <v>138</v>
      </c>
      <c r="B32" t="s">
        <v>71</v>
      </c>
      <c r="C32">
        <v>5</v>
      </c>
      <c r="D32">
        <v>1</v>
      </c>
      <c r="G32" t="s">
        <v>43</v>
      </c>
    </row>
    <row r="33" spans="1:7" x14ac:dyDescent="0.25">
      <c r="A33" t="s">
        <v>130</v>
      </c>
      <c r="B33" t="s">
        <v>71</v>
      </c>
      <c r="C33">
        <v>5</v>
      </c>
      <c r="D33">
        <v>1</v>
      </c>
      <c r="G33" t="s">
        <v>17</v>
      </c>
    </row>
    <row r="34" spans="1:7" x14ac:dyDescent="0.25">
      <c r="A34" t="s">
        <v>131</v>
      </c>
      <c r="B34" t="s">
        <v>71</v>
      </c>
      <c r="C34">
        <v>5</v>
      </c>
      <c r="D34">
        <v>1</v>
      </c>
      <c r="G34" t="s">
        <v>17</v>
      </c>
    </row>
    <row r="35" spans="1:7" x14ac:dyDescent="0.25">
      <c r="A35" t="s">
        <v>132</v>
      </c>
      <c r="B35" t="s">
        <v>71</v>
      </c>
      <c r="C35">
        <v>5</v>
      </c>
      <c r="D35">
        <v>1</v>
      </c>
      <c r="G35" t="s">
        <v>17</v>
      </c>
    </row>
    <row r="36" spans="1:7" x14ac:dyDescent="0.25">
      <c r="A36" t="s">
        <v>133</v>
      </c>
      <c r="B36" t="s">
        <v>71</v>
      </c>
      <c r="C36">
        <v>5</v>
      </c>
      <c r="D36">
        <v>1</v>
      </c>
      <c r="G36" t="s">
        <v>17</v>
      </c>
    </row>
    <row r="37" spans="1:7" x14ac:dyDescent="0.25">
      <c r="A37" t="s">
        <v>134</v>
      </c>
      <c r="B37" t="s">
        <v>71</v>
      </c>
      <c r="C37">
        <v>5</v>
      </c>
      <c r="D37">
        <v>1</v>
      </c>
      <c r="G37" t="s">
        <v>17</v>
      </c>
    </row>
    <row r="38" spans="1:7" x14ac:dyDescent="0.25">
      <c r="A38" t="s">
        <v>135</v>
      </c>
      <c r="B38" t="s">
        <v>71</v>
      </c>
      <c r="C38">
        <v>5</v>
      </c>
      <c r="D38">
        <v>1</v>
      </c>
      <c r="G38" t="s">
        <v>17</v>
      </c>
    </row>
    <row r="39" spans="1:7" x14ac:dyDescent="0.25">
      <c r="A39" t="s">
        <v>136</v>
      </c>
      <c r="B39" t="s">
        <v>71</v>
      </c>
      <c r="C39">
        <v>5</v>
      </c>
      <c r="D39">
        <v>1</v>
      </c>
      <c r="G39" t="s">
        <v>17</v>
      </c>
    </row>
    <row r="40" spans="1:7" x14ac:dyDescent="0.25">
      <c r="A40" t="s">
        <v>137</v>
      </c>
      <c r="B40" t="s">
        <v>71</v>
      </c>
      <c r="C40">
        <v>5</v>
      </c>
      <c r="D40">
        <v>1</v>
      </c>
      <c r="G40" t="s">
        <v>17</v>
      </c>
    </row>
    <row r="41" spans="1:7" x14ac:dyDescent="0.25">
      <c r="A41" t="s">
        <v>138</v>
      </c>
      <c r="B41" t="s">
        <v>71</v>
      </c>
      <c r="C41">
        <v>5</v>
      </c>
      <c r="D41">
        <v>1</v>
      </c>
      <c r="G41" t="s">
        <v>17</v>
      </c>
    </row>
  </sheetData>
  <autoFilter ref="A1:G1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C26" sqref="C26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"ProbMulta_"&amp;D31</f>
        <v>ProbMulta_Lei1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"ProbMulta_"&amp;D32</f>
        <v>ProbMulta_Lei2</v>
      </c>
      <c r="C32" t="b">
        <f>TRUE</f>
        <v>1</v>
      </c>
      <c r="D32" t="s">
        <v>128</v>
      </c>
    </row>
    <row r="33" spans="1:4" x14ac:dyDescent="0.25">
      <c r="A33" t="s">
        <v>124</v>
      </c>
      <c r="B33" t="str">
        <f>"ProbMulta_"&amp;D33</f>
        <v>ProbMulta_Lei3</v>
      </c>
      <c r="C33" t="b">
        <f>TRUE</f>
        <v>1</v>
      </c>
      <c r="D33" t="s">
        <v>129</v>
      </c>
    </row>
    <row r="34" spans="1:4" x14ac:dyDescent="0.25">
      <c r="A34" t="s">
        <v>124</v>
      </c>
      <c r="B34" t="str">
        <f>"CustoMedioMulta_"&amp;D34</f>
        <v>CustoMedioMulta_Lei1</v>
      </c>
      <c r="C34" t="b">
        <f>TRUE</f>
        <v>1</v>
      </c>
      <c r="D34" t="s">
        <v>127</v>
      </c>
    </row>
    <row r="35" spans="1:4" x14ac:dyDescent="0.25">
      <c r="A35" t="s">
        <v>124</v>
      </c>
      <c r="B35" t="str">
        <f>"CustoMedioMulta_"&amp;D35</f>
        <v>CustoMedioMulta_Lei2</v>
      </c>
      <c r="C35" t="b">
        <f>TRUE</f>
        <v>1</v>
      </c>
      <c r="D35" t="s">
        <v>128</v>
      </c>
    </row>
    <row r="36" spans="1:4" x14ac:dyDescent="0.25">
      <c r="A36" t="s">
        <v>124</v>
      </c>
      <c r="B36" t="str">
        <f>"CustoMedioMulta_"&amp;D36</f>
        <v>CustoMedioMulta_Lei3</v>
      </c>
      <c r="C36" t="b">
        <f>TRUE</f>
        <v>1</v>
      </c>
      <c r="D36" t="s">
        <v>129</v>
      </c>
    </row>
    <row r="37" spans="1:4" x14ac:dyDescent="0.25">
      <c r="A37" t="s">
        <v>124</v>
      </c>
      <c r="B37" t="str">
        <f>"Atendimento_"&amp;D37</f>
        <v>Atendimento_Lei1</v>
      </c>
      <c r="C37" t="b">
        <f>TRUE</f>
        <v>1</v>
      </c>
      <c r="D37" t="s">
        <v>127</v>
      </c>
    </row>
    <row r="38" spans="1:4" x14ac:dyDescent="0.25">
      <c r="A38" t="s">
        <v>124</v>
      </c>
      <c r="B38" t="str">
        <f t="shared" ref="B38:B39" si="0">"Atendimento_"&amp;D38</f>
        <v>Atendimento_Lei2</v>
      </c>
      <c r="C38" t="b">
        <f>TRUE</f>
        <v>1</v>
      </c>
      <c r="D38" t="s">
        <v>128</v>
      </c>
    </row>
    <row r="39" spans="1:4" x14ac:dyDescent="0.25">
      <c r="A39" t="s">
        <v>124</v>
      </c>
      <c r="B39" t="str">
        <f t="shared" si="0"/>
        <v>Atendimento_Lei3</v>
      </c>
      <c r="C39" t="b">
        <f>TRUE</f>
        <v>1</v>
      </c>
      <c r="D39" t="s">
        <v>129</v>
      </c>
    </row>
    <row r="40" spans="1:4" x14ac:dyDescent="0.25">
      <c r="A40" t="s">
        <v>124</v>
      </c>
      <c r="B40" t="s">
        <v>139</v>
      </c>
      <c r="C40" t="b">
        <f>FALSE</f>
        <v>0</v>
      </c>
    </row>
    <row r="41" spans="1:4" x14ac:dyDescent="0.25">
      <c r="A41" t="s">
        <v>124</v>
      </c>
      <c r="B41" t="s">
        <v>140</v>
      </c>
      <c r="C41" t="b">
        <f>FALSE</f>
        <v>0</v>
      </c>
    </row>
    <row r="42" spans="1:4" x14ac:dyDescent="0.25">
      <c r="A42" t="s">
        <v>124</v>
      </c>
      <c r="B42" t="s">
        <v>141</v>
      </c>
      <c r="C42" t="b">
        <f>FALSE</f>
        <v>0</v>
      </c>
    </row>
    <row r="43" spans="1:4" x14ac:dyDescent="0.25">
      <c r="A43" t="s">
        <v>124</v>
      </c>
      <c r="B43" t="s">
        <v>99</v>
      </c>
      <c r="C43" t="b">
        <f>FALSE</f>
        <v>0</v>
      </c>
    </row>
    <row r="44" spans="1:4" x14ac:dyDescent="0.25">
      <c r="A44" t="s">
        <v>124</v>
      </c>
      <c r="B44" t="s">
        <v>100</v>
      </c>
      <c r="C44" t="b">
        <f>FALSE</f>
        <v>0</v>
      </c>
    </row>
    <row r="45" spans="1:4" x14ac:dyDescent="0.25">
      <c r="A45" t="s">
        <v>124</v>
      </c>
      <c r="B45" t="s">
        <v>101</v>
      </c>
      <c r="C45" t="b">
        <f>FALSE</f>
        <v>0</v>
      </c>
    </row>
    <row r="46" spans="1:4" x14ac:dyDescent="0.25">
      <c r="A46" t="s">
        <v>124</v>
      </c>
      <c r="B46" t="s">
        <v>102</v>
      </c>
      <c r="C46" t="b">
        <f>FALSE</f>
        <v>0</v>
      </c>
    </row>
    <row r="47" spans="1:4" x14ac:dyDescent="0.25">
      <c r="A47" t="s">
        <v>124</v>
      </c>
      <c r="B47" t="s">
        <v>107</v>
      </c>
      <c r="C47" t="b">
        <f>FALSE</f>
        <v>0</v>
      </c>
    </row>
    <row r="48" spans="1:4" x14ac:dyDescent="0.25">
      <c r="A48" t="s">
        <v>124</v>
      </c>
      <c r="B48" t="s">
        <v>108</v>
      </c>
      <c r="C48" t="b">
        <f>FALSE</f>
        <v>0</v>
      </c>
    </row>
    <row r="49" spans="1:3" x14ac:dyDescent="0.25">
      <c r="A49" t="s">
        <v>124</v>
      </c>
      <c r="B49" t="s">
        <v>109</v>
      </c>
      <c r="C49" t="b">
        <f>FALSE</f>
        <v>0</v>
      </c>
    </row>
    <row r="50" spans="1:3" x14ac:dyDescent="0.25">
      <c r="A50" t="s">
        <v>124</v>
      </c>
      <c r="B50" t="s">
        <v>110</v>
      </c>
      <c r="C50" t="b">
        <f>FALSE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3" sqref="B3:B18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124</v>
      </c>
      <c r="B25" t="str">
        <f t="shared" ref="B25:B26" si="0">"NumeroMultas_"&amp;C25</f>
        <v>NumeroMultas_Lei2</v>
      </c>
      <c r="C25" t="s">
        <v>128</v>
      </c>
    </row>
    <row r="26" spans="1:3" x14ac:dyDescent="0.25">
      <c r="A26" t="s">
        <v>124</v>
      </c>
      <c r="B26" t="str">
        <f t="shared" si="0"/>
        <v>NumeroMultas_Lei3</v>
      </c>
      <c r="C26" t="s">
        <v>129</v>
      </c>
    </row>
    <row r="27" spans="1:3" x14ac:dyDescent="0.25">
      <c r="A27" t="s">
        <v>124</v>
      </c>
      <c r="B27" t="str">
        <f>"ProbMultaAjustada_"&amp;C27</f>
        <v>ProbMultaAjustada_Lei1</v>
      </c>
      <c r="C27" t="s">
        <v>127</v>
      </c>
    </row>
    <row r="28" spans="1:3" x14ac:dyDescent="0.25">
      <c r="A28" t="s">
        <v>124</v>
      </c>
      <c r="B28" t="str">
        <f>"ProbMultaAjustada_"&amp;C28</f>
        <v>ProbMultaAjustada_Lei2</v>
      </c>
      <c r="C28" t="s">
        <v>128</v>
      </c>
    </row>
    <row r="29" spans="1:3" x14ac:dyDescent="0.25">
      <c r="A29" t="s">
        <v>124</v>
      </c>
      <c r="B29" t="str">
        <f>"ProbMultaAjustada_"&amp;C29</f>
        <v>ProbMultaAjustada_Lei3</v>
      </c>
      <c r="C29" t="s">
        <v>129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2017-07-18T21:58:49Z</dcterms:modified>
</cp:coreProperties>
</file>