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domoic_acid_mgmt/data/oregon/"/>
    </mc:Choice>
  </mc:AlternateContent>
  <xr:revisionPtr revIDLastSave="0" documentId="13_ncr:1_{5EFF4C2D-3075-9D4E-8497-64ED429C4B83}" xr6:coauthVersionLast="36" xr6:coauthVersionMax="36" xr10:uidLastSave="{00000000-0000-0000-0000-000000000000}"/>
  <bookViews>
    <workbookView xWindow="15920" yWindow="5300" windowWidth="28040" windowHeight="17440" xr2:uid="{1B55413D-605A-F54E-B5A6-560FF2F0D2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13" i="1"/>
  <c r="F12" i="1"/>
  <c r="F11" i="1"/>
  <c r="F10" i="1"/>
  <c r="F9" i="1"/>
  <c r="F8" i="1"/>
  <c r="F7" i="1"/>
  <c r="F6" i="1"/>
  <c r="F5" i="1"/>
  <c r="F4" i="1"/>
  <c r="F3" i="1"/>
  <c r="E12" i="1"/>
  <c r="E11" i="1"/>
  <c r="E10" i="1"/>
  <c r="E9" i="1"/>
  <c r="E8" i="1"/>
  <c r="E7" i="1"/>
  <c r="E6" i="1"/>
  <c r="E5" i="1"/>
  <c r="E4" i="1"/>
  <c r="E3" i="1"/>
  <c r="E13" i="1"/>
  <c r="E2" i="1"/>
</calcChain>
</file>

<file path=xl/sharedStrings.xml><?xml version="1.0" encoding="utf-8"?>
<sst xmlns="http://schemas.openxmlformats.org/spreadsheetml/2006/main" count="54" uniqueCount="47">
  <si>
    <t>50-A</t>
  </si>
  <si>
    <t>50-B</t>
  </si>
  <si>
    <t>50-C</t>
  </si>
  <si>
    <t>50-D</t>
  </si>
  <si>
    <t>50-E</t>
  </si>
  <si>
    <t>50-F</t>
  </si>
  <si>
    <t>50-G</t>
  </si>
  <si>
    <t>50-H</t>
  </si>
  <si>
    <t>50-I</t>
  </si>
  <si>
    <t>50-J</t>
  </si>
  <si>
    <t>50-K</t>
  </si>
  <si>
    <t>50-L</t>
  </si>
  <si>
    <t>lat_dd_south</t>
  </si>
  <si>
    <t>lat_dd_north</t>
  </si>
  <si>
    <t>45° 46’</t>
  </si>
  <si>
    <t>46° 15’ N</t>
  </si>
  <si>
    <t xml:space="preserve"> OR/WA border to Cape Falcon, including the Oregon portions of the Columbia River</t>
  </si>
  <si>
    <t xml:space="preserve"> Cape Falcon to Cape Lookout</t>
  </si>
  <si>
    <t>45° 46’ N</t>
  </si>
  <si>
    <t>45° 20.3’ N</t>
  </si>
  <si>
    <t xml:space="preserve"> Cape Lookout to Cascade Head</t>
  </si>
  <si>
    <t xml:space="preserve"> Cascade Head to Cape Foulweather</t>
  </si>
  <si>
    <t>45° 04’ N</t>
  </si>
  <si>
    <t xml:space="preserve">44° 46.4’ N </t>
  </si>
  <si>
    <t xml:space="preserve"> Cape Foulweather to Waldport</t>
  </si>
  <si>
    <t xml:space="preserve"> Waldport to Heceta Head, including the entirety of the Alsea Bay estuary</t>
  </si>
  <si>
    <t>44° 08.3’ N</t>
  </si>
  <si>
    <t>44° 26’ N</t>
  </si>
  <si>
    <t xml:space="preserve"> Heceta Head to Tahkenitch Creek</t>
  </si>
  <si>
    <t xml:space="preserve"> Tahkenitch Creek to North Bend</t>
  </si>
  <si>
    <t>43° 47’ N</t>
  </si>
  <si>
    <t xml:space="preserve"> North Bend to Bandon. including the entirety of the Coos Bay and South Slough estuaries</t>
  </si>
  <si>
    <t>43° 25’ N</t>
  </si>
  <si>
    <t xml:space="preserve"> Bandon to Cape Blanco</t>
  </si>
  <si>
    <t>43° 07’ N</t>
  </si>
  <si>
    <t xml:space="preserve"> Cape Blanco to Gold Beach</t>
  </si>
  <si>
    <t>42° 50’ N</t>
  </si>
  <si>
    <t>42° 26’ N</t>
  </si>
  <si>
    <t xml:space="preserve">42° 26’ N </t>
  </si>
  <si>
    <t>42° 00’ N</t>
  </si>
  <si>
    <t xml:space="preserve"> Gold Beach to OR/CA border, including the entirety of the Gold Beach estuary</t>
  </si>
  <si>
    <t>zone_id</t>
  </si>
  <si>
    <t>zone_name</t>
  </si>
  <si>
    <t>lat_dms_south</t>
  </si>
  <si>
    <t>44° 46.4’ N</t>
  </si>
  <si>
    <t>44 ° 26’ N</t>
  </si>
  <si>
    <t>lat_dms_north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</si>
</sst>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A4E9-A22D-774E-BB9A-1730ECEBD869}">
  <dimension ref="A1:F13"/>
  <sheetViews>
    <sheetView tabSelected="1" workbookViewId="0">
      <selection activeCell="B10" sqref="B10"/>
    </sheetView>
  </sheetViews>
  <sheetFormatPr baseColWidth="10" defaultRowHeight="16" x14ac:dyDescent="0.2"/>
  <cols>
    <col min="1" max="1" width="7.5" bestFit="1" customWidth="1"/>
    <col min="2" max="2" width="76" bestFit="1" customWidth="1"/>
    <col min="3" max="3" width="13.33203125" bestFit="1" customWidth="1"/>
    <col min="4" max="4" width="13.1640625" bestFit="1" customWidth="1"/>
    <col min="5" max="6" width="12.1640625" bestFit="1" customWidth="1"/>
  </cols>
  <sheetData>
    <row r="1" spans="1:6" x14ac:dyDescent="0.2">
      <c r="A1" t="s">
        <v>41</v>
      </c>
      <c r="B1" t="s">
        <v>42</v>
      </c>
      <c r="C1" t="s">
        <v>43</v>
      </c>
      <c r="D1" t="s">
        <v>46</v>
      </c>
      <c r="E1" t="s">
        <v>12</v>
      </c>
      <c r="F1" t="s">
        <v>13</v>
      </c>
    </row>
    <row r="2" spans="1:6" x14ac:dyDescent="0.2">
      <c r="A2" s="1" t="s">
        <v>0</v>
      </c>
      <c r="B2" t="s">
        <v>16</v>
      </c>
      <c r="C2" t="s">
        <v>14</v>
      </c>
      <c r="D2" t="s">
        <v>15</v>
      </c>
      <c r="E2">
        <f>45+46/60</f>
        <v>45.766666666666666</v>
      </c>
      <c r="F2">
        <f>46+15/60</f>
        <v>46.25</v>
      </c>
    </row>
    <row r="3" spans="1:6" x14ac:dyDescent="0.2">
      <c r="A3" s="1" t="s">
        <v>1</v>
      </c>
      <c r="B3" t="s">
        <v>17</v>
      </c>
      <c r="C3" t="s">
        <v>19</v>
      </c>
      <c r="D3" t="s">
        <v>18</v>
      </c>
      <c r="E3">
        <f>45+20.3/60</f>
        <v>45.338333333333331</v>
      </c>
      <c r="F3">
        <f>45+46/60</f>
        <v>45.766666666666666</v>
      </c>
    </row>
    <row r="4" spans="1:6" x14ac:dyDescent="0.2">
      <c r="A4" s="1" t="s">
        <v>2</v>
      </c>
      <c r="B4" t="s">
        <v>20</v>
      </c>
      <c r="C4" t="s">
        <v>22</v>
      </c>
      <c r="D4" t="s">
        <v>19</v>
      </c>
      <c r="E4">
        <f>45+4/60</f>
        <v>45.06666666666667</v>
      </c>
      <c r="F4">
        <f>45+20.3/60</f>
        <v>45.338333333333331</v>
      </c>
    </row>
    <row r="5" spans="1:6" x14ac:dyDescent="0.2">
      <c r="A5" s="1" t="s">
        <v>3</v>
      </c>
      <c r="B5" t="s">
        <v>21</v>
      </c>
      <c r="C5" t="s">
        <v>44</v>
      </c>
      <c r="D5" t="s">
        <v>22</v>
      </c>
      <c r="E5">
        <f>44+46.4/60</f>
        <v>44.773333333333333</v>
      </c>
      <c r="F5">
        <f>45+4/60</f>
        <v>45.06666666666667</v>
      </c>
    </row>
    <row r="6" spans="1:6" x14ac:dyDescent="0.2">
      <c r="A6" s="1" t="s">
        <v>4</v>
      </c>
      <c r="B6" t="s">
        <v>24</v>
      </c>
      <c r="C6" t="s">
        <v>45</v>
      </c>
      <c r="D6" t="s">
        <v>23</v>
      </c>
      <c r="E6">
        <f>44+26/60</f>
        <v>44.43333333333333</v>
      </c>
      <c r="F6">
        <f>44+46.4/60</f>
        <v>44.773333333333333</v>
      </c>
    </row>
    <row r="7" spans="1:6" x14ac:dyDescent="0.2">
      <c r="A7" s="1" t="s">
        <v>5</v>
      </c>
      <c r="B7" t="s">
        <v>25</v>
      </c>
      <c r="C7" t="s">
        <v>26</v>
      </c>
      <c r="D7" t="s">
        <v>27</v>
      </c>
      <c r="E7">
        <f>44+8.3/60</f>
        <v>44.138333333333335</v>
      </c>
      <c r="F7">
        <f>44+26/60</f>
        <v>44.43333333333333</v>
      </c>
    </row>
    <row r="8" spans="1:6" x14ac:dyDescent="0.2">
      <c r="A8" s="1" t="s">
        <v>6</v>
      </c>
      <c r="B8" t="s">
        <v>28</v>
      </c>
      <c r="C8" t="s">
        <v>30</v>
      </c>
      <c r="D8" t="s">
        <v>26</v>
      </c>
      <c r="E8">
        <f>43+47/60</f>
        <v>43.783333333333331</v>
      </c>
      <c r="F8">
        <f>44+8.3/60</f>
        <v>44.138333333333335</v>
      </c>
    </row>
    <row r="9" spans="1:6" x14ac:dyDescent="0.2">
      <c r="A9" s="1" t="s">
        <v>7</v>
      </c>
      <c r="B9" t="s">
        <v>29</v>
      </c>
      <c r="C9" t="s">
        <v>32</v>
      </c>
      <c r="D9" t="s">
        <v>30</v>
      </c>
      <c r="E9">
        <f>43+25/60</f>
        <v>43.416666666666664</v>
      </c>
      <c r="F9">
        <f>43+47/60</f>
        <v>43.783333333333331</v>
      </c>
    </row>
    <row r="10" spans="1:6" x14ac:dyDescent="0.2">
      <c r="A10" s="1" t="s">
        <v>8</v>
      </c>
      <c r="B10" t="s">
        <v>31</v>
      </c>
      <c r="C10" t="s">
        <v>34</v>
      </c>
      <c r="D10" t="s">
        <v>32</v>
      </c>
      <c r="E10">
        <f>43+7/60</f>
        <v>43.116666666666667</v>
      </c>
      <c r="F10">
        <f>43+25/60</f>
        <v>43.416666666666664</v>
      </c>
    </row>
    <row r="11" spans="1:6" x14ac:dyDescent="0.2">
      <c r="A11" s="1" t="s">
        <v>9</v>
      </c>
      <c r="B11" t="s">
        <v>33</v>
      </c>
      <c r="C11" t="s">
        <v>36</v>
      </c>
      <c r="D11" t="s">
        <v>34</v>
      </c>
      <c r="E11">
        <f>42+50/60</f>
        <v>42.833333333333336</v>
      </c>
      <c r="F11">
        <f>43+7/60</f>
        <v>43.116666666666667</v>
      </c>
    </row>
    <row r="12" spans="1:6" x14ac:dyDescent="0.2">
      <c r="A12" s="1" t="s">
        <v>10</v>
      </c>
      <c r="B12" t="s">
        <v>35</v>
      </c>
      <c r="C12" t="s">
        <v>37</v>
      </c>
      <c r="D12" t="s">
        <v>36</v>
      </c>
      <c r="E12">
        <f>42+26/60</f>
        <v>42.43333333333333</v>
      </c>
      <c r="F12">
        <f>42+50/60</f>
        <v>42.833333333333336</v>
      </c>
    </row>
    <row r="13" spans="1:6" x14ac:dyDescent="0.2">
      <c r="A13" s="1" t="s">
        <v>11</v>
      </c>
      <c r="B13" t="s">
        <v>40</v>
      </c>
      <c r="C13" t="s">
        <v>39</v>
      </c>
      <c r="D13" t="s">
        <v>38</v>
      </c>
      <c r="E13">
        <f>42+0/60</f>
        <v>42</v>
      </c>
      <c r="F13">
        <f>42+26/60</f>
        <v>42.43333333333333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2021-03-04T23:59:21Z</dcterms:created>
  <dcterms:modified xsi:type="dcterms:W3CDTF">2021-03-05T01:01:34Z</dcterms:modified>
</cp:coreProperties>
</file>