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e Baker\Dropbox\SAFS\Forage Fish\"/>
    </mc:Choice>
  </mc:AlternateContent>
  <bookViews>
    <workbookView xWindow="0" yWindow="60" windowWidth="20730" windowHeight="11700" activeTab="1"/>
  </bookViews>
  <sheets>
    <sheet name="list of spp" sheetId="1" r:id="rId1"/>
    <sheet name="Data" sheetId="2" r:id="rId2"/>
    <sheet name="working" sheetId="3" r:id="rId3"/>
  </sheets>
  <definedNames>
    <definedName name="_xlnm._FilterDatabase" localSheetId="1" hidden="1">Data!$A$1:$P$745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8" i="3" l="1"/>
  <c r="C658" i="3"/>
  <c r="C655" i="3" l="1"/>
  <c r="B655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10" i="3" l="1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09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585" i="3"/>
  <c r="C576" i="3"/>
  <c r="C577" i="3"/>
  <c r="C578" i="3"/>
  <c r="C579" i="3"/>
  <c r="C580" i="3"/>
  <c r="C581" i="3"/>
  <c r="C582" i="3"/>
  <c r="C583" i="3"/>
  <c r="C575" i="3"/>
  <c r="C563" i="3"/>
  <c r="C564" i="3"/>
  <c r="C565" i="3"/>
  <c r="C566" i="3"/>
  <c r="C567" i="3"/>
  <c r="C568" i="3"/>
  <c r="C569" i="3"/>
  <c r="C570" i="3"/>
  <c r="C571" i="3"/>
  <c r="C572" i="3"/>
  <c r="C573" i="3"/>
  <c r="C562" i="3"/>
  <c r="J512" i="3" l="1"/>
  <c r="J511" i="3"/>
  <c r="J510" i="3"/>
  <c r="J509" i="3"/>
  <c r="J508" i="3"/>
  <c r="J507" i="3"/>
  <c r="J506" i="3"/>
  <c r="G520" i="3"/>
  <c r="H520" i="3" s="1"/>
  <c r="H512" i="3" s="1"/>
  <c r="I506" i="3" s="1"/>
  <c r="H516" i="3"/>
  <c r="H517" i="3"/>
  <c r="H518" i="3"/>
  <c r="H519" i="3"/>
  <c r="H515" i="3"/>
  <c r="N537" i="3"/>
  <c r="H511" i="3" s="1"/>
  <c r="I507" i="3" s="1"/>
  <c r="M537" i="3"/>
  <c r="N533" i="3"/>
  <c r="N534" i="3"/>
  <c r="N535" i="3"/>
  <c r="N536" i="3"/>
  <c r="N532" i="3"/>
  <c r="M531" i="3"/>
  <c r="N531" i="3" s="1"/>
  <c r="H510" i="3" s="1"/>
  <c r="I508" i="3" s="1"/>
  <c r="N521" i="3"/>
  <c r="N522" i="3"/>
  <c r="N523" i="3"/>
  <c r="N524" i="3"/>
  <c r="N525" i="3"/>
  <c r="N526" i="3"/>
  <c r="N527" i="3"/>
  <c r="N528" i="3"/>
  <c r="N529" i="3"/>
  <c r="N530" i="3"/>
  <c r="N520" i="3"/>
  <c r="M519" i="3"/>
  <c r="N508" i="3"/>
  <c r="N509" i="3"/>
  <c r="N510" i="3"/>
  <c r="N511" i="3"/>
  <c r="N512" i="3"/>
  <c r="N513" i="3"/>
  <c r="N514" i="3"/>
  <c r="N515" i="3"/>
  <c r="N516" i="3"/>
  <c r="N517" i="3"/>
  <c r="N518" i="3"/>
  <c r="N507" i="3"/>
  <c r="N519" i="3" s="1"/>
  <c r="H509" i="3" s="1"/>
  <c r="I509" i="3" s="1"/>
  <c r="C545" i="3"/>
  <c r="D545" i="3" s="1"/>
  <c r="H508" i="3" s="1"/>
  <c r="I510" i="3" s="1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31" i="3"/>
  <c r="D520" i="3"/>
  <c r="D521" i="3"/>
  <c r="D522" i="3"/>
  <c r="D523" i="3"/>
  <c r="D524" i="3"/>
  <c r="D525" i="3"/>
  <c r="D526" i="3"/>
  <c r="D527" i="3"/>
  <c r="D528" i="3"/>
  <c r="D529" i="3"/>
  <c r="C530" i="3"/>
  <c r="D530" i="3" s="1"/>
  <c r="H507" i="3" s="1"/>
  <c r="I511" i="3" s="1"/>
  <c r="D519" i="3"/>
  <c r="D508" i="3"/>
  <c r="D509" i="3"/>
  <c r="D510" i="3"/>
  <c r="D511" i="3"/>
  <c r="D512" i="3"/>
  <c r="D513" i="3"/>
  <c r="D514" i="3"/>
  <c r="D515" i="3"/>
  <c r="D516" i="3"/>
  <c r="D517" i="3"/>
  <c r="D507" i="3"/>
  <c r="C518" i="3"/>
  <c r="D518" i="3" s="1"/>
  <c r="H506" i="3" s="1"/>
  <c r="I512" i="3" s="1"/>
  <c r="O457" i="3" l="1"/>
  <c r="O458" i="3"/>
  <c r="O459" i="3"/>
  <c r="O460" i="3"/>
  <c r="O462" i="3"/>
  <c r="O463" i="3"/>
  <c r="O464" i="3"/>
  <c r="I457" i="3"/>
  <c r="I458" i="3"/>
  <c r="I459" i="3"/>
  <c r="I460" i="3"/>
  <c r="I462" i="3"/>
  <c r="I463" i="3"/>
  <c r="I464" i="3"/>
  <c r="O456" i="3"/>
  <c r="I456" i="3"/>
  <c r="B458" i="3"/>
  <c r="D458" i="3" s="1"/>
  <c r="B459" i="3"/>
  <c r="D459" i="3" s="1"/>
  <c r="B460" i="3"/>
  <c r="D460" i="3" s="1"/>
  <c r="B461" i="3"/>
  <c r="D461" i="3" s="1"/>
  <c r="B462" i="3"/>
  <c r="D462" i="3" s="1"/>
  <c r="B463" i="3"/>
  <c r="D463" i="3" s="1"/>
  <c r="B464" i="3"/>
  <c r="D464" i="3" s="1"/>
  <c r="B465" i="3"/>
  <c r="D465" i="3" s="1"/>
  <c r="B466" i="3"/>
  <c r="D466" i="3" s="1"/>
  <c r="B467" i="3"/>
  <c r="D467" i="3" s="1"/>
  <c r="B468" i="3"/>
  <c r="D468" i="3" s="1"/>
  <c r="B469" i="3"/>
  <c r="D469" i="3" s="1"/>
  <c r="B470" i="3"/>
  <c r="D470" i="3" s="1"/>
  <c r="B471" i="3"/>
  <c r="D471" i="3" s="1"/>
  <c r="B472" i="3"/>
  <c r="D472" i="3" s="1"/>
  <c r="B473" i="3"/>
  <c r="D473" i="3" s="1"/>
  <c r="B474" i="3"/>
  <c r="D474" i="3" s="1"/>
  <c r="B475" i="3"/>
  <c r="D475" i="3" s="1"/>
  <c r="B476" i="3"/>
  <c r="D476" i="3" s="1"/>
  <c r="B477" i="3"/>
  <c r="D477" i="3" s="1"/>
  <c r="B457" i="3"/>
  <c r="D457" i="3" s="1"/>
  <c r="D478" i="3" l="1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19" i="3"/>
  <c r="C423" i="3"/>
  <c r="B420" i="3"/>
  <c r="D420" i="3" s="1"/>
  <c r="B421" i="3"/>
  <c r="D421" i="3" s="1"/>
  <c r="B422" i="3"/>
  <c r="D422" i="3" s="1"/>
  <c r="B419" i="3"/>
  <c r="D419" i="3" s="1"/>
  <c r="D404" i="3"/>
  <c r="D405" i="3"/>
  <c r="D406" i="3"/>
  <c r="D407" i="3"/>
  <c r="D408" i="3"/>
  <c r="D409" i="3"/>
  <c r="D410" i="3"/>
  <c r="D411" i="3"/>
  <c r="D412" i="3"/>
  <c r="D403" i="3"/>
  <c r="D423" i="3" l="1"/>
  <c r="D413" i="3"/>
  <c r="D388" i="3"/>
  <c r="D389" i="3"/>
  <c r="D390" i="3"/>
  <c r="D391" i="3"/>
  <c r="D392" i="3"/>
  <c r="D393" i="3"/>
  <c r="D394" i="3"/>
  <c r="D395" i="3"/>
  <c r="D396" i="3"/>
  <c r="D387" i="3"/>
  <c r="D397" i="3" l="1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284" i="3"/>
  <c r="F228" i="3" l="1"/>
  <c r="F229" i="3"/>
  <c r="F230" i="3"/>
  <c r="F231" i="3"/>
  <c r="F232" i="3"/>
  <c r="F233" i="3"/>
  <c r="F234" i="3"/>
  <c r="F235" i="3"/>
  <c r="F236" i="3"/>
  <c r="F237" i="3"/>
  <c r="F238" i="3"/>
  <c r="F239" i="3"/>
  <c r="F227" i="3"/>
  <c r="M79" i="3" l="1"/>
  <c r="M77" i="3"/>
  <c r="M75" i="3"/>
  <c r="M73" i="3"/>
  <c r="H78" i="3"/>
  <c r="H76" i="3"/>
  <c r="H74" i="3"/>
  <c r="H72" i="3"/>
  <c r="C74" i="3"/>
  <c r="C75" i="3"/>
  <c r="C73" i="3" l="1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K36" i="3" l="1"/>
  <c r="K35" i="3"/>
  <c r="K33" i="3"/>
  <c r="K32" i="3"/>
  <c r="K30" i="3"/>
  <c r="K29" i="3"/>
  <c r="K27" i="3"/>
  <c r="K26" i="3"/>
  <c r="K24" i="3"/>
  <c r="K23" i="3"/>
  <c r="K21" i="3"/>
  <c r="K20" i="3"/>
  <c r="K18" i="3"/>
  <c r="K17" i="3"/>
  <c r="K15" i="3"/>
  <c r="K14" i="3"/>
  <c r="K12" i="3"/>
  <c r="K11" i="3"/>
  <c r="K9" i="3"/>
  <c r="K8" i="3"/>
  <c r="K6" i="3"/>
  <c r="K5" i="3"/>
  <c r="C36" i="3" l="1"/>
  <c r="C35" i="3"/>
  <c r="C33" i="3"/>
  <c r="C32" i="3"/>
  <c r="C30" i="3"/>
  <c r="C29" i="3"/>
  <c r="C27" i="3"/>
  <c r="C26" i="3"/>
  <c r="C24" i="3"/>
  <c r="C23" i="3"/>
  <c r="C21" i="3"/>
  <c r="C20" i="3"/>
  <c r="C18" i="3"/>
  <c r="C17" i="3"/>
  <c r="C15" i="3"/>
  <c r="C14" i="3"/>
  <c r="C12" i="3"/>
  <c r="C11" i="3"/>
  <c r="C9" i="3"/>
  <c r="C8" i="3"/>
  <c r="C6" i="3"/>
  <c r="C5" i="3"/>
</calcChain>
</file>

<file path=xl/sharedStrings.xml><?xml version="1.0" encoding="utf-8"?>
<sst xmlns="http://schemas.openxmlformats.org/spreadsheetml/2006/main" count="5741" uniqueCount="401">
  <si>
    <t>Year</t>
  </si>
  <si>
    <t>Abundance</t>
  </si>
  <si>
    <t>Unit</t>
  </si>
  <si>
    <t>FF Common</t>
  </si>
  <si>
    <t>FF Scientific</t>
  </si>
  <si>
    <t>Predator Common</t>
  </si>
  <si>
    <t>Predator Scientific</t>
  </si>
  <si>
    <t>Source</t>
  </si>
  <si>
    <t>Study Location</t>
  </si>
  <si>
    <t>Country</t>
  </si>
  <si>
    <t>size of FF eaten</t>
  </si>
  <si>
    <t>age of FF eaten</t>
  </si>
  <si>
    <t>pelicans</t>
  </si>
  <si>
    <t>Peru</t>
  </si>
  <si>
    <t>anchoveta</t>
  </si>
  <si>
    <t>cape gannet</t>
  </si>
  <si>
    <t>South Africa</t>
  </si>
  <si>
    <t>atlantic puffin</t>
  </si>
  <si>
    <t>black leg kittiwake</t>
  </si>
  <si>
    <t>Norway</t>
  </si>
  <si>
    <t>common murre</t>
  </si>
  <si>
    <t>N fulmar</t>
  </si>
  <si>
    <t>arctic tern</t>
  </si>
  <si>
    <t>shag</t>
  </si>
  <si>
    <t>great skua</t>
  </si>
  <si>
    <t>parasitic jaeger</t>
  </si>
  <si>
    <t>North Sea</t>
  </si>
  <si>
    <t>african penguin</t>
  </si>
  <si>
    <t>% in diet</t>
  </si>
  <si>
    <t>Season</t>
  </si>
  <si>
    <t>Malgas Island</t>
  </si>
  <si>
    <t>Overall %</t>
  </si>
  <si>
    <t>Each %</t>
  </si>
  <si>
    <t>Sard</t>
  </si>
  <si>
    <t>Anch</t>
  </si>
  <si>
    <t>summer 07/08 at bird island = period of low sardine abundance in general, and low anchovy near Bird</t>
  </si>
  <si>
    <t>Notes</t>
  </si>
  <si>
    <t>Bird Island</t>
  </si>
  <si>
    <t>Digitized Figure 4 Mosley et al 2012; historical average contribution by mass; summer=sept-apr, winter=june to aug</t>
  </si>
  <si>
    <t>by mass</t>
  </si>
  <si>
    <t>Spheniscus demersus</t>
  </si>
  <si>
    <t>Crawford et al 1999 Figure 1</t>
  </si>
  <si>
    <t>Max Nest Count</t>
  </si>
  <si>
    <t>Adults Moulting</t>
  </si>
  <si>
    <t>% FF in diet</t>
  </si>
  <si>
    <t>% Units</t>
  </si>
  <si>
    <t>anchovy/sardine</t>
  </si>
  <si>
    <t>cape cormorant</t>
  </si>
  <si>
    <t>swift tern</t>
  </si>
  <si>
    <t>A</t>
  </si>
  <si>
    <t>S</t>
  </si>
  <si>
    <t>Crawford et al 1999: anchovy = most important prey of african penguins at Robben Island</t>
  </si>
  <si>
    <t>Engraulis capensis/</t>
  </si>
  <si>
    <t>breeding pairs</t>
  </si>
  <si>
    <t>Adams et al 1992 Figure 4</t>
  </si>
  <si>
    <t>a)</t>
  </si>
  <si>
    <t>b)</t>
  </si>
  <si>
    <t>c)</t>
  </si>
  <si>
    <t>s</t>
  </si>
  <si>
    <t>Crawford 2007 Figure 4</t>
  </si>
  <si>
    <t>Penguins, Namibia</t>
  </si>
  <si>
    <t>Penguins, W Cape</t>
  </si>
  <si>
    <t>Penguins, E Cape</t>
  </si>
  <si>
    <t>Penguins, Benguela</t>
  </si>
  <si>
    <t>Gannets, Namibia</t>
  </si>
  <si>
    <t>Gannets, E Cape</t>
  </si>
  <si>
    <t>Gannets, W Cape</t>
  </si>
  <si>
    <t>Gannets, Benguela</t>
  </si>
  <si>
    <t>Cormorant, Namibia</t>
  </si>
  <si>
    <t>Cormorant, W Cape</t>
  </si>
  <si>
    <t>Cormorant, Benguela</t>
  </si>
  <si>
    <t>Crawford et al 2008 Figure 2</t>
  </si>
  <si>
    <t>swift tern, W Cape</t>
  </si>
  <si>
    <t>% sardine</t>
  </si>
  <si>
    <t>cape gannet, W cape</t>
  </si>
  <si>
    <t>Crawford et al 2008 Figure 3</t>
  </si>
  <si>
    <t>cape gannet, E cape</t>
  </si>
  <si>
    <t>JNCC Data</t>
  </si>
  <si>
    <t>Foula</t>
  </si>
  <si>
    <t>arctic skua</t>
  </si>
  <si>
    <t>occupied territory</t>
  </si>
  <si>
    <t>occupied nests</t>
  </si>
  <si>
    <t>Anker-Nilssen and Aarvak 2006</t>
  </si>
  <si>
    <t>Hernyken</t>
  </si>
  <si>
    <t>apparently occupied burrows</t>
  </si>
  <si>
    <t>Vedoy</t>
  </si>
  <si>
    <t>sandeel</t>
  </si>
  <si>
    <t>Jun-Jul</t>
  </si>
  <si>
    <t>JNCC Data; diet=Furness 1990 Table 3</t>
  </si>
  <si>
    <t>Ammodytes marinus</t>
  </si>
  <si>
    <t>Sterna paradisaea</t>
  </si>
  <si>
    <t>Rissa tridactyla</t>
  </si>
  <si>
    <t>Stercorarius parasiticus</t>
  </si>
  <si>
    <t>Uria aalge</t>
  </si>
  <si>
    <t>common guillemot</t>
  </si>
  <si>
    <t>Isle of May</t>
  </si>
  <si>
    <t>1981-2003</t>
  </si>
  <si>
    <t>by mass (mean)</t>
  </si>
  <si>
    <t>by number (mean)</t>
  </si>
  <si>
    <t>by mass (95 CI)</t>
  </si>
  <si>
    <t>by number (95 CI)</t>
  </si>
  <si>
    <t>40-65</t>
  </si>
  <si>
    <t>47-71</t>
  </si>
  <si>
    <t>36-165</t>
  </si>
  <si>
    <t xml:space="preserve">30-80 </t>
  </si>
  <si>
    <t>30-80</t>
  </si>
  <si>
    <t>size of FF eaten (mm)</t>
  </si>
  <si>
    <t>Wanless et al 2005 Table 1, size=Table 2</t>
  </si>
  <si>
    <t>age is the % of total sandeels that were 1+ group sandeel</t>
  </si>
  <si>
    <t>Phalacrocorax aristotelis</t>
  </si>
  <si>
    <t>European shag</t>
  </si>
  <si>
    <t>unknown</t>
  </si>
  <si>
    <t>% Rindorf et al 2000 Figure 6, # Figure 5</t>
  </si>
  <si>
    <t>population size</t>
  </si>
  <si>
    <t>Cook et al 2014 Figure 5</t>
  </si>
  <si>
    <t>Razorbill, North Sea</t>
  </si>
  <si>
    <t>Index of Abundance</t>
  </si>
  <si>
    <t>index</t>
  </si>
  <si>
    <t>JNCC sites in UK and Ireland</t>
  </si>
  <si>
    <t>razorbill</t>
  </si>
  <si>
    <t>Alca torda</t>
  </si>
  <si>
    <t>Ammodytidae</t>
  </si>
  <si>
    <t>June-July</t>
  </si>
  <si>
    <t>Farne Islands</t>
  </si>
  <si>
    <t>North Shields and Marsden</t>
  </si>
  <si>
    <t>Feb-Apr</t>
  </si>
  <si>
    <t>adults, by weight</t>
  </si>
  <si>
    <t>chicks, by weight</t>
  </si>
  <si>
    <t>diet=Pearson 1968  in Coulston and Thomas 1985 Table 4</t>
  </si>
  <si>
    <t>nests with eggs</t>
  </si>
  <si>
    <t>diet=Coulston and Thomas 1985 Table 4, # Figure 3</t>
  </si>
  <si>
    <t>Sumburgh</t>
  </si>
  <si>
    <t>Troswick</t>
  </si>
  <si>
    <t>Burravoe</t>
  </si>
  <si>
    <t>Dunnet and Heubeck 1995 Table 4</t>
  </si>
  <si>
    <t>max number of nests</t>
  </si>
  <si>
    <t>Dunnet and Heubeck 1995</t>
  </si>
  <si>
    <t>max number of kittiwake apparently occupied nests</t>
  </si>
  <si>
    <t>Eshaness</t>
  </si>
  <si>
    <t>max number of AON</t>
  </si>
  <si>
    <t>abundance is sum of Sumburgh, Troswick, Eshaness and Burravoe (AON-apparently occupied nest)</t>
  </si>
  <si>
    <t>abundance is sum of Sumburgh, Troswick, Eshaness (AON-apparently occupied nest)</t>
  </si>
  <si>
    <t>Dunnet and Heubeck 1995 Table 7</t>
  </si>
  <si>
    <t>Shetland</t>
  </si>
  <si>
    <t>Dunnet and Heubeck 1995 Figure 8</t>
  </si>
  <si>
    <t>abundance is mean colony index over all colonies where 1978=100</t>
  </si>
  <si>
    <t>completed nests</t>
  </si>
  <si>
    <t>Frederiksen et al 2004 Figure 1</t>
  </si>
  <si>
    <t>kittiwakes, isle of may</t>
  </si>
  <si>
    <t>year</t>
  </si>
  <si>
    <t>abundance</t>
  </si>
  <si>
    <t xml:space="preserve"> </t>
  </si>
  <si>
    <t>Rindorf et al 2000 Figure 5</t>
  </si>
  <si>
    <t>#-Frederiksen et al 2004 Figure 1, diet=Rindorf et al 2000 Figure 6</t>
  </si>
  <si>
    <t>#-Frederiksen et al 2004 Figure 1, diet= Galbraith 1983 in Coulston and Thomas 1995 Table 4</t>
  </si>
  <si>
    <t>Furness and Tasker 2000</t>
  </si>
  <si>
    <t>Peterhead</t>
  </si>
  <si>
    <t>S and SE</t>
  </si>
  <si>
    <t>NE</t>
  </si>
  <si>
    <t>distribution of forage fish in the N Sea</t>
  </si>
  <si>
    <t>Fratercula arctica</t>
  </si>
  <si>
    <t>Furness and Tasker 2000 Table 2</t>
  </si>
  <si>
    <t>median across yr, study and colony (Tasker and Furness 1996, Furness and Tasker 1999, Wanless et al 1998)</t>
  </si>
  <si>
    <t>Hermaness, Shetland</t>
  </si>
  <si>
    <t>by weight</t>
  </si>
  <si>
    <t>by number</t>
  </si>
  <si>
    <t>Heubeck ed 1989 Martin p32-33, Table 2</t>
  </si>
  <si>
    <t>also have % of sandeels &gt;100mm available</t>
  </si>
  <si>
    <t>Anker-Nilssen and Aarvak 2006 Tabell 3.1</t>
  </si>
  <si>
    <t>SS herring</t>
  </si>
  <si>
    <t>blue whiting</t>
  </si>
  <si>
    <t>1979-2003</t>
  </si>
  <si>
    <t>Anker-Nilssen and Aarvak 2006 Tabell 3.2</t>
  </si>
  <si>
    <t>whiting</t>
  </si>
  <si>
    <t>1988-2003</t>
  </si>
  <si>
    <t>% chicks, by weight, size=mean, and not specificed adult or chicks</t>
  </si>
  <si>
    <t>mean, and not specificed adult or chicks</t>
  </si>
  <si>
    <t>% Anker-Nilssen and Aarvak 2006 Tabell 3.2, size=Tabell 3.4</t>
  </si>
  <si>
    <t>Anker-Nilssen and Aarvak 2006 Tabell 3.4</t>
  </si>
  <si>
    <t>Rost</t>
  </si>
  <si>
    <t>herring</t>
  </si>
  <si>
    <t>Anker-Nilssen 2010 Figure 3</t>
  </si>
  <si>
    <t>adults, by mass</t>
  </si>
  <si>
    <t>chicks, frequency of occurrence</t>
  </si>
  <si>
    <t>capelin</t>
  </si>
  <si>
    <t>minke whale</t>
  </si>
  <si>
    <t>Blanchard et al 2002 Table 8</t>
  </si>
  <si>
    <t>Barents Sea</t>
  </si>
  <si>
    <t>2+</t>
  </si>
  <si>
    <t>1990-year of high capelin abundance</t>
  </si>
  <si>
    <t>1995-year of low capelin abundance</t>
  </si>
  <si>
    <t>harp seal</t>
  </si>
  <si>
    <t>cod</t>
  </si>
  <si>
    <t>1-3</t>
  </si>
  <si>
    <t>4+</t>
  </si>
  <si>
    <t>hake</t>
  </si>
  <si>
    <t>norway pout</t>
  </si>
  <si>
    <t>saithe</t>
  </si>
  <si>
    <t>horse mackerel</t>
  </si>
  <si>
    <t>megrim</t>
  </si>
  <si>
    <t>crabs</t>
  </si>
  <si>
    <t>sprat</t>
  </si>
  <si>
    <t>diet of adult saithe</t>
  </si>
  <si>
    <t>diet of juvenile saithe</t>
  </si>
  <si>
    <t>Mackinson and Daskalov 2007 Table 3.4</t>
  </si>
  <si>
    <t>Table 3 from Muck and Pauly 1987</t>
  </si>
  <si>
    <t>millions of adult cormorants in Peru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</si>
  <si>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</si>
  <si>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</si>
  <si>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</si>
  <si>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</si>
  <si>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</si>
  <si>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</si>
  <si>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</si>
  <si>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</si>
  <si>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</si>
  <si>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</si>
  <si>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</si>
  <si>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</si>
  <si>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Year Avg</t>
  </si>
  <si>
    <t>cormorant (guanay)</t>
  </si>
  <si>
    <t>Phalacrocorax bougainvillii</t>
  </si>
  <si>
    <t>Muck and Pauly 1987 Table 3</t>
  </si>
  <si>
    <r>
      <t>6-14</t>
    </r>
    <r>
      <rPr>
        <sz val="11"/>
        <color theme="1"/>
        <rFont val="Calibri"/>
        <family val="2"/>
      </rPr>
      <t>˚</t>
    </r>
    <r>
      <rPr>
        <sz val="11"/>
        <color theme="1"/>
        <rFont val="Calibri"/>
        <family val="2"/>
        <scheme val="minor"/>
      </rPr>
      <t xml:space="preserve"> S</t>
    </r>
  </si>
  <si>
    <t>monthly values averaged</t>
  </si>
  <si>
    <t>population of adults</t>
  </si>
  <si>
    <t>6-14˚ S</t>
  </si>
  <si>
    <t>boobies</t>
  </si>
  <si>
    <t>Sula variegate</t>
  </si>
  <si>
    <t>Muck and Pauly 1987 Table 4</t>
  </si>
  <si>
    <t>Table 4 from Muck and Pauly 1987</t>
  </si>
  <si>
    <t>millions of adult boobies in Peru</t>
  </si>
  <si>
    <t>Muck and Pauly 1987 Table 5</t>
  </si>
  <si>
    <t>peruvian pelican</t>
  </si>
  <si>
    <t>Pelecanus thagus</t>
  </si>
  <si>
    <t>Table 5 from Muck and Pauly 1987</t>
  </si>
  <si>
    <t>millions of adult  pelicans in Peru</t>
  </si>
  <si>
    <t>Engraulis ringens</t>
  </si>
  <si>
    <t>TL (cm)</t>
  </si>
  <si>
    <t>Muck and Pauly 1987, Figure 1</t>
  </si>
  <si>
    <t>%</t>
  </si>
  <si>
    <t>TL (mm)</t>
  </si>
  <si>
    <t>% size comp of anchoveta in cormorant diet, unit=bolus, 1954-1958</t>
  </si>
  <si>
    <t>#-Muck and Pauly 1987 Table 3; size=Muck and Pauly 1987 Figure 1</t>
  </si>
  <si>
    <t>weighted mean by % contribution</t>
  </si>
  <si>
    <t>bolus</t>
  </si>
  <si>
    <t>monthly values averaged, size=weighted mean</t>
  </si>
  <si>
    <t>Muck and Pauly 1987, Figure 2</t>
  </si>
  <si>
    <t>% size comp of anchoveta in boobies diet, unit=bolus, 1965-1978</t>
  </si>
  <si>
    <t>#-Muck and Pauly 1987 Table 4, size=Figure 2</t>
  </si>
  <si>
    <t>Muck and Pauly 1987 Figure 7</t>
  </si>
  <si>
    <t>min = 80, max=180 (Vildoso 1962 and Mayo 1976)</t>
  </si>
  <si>
    <t>% size comp of anchoveta in large bonito, from Mayo 1976, season=Jan-Aug</t>
  </si>
  <si>
    <t>Length (cm)</t>
  </si>
  <si>
    <t>mm</t>
  </si>
  <si>
    <t>bonito</t>
  </si>
  <si>
    <t>Jan-Aug</t>
  </si>
  <si>
    <t>% is for each size value, mean did not reflect bimodial distribution</t>
  </si>
  <si>
    <t>Muck and Pauly 1987 Table 1 - 251</t>
  </si>
  <si>
    <t>Biomass</t>
  </si>
  <si>
    <t>Biomass (t)</t>
  </si>
  <si>
    <t>biomass of large bonitos 4-14S</t>
  </si>
  <si>
    <t>t</t>
  </si>
  <si>
    <t>size=Muck and Pauly Figure 7; biomass=Table 1, p251</t>
  </si>
  <si>
    <t>Muck and Pauly 1987 Table 1 p 251</t>
  </si>
  <si>
    <t>4-14˚ S</t>
  </si>
  <si>
    <t>% in diet, Table 7, pdf p270</t>
  </si>
  <si>
    <t>study</t>
  </si>
  <si>
    <t>del Solar 1942</t>
  </si>
  <si>
    <t>Ancieta 1945, 1964</t>
  </si>
  <si>
    <t>data from 1944-1945</t>
  </si>
  <si>
    <t>Vildoso 1955, 1962</t>
  </si>
  <si>
    <t>77-85</t>
  </si>
  <si>
    <t>Canal 1974</t>
  </si>
  <si>
    <t>Sarda chiliensis chiliensis</t>
  </si>
  <si>
    <t>#-Muck and Pauly 1987 Table 1 p 251; % from Vildoso 1955 in Muck and Pauly pdf p270</t>
  </si>
  <si>
    <t>#-Muck and Pauly 1987 Table 1 p 251; % from Canal 1974  in Muck and Pauly pdf p270</t>
  </si>
  <si>
    <t>mackerel</t>
  </si>
  <si>
    <t>Scomber japonicus</t>
  </si>
  <si>
    <t>% of stomach content weight</t>
  </si>
  <si>
    <t>%-Muck and Pauly Table 1 pdf p287</t>
  </si>
  <si>
    <t>"Normal"</t>
  </si>
  <si>
    <t>"El Nino"</t>
  </si>
  <si>
    <t>%-Muck and Pauly Figure 1 pdf p288</t>
  </si>
  <si>
    <t>Pisco - 14S</t>
  </si>
  <si>
    <t>% of total weight composition</t>
  </si>
  <si>
    <t>TL (cm) anchoveta</t>
  </si>
  <si>
    <t>weighted mean by %</t>
  </si>
  <si>
    <t xml:space="preserve">size anchoveta in 28-64cm mackerel in Chimbote </t>
  </si>
  <si>
    <t>TL mm</t>
  </si>
  <si>
    <t>%-Muck and Pauly Table 1 pdf p287, size=Figure 2, pdf p288</t>
  </si>
  <si>
    <t>Chimbote</t>
  </si>
  <si>
    <t>size is weighted mean by %, for mackerel 28-64cm long</t>
  </si>
  <si>
    <t>in 1976</t>
  </si>
  <si>
    <t>Figure 2, pdf p 288 Muck and Pauly 1987</t>
  </si>
  <si>
    <t>%-Muck and Pauly Table 3 pdf p 290</t>
  </si>
  <si>
    <t>Paita - 5S</t>
  </si>
  <si>
    <t>Chimbote - 9S</t>
  </si>
  <si>
    <t>Callao - 12S</t>
  </si>
  <si>
    <t>Callao - 9S</t>
  </si>
  <si>
    <t>Ilo - 17S</t>
  </si>
  <si>
    <t>Trachurus murphyi</t>
  </si>
  <si>
    <t>Table 6 pdf p 292</t>
  </si>
  <si>
    <t>echo-acoustic estimates of biomass mackerel</t>
  </si>
  <si>
    <t>echo-acoustic estimates of biomass horse mackerel</t>
  </si>
  <si>
    <t>*10^6t</t>
  </si>
  <si>
    <t>#-Muck and Pauly 1987 pdf p 292</t>
  </si>
  <si>
    <t>#-Muck and Pauly pdf p 292</t>
  </si>
  <si>
    <t>%-Muck and Pauly Table 1 pdf p287; #-Muck and Pauly pdf p 292</t>
  </si>
  <si>
    <t>%-Angelescu 1979 Table 2</t>
  </si>
  <si>
    <t>in adults</t>
  </si>
  <si>
    <t>Abril</t>
  </si>
  <si>
    <t>Angelescu 1979 Grafico 6</t>
  </si>
  <si>
    <t>size of anchoveta eaten by caballo, horse mackerel</t>
  </si>
  <si>
    <t>TOTAL</t>
  </si>
  <si>
    <t>Marzo</t>
  </si>
  <si>
    <t>1959-1962</t>
  </si>
  <si>
    <t>size=Angelescu 1979 Grafico 6</t>
  </si>
  <si>
    <t>weighted mean by %  but %s did not always add to 100</t>
  </si>
  <si>
    <t>weighted mean by %  but %s did not always add to 101</t>
  </si>
  <si>
    <t>weighted mean by %  but %s did not always add to 102</t>
  </si>
  <si>
    <t>weighted mean by %  but %s did not always add to 103</t>
  </si>
  <si>
    <t>weighted mean by %  but %s did not always add to 104</t>
  </si>
  <si>
    <t>weighted mean by %  but %s did not always add to 105</t>
  </si>
  <si>
    <t>weighted mean by %  but %s did not always add to 106</t>
  </si>
  <si>
    <t xml:space="preserve">monthly values averaged; </t>
  </si>
  <si>
    <t>#-Muck and Pauly 1987 Table 3; %-from Jordan 1967, Avila 1954 in Muck and Pauly 1987 Table 1</t>
  </si>
  <si>
    <t>#-Muck and Pauly 1987 Table 4, size=Figure 2, %-from Jordan 1967 in Muck and Pauly 1987 Table 1</t>
  </si>
  <si>
    <t>#-Muck and Pauly 1987 Table 5; %-from Jordan 1967 in Muck and Pauly 1987 Table 1</t>
  </si>
  <si>
    <t>%-Muck and Pauly Table 3 pdf p 290; #-Muck and Pauly 1987 pdf p 292</t>
  </si>
  <si>
    <t>Jan, Feb</t>
  </si>
  <si>
    <t>Punta San Juan</t>
  </si>
  <si>
    <t>size and % for chicks; SD=0.3 on size</t>
  </si>
  <si>
    <t>% and size from Zavalaga and Paredes 1999 Table 1</t>
  </si>
  <si>
    <t># breeders</t>
  </si>
  <si>
    <t xml:space="preserve">Table A.5.1 in Boyd 2012 </t>
  </si>
  <si>
    <t>Grupo Pescadores</t>
  </si>
  <si>
    <t>pdf p8 Wanless et al 1993 diving behaviour</t>
  </si>
  <si>
    <t>pdf p10 Wanless et al 1993 diving behaviour</t>
  </si>
  <si>
    <t>Scotland</t>
  </si>
  <si>
    <t>breeding</t>
  </si>
  <si>
    <t>diet of chicks; SD=5.6 (size)</t>
  </si>
  <si>
    <t>diet of chicks; SD=8.3 (size)</t>
  </si>
  <si>
    <t>diet of chicks; SD=5.7 (size)</t>
  </si>
  <si>
    <t>size is for mackerel yearlings (up to 30cm)</t>
  </si>
  <si>
    <t>max size</t>
  </si>
  <si>
    <t>Konchina 1982 pdf p8</t>
  </si>
  <si>
    <t>July-Nov</t>
  </si>
  <si>
    <t>4-10S</t>
  </si>
  <si>
    <t>individuals</t>
  </si>
  <si>
    <t>Jahncke 1998 Figuera 1</t>
  </si>
  <si>
    <t>% by weight</t>
  </si>
  <si>
    <t>Biomass *10^6</t>
  </si>
  <si>
    <t>tons</t>
  </si>
  <si>
    <t>%-Pauly et al 1989 Figure 5 p394; #-p388 Table 1</t>
  </si>
  <si>
    <t>#-Pauly et al 1989 p388 Table 1</t>
  </si>
  <si>
    <t>diet for adults &gt;30cm; #nearshore (&lt;75km) from population model</t>
  </si>
  <si>
    <t xml:space="preserve"> #nearshore (&lt;75km) from population model</t>
  </si>
  <si>
    <t>#nearshore (&lt;75km) from population model</t>
  </si>
  <si>
    <t>Wanless et al 1991 Figure 1</t>
  </si>
  <si>
    <t>weighted average, range 30-190</t>
  </si>
  <si>
    <t>pout</t>
  </si>
  <si>
    <t>23.7; 32.2</t>
  </si>
  <si>
    <t>juvenile; adult - from diet matrix in ecosim model</t>
  </si>
  <si>
    <t>Jan-Mar</t>
  </si>
  <si>
    <t>Apr-Jun</t>
  </si>
  <si>
    <t>July-Sept</t>
  </si>
  <si>
    <t>Oct-Dec</t>
  </si>
  <si>
    <t>Daan 1989 Table 8C4</t>
  </si>
  <si>
    <t>values are averaged over all age classes (1-6+)</t>
  </si>
  <si>
    <t>Daan 1989 Table 8D</t>
  </si>
  <si>
    <t>values are averaged over all age classes (1-8+)</t>
  </si>
  <si>
    <t>Trisopterus esmarkii</t>
  </si>
  <si>
    <t>Jan-June</t>
  </si>
  <si>
    <t>July-Dec</t>
  </si>
  <si>
    <t>Daan 1989 Table 8E</t>
  </si>
  <si>
    <t>values are averaged over all size classes (250-1000)</t>
  </si>
  <si>
    <t>Microsmesistius poutassou</t>
  </si>
  <si>
    <t>Sprattus sprattus</t>
  </si>
  <si>
    <t>1983-1985</t>
  </si>
  <si>
    <t>Du Buit 1996 Figure 4</t>
  </si>
  <si>
    <t>Celtic Sea</t>
  </si>
  <si>
    <t>English Channel</t>
  </si>
  <si>
    <t>mean 128, range=90-160</t>
  </si>
  <si>
    <t>whiting (J)</t>
  </si>
  <si>
    <t>bass</t>
  </si>
  <si>
    <t>John Dory</t>
  </si>
  <si>
    <t>diet matrix</t>
  </si>
  <si>
    <t>Standord and Pitcher 2004 Table 2.14</t>
  </si>
  <si>
    <t>Norwegian Sea</t>
  </si>
  <si>
    <t>relative contribution by weight</t>
  </si>
  <si>
    <t>Olsen and Holst 2001</t>
  </si>
  <si>
    <t>1999-2000</t>
  </si>
  <si>
    <t>gurnard</t>
  </si>
  <si>
    <t>gurnard eat sandeel</t>
  </si>
  <si>
    <t>average over all size classes of predator</t>
  </si>
  <si>
    <t>de Gee and Kikkert 1993 Table 10</t>
  </si>
  <si>
    <t>Goya 2000 Tabla 1</t>
  </si>
  <si>
    <t>unsure of units, need to translate</t>
  </si>
  <si>
    <t>booby</t>
  </si>
  <si>
    <t>Goya 2000 Tabla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</si>
</sst>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22222"/>
      <name val="Arial"/>
      <family val="2"/>
    </font>
    <font>
      <sz val="11"/>
      <color theme="1"/>
      <name val="Calibri"/>
      <family val="2"/>
    </font>
    <font>
      <sz val="12"/>
      <color rgb="FF2E2E2E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Font="1"/>
    <xf numFmtId="0" fontId="1" fillId="0" borderId="1" xfId="0" applyFont="1" applyFill="1" applyBorder="1" applyAlignment="1" applyProtection="1">
      <alignment horizontal="right" vertical="center" wrapText="1"/>
    </xf>
    <xf numFmtId="2" fontId="0" fillId="0" borderId="0" xfId="0" applyNumberFormat="1" applyAlignment="1">
      <alignment horizontal="right"/>
    </xf>
    <xf numFmtId="2" fontId="0" fillId="0" borderId="0" xfId="0" applyNumberFormat="1" applyFill="1"/>
    <xf numFmtId="0" fontId="0" fillId="0" borderId="0" xfId="0" applyFill="1"/>
    <xf numFmtId="0" fontId="0" fillId="2" borderId="0" xfId="0" applyFill="1"/>
    <xf numFmtId="1" fontId="0" fillId="2" borderId="0" xfId="0" applyNumberFormat="1" applyFill="1"/>
    <xf numFmtId="0" fontId="2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4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198</xdr:row>
      <xdr:rowOff>85725</xdr:rowOff>
    </xdr:from>
    <xdr:to>
      <xdr:col>12</xdr:col>
      <xdr:colOff>133350</xdr:colOff>
      <xdr:row>218</xdr:row>
      <xdr:rowOff>38100</xdr:rowOff>
    </xdr:to>
    <xdr:sp macro="" textlink="">
      <xdr:nvSpPr>
        <xdr:cNvPr id="2" name="TextBox 1"/>
        <xdr:cNvSpPr txBox="1"/>
      </xdr:nvSpPr>
      <xdr:spPr>
        <a:xfrm>
          <a:off x="2800350" y="37804725"/>
          <a:ext cx="4648200" cy="3762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to calculate the abundance index: 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the number of birds counted at each colony (site) in each year was modelled in relation to year and site factors using a GLM with a Poisson error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structure and logarithmic link function (Fewster et al., 2000). The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(back-transformed) coefficient for year was taken to represent the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annual abundance index for each species, relative to its abundance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in 1986. Site was fitted as a fixed-effect factor, rather than a random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effect so that the individual coefficients fully reflect the actual data,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rather than being constrained to follow a normal distribution.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So that no individual site had undue influence over the value of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the coefficients, a jack-knife approach was used, dropping each site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the model in turn. Models were run for each species in each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region in turn. The final indicator value presented for each species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in each year is the mean index value calculated over all runs of the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jack-knife.</a:t>
          </a:r>
          <a:endParaRPr lang="en-US" sz="1100"/>
        </a:p>
      </xdr:txBody>
    </xdr:sp>
    <xdr:clientData/>
  </xdr:twoCellAnchor>
  <xdr:twoCellAnchor>
    <xdr:from>
      <xdr:col>5</xdr:col>
      <xdr:colOff>28575</xdr:colOff>
      <xdr:row>244</xdr:row>
      <xdr:rowOff>142875</xdr:rowOff>
    </xdr:from>
    <xdr:to>
      <xdr:col>11</xdr:col>
      <xdr:colOff>38100</xdr:colOff>
      <xdr:row>263</xdr:row>
      <xdr:rowOff>85725</xdr:rowOff>
    </xdr:to>
    <xdr:sp macro="" textlink="">
      <xdr:nvSpPr>
        <xdr:cNvPr id="3" name="TextBox 2"/>
        <xdr:cNvSpPr txBox="1"/>
      </xdr:nvSpPr>
      <xdr:spPr>
        <a:xfrm>
          <a:off x="3076575" y="46624875"/>
          <a:ext cx="3667125" cy="3562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Shetland to the Moray Firth is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an area with no young herring </a:t>
          </a:r>
          <a:r>
            <a:rPr lang="en-US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Clupea harengus 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few sprats </a:t>
          </a:r>
          <a:r>
            <a:rPr lang="en-US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Sprattus sprattus 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(see maps in Daan et al.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1990), so that sandeel is the only abundant food fish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available to seabirds; sprats and young herring are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very rare or absent from seabird diets in this area (Furness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1990, Furness &amp; Tasker 1997). Peterhead to Farne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Islands is an area with sandeels and some sprats but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very few young herring (Daan et al. 1990), and seabird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diets reflect this mix of food-fish (Wanless et al. 1998).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The southern and south-eastern North Sea is an area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with abundant juvenile herring and sprats (Daan et al.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1990), and sandeels are less important in seabird diets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there (Frank 1992, Becker 1996). The Norwegian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(north-eastern) sector of the North Sea (to 62°N) is an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area with important stocks of young herring as well as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sandeels, and seabird diets there often consist of a mix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of herring and sandeels (Dunnet et al. 1990, Anker-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Nilssen et al. 1997).</a:t>
          </a:r>
          <a:endParaRPr lang="en-US" sz="1100"/>
        </a:p>
      </xdr:txBody>
    </xdr:sp>
    <xdr:clientData/>
  </xdr:twoCellAnchor>
  <xdr:twoCellAnchor>
    <xdr:from>
      <xdr:col>0</xdr:col>
      <xdr:colOff>419100</xdr:colOff>
      <xdr:row>480</xdr:row>
      <xdr:rowOff>66675</xdr:rowOff>
    </xdr:from>
    <xdr:to>
      <xdr:col>7</xdr:col>
      <xdr:colOff>238125</xdr:colOff>
      <xdr:row>487</xdr:row>
      <xdr:rowOff>123825</xdr:rowOff>
    </xdr:to>
    <xdr:sp macro="" textlink="">
      <xdr:nvSpPr>
        <xdr:cNvPr id="4" name="TextBox 3"/>
        <xdr:cNvSpPr txBox="1"/>
      </xdr:nvSpPr>
      <xdr:spPr>
        <a:xfrm>
          <a:off x="419100" y="91506675"/>
          <a:ext cx="4610100" cy="140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Phases with mainly negative temperature anomalies parallel anchovy regimes (1950–1970; 1985 to the present) and the rather warm period from 1970 to 1985 was characterized by sardine dominance.  from </a:t>
          </a:r>
        </a:p>
        <a:p>
          <a:r>
            <a:rPr lang="en-US" sz="1100"/>
            <a:t>http://www.sciencedirect.com/science/article/pii/S007966110400028X</a:t>
          </a:r>
        </a:p>
        <a:p>
          <a:endParaRPr lang="en-US" sz="1100"/>
        </a:p>
        <a:p>
          <a:r>
            <a:rPr lang="en-US" sz="1100"/>
            <a:t>also: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Horse mackerel and mackerel, the main predators of anchovy,</a:t>
          </a:r>
        </a:p>
        <a:p>
          <a:endParaRPr lang="en-US" sz="1100"/>
        </a:p>
      </xdr:txBody>
    </xdr:sp>
    <xdr:clientData/>
  </xdr:twoCellAnchor>
  <xdr:twoCellAnchor>
    <xdr:from>
      <xdr:col>0</xdr:col>
      <xdr:colOff>304800</xdr:colOff>
      <xdr:row>489</xdr:row>
      <xdr:rowOff>38100</xdr:rowOff>
    </xdr:from>
    <xdr:to>
      <xdr:col>8</xdr:col>
      <xdr:colOff>85725</xdr:colOff>
      <xdr:row>500</xdr:row>
      <xdr:rowOff>57150</xdr:rowOff>
    </xdr:to>
    <xdr:sp macro="" textlink="">
      <xdr:nvSpPr>
        <xdr:cNvPr id="5" name="TextBox 4"/>
        <xdr:cNvSpPr txBox="1"/>
      </xdr:nvSpPr>
      <xdr:spPr>
        <a:xfrm>
          <a:off x="304800" y="93202125"/>
          <a:ext cx="5181600" cy="2114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Takahashi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(1966) found a much lower number of sardines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(Sardinops melanosticta) and Japanese horse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mackerel (Trachurusjaponicus) than anchovy in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the stomach content of chub mackerel. The size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range of anchovies eaten fluctuated between 26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36% of TL of mackerel, with the most extreme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case standing at 50% of TL. The same relationship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was found for the sardine and jack mackerel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preyed. However, the most frequent size of jack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G19" sqref="G19"/>
    </sheetView>
  </sheetViews>
  <sheetFormatPr defaultRowHeight="15" x14ac:dyDescent="0.25"/>
  <cols>
    <col min="1" max="1" width="15.85546875" bestFit="1" customWidth="1"/>
    <col min="2" max="2" width="26.85546875" customWidth="1"/>
    <col min="3" max="3" width="17.42578125" bestFit="1" customWidth="1"/>
    <col min="4" max="4" width="20.28515625" bestFit="1" customWidth="1"/>
    <col min="6" max="6" width="11" bestFit="1" customWidth="1"/>
    <col min="9" max="9" width="14" bestFit="1" customWidth="1"/>
    <col min="10" max="10" width="11.7109375" bestFit="1" customWidth="1"/>
    <col min="11" max="11" width="14.85546875" bestFit="1" customWidth="1"/>
    <col min="12" max="12" width="14.5703125" bestFit="1" customWidth="1"/>
    <col min="14" max="14" width="70.42578125" bestFit="1" customWidth="1"/>
  </cols>
  <sheetData>
    <row r="1" spans="1:14" x14ac:dyDescent="0.25">
      <c r="A1" t="s">
        <v>3</v>
      </c>
      <c r="B1" t="s">
        <v>4</v>
      </c>
      <c r="C1" t="s">
        <v>5</v>
      </c>
      <c r="D1" t="s">
        <v>6</v>
      </c>
      <c r="E1" t="s">
        <v>0</v>
      </c>
      <c r="F1" t="s">
        <v>1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28</v>
      </c>
      <c r="N1" t="s">
        <v>36</v>
      </c>
    </row>
    <row r="2" spans="1:14" x14ac:dyDescent="0.25">
      <c r="A2" t="s">
        <v>14</v>
      </c>
      <c r="C2" t="s">
        <v>12</v>
      </c>
      <c r="J2" t="s">
        <v>13</v>
      </c>
    </row>
    <row r="3" spans="1:14" x14ac:dyDescent="0.25">
      <c r="C3" t="s">
        <v>17</v>
      </c>
      <c r="J3" t="s">
        <v>19</v>
      </c>
    </row>
    <row r="4" spans="1:14" x14ac:dyDescent="0.25">
      <c r="C4" t="s">
        <v>18</v>
      </c>
      <c r="J4" t="s">
        <v>19</v>
      </c>
    </row>
    <row r="5" spans="1:14" x14ac:dyDescent="0.25">
      <c r="C5" t="s">
        <v>20</v>
      </c>
      <c r="J5" t="s">
        <v>26</v>
      </c>
    </row>
    <row r="6" spans="1:14" x14ac:dyDescent="0.25">
      <c r="C6" t="s">
        <v>21</v>
      </c>
      <c r="J6" t="s">
        <v>26</v>
      </c>
    </row>
    <row r="7" spans="1:14" x14ac:dyDescent="0.25">
      <c r="C7" t="s">
        <v>22</v>
      </c>
      <c r="J7" t="s">
        <v>26</v>
      </c>
    </row>
    <row r="8" spans="1:14" x14ac:dyDescent="0.25">
      <c r="C8" t="s">
        <v>18</v>
      </c>
      <c r="J8" t="s">
        <v>26</v>
      </c>
    </row>
    <row r="9" spans="1:14" x14ac:dyDescent="0.25">
      <c r="C9" t="s">
        <v>23</v>
      </c>
      <c r="J9" t="s">
        <v>26</v>
      </c>
    </row>
    <row r="10" spans="1:14" x14ac:dyDescent="0.25">
      <c r="C10" t="s">
        <v>24</v>
      </c>
      <c r="J10" t="s">
        <v>26</v>
      </c>
    </row>
    <row r="11" spans="1:14" x14ac:dyDescent="0.25">
      <c r="C11" t="s">
        <v>25</v>
      </c>
      <c r="J11" t="s">
        <v>26</v>
      </c>
    </row>
    <row r="12" spans="1:14" x14ac:dyDescent="0.25">
      <c r="A12" t="s">
        <v>46</v>
      </c>
      <c r="B12" t="s">
        <v>52</v>
      </c>
      <c r="C12" t="s">
        <v>15</v>
      </c>
      <c r="J12" t="s">
        <v>16</v>
      </c>
      <c r="N12" t="s">
        <v>51</v>
      </c>
    </row>
    <row r="13" spans="1:14" x14ac:dyDescent="0.25">
      <c r="C13" t="s">
        <v>27</v>
      </c>
      <c r="D13" t="s">
        <v>40</v>
      </c>
      <c r="J13" t="s">
        <v>16</v>
      </c>
    </row>
    <row r="14" spans="1:14" x14ac:dyDescent="0.25">
      <c r="C14" t="s">
        <v>47</v>
      </c>
      <c r="J14" t="s">
        <v>16</v>
      </c>
    </row>
    <row r="15" spans="1:14" x14ac:dyDescent="0.25">
      <c r="C15" t="s">
        <v>48</v>
      </c>
      <c r="J1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2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3" customWidth="1"/>
    <col min="2" max="2" width="7.7109375" customWidth="1"/>
    <col min="3" max="3" width="18.5703125" bestFit="1" customWidth="1"/>
    <col min="4" max="4" width="9" customWidth="1"/>
    <col min="5" max="5" width="20.140625" bestFit="1" customWidth="1"/>
    <col min="6" max="6" width="9.7109375" style="2" bestFit="1" customWidth="1"/>
    <col min="7" max="7" width="14" customWidth="1"/>
    <col min="8" max="8" width="10.85546875" customWidth="1"/>
    <col min="9" max="9" width="37" customWidth="1"/>
    <col min="10" max="10" width="26" bestFit="1" customWidth="1"/>
    <col min="11" max="11" width="11.7109375" bestFit="1" customWidth="1"/>
    <col min="12" max="12" width="23.5703125" customWidth="1"/>
    <col min="13" max="13" width="14.5703125" bestFit="1" customWidth="1"/>
    <col min="14" max="14" width="9.140625" style="1"/>
    <col min="15" max="15" width="15" bestFit="1" customWidth="1"/>
  </cols>
  <sheetData>
    <row r="1" spans="1:16" x14ac:dyDescent="0.25">
      <c r="A1" t="s">
        <v>3</v>
      </c>
      <c r="B1" t="s">
        <v>4</v>
      </c>
      <c r="C1" t="s">
        <v>5</v>
      </c>
      <c r="D1" t="s">
        <v>6</v>
      </c>
      <c r="E1" t="s">
        <v>29</v>
      </c>
      <c r="F1" s="2" t="s">
        <v>0</v>
      </c>
      <c r="G1" t="s">
        <v>1</v>
      </c>
      <c r="H1" t="s">
        <v>2</v>
      </c>
      <c r="I1" t="s">
        <v>7</v>
      </c>
      <c r="J1" t="s">
        <v>8</v>
      </c>
      <c r="K1" t="s">
        <v>9</v>
      </c>
      <c r="L1" t="s">
        <v>106</v>
      </c>
      <c r="M1" t="s">
        <v>11</v>
      </c>
      <c r="N1" s="1" t="s">
        <v>44</v>
      </c>
      <c r="O1" t="s">
        <v>45</v>
      </c>
      <c r="P1" t="s">
        <v>36</v>
      </c>
    </row>
    <row r="2" spans="1:16" x14ac:dyDescent="0.25">
      <c r="C2" t="s">
        <v>79</v>
      </c>
      <c r="D2" t="s">
        <v>92</v>
      </c>
      <c r="F2">
        <v>2006</v>
      </c>
      <c r="G2" s="4">
        <v>79</v>
      </c>
      <c r="H2" t="s">
        <v>80</v>
      </c>
      <c r="I2" t="s">
        <v>77</v>
      </c>
      <c r="J2" t="s">
        <v>78</v>
      </c>
      <c r="K2" t="s">
        <v>26</v>
      </c>
    </row>
    <row r="3" spans="1:16" x14ac:dyDescent="0.25">
      <c r="C3" t="s">
        <v>79</v>
      </c>
      <c r="D3" t="s">
        <v>92</v>
      </c>
      <c r="F3">
        <v>2007</v>
      </c>
      <c r="G3" s="4">
        <v>71</v>
      </c>
      <c r="H3" t="s">
        <v>80</v>
      </c>
      <c r="I3" t="s">
        <v>77</v>
      </c>
      <c r="J3" t="s">
        <v>78</v>
      </c>
      <c r="K3" t="s">
        <v>26</v>
      </c>
    </row>
    <row r="4" spans="1:16" x14ac:dyDescent="0.25">
      <c r="C4" t="s">
        <v>79</v>
      </c>
      <c r="D4" t="s">
        <v>92</v>
      </c>
      <c r="F4">
        <v>2008</v>
      </c>
      <c r="G4" s="4">
        <v>41</v>
      </c>
      <c r="H4" t="s">
        <v>80</v>
      </c>
      <c r="I4" t="s">
        <v>77</v>
      </c>
      <c r="J4" t="s">
        <v>78</v>
      </c>
      <c r="K4" t="s">
        <v>26</v>
      </c>
    </row>
    <row r="5" spans="1:16" x14ac:dyDescent="0.25">
      <c r="C5" t="s">
        <v>79</v>
      </c>
      <c r="D5" t="s">
        <v>92</v>
      </c>
      <c r="F5">
        <v>2009</v>
      </c>
      <c r="G5" s="4">
        <v>63</v>
      </c>
      <c r="H5" t="s">
        <v>80</v>
      </c>
      <c r="I5" t="s">
        <v>77</v>
      </c>
      <c r="J5" t="s">
        <v>78</v>
      </c>
      <c r="K5" t="s">
        <v>26</v>
      </c>
    </row>
    <row r="6" spans="1:16" x14ac:dyDescent="0.25">
      <c r="C6" t="s">
        <v>22</v>
      </c>
      <c r="D6" t="s">
        <v>90</v>
      </c>
      <c r="F6">
        <v>1969</v>
      </c>
      <c r="G6">
        <v>262</v>
      </c>
      <c r="H6" t="s">
        <v>80</v>
      </c>
      <c r="I6" t="s">
        <v>77</v>
      </c>
      <c r="J6" t="s">
        <v>78</v>
      </c>
      <c r="K6" t="s">
        <v>26</v>
      </c>
    </row>
    <row r="7" spans="1:16" x14ac:dyDescent="0.25">
      <c r="C7" t="s">
        <v>22</v>
      </c>
      <c r="D7" t="s">
        <v>90</v>
      </c>
      <c r="F7">
        <v>1970</v>
      </c>
      <c r="G7">
        <v>500</v>
      </c>
      <c r="H7" t="s">
        <v>80</v>
      </c>
      <c r="I7" t="s">
        <v>77</v>
      </c>
      <c r="J7" t="s">
        <v>78</v>
      </c>
      <c r="K7" t="s">
        <v>26</v>
      </c>
    </row>
    <row r="8" spans="1:16" x14ac:dyDescent="0.25">
      <c r="C8" t="s">
        <v>22</v>
      </c>
      <c r="D8" t="s">
        <v>90</v>
      </c>
      <c r="F8">
        <v>1971</v>
      </c>
      <c r="G8">
        <v>916</v>
      </c>
      <c r="H8" t="s">
        <v>80</v>
      </c>
      <c r="I8" t="s">
        <v>77</v>
      </c>
      <c r="J8" t="s">
        <v>78</v>
      </c>
      <c r="K8" t="s">
        <v>26</v>
      </c>
    </row>
    <row r="9" spans="1:16" x14ac:dyDescent="0.25">
      <c r="C9" t="s">
        <v>22</v>
      </c>
      <c r="D9" t="s">
        <v>90</v>
      </c>
      <c r="F9">
        <v>1972</v>
      </c>
      <c r="G9">
        <v>1000</v>
      </c>
      <c r="H9" t="s">
        <v>80</v>
      </c>
      <c r="I9" t="s">
        <v>77</v>
      </c>
      <c r="J9" t="s">
        <v>78</v>
      </c>
      <c r="K9" t="s">
        <v>26</v>
      </c>
    </row>
    <row r="10" spans="1:16" x14ac:dyDescent="0.25">
      <c r="C10" t="s">
        <v>22</v>
      </c>
      <c r="D10" t="s">
        <v>90</v>
      </c>
      <c r="F10">
        <v>1973</v>
      </c>
      <c r="G10">
        <v>750</v>
      </c>
      <c r="H10" t="s">
        <v>80</v>
      </c>
      <c r="I10" t="s">
        <v>77</v>
      </c>
      <c r="J10" t="s">
        <v>78</v>
      </c>
      <c r="K10" t="s">
        <v>26</v>
      </c>
    </row>
    <row r="11" spans="1:16" x14ac:dyDescent="0.25">
      <c r="C11" t="s">
        <v>22</v>
      </c>
      <c r="D11" t="s">
        <v>90</v>
      </c>
      <c r="F11">
        <v>1974</v>
      </c>
      <c r="G11">
        <v>1700</v>
      </c>
      <c r="H11" t="s">
        <v>80</v>
      </c>
      <c r="I11" t="s">
        <v>77</v>
      </c>
      <c r="J11" t="s">
        <v>78</v>
      </c>
      <c r="K11" t="s">
        <v>26</v>
      </c>
    </row>
    <row r="12" spans="1:16" x14ac:dyDescent="0.25">
      <c r="A12" t="s">
        <v>86</v>
      </c>
      <c r="B12" t="s">
        <v>89</v>
      </c>
      <c r="C12" t="s">
        <v>22</v>
      </c>
      <c r="D12" t="s">
        <v>90</v>
      </c>
      <c r="E12" t="s">
        <v>87</v>
      </c>
      <c r="F12">
        <v>1975</v>
      </c>
      <c r="G12">
        <v>6000</v>
      </c>
      <c r="H12" t="s">
        <v>80</v>
      </c>
      <c r="I12" t="s">
        <v>88</v>
      </c>
      <c r="J12" t="s">
        <v>78</v>
      </c>
      <c r="K12" t="s">
        <v>26</v>
      </c>
      <c r="L12" t="s">
        <v>104</v>
      </c>
      <c r="N12" s="1">
        <v>100</v>
      </c>
      <c r="O12" t="s">
        <v>39</v>
      </c>
    </row>
    <row r="13" spans="1:16" x14ac:dyDescent="0.25">
      <c r="A13" t="s">
        <v>86</v>
      </c>
      <c r="B13" t="s">
        <v>89</v>
      </c>
      <c r="C13" t="s">
        <v>22</v>
      </c>
      <c r="D13" t="s">
        <v>90</v>
      </c>
      <c r="E13" t="s">
        <v>87</v>
      </c>
      <c r="F13">
        <v>1976</v>
      </c>
      <c r="G13">
        <v>5650</v>
      </c>
      <c r="H13" t="s">
        <v>80</v>
      </c>
      <c r="I13" t="s">
        <v>88</v>
      </c>
      <c r="J13" t="s">
        <v>78</v>
      </c>
      <c r="K13" t="s">
        <v>26</v>
      </c>
      <c r="L13" t="s">
        <v>104</v>
      </c>
      <c r="N13" s="1">
        <v>100</v>
      </c>
      <c r="O13" t="s">
        <v>39</v>
      </c>
    </row>
    <row r="14" spans="1:16" x14ac:dyDescent="0.25">
      <c r="A14" t="s">
        <v>86</v>
      </c>
      <c r="B14" t="s">
        <v>89</v>
      </c>
      <c r="C14" t="s">
        <v>22</v>
      </c>
      <c r="D14" t="s">
        <v>90</v>
      </c>
      <c r="E14" t="s">
        <v>87</v>
      </c>
      <c r="F14">
        <v>1977</v>
      </c>
      <c r="G14">
        <v>3000</v>
      </c>
      <c r="H14" t="s">
        <v>80</v>
      </c>
      <c r="I14" t="s">
        <v>88</v>
      </c>
      <c r="J14" t="s">
        <v>78</v>
      </c>
      <c r="K14" t="s">
        <v>26</v>
      </c>
      <c r="L14" t="s">
        <v>104</v>
      </c>
      <c r="N14" s="1">
        <v>100</v>
      </c>
      <c r="O14" t="s">
        <v>39</v>
      </c>
    </row>
    <row r="15" spans="1:16" x14ac:dyDescent="0.25">
      <c r="A15" t="s">
        <v>86</v>
      </c>
      <c r="B15" t="s">
        <v>89</v>
      </c>
      <c r="C15" t="s">
        <v>22</v>
      </c>
      <c r="D15" t="s">
        <v>90</v>
      </c>
      <c r="E15" t="s">
        <v>87</v>
      </c>
      <c r="F15">
        <v>1978</v>
      </c>
      <c r="G15">
        <v>2000</v>
      </c>
      <c r="H15" t="s">
        <v>80</v>
      </c>
      <c r="I15" t="s">
        <v>88</v>
      </c>
      <c r="J15" t="s">
        <v>78</v>
      </c>
      <c r="K15" t="s">
        <v>26</v>
      </c>
      <c r="L15" t="s">
        <v>105</v>
      </c>
      <c r="N15" s="1">
        <v>100</v>
      </c>
      <c r="O15" t="s">
        <v>39</v>
      </c>
    </row>
    <row r="16" spans="1:16" x14ac:dyDescent="0.25">
      <c r="A16" t="s">
        <v>86</v>
      </c>
      <c r="B16" t="s">
        <v>89</v>
      </c>
      <c r="C16" t="s">
        <v>22</v>
      </c>
      <c r="D16" t="s">
        <v>90</v>
      </c>
      <c r="E16" t="s">
        <v>87</v>
      </c>
      <c r="F16">
        <v>1979</v>
      </c>
      <c r="G16">
        <v>4450</v>
      </c>
      <c r="H16" t="s">
        <v>80</v>
      </c>
      <c r="I16" t="s">
        <v>88</v>
      </c>
      <c r="J16" t="s">
        <v>78</v>
      </c>
      <c r="K16" t="s">
        <v>26</v>
      </c>
      <c r="L16" t="s">
        <v>105</v>
      </c>
      <c r="N16" s="1">
        <v>100</v>
      </c>
      <c r="O16" t="s">
        <v>39</v>
      </c>
    </row>
    <row r="17" spans="1:15" x14ac:dyDescent="0.25">
      <c r="A17" t="s">
        <v>86</v>
      </c>
      <c r="B17" t="s">
        <v>89</v>
      </c>
      <c r="C17" t="s">
        <v>22</v>
      </c>
      <c r="D17" t="s">
        <v>90</v>
      </c>
      <c r="E17" t="s">
        <v>87</v>
      </c>
      <c r="F17">
        <v>1980</v>
      </c>
      <c r="G17">
        <v>4200</v>
      </c>
      <c r="H17" t="s">
        <v>80</v>
      </c>
      <c r="I17" t="s">
        <v>88</v>
      </c>
      <c r="J17" t="s">
        <v>78</v>
      </c>
      <c r="K17" t="s">
        <v>26</v>
      </c>
      <c r="L17" t="s">
        <v>105</v>
      </c>
      <c r="N17" s="1">
        <v>100</v>
      </c>
      <c r="O17" t="s">
        <v>39</v>
      </c>
    </row>
    <row r="18" spans="1:15" x14ac:dyDescent="0.25">
      <c r="A18" t="s">
        <v>86</v>
      </c>
      <c r="B18" t="s">
        <v>89</v>
      </c>
      <c r="C18" t="s">
        <v>22</v>
      </c>
      <c r="D18" t="s">
        <v>90</v>
      </c>
      <c r="E18" t="s">
        <v>87</v>
      </c>
      <c r="F18">
        <v>1981</v>
      </c>
      <c r="G18">
        <v>1900</v>
      </c>
      <c r="H18" t="s">
        <v>80</v>
      </c>
      <c r="I18" t="s">
        <v>88</v>
      </c>
      <c r="J18" t="s">
        <v>78</v>
      </c>
      <c r="K18" t="s">
        <v>26</v>
      </c>
      <c r="L18" t="s">
        <v>105</v>
      </c>
      <c r="N18" s="1">
        <v>100</v>
      </c>
      <c r="O18" t="s">
        <v>39</v>
      </c>
    </row>
    <row r="19" spans="1:15" x14ac:dyDescent="0.25">
      <c r="A19" t="s">
        <v>86</v>
      </c>
      <c r="B19" t="s">
        <v>89</v>
      </c>
      <c r="C19" t="s">
        <v>22</v>
      </c>
      <c r="D19" t="s">
        <v>90</v>
      </c>
      <c r="E19" t="s">
        <v>87</v>
      </c>
      <c r="F19">
        <v>1982</v>
      </c>
      <c r="G19">
        <v>1259</v>
      </c>
      <c r="H19" t="s">
        <v>80</v>
      </c>
      <c r="I19" t="s">
        <v>88</v>
      </c>
      <c r="J19" t="s">
        <v>78</v>
      </c>
      <c r="K19" t="s">
        <v>26</v>
      </c>
      <c r="L19" t="s">
        <v>105</v>
      </c>
      <c r="N19" s="1">
        <v>100</v>
      </c>
      <c r="O19" t="s">
        <v>39</v>
      </c>
    </row>
    <row r="20" spans="1:15" x14ac:dyDescent="0.25">
      <c r="A20" t="s">
        <v>86</v>
      </c>
      <c r="B20" t="s">
        <v>89</v>
      </c>
      <c r="C20" t="s">
        <v>22</v>
      </c>
      <c r="D20" t="s">
        <v>90</v>
      </c>
      <c r="E20" t="s">
        <v>87</v>
      </c>
      <c r="F20">
        <v>1983</v>
      </c>
      <c r="G20">
        <v>1150</v>
      </c>
      <c r="H20" t="s">
        <v>80</v>
      </c>
      <c r="I20" t="s">
        <v>88</v>
      </c>
      <c r="J20" t="s">
        <v>78</v>
      </c>
      <c r="K20" t="s">
        <v>26</v>
      </c>
      <c r="L20" t="s">
        <v>105</v>
      </c>
      <c r="N20" s="1">
        <v>100</v>
      </c>
      <c r="O20" t="s">
        <v>39</v>
      </c>
    </row>
    <row r="21" spans="1:15" x14ac:dyDescent="0.25">
      <c r="C21" t="s">
        <v>22</v>
      </c>
      <c r="D21" t="s">
        <v>90</v>
      </c>
      <c r="F21">
        <v>1984</v>
      </c>
      <c r="G21">
        <v>274</v>
      </c>
      <c r="H21" t="s">
        <v>80</v>
      </c>
      <c r="I21" t="s">
        <v>77</v>
      </c>
      <c r="J21" t="s">
        <v>78</v>
      </c>
      <c r="K21" t="s">
        <v>26</v>
      </c>
    </row>
    <row r="22" spans="1:15" x14ac:dyDescent="0.25">
      <c r="C22" t="s">
        <v>22</v>
      </c>
      <c r="D22" t="s">
        <v>90</v>
      </c>
      <c r="F22">
        <v>1986</v>
      </c>
      <c r="G22">
        <v>643</v>
      </c>
      <c r="H22" t="s">
        <v>80</v>
      </c>
      <c r="I22" t="s">
        <v>77</v>
      </c>
      <c r="J22" t="s">
        <v>78</v>
      </c>
      <c r="K22" t="s">
        <v>26</v>
      </c>
    </row>
    <row r="23" spans="1:15" x14ac:dyDescent="0.25">
      <c r="C23" t="s">
        <v>22</v>
      </c>
      <c r="D23" t="s">
        <v>90</v>
      </c>
      <c r="F23">
        <v>1987</v>
      </c>
      <c r="G23">
        <v>300</v>
      </c>
      <c r="H23" t="s">
        <v>80</v>
      </c>
      <c r="I23" t="s">
        <v>77</v>
      </c>
      <c r="J23" t="s">
        <v>78</v>
      </c>
      <c r="K23" t="s">
        <v>26</v>
      </c>
    </row>
    <row r="24" spans="1:15" x14ac:dyDescent="0.25">
      <c r="C24" t="s">
        <v>22</v>
      </c>
      <c r="D24" t="s">
        <v>90</v>
      </c>
      <c r="F24">
        <v>1988</v>
      </c>
      <c r="G24">
        <v>300</v>
      </c>
      <c r="H24" t="s">
        <v>80</v>
      </c>
      <c r="I24" t="s">
        <v>77</v>
      </c>
      <c r="J24" t="s">
        <v>78</v>
      </c>
      <c r="K24" t="s">
        <v>26</v>
      </c>
    </row>
    <row r="25" spans="1:15" x14ac:dyDescent="0.25">
      <c r="C25" t="s">
        <v>22</v>
      </c>
      <c r="D25" t="s">
        <v>90</v>
      </c>
      <c r="F25">
        <v>1989</v>
      </c>
      <c r="G25">
        <v>300</v>
      </c>
      <c r="H25" t="s">
        <v>80</v>
      </c>
      <c r="I25" t="s">
        <v>77</v>
      </c>
      <c r="J25" t="s">
        <v>78</v>
      </c>
      <c r="K25" t="s">
        <v>26</v>
      </c>
    </row>
    <row r="26" spans="1:15" x14ac:dyDescent="0.25">
      <c r="C26" t="s">
        <v>22</v>
      </c>
      <c r="D26" t="s">
        <v>90</v>
      </c>
      <c r="F26">
        <v>1990</v>
      </c>
      <c r="G26">
        <v>115</v>
      </c>
      <c r="H26" t="s">
        <v>80</v>
      </c>
      <c r="I26" t="s">
        <v>77</v>
      </c>
      <c r="J26" t="s">
        <v>78</v>
      </c>
      <c r="K26" t="s">
        <v>26</v>
      </c>
    </row>
    <row r="27" spans="1:15" x14ac:dyDescent="0.25">
      <c r="C27" t="s">
        <v>22</v>
      </c>
      <c r="D27" t="s">
        <v>90</v>
      </c>
      <c r="F27">
        <v>1991</v>
      </c>
      <c r="G27">
        <v>1010</v>
      </c>
      <c r="H27" t="s">
        <v>80</v>
      </c>
      <c r="I27" t="s">
        <v>77</v>
      </c>
      <c r="J27" t="s">
        <v>78</v>
      </c>
      <c r="K27" t="s">
        <v>26</v>
      </c>
    </row>
    <row r="28" spans="1:15" x14ac:dyDescent="0.25">
      <c r="C28" t="s">
        <v>22</v>
      </c>
      <c r="D28" t="s">
        <v>90</v>
      </c>
      <c r="F28">
        <v>1992</v>
      </c>
      <c r="G28">
        <v>1500</v>
      </c>
      <c r="H28" t="s">
        <v>80</v>
      </c>
      <c r="I28" t="s">
        <v>77</v>
      </c>
      <c r="J28" t="s">
        <v>78</v>
      </c>
      <c r="K28" t="s">
        <v>26</v>
      </c>
    </row>
    <row r="29" spans="1:15" x14ac:dyDescent="0.25">
      <c r="C29" t="s">
        <v>22</v>
      </c>
      <c r="D29" t="s">
        <v>90</v>
      </c>
      <c r="F29">
        <v>1993</v>
      </c>
      <c r="G29">
        <v>1500</v>
      </c>
      <c r="H29" t="s">
        <v>80</v>
      </c>
      <c r="I29" t="s">
        <v>77</v>
      </c>
      <c r="J29" t="s">
        <v>78</v>
      </c>
      <c r="K29" t="s">
        <v>26</v>
      </c>
    </row>
    <row r="30" spans="1:15" x14ac:dyDescent="0.25">
      <c r="C30" t="s">
        <v>22</v>
      </c>
      <c r="D30" t="s">
        <v>90</v>
      </c>
      <c r="F30">
        <v>1994</v>
      </c>
      <c r="G30">
        <v>1000</v>
      </c>
      <c r="H30" t="s">
        <v>80</v>
      </c>
      <c r="I30" t="s">
        <v>77</v>
      </c>
      <c r="J30" t="s">
        <v>78</v>
      </c>
      <c r="K30" t="s">
        <v>26</v>
      </c>
    </row>
    <row r="31" spans="1:15" x14ac:dyDescent="0.25">
      <c r="C31" t="s">
        <v>22</v>
      </c>
      <c r="D31" t="s">
        <v>90</v>
      </c>
      <c r="F31">
        <v>1995</v>
      </c>
      <c r="G31">
        <v>1000</v>
      </c>
      <c r="H31" t="s">
        <v>80</v>
      </c>
      <c r="I31" t="s">
        <v>77</v>
      </c>
      <c r="J31" t="s">
        <v>78</v>
      </c>
      <c r="K31" t="s">
        <v>26</v>
      </c>
    </row>
    <row r="32" spans="1:15" x14ac:dyDescent="0.25">
      <c r="C32" t="s">
        <v>22</v>
      </c>
      <c r="D32" t="s">
        <v>90</v>
      </c>
      <c r="F32">
        <v>1996</v>
      </c>
      <c r="G32">
        <v>505</v>
      </c>
      <c r="H32" t="s">
        <v>80</v>
      </c>
      <c r="I32" t="s">
        <v>77</v>
      </c>
      <c r="J32" t="s">
        <v>78</v>
      </c>
      <c r="K32" t="s">
        <v>26</v>
      </c>
    </row>
    <row r="33" spans="3:11" x14ac:dyDescent="0.25">
      <c r="C33" t="s">
        <v>22</v>
      </c>
      <c r="D33" t="s">
        <v>90</v>
      </c>
      <c r="F33">
        <v>1997</v>
      </c>
      <c r="G33">
        <v>1000</v>
      </c>
      <c r="H33" t="s">
        <v>80</v>
      </c>
      <c r="I33" t="s">
        <v>77</v>
      </c>
      <c r="J33" t="s">
        <v>78</v>
      </c>
      <c r="K33" t="s">
        <v>26</v>
      </c>
    </row>
    <row r="34" spans="3:11" x14ac:dyDescent="0.25">
      <c r="C34" t="s">
        <v>22</v>
      </c>
      <c r="D34" t="s">
        <v>90</v>
      </c>
      <c r="F34">
        <v>1998</v>
      </c>
      <c r="G34">
        <v>750</v>
      </c>
      <c r="H34" t="s">
        <v>80</v>
      </c>
      <c r="I34" t="s">
        <v>77</v>
      </c>
      <c r="J34" t="s">
        <v>78</v>
      </c>
      <c r="K34" t="s">
        <v>26</v>
      </c>
    </row>
    <row r="35" spans="3:11" x14ac:dyDescent="0.25">
      <c r="C35" t="s">
        <v>22</v>
      </c>
      <c r="D35" t="s">
        <v>90</v>
      </c>
      <c r="F35">
        <v>1999</v>
      </c>
      <c r="G35">
        <v>750</v>
      </c>
      <c r="H35" t="s">
        <v>80</v>
      </c>
      <c r="I35" t="s">
        <v>77</v>
      </c>
      <c r="J35" t="s">
        <v>78</v>
      </c>
      <c r="K35" t="s">
        <v>26</v>
      </c>
    </row>
    <row r="36" spans="3:11" x14ac:dyDescent="0.25">
      <c r="C36" t="s">
        <v>22</v>
      </c>
      <c r="D36" t="s">
        <v>90</v>
      </c>
      <c r="F36">
        <v>2000</v>
      </c>
      <c r="G36">
        <v>952</v>
      </c>
      <c r="H36" t="s">
        <v>80</v>
      </c>
      <c r="I36" t="s">
        <v>77</v>
      </c>
      <c r="J36" t="s">
        <v>78</v>
      </c>
      <c r="K36" t="s">
        <v>26</v>
      </c>
    </row>
    <row r="37" spans="3:11" x14ac:dyDescent="0.25">
      <c r="C37" t="s">
        <v>22</v>
      </c>
      <c r="D37" t="s">
        <v>90</v>
      </c>
      <c r="F37">
        <v>2001</v>
      </c>
      <c r="G37">
        <v>800</v>
      </c>
      <c r="H37" t="s">
        <v>80</v>
      </c>
      <c r="I37" t="s">
        <v>77</v>
      </c>
      <c r="J37" t="s">
        <v>78</v>
      </c>
      <c r="K37" t="s">
        <v>26</v>
      </c>
    </row>
    <row r="38" spans="3:11" x14ac:dyDescent="0.25">
      <c r="C38" t="s">
        <v>22</v>
      </c>
      <c r="D38" t="s">
        <v>90</v>
      </c>
      <c r="F38">
        <v>2002</v>
      </c>
      <c r="G38">
        <v>400</v>
      </c>
      <c r="H38" t="s">
        <v>80</v>
      </c>
      <c r="I38" t="s">
        <v>77</v>
      </c>
      <c r="J38" t="s">
        <v>78</v>
      </c>
      <c r="K38" t="s">
        <v>26</v>
      </c>
    </row>
    <row r="39" spans="3:11" x14ac:dyDescent="0.25">
      <c r="C39" t="s">
        <v>22</v>
      </c>
      <c r="D39" t="s">
        <v>90</v>
      </c>
      <c r="F39">
        <v>2003</v>
      </c>
      <c r="G39">
        <v>50</v>
      </c>
      <c r="H39" t="s">
        <v>80</v>
      </c>
      <c r="I39" t="s">
        <v>77</v>
      </c>
      <c r="J39" t="s">
        <v>78</v>
      </c>
      <c r="K39" t="s">
        <v>26</v>
      </c>
    </row>
    <row r="40" spans="3:11" x14ac:dyDescent="0.25">
      <c r="C40" t="s">
        <v>22</v>
      </c>
      <c r="D40" t="s">
        <v>90</v>
      </c>
      <c r="F40">
        <v>2004</v>
      </c>
      <c r="G40">
        <v>0</v>
      </c>
      <c r="H40" t="s">
        <v>80</v>
      </c>
      <c r="I40" t="s">
        <v>77</v>
      </c>
      <c r="J40" t="s">
        <v>78</v>
      </c>
      <c r="K40" t="s">
        <v>26</v>
      </c>
    </row>
    <row r="41" spans="3:11" x14ac:dyDescent="0.25">
      <c r="C41" t="s">
        <v>22</v>
      </c>
      <c r="D41" t="s">
        <v>90</v>
      </c>
      <c r="F41">
        <v>2005</v>
      </c>
      <c r="G41">
        <v>107</v>
      </c>
      <c r="H41" t="s">
        <v>80</v>
      </c>
      <c r="I41" t="s">
        <v>77</v>
      </c>
      <c r="J41" t="s">
        <v>78</v>
      </c>
      <c r="K41" t="s">
        <v>26</v>
      </c>
    </row>
    <row r="42" spans="3:11" x14ac:dyDescent="0.25">
      <c r="C42" t="s">
        <v>22</v>
      </c>
      <c r="D42" t="s">
        <v>90</v>
      </c>
      <c r="F42">
        <v>2006</v>
      </c>
      <c r="G42">
        <v>79</v>
      </c>
      <c r="H42" t="s">
        <v>80</v>
      </c>
      <c r="I42" t="s">
        <v>77</v>
      </c>
      <c r="J42" t="s">
        <v>78</v>
      </c>
      <c r="K42" t="s">
        <v>26</v>
      </c>
    </row>
    <row r="43" spans="3:11" x14ac:dyDescent="0.25">
      <c r="C43" t="s">
        <v>22</v>
      </c>
      <c r="D43" t="s">
        <v>90</v>
      </c>
      <c r="F43">
        <v>2007</v>
      </c>
      <c r="G43">
        <v>95</v>
      </c>
      <c r="H43" t="s">
        <v>80</v>
      </c>
      <c r="I43" t="s">
        <v>77</v>
      </c>
      <c r="J43" t="s">
        <v>78</v>
      </c>
      <c r="K43" t="s">
        <v>26</v>
      </c>
    </row>
    <row r="44" spans="3:11" x14ac:dyDescent="0.25">
      <c r="C44" t="s">
        <v>18</v>
      </c>
      <c r="D44" t="s">
        <v>91</v>
      </c>
      <c r="F44">
        <v>1987</v>
      </c>
      <c r="G44" s="2">
        <v>4350</v>
      </c>
      <c r="H44" t="s">
        <v>81</v>
      </c>
      <c r="I44" t="s">
        <v>77</v>
      </c>
      <c r="J44" t="s">
        <v>78</v>
      </c>
      <c r="K44" t="s">
        <v>26</v>
      </c>
    </row>
    <row r="45" spans="3:11" x14ac:dyDescent="0.25">
      <c r="C45" t="s">
        <v>18</v>
      </c>
      <c r="D45" t="s">
        <v>91</v>
      </c>
      <c r="F45">
        <v>1992</v>
      </c>
      <c r="G45" s="2">
        <v>4306</v>
      </c>
      <c r="H45" t="s">
        <v>81</v>
      </c>
      <c r="I45" t="s">
        <v>77</v>
      </c>
      <c r="J45" t="s">
        <v>78</v>
      </c>
      <c r="K45" t="s">
        <v>26</v>
      </c>
    </row>
    <row r="46" spans="3:11" x14ac:dyDescent="0.25">
      <c r="C46" t="s">
        <v>18</v>
      </c>
      <c r="D46" t="s">
        <v>91</v>
      </c>
      <c r="F46">
        <v>1996</v>
      </c>
      <c r="G46" s="2">
        <v>2775</v>
      </c>
      <c r="H46" t="s">
        <v>81</v>
      </c>
      <c r="I46" t="s">
        <v>77</v>
      </c>
      <c r="J46" t="s">
        <v>78</v>
      </c>
      <c r="K46" t="s">
        <v>26</v>
      </c>
    </row>
    <row r="47" spans="3:11" x14ac:dyDescent="0.25">
      <c r="C47" t="s">
        <v>18</v>
      </c>
      <c r="D47" t="s">
        <v>91</v>
      </c>
      <c r="F47">
        <v>1997</v>
      </c>
      <c r="G47" s="2">
        <v>2359</v>
      </c>
      <c r="H47" t="s">
        <v>81</v>
      </c>
      <c r="I47" t="s">
        <v>77</v>
      </c>
      <c r="J47" t="s">
        <v>78</v>
      </c>
      <c r="K47" t="s">
        <v>26</v>
      </c>
    </row>
    <row r="48" spans="3:11" x14ac:dyDescent="0.25">
      <c r="C48" t="s">
        <v>18</v>
      </c>
      <c r="D48" t="s">
        <v>91</v>
      </c>
      <c r="F48">
        <v>1998</v>
      </c>
      <c r="G48" s="2">
        <v>2091</v>
      </c>
      <c r="H48" t="s">
        <v>81</v>
      </c>
      <c r="I48" t="s">
        <v>77</v>
      </c>
      <c r="J48" t="s">
        <v>78</v>
      </c>
      <c r="K48" t="s">
        <v>26</v>
      </c>
    </row>
    <row r="49" spans="3:11" x14ac:dyDescent="0.25">
      <c r="C49" t="s">
        <v>18</v>
      </c>
      <c r="D49" t="s">
        <v>91</v>
      </c>
      <c r="F49">
        <v>1999</v>
      </c>
      <c r="G49" s="2">
        <v>2218</v>
      </c>
      <c r="H49" t="s">
        <v>81</v>
      </c>
      <c r="I49" t="s">
        <v>77</v>
      </c>
      <c r="J49" t="s">
        <v>78</v>
      </c>
      <c r="K49" t="s">
        <v>26</v>
      </c>
    </row>
    <row r="50" spans="3:11" x14ac:dyDescent="0.25">
      <c r="C50" t="s">
        <v>18</v>
      </c>
      <c r="D50" t="s">
        <v>91</v>
      </c>
      <c r="F50">
        <v>2000</v>
      </c>
      <c r="G50" s="2">
        <v>1934</v>
      </c>
      <c r="H50" t="s">
        <v>81</v>
      </c>
      <c r="I50" t="s">
        <v>77</v>
      </c>
      <c r="J50" t="s">
        <v>78</v>
      </c>
      <c r="K50" t="s">
        <v>26</v>
      </c>
    </row>
    <row r="51" spans="3:11" x14ac:dyDescent="0.25">
      <c r="C51" t="s">
        <v>18</v>
      </c>
      <c r="D51" t="s">
        <v>91</v>
      </c>
      <c r="F51">
        <v>2002</v>
      </c>
      <c r="G51" s="2">
        <v>1298</v>
      </c>
      <c r="H51" t="s">
        <v>81</v>
      </c>
      <c r="I51" t="s">
        <v>77</v>
      </c>
      <c r="J51" t="s">
        <v>78</v>
      </c>
      <c r="K51" t="s">
        <v>26</v>
      </c>
    </row>
    <row r="52" spans="3:11" x14ac:dyDescent="0.25">
      <c r="C52" t="s">
        <v>18</v>
      </c>
      <c r="D52" t="s">
        <v>91</v>
      </c>
      <c r="F52">
        <v>2003</v>
      </c>
      <c r="G52" s="2">
        <v>1081</v>
      </c>
      <c r="H52" t="s">
        <v>81</v>
      </c>
      <c r="I52" t="s">
        <v>77</v>
      </c>
      <c r="J52" t="s">
        <v>78</v>
      </c>
      <c r="K52" t="s">
        <v>26</v>
      </c>
    </row>
    <row r="53" spans="3:11" x14ac:dyDescent="0.25">
      <c r="C53" t="s">
        <v>18</v>
      </c>
      <c r="D53" t="s">
        <v>91</v>
      </c>
      <c r="F53">
        <v>2004</v>
      </c>
      <c r="G53" s="2">
        <v>942</v>
      </c>
      <c r="H53" t="s">
        <v>81</v>
      </c>
      <c r="I53" t="s">
        <v>77</v>
      </c>
      <c r="J53" t="s">
        <v>78</v>
      </c>
      <c r="K53" t="s">
        <v>26</v>
      </c>
    </row>
    <row r="54" spans="3:11" x14ac:dyDescent="0.25">
      <c r="C54" t="s">
        <v>18</v>
      </c>
      <c r="D54" t="s">
        <v>91</v>
      </c>
      <c r="F54">
        <v>2005</v>
      </c>
      <c r="G54" s="2">
        <v>898</v>
      </c>
      <c r="H54" t="s">
        <v>81</v>
      </c>
      <c r="I54" t="s">
        <v>77</v>
      </c>
      <c r="J54" t="s">
        <v>78</v>
      </c>
      <c r="K54" t="s">
        <v>26</v>
      </c>
    </row>
    <row r="55" spans="3:11" x14ac:dyDescent="0.25">
      <c r="C55" t="s">
        <v>18</v>
      </c>
      <c r="D55" t="s">
        <v>91</v>
      </c>
      <c r="F55">
        <v>2006</v>
      </c>
      <c r="G55" s="2">
        <v>1035</v>
      </c>
      <c r="H55" t="s">
        <v>81</v>
      </c>
      <c r="I55" t="s">
        <v>77</v>
      </c>
      <c r="J55" t="s">
        <v>78</v>
      </c>
      <c r="K55" t="s">
        <v>26</v>
      </c>
    </row>
    <row r="56" spans="3:11" x14ac:dyDescent="0.25">
      <c r="C56" t="s">
        <v>18</v>
      </c>
      <c r="D56" t="s">
        <v>91</v>
      </c>
      <c r="F56">
        <v>2007</v>
      </c>
      <c r="G56" s="2">
        <v>997</v>
      </c>
      <c r="H56" t="s">
        <v>81</v>
      </c>
      <c r="I56" t="s">
        <v>77</v>
      </c>
      <c r="J56" t="s">
        <v>78</v>
      </c>
      <c r="K56" t="s">
        <v>26</v>
      </c>
    </row>
    <row r="57" spans="3:11" x14ac:dyDescent="0.25">
      <c r="C57" t="s">
        <v>18</v>
      </c>
      <c r="D57" t="s">
        <v>91</v>
      </c>
      <c r="F57">
        <v>2009</v>
      </c>
      <c r="G57" s="2">
        <v>509</v>
      </c>
      <c r="H57" t="s">
        <v>81</v>
      </c>
      <c r="I57" t="s">
        <v>77</v>
      </c>
      <c r="J57" t="s">
        <v>78</v>
      </c>
      <c r="K57" t="s">
        <v>26</v>
      </c>
    </row>
    <row r="58" spans="3:11" x14ac:dyDescent="0.25">
      <c r="C58" t="s">
        <v>17</v>
      </c>
      <c r="F58">
        <v>1983</v>
      </c>
      <c r="G58" s="2">
        <v>79680</v>
      </c>
      <c r="H58" t="s">
        <v>84</v>
      </c>
      <c r="I58" t="s">
        <v>168</v>
      </c>
      <c r="J58" t="s">
        <v>83</v>
      </c>
      <c r="K58" t="s">
        <v>19</v>
      </c>
    </row>
    <row r="59" spans="3:11" x14ac:dyDescent="0.25">
      <c r="C59" t="s">
        <v>17</v>
      </c>
      <c r="F59">
        <v>1984</v>
      </c>
      <c r="G59" s="2">
        <v>68920</v>
      </c>
      <c r="H59" t="s">
        <v>84</v>
      </c>
      <c r="I59" t="s">
        <v>168</v>
      </c>
      <c r="J59" t="s">
        <v>83</v>
      </c>
      <c r="K59" t="s">
        <v>19</v>
      </c>
    </row>
    <row r="60" spans="3:11" x14ac:dyDescent="0.25">
      <c r="C60" t="s">
        <v>17</v>
      </c>
      <c r="F60">
        <v>1985</v>
      </c>
      <c r="G60" s="2">
        <v>60560</v>
      </c>
      <c r="H60" t="s">
        <v>84</v>
      </c>
      <c r="I60" t="s">
        <v>168</v>
      </c>
      <c r="J60" t="s">
        <v>83</v>
      </c>
      <c r="K60" t="s">
        <v>19</v>
      </c>
    </row>
    <row r="61" spans="3:11" x14ac:dyDescent="0.25">
      <c r="C61" t="s">
        <v>17</v>
      </c>
      <c r="F61">
        <v>1986</v>
      </c>
      <c r="G61" s="2">
        <v>53640</v>
      </c>
      <c r="H61" t="s">
        <v>84</v>
      </c>
      <c r="I61" t="s">
        <v>168</v>
      </c>
      <c r="J61" t="s">
        <v>83</v>
      </c>
      <c r="K61" t="s">
        <v>19</v>
      </c>
    </row>
    <row r="62" spans="3:11" x14ac:dyDescent="0.25">
      <c r="C62" t="s">
        <v>17</v>
      </c>
      <c r="F62">
        <v>1987</v>
      </c>
      <c r="G62" s="2">
        <v>44240</v>
      </c>
      <c r="H62" t="s">
        <v>84</v>
      </c>
      <c r="I62" t="s">
        <v>168</v>
      </c>
      <c r="J62" t="s">
        <v>83</v>
      </c>
      <c r="K62" t="s">
        <v>19</v>
      </c>
    </row>
    <row r="63" spans="3:11" x14ac:dyDescent="0.25">
      <c r="C63" t="s">
        <v>17</v>
      </c>
      <c r="F63">
        <v>1988</v>
      </c>
      <c r="G63" s="2">
        <v>43160</v>
      </c>
      <c r="H63" t="s">
        <v>84</v>
      </c>
      <c r="I63" t="s">
        <v>168</v>
      </c>
      <c r="J63" t="s">
        <v>83</v>
      </c>
      <c r="K63" t="s">
        <v>19</v>
      </c>
    </row>
    <row r="64" spans="3:11" x14ac:dyDescent="0.25">
      <c r="C64" t="s">
        <v>17</v>
      </c>
      <c r="F64">
        <v>1989</v>
      </c>
      <c r="G64" s="2">
        <v>45760</v>
      </c>
      <c r="H64" t="s">
        <v>84</v>
      </c>
      <c r="I64" t="s">
        <v>168</v>
      </c>
      <c r="J64" t="s">
        <v>83</v>
      </c>
      <c r="K64" t="s">
        <v>19</v>
      </c>
    </row>
    <row r="65" spans="3:11" x14ac:dyDescent="0.25">
      <c r="C65" t="s">
        <v>17</v>
      </c>
      <c r="F65">
        <v>1990</v>
      </c>
      <c r="G65" s="2">
        <v>55040</v>
      </c>
      <c r="H65" t="s">
        <v>84</v>
      </c>
      <c r="I65" t="s">
        <v>168</v>
      </c>
      <c r="J65" t="s">
        <v>83</v>
      </c>
      <c r="K65" t="s">
        <v>19</v>
      </c>
    </row>
    <row r="66" spans="3:11" x14ac:dyDescent="0.25">
      <c r="C66" t="s">
        <v>17</v>
      </c>
      <c r="F66">
        <v>1991</v>
      </c>
      <c r="G66" s="2">
        <v>50120</v>
      </c>
      <c r="H66" t="s">
        <v>84</v>
      </c>
      <c r="I66" t="s">
        <v>168</v>
      </c>
      <c r="J66" t="s">
        <v>83</v>
      </c>
      <c r="K66" t="s">
        <v>19</v>
      </c>
    </row>
    <row r="67" spans="3:11" x14ac:dyDescent="0.25">
      <c r="C67" t="s">
        <v>17</v>
      </c>
      <c r="F67">
        <v>1992</v>
      </c>
      <c r="G67" s="2">
        <v>52360</v>
      </c>
      <c r="H67" t="s">
        <v>84</v>
      </c>
      <c r="I67" t="s">
        <v>168</v>
      </c>
      <c r="J67" t="s">
        <v>83</v>
      </c>
      <c r="K67" t="s">
        <v>19</v>
      </c>
    </row>
    <row r="68" spans="3:11" x14ac:dyDescent="0.25">
      <c r="C68" t="s">
        <v>17</v>
      </c>
      <c r="F68">
        <v>1993</v>
      </c>
      <c r="G68" s="2">
        <v>45760</v>
      </c>
      <c r="H68" t="s">
        <v>84</v>
      </c>
      <c r="I68" t="s">
        <v>168</v>
      </c>
      <c r="J68" t="s">
        <v>83</v>
      </c>
      <c r="K68" t="s">
        <v>19</v>
      </c>
    </row>
    <row r="69" spans="3:11" x14ac:dyDescent="0.25">
      <c r="C69" t="s">
        <v>17</v>
      </c>
      <c r="F69">
        <v>1994</v>
      </c>
      <c r="G69" s="2">
        <v>46560</v>
      </c>
      <c r="H69" t="s">
        <v>84</v>
      </c>
      <c r="I69" t="s">
        <v>168</v>
      </c>
      <c r="J69" t="s">
        <v>83</v>
      </c>
      <c r="K69" t="s">
        <v>19</v>
      </c>
    </row>
    <row r="70" spans="3:11" x14ac:dyDescent="0.25">
      <c r="C70" t="s">
        <v>17</v>
      </c>
      <c r="F70">
        <v>1995</v>
      </c>
      <c r="G70" s="2">
        <v>46680</v>
      </c>
      <c r="H70" t="s">
        <v>84</v>
      </c>
      <c r="I70" t="s">
        <v>168</v>
      </c>
      <c r="J70" t="s">
        <v>83</v>
      </c>
      <c r="K70" t="s">
        <v>19</v>
      </c>
    </row>
    <row r="71" spans="3:11" x14ac:dyDescent="0.25">
      <c r="C71" t="s">
        <v>17</v>
      </c>
      <c r="F71">
        <v>1996</v>
      </c>
      <c r="G71" s="2">
        <v>41840</v>
      </c>
      <c r="H71" t="s">
        <v>84</v>
      </c>
      <c r="I71" t="s">
        <v>168</v>
      </c>
      <c r="J71" t="s">
        <v>83</v>
      </c>
      <c r="K71" t="s">
        <v>19</v>
      </c>
    </row>
    <row r="72" spans="3:11" x14ac:dyDescent="0.25">
      <c r="C72" t="s">
        <v>17</v>
      </c>
      <c r="F72">
        <v>1997</v>
      </c>
      <c r="G72" s="2">
        <v>52480</v>
      </c>
      <c r="H72" t="s">
        <v>84</v>
      </c>
      <c r="I72" t="s">
        <v>168</v>
      </c>
      <c r="J72" t="s">
        <v>83</v>
      </c>
      <c r="K72" t="s">
        <v>19</v>
      </c>
    </row>
    <row r="73" spans="3:11" x14ac:dyDescent="0.25">
      <c r="C73" t="s">
        <v>17</v>
      </c>
      <c r="F73">
        <v>1998</v>
      </c>
      <c r="G73" s="2">
        <v>43040</v>
      </c>
      <c r="H73" t="s">
        <v>84</v>
      </c>
      <c r="I73" t="s">
        <v>168</v>
      </c>
      <c r="J73" t="s">
        <v>83</v>
      </c>
      <c r="K73" t="s">
        <v>19</v>
      </c>
    </row>
    <row r="74" spans="3:11" x14ac:dyDescent="0.25">
      <c r="C74" t="s">
        <v>17</v>
      </c>
      <c r="F74">
        <v>1999</v>
      </c>
      <c r="G74" s="2">
        <v>41880</v>
      </c>
      <c r="H74" t="s">
        <v>84</v>
      </c>
      <c r="I74" t="s">
        <v>168</v>
      </c>
      <c r="J74" t="s">
        <v>83</v>
      </c>
      <c r="K74" t="s">
        <v>19</v>
      </c>
    </row>
    <row r="75" spans="3:11" x14ac:dyDescent="0.25">
      <c r="C75" t="s">
        <v>17</v>
      </c>
      <c r="F75">
        <v>2000</v>
      </c>
      <c r="G75" s="2">
        <v>41520</v>
      </c>
      <c r="H75" t="s">
        <v>84</v>
      </c>
      <c r="I75" t="s">
        <v>168</v>
      </c>
      <c r="J75" t="s">
        <v>83</v>
      </c>
      <c r="K75" t="s">
        <v>19</v>
      </c>
    </row>
    <row r="76" spans="3:11" x14ac:dyDescent="0.25">
      <c r="C76" t="s">
        <v>17</v>
      </c>
      <c r="F76">
        <v>2001</v>
      </c>
      <c r="G76" s="2">
        <v>37520</v>
      </c>
      <c r="H76" t="s">
        <v>84</v>
      </c>
      <c r="I76" t="s">
        <v>168</v>
      </c>
      <c r="J76" t="s">
        <v>83</v>
      </c>
      <c r="K76" t="s">
        <v>19</v>
      </c>
    </row>
    <row r="77" spans="3:11" x14ac:dyDescent="0.25">
      <c r="C77" t="s">
        <v>17</v>
      </c>
      <c r="F77">
        <v>2002</v>
      </c>
      <c r="G77" s="2">
        <v>31880</v>
      </c>
      <c r="H77" t="s">
        <v>84</v>
      </c>
      <c r="I77" t="s">
        <v>168</v>
      </c>
      <c r="J77" t="s">
        <v>83</v>
      </c>
      <c r="K77" t="s">
        <v>19</v>
      </c>
    </row>
    <row r="78" spans="3:11" x14ac:dyDescent="0.25">
      <c r="C78" t="s">
        <v>17</v>
      </c>
      <c r="F78">
        <v>2003</v>
      </c>
      <c r="G78" s="2">
        <v>33840</v>
      </c>
      <c r="H78" t="s">
        <v>84</v>
      </c>
      <c r="I78" t="s">
        <v>168</v>
      </c>
      <c r="J78" t="s">
        <v>83</v>
      </c>
      <c r="K78" t="s">
        <v>19</v>
      </c>
    </row>
    <row r="79" spans="3:11" x14ac:dyDescent="0.25">
      <c r="C79" t="s">
        <v>17</v>
      </c>
      <c r="F79">
        <v>2004</v>
      </c>
      <c r="G79" s="2">
        <v>35600</v>
      </c>
      <c r="H79" t="s">
        <v>84</v>
      </c>
      <c r="I79" t="s">
        <v>168</v>
      </c>
      <c r="J79" t="s">
        <v>83</v>
      </c>
      <c r="K79" t="s">
        <v>19</v>
      </c>
    </row>
    <row r="80" spans="3:11" x14ac:dyDescent="0.25">
      <c r="C80" t="s">
        <v>17</v>
      </c>
      <c r="F80">
        <v>2005</v>
      </c>
      <c r="G80" s="2">
        <v>36080</v>
      </c>
      <c r="H80" t="s">
        <v>84</v>
      </c>
      <c r="I80" t="s">
        <v>168</v>
      </c>
      <c r="J80" t="s">
        <v>83</v>
      </c>
      <c r="K80" t="s">
        <v>19</v>
      </c>
    </row>
    <row r="81" spans="3:11" x14ac:dyDescent="0.25">
      <c r="C81" t="s">
        <v>18</v>
      </c>
      <c r="F81" s="2">
        <v>1979.0246999999999</v>
      </c>
      <c r="G81" s="2">
        <v>24937.785</v>
      </c>
      <c r="H81" t="s">
        <v>81</v>
      </c>
      <c r="I81" t="s">
        <v>82</v>
      </c>
      <c r="J81" t="s">
        <v>85</v>
      </c>
      <c r="K81" t="s">
        <v>19</v>
      </c>
    </row>
    <row r="82" spans="3:11" x14ac:dyDescent="0.25">
      <c r="C82" t="s">
        <v>18</v>
      </c>
      <c r="F82" s="2">
        <v>1980.0358000000001</v>
      </c>
      <c r="G82" s="2">
        <v>24079.081999999999</v>
      </c>
      <c r="H82" t="s">
        <v>81</v>
      </c>
      <c r="I82" t="s">
        <v>82</v>
      </c>
      <c r="J82" t="s">
        <v>85</v>
      </c>
      <c r="K82" t="s">
        <v>19</v>
      </c>
    </row>
    <row r="83" spans="3:11" x14ac:dyDescent="0.25">
      <c r="C83" t="s">
        <v>18</v>
      </c>
      <c r="F83" s="2">
        <v>1981.0038</v>
      </c>
      <c r="G83" s="2">
        <v>20363.599999999999</v>
      </c>
      <c r="H83" t="s">
        <v>81</v>
      </c>
      <c r="I83" t="s">
        <v>82</v>
      </c>
      <c r="J83" t="s">
        <v>85</v>
      </c>
      <c r="K83" t="s">
        <v>19</v>
      </c>
    </row>
    <row r="84" spans="3:11" x14ac:dyDescent="0.25">
      <c r="C84" t="s">
        <v>18</v>
      </c>
      <c r="F84" s="2">
        <v>1982.0147999999999</v>
      </c>
      <c r="G84" s="2">
        <v>19341.646000000001</v>
      </c>
      <c r="H84" t="s">
        <v>81</v>
      </c>
      <c r="I84" t="s">
        <v>82</v>
      </c>
      <c r="J84" t="s">
        <v>85</v>
      </c>
      <c r="K84" t="s">
        <v>19</v>
      </c>
    </row>
    <row r="85" spans="3:11" x14ac:dyDescent="0.25">
      <c r="C85" t="s">
        <v>18</v>
      </c>
      <c r="F85" s="2">
        <v>1982.9454000000001</v>
      </c>
      <c r="G85" s="2">
        <v>16728.151999999998</v>
      </c>
      <c r="H85" t="s">
        <v>81</v>
      </c>
      <c r="I85" t="s">
        <v>82</v>
      </c>
      <c r="J85" t="s">
        <v>85</v>
      </c>
      <c r="K85" t="s">
        <v>19</v>
      </c>
    </row>
    <row r="86" spans="3:11" x14ac:dyDescent="0.25">
      <c r="C86" t="s">
        <v>18</v>
      </c>
      <c r="F86" s="2">
        <v>1983.9565</v>
      </c>
      <c r="G86" s="2">
        <v>15787.824000000001</v>
      </c>
      <c r="H86" t="s">
        <v>81</v>
      </c>
      <c r="I86" t="s">
        <v>82</v>
      </c>
      <c r="J86" t="s">
        <v>85</v>
      </c>
      <c r="K86" t="s">
        <v>19</v>
      </c>
    </row>
    <row r="87" spans="3:11" x14ac:dyDescent="0.25">
      <c r="C87" t="s">
        <v>18</v>
      </c>
      <c r="F87" s="2">
        <v>1988.0084999999999</v>
      </c>
      <c r="G87" s="2">
        <v>17250.445</v>
      </c>
      <c r="H87" t="s">
        <v>81</v>
      </c>
      <c r="I87" t="s">
        <v>82</v>
      </c>
      <c r="J87" t="s">
        <v>85</v>
      </c>
      <c r="K87" t="s">
        <v>19</v>
      </c>
    </row>
    <row r="88" spans="3:11" x14ac:dyDescent="0.25">
      <c r="C88" t="s">
        <v>18</v>
      </c>
      <c r="F88" s="2">
        <v>1989.0604000000001</v>
      </c>
      <c r="G88" s="2">
        <v>17575.224999999999</v>
      </c>
      <c r="H88" t="s">
        <v>81</v>
      </c>
      <c r="I88" t="s">
        <v>82</v>
      </c>
      <c r="J88" t="s">
        <v>85</v>
      </c>
      <c r="K88" t="s">
        <v>19</v>
      </c>
    </row>
    <row r="89" spans="3:11" x14ac:dyDescent="0.25">
      <c r="C89" t="s">
        <v>18</v>
      </c>
      <c r="F89" s="2">
        <v>1989.9972</v>
      </c>
      <c r="G89" s="2">
        <v>19042.932000000001</v>
      </c>
      <c r="H89" t="s">
        <v>81</v>
      </c>
      <c r="I89" t="s">
        <v>82</v>
      </c>
      <c r="J89" t="s">
        <v>85</v>
      </c>
      <c r="K89" t="s">
        <v>19</v>
      </c>
    </row>
    <row r="90" spans="3:11" x14ac:dyDescent="0.25">
      <c r="C90" t="s">
        <v>18</v>
      </c>
      <c r="F90" s="2">
        <v>1991.0065999999999</v>
      </c>
      <c r="G90" s="2">
        <v>17000.678</v>
      </c>
      <c r="H90" t="s">
        <v>81</v>
      </c>
      <c r="I90" t="s">
        <v>82</v>
      </c>
      <c r="J90" t="s">
        <v>85</v>
      </c>
      <c r="K90" t="s">
        <v>19</v>
      </c>
    </row>
    <row r="91" spans="3:11" x14ac:dyDescent="0.25">
      <c r="C91" t="s">
        <v>18</v>
      </c>
      <c r="F91" s="2">
        <v>1992.0966000000001</v>
      </c>
      <c r="G91" s="2">
        <v>16754.025000000001</v>
      </c>
      <c r="H91" t="s">
        <v>81</v>
      </c>
      <c r="I91" t="s">
        <v>82</v>
      </c>
      <c r="J91" t="s">
        <v>85</v>
      </c>
      <c r="K91" t="s">
        <v>19</v>
      </c>
    </row>
    <row r="92" spans="3:11" x14ac:dyDescent="0.25">
      <c r="C92" t="s">
        <v>18</v>
      </c>
      <c r="F92" s="2">
        <v>1993.0355999999999</v>
      </c>
      <c r="G92" s="2">
        <v>19772.588</v>
      </c>
      <c r="H92" t="s">
        <v>81</v>
      </c>
      <c r="I92" t="s">
        <v>82</v>
      </c>
      <c r="J92" t="s">
        <v>85</v>
      </c>
      <c r="K92" t="s">
        <v>19</v>
      </c>
    </row>
    <row r="93" spans="3:11" x14ac:dyDescent="0.25">
      <c r="C93" t="s">
        <v>18</v>
      </c>
      <c r="F93" s="2">
        <v>1994.046</v>
      </c>
      <c r="G93" s="2">
        <v>18383.328000000001</v>
      </c>
      <c r="H93" t="s">
        <v>81</v>
      </c>
      <c r="I93" t="s">
        <v>82</v>
      </c>
      <c r="J93" t="s">
        <v>85</v>
      </c>
      <c r="K93" t="s">
        <v>19</v>
      </c>
    </row>
    <row r="94" spans="3:11" x14ac:dyDescent="0.25">
      <c r="C94" t="s">
        <v>18</v>
      </c>
      <c r="F94" s="2">
        <v>1995.0145</v>
      </c>
      <c r="G94" s="2">
        <v>15035.154</v>
      </c>
      <c r="H94" t="s">
        <v>81</v>
      </c>
      <c r="I94" t="s">
        <v>82</v>
      </c>
      <c r="J94" t="s">
        <v>85</v>
      </c>
      <c r="K94" t="s">
        <v>19</v>
      </c>
    </row>
    <row r="95" spans="3:11" x14ac:dyDescent="0.25">
      <c r="C95" t="s">
        <v>18</v>
      </c>
      <c r="F95" s="2">
        <v>1996.0658000000001</v>
      </c>
      <c r="G95" s="2">
        <v>14951.813</v>
      </c>
      <c r="H95" t="s">
        <v>81</v>
      </c>
      <c r="I95" t="s">
        <v>82</v>
      </c>
      <c r="J95" t="s">
        <v>85</v>
      </c>
      <c r="K95" t="s">
        <v>19</v>
      </c>
    </row>
    <row r="96" spans="3:11" x14ac:dyDescent="0.25">
      <c r="C96" t="s">
        <v>18</v>
      </c>
      <c r="F96" s="2">
        <v>1997.0396000000001</v>
      </c>
      <c r="G96" s="2">
        <v>15072.66</v>
      </c>
      <c r="H96" t="s">
        <v>81</v>
      </c>
      <c r="I96" t="s">
        <v>82</v>
      </c>
      <c r="J96" t="s">
        <v>85</v>
      </c>
      <c r="K96" t="s">
        <v>19</v>
      </c>
    </row>
    <row r="97" spans="1:16" x14ac:dyDescent="0.25">
      <c r="C97" t="s">
        <v>18</v>
      </c>
      <c r="F97" s="2">
        <v>1998.0891999999999</v>
      </c>
      <c r="G97" s="2">
        <v>13928.208000000001</v>
      </c>
      <c r="H97" t="s">
        <v>81</v>
      </c>
      <c r="I97" t="s">
        <v>82</v>
      </c>
      <c r="J97" t="s">
        <v>85</v>
      </c>
      <c r="K97" t="s">
        <v>19</v>
      </c>
    </row>
    <row r="98" spans="1:16" x14ac:dyDescent="0.25">
      <c r="C98" t="s">
        <v>18</v>
      </c>
      <c r="F98" s="2">
        <v>1999.0664999999999</v>
      </c>
      <c r="G98" s="2">
        <v>16497.775000000001</v>
      </c>
      <c r="H98" t="s">
        <v>81</v>
      </c>
      <c r="I98" t="s">
        <v>82</v>
      </c>
      <c r="J98" t="s">
        <v>85</v>
      </c>
      <c r="K98" t="s">
        <v>19</v>
      </c>
    </row>
    <row r="99" spans="1:16" x14ac:dyDescent="0.25">
      <c r="C99" t="s">
        <v>18</v>
      </c>
      <c r="F99" s="2">
        <v>2000.0388</v>
      </c>
      <c r="G99" s="2">
        <v>15639.134</v>
      </c>
      <c r="H99" t="s">
        <v>81</v>
      </c>
      <c r="I99" t="s">
        <v>82</v>
      </c>
      <c r="J99" t="s">
        <v>85</v>
      </c>
      <c r="K99" t="s">
        <v>19</v>
      </c>
    </row>
    <row r="100" spans="1:16" x14ac:dyDescent="0.25">
      <c r="C100" t="s">
        <v>18</v>
      </c>
      <c r="F100" s="2">
        <v>2001.049</v>
      </c>
      <c r="G100" s="2">
        <v>14086.625</v>
      </c>
      <c r="H100" t="s">
        <v>81</v>
      </c>
      <c r="I100" t="s">
        <v>82</v>
      </c>
      <c r="J100" t="s">
        <v>85</v>
      </c>
      <c r="K100" t="s">
        <v>19</v>
      </c>
    </row>
    <row r="101" spans="1:16" x14ac:dyDescent="0.25">
      <c r="C101" t="s">
        <v>18</v>
      </c>
      <c r="F101" s="2">
        <v>2001.9818</v>
      </c>
      <c r="G101" s="2">
        <v>12942.362999999999</v>
      </c>
      <c r="H101" t="s">
        <v>81</v>
      </c>
      <c r="I101" t="s">
        <v>82</v>
      </c>
      <c r="J101" t="s">
        <v>85</v>
      </c>
      <c r="K101" t="s">
        <v>19</v>
      </c>
    </row>
    <row r="102" spans="1:16" x14ac:dyDescent="0.25">
      <c r="C102" t="s">
        <v>18</v>
      </c>
      <c r="F102" s="2">
        <v>2003.0328</v>
      </c>
      <c r="G102" s="2">
        <v>12654.963</v>
      </c>
      <c r="H102" t="s">
        <v>81</v>
      </c>
      <c r="I102" t="s">
        <v>82</v>
      </c>
      <c r="J102" t="s">
        <v>85</v>
      </c>
      <c r="K102" t="s">
        <v>19</v>
      </c>
    </row>
    <row r="103" spans="1:16" x14ac:dyDescent="0.25">
      <c r="C103" t="s">
        <v>18</v>
      </c>
      <c r="F103" s="2">
        <v>2004.1212</v>
      </c>
      <c r="G103" s="2">
        <v>11347.198</v>
      </c>
      <c r="H103" t="s">
        <v>81</v>
      </c>
      <c r="I103" t="s">
        <v>82</v>
      </c>
      <c r="J103" t="s">
        <v>85</v>
      </c>
      <c r="K103" t="s">
        <v>19</v>
      </c>
    </row>
    <row r="104" spans="1:16" x14ac:dyDescent="0.25">
      <c r="C104" t="s">
        <v>18</v>
      </c>
      <c r="F104" s="2">
        <v>2005.0183</v>
      </c>
      <c r="G104" s="2">
        <v>12284.413</v>
      </c>
      <c r="H104" t="s">
        <v>81</v>
      </c>
      <c r="I104" t="s">
        <v>82</v>
      </c>
      <c r="J104" t="s">
        <v>85</v>
      </c>
      <c r="K104" t="s">
        <v>19</v>
      </c>
    </row>
    <row r="105" spans="1:16" x14ac:dyDescent="0.25">
      <c r="A105" t="s">
        <v>86</v>
      </c>
      <c r="B105" t="s">
        <v>89</v>
      </c>
      <c r="C105" t="s">
        <v>94</v>
      </c>
      <c r="D105" t="s">
        <v>93</v>
      </c>
      <c r="F105" s="2">
        <v>2004</v>
      </c>
      <c r="I105" t="s">
        <v>107</v>
      </c>
      <c r="J105" t="s">
        <v>95</v>
      </c>
      <c r="K105" t="s">
        <v>26</v>
      </c>
      <c r="L105" t="s">
        <v>103</v>
      </c>
      <c r="N105" s="1">
        <v>1</v>
      </c>
      <c r="O105" t="s">
        <v>97</v>
      </c>
    </row>
    <row r="106" spans="1:16" x14ac:dyDescent="0.25">
      <c r="A106" t="s">
        <v>86</v>
      </c>
      <c r="B106" t="s">
        <v>89</v>
      </c>
      <c r="C106" t="s">
        <v>94</v>
      </c>
      <c r="D106" t="s">
        <v>93</v>
      </c>
      <c r="F106" s="2">
        <v>2004</v>
      </c>
      <c r="I106" t="s">
        <v>107</v>
      </c>
      <c r="J106" t="s">
        <v>95</v>
      </c>
      <c r="K106" t="s">
        <v>26</v>
      </c>
      <c r="L106" t="s">
        <v>103</v>
      </c>
      <c r="N106" s="1">
        <v>1.6</v>
      </c>
      <c r="O106" t="s">
        <v>98</v>
      </c>
    </row>
    <row r="107" spans="1:16" x14ac:dyDescent="0.25">
      <c r="A107" t="s">
        <v>86</v>
      </c>
      <c r="B107" t="s">
        <v>89</v>
      </c>
      <c r="C107" t="s">
        <v>94</v>
      </c>
      <c r="D107" t="s">
        <v>93</v>
      </c>
      <c r="F107" s="2" t="s">
        <v>96</v>
      </c>
      <c r="I107" t="s">
        <v>107</v>
      </c>
      <c r="J107" t="s">
        <v>95</v>
      </c>
      <c r="K107" t="s">
        <v>26</v>
      </c>
      <c r="L107" t="s">
        <v>103</v>
      </c>
      <c r="N107" s="1">
        <v>52</v>
      </c>
      <c r="O107" t="s">
        <v>97</v>
      </c>
    </row>
    <row r="108" spans="1:16" x14ac:dyDescent="0.25">
      <c r="A108" t="s">
        <v>86</v>
      </c>
      <c r="B108" t="s">
        <v>89</v>
      </c>
      <c r="C108" t="s">
        <v>94</v>
      </c>
      <c r="D108" t="s">
        <v>93</v>
      </c>
      <c r="F108" s="2" t="s">
        <v>96</v>
      </c>
      <c r="I108" t="s">
        <v>107</v>
      </c>
      <c r="J108" t="s">
        <v>95</v>
      </c>
      <c r="K108" t="s">
        <v>26</v>
      </c>
      <c r="L108" t="s">
        <v>103</v>
      </c>
      <c r="N108" s="1">
        <v>58.7</v>
      </c>
      <c r="O108" t="s">
        <v>98</v>
      </c>
    </row>
    <row r="109" spans="1:16" x14ac:dyDescent="0.25">
      <c r="A109" t="s">
        <v>86</v>
      </c>
      <c r="B109" t="s">
        <v>89</v>
      </c>
      <c r="C109" t="s">
        <v>94</v>
      </c>
      <c r="D109" t="s">
        <v>93</v>
      </c>
      <c r="F109" s="2" t="s">
        <v>96</v>
      </c>
      <c r="I109" t="s">
        <v>107</v>
      </c>
      <c r="J109" t="s">
        <v>95</v>
      </c>
      <c r="K109" t="s">
        <v>26</v>
      </c>
      <c r="L109" t="s">
        <v>103</v>
      </c>
      <c r="N109" s="5" t="s">
        <v>101</v>
      </c>
      <c r="O109" t="s">
        <v>99</v>
      </c>
    </row>
    <row r="110" spans="1:16" x14ac:dyDescent="0.25">
      <c r="A110" t="s">
        <v>86</v>
      </c>
      <c r="B110" t="s">
        <v>89</v>
      </c>
      <c r="C110" t="s">
        <v>94</v>
      </c>
      <c r="D110" t="s">
        <v>93</v>
      </c>
      <c r="F110" s="2" t="s">
        <v>96</v>
      </c>
      <c r="I110" t="s">
        <v>107</v>
      </c>
      <c r="J110" t="s">
        <v>95</v>
      </c>
      <c r="K110" t="s">
        <v>26</v>
      </c>
      <c r="L110" t="s">
        <v>103</v>
      </c>
      <c r="N110" s="5" t="s">
        <v>102</v>
      </c>
      <c r="O110" t="s">
        <v>100</v>
      </c>
    </row>
    <row r="111" spans="1:16" x14ac:dyDescent="0.25">
      <c r="A111" t="s">
        <v>86</v>
      </c>
      <c r="B111" t="s">
        <v>89</v>
      </c>
      <c r="C111" t="s">
        <v>110</v>
      </c>
      <c r="D111" t="s">
        <v>109</v>
      </c>
      <c r="E111" t="s">
        <v>87</v>
      </c>
      <c r="F111" s="2">
        <v>1986</v>
      </c>
      <c r="G111">
        <v>1292.181</v>
      </c>
      <c r="H111" t="s">
        <v>113</v>
      </c>
      <c r="I111" t="s">
        <v>112</v>
      </c>
      <c r="J111" t="s">
        <v>95</v>
      </c>
      <c r="K111" t="s">
        <v>26</v>
      </c>
      <c r="M111" s="1">
        <v>87.152780000000007</v>
      </c>
      <c r="N111" s="1">
        <v>100</v>
      </c>
      <c r="O111" t="s">
        <v>111</v>
      </c>
      <c r="P111" t="s">
        <v>108</v>
      </c>
    </row>
    <row r="112" spans="1:16" x14ac:dyDescent="0.25">
      <c r="A112" t="s">
        <v>86</v>
      </c>
      <c r="B112" t="s">
        <v>89</v>
      </c>
      <c r="C112" t="s">
        <v>110</v>
      </c>
      <c r="D112" t="s">
        <v>109</v>
      </c>
      <c r="E112" t="s">
        <v>87</v>
      </c>
      <c r="F112" s="2">
        <v>1987</v>
      </c>
      <c r="G112">
        <v>1893.0042000000001</v>
      </c>
      <c r="H112" t="s">
        <v>113</v>
      </c>
      <c r="I112" t="s">
        <v>112</v>
      </c>
      <c r="J112" t="s">
        <v>95</v>
      </c>
      <c r="K112" t="s">
        <v>26</v>
      </c>
      <c r="M112" s="1">
        <v>100</v>
      </c>
      <c r="N112" s="1">
        <v>100</v>
      </c>
      <c r="O112" t="s">
        <v>111</v>
      </c>
      <c r="P112" t="s">
        <v>108</v>
      </c>
    </row>
    <row r="113" spans="1:16" x14ac:dyDescent="0.25">
      <c r="A113" t="s">
        <v>86</v>
      </c>
      <c r="B113" t="s">
        <v>89</v>
      </c>
      <c r="C113" t="s">
        <v>110</v>
      </c>
      <c r="D113" t="s">
        <v>109</v>
      </c>
      <c r="E113" t="s">
        <v>87</v>
      </c>
      <c r="F113" s="2">
        <v>1988</v>
      </c>
      <c r="G113">
        <v>1267.4897000000001</v>
      </c>
      <c r="H113" t="s">
        <v>113</v>
      </c>
      <c r="I113" t="s">
        <v>112</v>
      </c>
      <c r="J113" t="s">
        <v>95</v>
      </c>
      <c r="K113" t="s">
        <v>26</v>
      </c>
      <c r="M113" s="1">
        <v>99.652780000000007</v>
      </c>
      <c r="N113" s="1">
        <v>100</v>
      </c>
      <c r="O113" t="s">
        <v>111</v>
      </c>
      <c r="P113" t="s">
        <v>108</v>
      </c>
    </row>
    <row r="114" spans="1:16" x14ac:dyDescent="0.25">
      <c r="A114" t="s">
        <v>86</v>
      </c>
      <c r="B114" t="s">
        <v>89</v>
      </c>
      <c r="C114" t="s">
        <v>110</v>
      </c>
      <c r="D114" t="s">
        <v>109</v>
      </c>
      <c r="E114" t="s">
        <v>87</v>
      </c>
      <c r="F114" s="2">
        <v>1989</v>
      </c>
      <c r="G114">
        <v>1695.4733000000001</v>
      </c>
      <c r="H114" t="s">
        <v>113</v>
      </c>
      <c r="I114" t="s">
        <v>112</v>
      </c>
      <c r="J114" t="s">
        <v>95</v>
      </c>
      <c r="K114" t="s">
        <v>26</v>
      </c>
      <c r="M114" s="1">
        <v>20.48611</v>
      </c>
      <c r="N114" s="1">
        <v>100</v>
      </c>
      <c r="O114" t="s">
        <v>111</v>
      </c>
      <c r="P114" t="s">
        <v>108</v>
      </c>
    </row>
    <row r="115" spans="1:16" x14ac:dyDescent="0.25">
      <c r="A115" t="s">
        <v>86</v>
      </c>
      <c r="B115" t="s">
        <v>89</v>
      </c>
      <c r="C115" t="s">
        <v>110</v>
      </c>
      <c r="D115" t="s">
        <v>109</v>
      </c>
      <c r="E115" t="s">
        <v>87</v>
      </c>
      <c r="F115" s="2">
        <v>1990</v>
      </c>
      <c r="G115">
        <v>1374.4856</v>
      </c>
      <c r="H115" t="s">
        <v>113</v>
      </c>
      <c r="I115" t="s">
        <v>112</v>
      </c>
      <c r="J115" t="s">
        <v>95</v>
      </c>
      <c r="K115" t="s">
        <v>26</v>
      </c>
      <c r="M115" s="1">
        <v>2.0833333000000001</v>
      </c>
      <c r="N115" s="1">
        <v>100</v>
      </c>
      <c r="O115" t="s">
        <v>111</v>
      </c>
      <c r="P115" t="s">
        <v>108</v>
      </c>
    </row>
    <row r="116" spans="1:16" x14ac:dyDescent="0.25">
      <c r="A116" t="s">
        <v>86</v>
      </c>
      <c r="B116" t="s">
        <v>89</v>
      </c>
      <c r="C116" t="s">
        <v>110</v>
      </c>
      <c r="D116" t="s">
        <v>109</v>
      </c>
      <c r="E116" t="s">
        <v>87</v>
      </c>
      <c r="F116" s="2">
        <v>1991</v>
      </c>
      <c r="G116">
        <v>1481.4813999999999</v>
      </c>
      <c r="H116" t="s">
        <v>113</v>
      </c>
      <c r="I116" t="s">
        <v>112</v>
      </c>
      <c r="J116" t="s">
        <v>95</v>
      </c>
      <c r="K116" t="s">
        <v>26</v>
      </c>
      <c r="M116" s="1">
        <v>43.055557</v>
      </c>
      <c r="N116" s="1">
        <v>100</v>
      </c>
      <c r="O116" t="s">
        <v>111</v>
      </c>
      <c r="P116" t="s">
        <v>108</v>
      </c>
    </row>
    <row r="117" spans="1:16" x14ac:dyDescent="0.25">
      <c r="A117" t="s">
        <v>86</v>
      </c>
      <c r="B117" t="s">
        <v>89</v>
      </c>
      <c r="C117" t="s">
        <v>110</v>
      </c>
      <c r="D117" t="s">
        <v>109</v>
      </c>
      <c r="E117" t="s">
        <v>87</v>
      </c>
      <c r="F117" s="2">
        <v>1992</v>
      </c>
      <c r="G117">
        <v>1613.1686999999999</v>
      </c>
      <c r="H117" t="s">
        <v>113</v>
      </c>
      <c r="I117" t="s">
        <v>112</v>
      </c>
      <c r="J117" t="s">
        <v>95</v>
      </c>
      <c r="K117" t="s">
        <v>26</v>
      </c>
      <c r="M117" s="1">
        <v>82.291663999999997</v>
      </c>
      <c r="N117" s="1">
        <v>96.18056</v>
      </c>
      <c r="O117" t="s">
        <v>111</v>
      </c>
      <c r="P117" t="s">
        <v>108</v>
      </c>
    </row>
    <row r="118" spans="1:16" x14ac:dyDescent="0.25">
      <c r="A118" t="s">
        <v>86</v>
      </c>
      <c r="B118" t="s">
        <v>89</v>
      </c>
      <c r="C118" t="s">
        <v>110</v>
      </c>
      <c r="D118" t="s">
        <v>109</v>
      </c>
      <c r="E118" t="s">
        <v>87</v>
      </c>
      <c r="F118" s="2">
        <v>1993</v>
      </c>
      <c r="G118">
        <v>707.81889999999999</v>
      </c>
      <c r="H118" t="s">
        <v>113</v>
      </c>
      <c r="I118" t="s">
        <v>112</v>
      </c>
      <c r="J118" t="s">
        <v>95</v>
      </c>
      <c r="K118" t="s">
        <v>26</v>
      </c>
      <c r="M118" s="1">
        <v>70.833336000000003</v>
      </c>
      <c r="N118" s="1">
        <v>96.18056</v>
      </c>
      <c r="O118" t="s">
        <v>111</v>
      </c>
      <c r="P118" t="s">
        <v>108</v>
      </c>
    </row>
    <row r="119" spans="1:16" x14ac:dyDescent="0.25">
      <c r="A119" t="s">
        <v>86</v>
      </c>
      <c r="B119" t="s">
        <v>89</v>
      </c>
      <c r="C119" t="s">
        <v>110</v>
      </c>
      <c r="D119" t="s">
        <v>109</v>
      </c>
      <c r="E119" t="s">
        <v>87</v>
      </c>
      <c r="F119" s="2">
        <v>1994</v>
      </c>
      <c r="G119">
        <v>395.06173999999999</v>
      </c>
      <c r="H119" t="s">
        <v>113</v>
      </c>
      <c r="I119" t="s">
        <v>112</v>
      </c>
      <c r="J119" t="s">
        <v>95</v>
      </c>
      <c r="K119" t="s">
        <v>26</v>
      </c>
      <c r="M119" s="1">
        <v>32.638890000000004</v>
      </c>
      <c r="N119" s="1">
        <v>84.722219999999993</v>
      </c>
      <c r="O119" t="s">
        <v>111</v>
      </c>
      <c r="P119" t="s">
        <v>108</v>
      </c>
    </row>
    <row r="120" spans="1:16" x14ac:dyDescent="0.25">
      <c r="A120" t="s">
        <v>86</v>
      </c>
      <c r="B120" t="s">
        <v>89</v>
      </c>
      <c r="C120" t="s">
        <v>110</v>
      </c>
      <c r="D120" t="s">
        <v>109</v>
      </c>
      <c r="E120" t="s">
        <v>87</v>
      </c>
      <c r="F120" s="2">
        <v>1995</v>
      </c>
      <c r="G120">
        <v>502.05761999999999</v>
      </c>
      <c r="H120" t="s">
        <v>113</v>
      </c>
      <c r="I120" t="s">
        <v>112</v>
      </c>
      <c r="J120" t="s">
        <v>95</v>
      </c>
      <c r="K120" t="s">
        <v>26</v>
      </c>
      <c r="M120" s="1">
        <v>96.875</v>
      </c>
      <c r="N120" s="1">
        <v>87.152780000000007</v>
      </c>
      <c r="O120" t="s">
        <v>111</v>
      </c>
      <c r="P120" t="s">
        <v>108</v>
      </c>
    </row>
    <row r="121" spans="1:16" x14ac:dyDescent="0.25">
      <c r="A121" t="s">
        <v>86</v>
      </c>
      <c r="B121" t="s">
        <v>89</v>
      </c>
      <c r="C121" t="s">
        <v>110</v>
      </c>
      <c r="D121" t="s">
        <v>109</v>
      </c>
      <c r="E121" t="s">
        <v>87</v>
      </c>
      <c r="F121" s="2">
        <v>1996</v>
      </c>
      <c r="G121">
        <v>518.51850000000002</v>
      </c>
      <c r="H121" t="s">
        <v>113</v>
      </c>
      <c r="I121" t="s">
        <v>112</v>
      </c>
      <c r="J121" t="s">
        <v>95</v>
      </c>
      <c r="K121" t="s">
        <v>26</v>
      </c>
      <c r="M121" s="1">
        <v>100</v>
      </c>
      <c r="N121" s="1">
        <v>100</v>
      </c>
      <c r="O121" t="s">
        <v>111</v>
      </c>
      <c r="P121" t="s">
        <v>108</v>
      </c>
    </row>
    <row r="122" spans="1:16" x14ac:dyDescent="0.25">
      <c r="A122" t="s">
        <v>86</v>
      </c>
      <c r="B122" t="s">
        <v>89</v>
      </c>
      <c r="C122" t="s">
        <v>110</v>
      </c>
      <c r="D122" t="s">
        <v>109</v>
      </c>
      <c r="E122" t="s">
        <v>87</v>
      </c>
      <c r="F122" s="2">
        <v>1997</v>
      </c>
      <c r="G122">
        <v>502.05761999999999</v>
      </c>
      <c r="H122" t="s">
        <v>113</v>
      </c>
      <c r="I122" t="s">
        <v>112</v>
      </c>
      <c r="J122" t="s">
        <v>95</v>
      </c>
      <c r="K122" t="s">
        <v>26</v>
      </c>
      <c r="M122" s="1">
        <v>100</v>
      </c>
      <c r="N122" s="1">
        <v>100</v>
      </c>
      <c r="O122" t="s">
        <v>111</v>
      </c>
      <c r="P122" t="s">
        <v>108</v>
      </c>
    </row>
    <row r="123" spans="1:16" x14ac:dyDescent="0.25">
      <c r="A123" t="s">
        <v>86</v>
      </c>
      <c r="B123" t="s">
        <v>89</v>
      </c>
      <c r="C123" t="s">
        <v>110</v>
      </c>
      <c r="D123" t="s">
        <v>109</v>
      </c>
      <c r="E123" t="s">
        <v>87</v>
      </c>
      <c r="F123" s="2">
        <v>1998</v>
      </c>
      <c r="G123">
        <v>617.28394000000003</v>
      </c>
      <c r="H123" t="s">
        <v>113</v>
      </c>
      <c r="I123" t="s">
        <v>112</v>
      </c>
      <c r="J123" t="s">
        <v>95</v>
      </c>
      <c r="K123" t="s">
        <v>26</v>
      </c>
      <c r="M123" s="1">
        <v>100</v>
      </c>
      <c r="N123" s="1">
        <v>96.875</v>
      </c>
      <c r="O123" t="s">
        <v>111</v>
      </c>
      <c r="P123" t="s">
        <v>108</v>
      </c>
    </row>
    <row r="124" spans="1:16" x14ac:dyDescent="0.25">
      <c r="A124" t="s">
        <v>86</v>
      </c>
      <c r="B124" t="s">
        <v>89</v>
      </c>
      <c r="C124" t="s">
        <v>94</v>
      </c>
      <c r="D124" t="s">
        <v>93</v>
      </c>
      <c r="E124" t="s">
        <v>87</v>
      </c>
      <c r="F124" s="2">
        <v>1986</v>
      </c>
      <c r="G124">
        <v>13571.429</v>
      </c>
      <c r="H124" t="s">
        <v>113</v>
      </c>
      <c r="I124" t="s">
        <v>112</v>
      </c>
      <c r="J124" t="s">
        <v>95</v>
      </c>
      <c r="K124" t="s">
        <v>26</v>
      </c>
      <c r="M124" s="1">
        <v>100</v>
      </c>
      <c r="N124" s="1">
        <v>87.841939999999994</v>
      </c>
      <c r="O124" t="s">
        <v>111</v>
      </c>
      <c r="P124" t="s">
        <v>108</v>
      </c>
    </row>
    <row r="125" spans="1:16" x14ac:dyDescent="0.25">
      <c r="A125" t="s">
        <v>86</v>
      </c>
      <c r="B125" t="s">
        <v>89</v>
      </c>
      <c r="C125" t="s">
        <v>94</v>
      </c>
      <c r="D125" t="s">
        <v>93</v>
      </c>
      <c r="E125" t="s">
        <v>87</v>
      </c>
      <c r="F125" s="2">
        <v>1987</v>
      </c>
      <c r="G125">
        <v>11596.638999999999</v>
      </c>
      <c r="H125" t="s">
        <v>113</v>
      </c>
      <c r="I125" t="s">
        <v>112</v>
      </c>
      <c r="J125" t="s">
        <v>95</v>
      </c>
      <c r="K125" t="s">
        <v>26</v>
      </c>
      <c r="M125" s="1">
        <v>100</v>
      </c>
      <c r="N125" s="1">
        <v>82.066869999999994</v>
      </c>
      <c r="O125" t="s">
        <v>111</v>
      </c>
      <c r="P125" t="s">
        <v>108</v>
      </c>
    </row>
    <row r="126" spans="1:16" x14ac:dyDescent="0.25">
      <c r="A126" t="s">
        <v>86</v>
      </c>
      <c r="B126" t="s">
        <v>89</v>
      </c>
      <c r="C126" t="s">
        <v>94</v>
      </c>
      <c r="D126" t="s">
        <v>93</v>
      </c>
      <c r="E126" t="s">
        <v>87</v>
      </c>
      <c r="F126" s="2">
        <v>1988</v>
      </c>
      <c r="G126">
        <v>11134.454</v>
      </c>
      <c r="H126" t="s">
        <v>113</v>
      </c>
      <c r="I126" t="s">
        <v>112</v>
      </c>
      <c r="J126" t="s">
        <v>95</v>
      </c>
      <c r="K126" t="s">
        <v>26</v>
      </c>
      <c r="M126" s="1">
        <v>100</v>
      </c>
      <c r="N126" s="1">
        <v>46.808509999999998</v>
      </c>
      <c r="O126" t="s">
        <v>111</v>
      </c>
      <c r="P126" t="s">
        <v>108</v>
      </c>
    </row>
    <row r="127" spans="1:16" x14ac:dyDescent="0.25">
      <c r="A127" t="s">
        <v>86</v>
      </c>
      <c r="B127" t="s">
        <v>89</v>
      </c>
      <c r="C127" t="s">
        <v>94</v>
      </c>
      <c r="D127" t="s">
        <v>93</v>
      </c>
      <c r="E127" t="s">
        <v>87</v>
      </c>
      <c r="F127" s="2">
        <v>1989</v>
      </c>
      <c r="G127">
        <v>12647.058999999999</v>
      </c>
      <c r="H127" t="s">
        <v>113</v>
      </c>
      <c r="I127" t="s">
        <v>112</v>
      </c>
      <c r="J127" t="s">
        <v>95</v>
      </c>
      <c r="K127" t="s">
        <v>26</v>
      </c>
      <c r="M127" s="1">
        <v>98.784194999999997</v>
      </c>
      <c r="N127" s="1">
        <v>69.604866000000001</v>
      </c>
      <c r="O127" t="s">
        <v>111</v>
      </c>
      <c r="P127" t="s">
        <v>108</v>
      </c>
    </row>
    <row r="128" spans="1:16" x14ac:dyDescent="0.25">
      <c r="A128" t="s">
        <v>86</v>
      </c>
      <c r="B128" t="s">
        <v>89</v>
      </c>
      <c r="C128" t="s">
        <v>94</v>
      </c>
      <c r="D128" t="s">
        <v>93</v>
      </c>
      <c r="E128" t="s">
        <v>87</v>
      </c>
      <c r="F128" s="2">
        <v>1990</v>
      </c>
      <c r="G128">
        <v>12605.041999999999</v>
      </c>
      <c r="H128" t="s">
        <v>113</v>
      </c>
      <c r="I128" t="s">
        <v>112</v>
      </c>
      <c r="J128" t="s">
        <v>95</v>
      </c>
      <c r="K128" t="s">
        <v>26</v>
      </c>
      <c r="M128" s="1">
        <v>97.568389999999994</v>
      </c>
      <c r="N128" s="1">
        <v>31.003039999999999</v>
      </c>
      <c r="O128" t="s">
        <v>111</v>
      </c>
      <c r="P128" t="s">
        <v>108</v>
      </c>
    </row>
    <row r="129" spans="1:16" x14ac:dyDescent="0.25">
      <c r="A129" t="s">
        <v>86</v>
      </c>
      <c r="B129" t="s">
        <v>89</v>
      </c>
      <c r="C129" t="s">
        <v>94</v>
      </c>
      <c r="D129" t="s">
        <v>93</v>
      </c>
      <c r="E129" t="s">
        <v>87</v>
      </c>
      <c r="F129" s="2">
        <v>1991</v>
      </c>
      <c r="G129">
        <v>11302.521000000001</v>
      </c>
      <c r="H129" t="s">
        <v>113</v>
      </c>
      <c r="I129" t="s">
        <v>112</v>
      </c>
      <c r="J129" t="s">
        <v>95</v>
      </c>
      <c r="K129" t="s">
        <v>26</v>
      </c>
      <c r="M129" s="1">
        <v>100</v>
      </c>
      <c r="N129" s="1">
        <v>65.653496000000004</v>
      </c>
      <c r="O129" t="s">
        <v>111</v>
      </c>
      <c r="P129" t="s">
        <v>108</v>
      </c>
    </row>
    <row r="130" spans="1:16" x14ac:dyDescent="0.25">
      <c r="A130" t="s">
        <v>86</v>
      </c>
      <c r="B130" t="s">
        <v>89</v>
      </c>
      <c r="C130" t="s">
        <v>94</v>
      </c>
      <c r="D130" t="s">
        <v>93</v>
      </c>
      <c r="E130" t="s">
        <v>87</v>
      </c>
      <c r="F130" s="2">
        <v>1992</v>
      </c>
      <c r="G130">
        <v>11428.571</v>
      </c>
      <c r="H130" t="s">
        <v>113</v>
      </c>
      <c r="I130" t="s">
        <v>112</v>
      </c>
      <c r="J130" t="s">
        <v>95</v>
      </c>
      <c r="K130" t="s">
        <v>26</v>
      </c>
      <c r="M130" s="1">
        <v>100</v>
      </c>
      <c r="N130" s="1">
        <v>46.504559999999998</v>
      </c>
      <c r="O130" t="s">
        <v>111</v>
      </c>
      <c r="P130" t="s">
        <v>108</v>
      </c>
    </row>
    <row r="131" spans="1:16" x14ac:dyDescent="0.25">
      <c r="A131" t="s">
        <v>86</v>
      </c>
      <c r="B131" t="s">
        <v>89</v>
      </c>
      <c r="C131" t="s">
        <v>94</v>
      </c>
      <c r="D131" t="s">
        <v>93</v>
      </c>
      <c r="E131" t="s">
        <v>87</v>
      </c>
      <c r="F131" s="2">
        <v>1993</v>
      </c>
      <c r="G131">
        <v>12352.941000000001</v>
      </c>
      <c r="H131" t="s">
        <v>113</v>
      </c>
      <c r="I131" t="s">
        <v>112</v>
      </c>
      <c r="J131" t="s">
        <v>95</v>
      </c>
      <c r="K131" t="s">
        <v>26</v>
      </c>
      <c r="M131" s="1">
        <v>100</v>
      </c>
      <c r="N131" s="1">
        <v>17.629179000000001</v>
      </c>
      <c r="O131" t="s">
        <v>111</v>
      </c>
      <c r="P131" t="s">
        <v>108</v>
      </c>
    </row>
    <row r="132" spans="1:16" x14ac:dyDescent="0.25">
      <c r="A132" t="s">
        <v>86</v>
      </c>
      <c r="B132" t="s">
        <v>89</v>
      </c>
      <c r="C132" t="s">
        <v>94</v>
      </c>
      <c r="D132" t="s">
        <v>93</v>
      </c>
      <c r="E132" t="s">
        <v>87</v>
      </c>
      <c r="F132" s="2">
        <v>1994</v>
      </c>
      <c r="G132">
        <v>13781.513000000001</v>
      </c>
      <c r="H132" t="s">
        <v>113</v>
      </c>
      <c r="I132" t="s">
        <v>112</v>
      </c>
      <c r="J132" t="s">
        <v>95</v>
      </c>
      <c r="K132" t="s">
        <v>26</v>
      </c>
      <c r="M132" s="1">
        <v>99.696044999999998</v>
      </c>
      <c r="N132" s="1">
        <v>13.981763000000001</v>
      </c>
      <c r="O132" t="s">
        <v>111</v>
      </c>
      <c r="P132" t="s">
        <v>108</v>
      </c>
    </row>
    <row r="133" spans="1:16" x14ac:dyDescent="0.25">
      <c r="A133" t="s">
        <v>86</v>
      </c>
      <c r="B133" t="s">
        <v>89</v>
      </c>
      <c r="C133" t="s">
        <v>94</v>
      </c>
      <c r="D133" t="s">
        <v>93</v>
      </c>
      <c r="E133" t="s">
        <v>87</v>
      </c>
      <c r="F133" s="2">
        <v>1995</v>
      </c>
      <c r="G133">
        <v>15294.117</v>
      </c>
      <c r="H133" t="s">
        <v>113</v>
      </c>
      <c r="I133" t="s">
        <v>112</v>
      </c>
      <c r="J133" t="s">
        <v>95</v>
      </c>
      <c r="K133" t="s">
        <v>26</v>
      </c>
      <c r="M133" s="1">
        <v>100</v>
      </c>
      <c r="N133" s="1">
        <v>79.939210000000003</v>
      </c>
      <c r="O133" t="s">
        <v>111</v>
      </c>
      <c r="P133" t="s">
        <v>108</v>
      </c>
    </row>
    <row r="134" spans="1:16" x14ac:dyDescent="0.25">
      <c r="A134" t="s">
        <v>86</v>
      </c>
      <c r="B134" t="s">
        <v>89</v>
      </c>
      <c r="C134" t="s">
        <v>94</v>
      </c>
      <c r="D134" t="s">
        <v>93</v>
      </c>
      <c r="E134" t="s">
        <v>87</v>
      </c>
      <c r="F134" s="2">
        <v>1996</v>
      </c>
      <c r="G134">
        <v>14453.781000000001</v>
      </c>
      <c r="H134" t="s">
        <v>113</v>
      </c>
      <c r="I134" t="s">
        <v>112</v>
      </c>
      <c r="J134" t="s">
        <v>95</v>
      </c>
      <c r="K134" t="s">
        <v>26</v>
      </c>
      <c r="M134" s="1">
        <v>100</v>
      </c>
      <c r="N134" s="1">
        <v>44.072949999999999</v>
      </c>
      <c r="O134" t="s">
        <v>111</v>
      </c>
      <c r="P134" t="s">
        <v>108</v>
      </c>
    </row>
    <row r="135" spans="1:16" x14ac:dyDescent="0.25">
      <c r="A135" t="s">
        <v>86</v>
      </c>
      <c r="B135" t="s">
        <v>89</v>
      </c>
      <c r="C135" t="s">
        <v>94</v>
      </c>
      <c r="D135" t="s">
        <v>93</v>
      </c>
      <c r="E135" t="s">
        <v>87</v>
      </c>
      <c r="F135" s="2">
        <v>1997</v>
      </c>
      <c r="G135">
        <v>17100.84</v>
      </c>
      <c r="H135" t="s">
        <v>113</v>
      </c>
      <c r="I135" t="s">
        <v>112</v>
      </c>
      <c r="J135" t="s">
        <v>95</v>
      </c>
      <c r="K135" t="s">
        <v>26</v>
      </c>
      <c r="M135" s="1">
        <v>100</v>
      </c>
      <c r="N135" s="1">
        <v>79.331310000000002</v>
      </c>
      <c r="O135" t="s">
        <v>111</v>
      </c>
      <c r="P135" t="s">
        <v>108</v>
      </c>
    </row>
    <row r="136" spans="1:16" x14ac:dyDescent="0.25">
      <c r="A136" t="s">
        <v>86</v>
      </c>
      <c r="B136" t="s">
        <v>89</v>
      </c>
      <c r="C136" t="s">
        <v>94</v>
      </c>
      <c r="D136" t="s">
        <v>93</v>
      </c>
      <c r="E136" t="s">
        <v>87</v>
      </c>
      <c r="F136" s="2">
        <v>1998</v>
      </c>
      <c r="G136">
        <v>17352.940999999999</v>
      </c>
      <c r="H136" t="s">
        <v>113</v>
      </c>
      <c r="I136" t="s">
        <v>112</v>
      </c>
      <c r="J136" t="s">
        <v>95</v>
      </c>
      <c r="K136" t="s">
        <v>26</v>
      </c>
      <c r="M136" s="1">
        <v>99.696044999999998</v>
      </c>
      <c r="N136" s="1">
        <v>21.580546999999999</v>
      </c>
      <c r="O136" t="s">
        <v>111</v>
      </c>
      <c r="P136" t="s">
        <v>108</v>
      </c>
    </row>
    <row r="137" spans="1:16" s="8" customFormat="1" x14ac:dyDescent="0.25">
      <c r="C137" s="8" t="s">
        <v>18</v>
      </c>
      <c r="D137" s="8" t="s">
        <v>91</v>
      </c>
      <c r="F137" s="9">
        <v>1986</v>
      </c>
      <c r="G137" s="8">
        <v>4709.3022000000001</v>
      </c>
      <c r="H137" s="8" t="s">
        <v>113</v>
      </c>
      <c r="I137" s="8" t="s">
        <v>152</v>
      </c>
      <c r="J137" s="8" t="s">
        <v>95</v>
      </c>
      <c r="K137" s="8" t="s">
        <v>26</v>
      </c>
    </row>
    <row r="138" spans="1:16" s="8" customFormat="1" x14ac:dyDescent="0.25">
      <c r="C138" s="8" t="s">
        <v>18</v>
      </c>
      <c r="D138" s="8" t="s">
        <v>91</v>
      </c>
      <c r="F138" s="9">
        <v>1987</v>
      </c>
      <c r="G138" s="8">
        <v>6697.6742999999997</v>
      </c>
      <c r="H138" s="8" t="s">
        <v>113</v>
      </c>
      <c r="I138" s="8" t="s">
        <v>152</v>
      </c>
      <c r="J138" s="8" t="s">
        <v>95</v>
      </c>
      <c r="K138" s="8" t="s">
        <v>26</v>
      </c>
    </row>
    <row r="139" spans="1:16" s="8" customFormat="1" x14ac:dyDescent="0.25">
      <c r="C139" s="8" t="s">
        <v>18</v>
      </c>
      <c r="D139" s="8" t="s">
        <v>91</v>
      </c>
      <c r="F139" s="9">
        <v>1988</v>
      </c>
      <c r="G139" s="8">
        <v>7604.6513999999997</v>
      </c>
      <c r="H139" s="8" t="s">
        <v>113</v>
      </c>
      <c r="I139" s="8" t="s">
        <v>152</v>
      </c>
      <c r="J139" s="8" t="s">
        <v>95</v>
      </c>
      <c r="K139" s="8" t="s">
        <v>26</v>
      </c>
    </row>
    <row r="140" spans="1:16" s="8" customFormat="1" x14ac:dyDescent="0.25">
      <c r="C140" s="8" t="s">
        <v>18</v>
      </c>
      <c r="D140" s="8" t="s">
        <v>91</v>
      </c>
      <c r="F140" s="9">
        <v>1989</v>
      </c>
      <c r="G140" s="8">
        <v>7569.7676000000001</v>
      </c>
      <c r="H140" s="8" t="s">
        <v>113</v>
      </c>
      <c r="I140" s="8" t="s">
        <v>152</v>
      </c>
      <c r="J140" s="8" t="s">
        <v>95</v>
      </c>
      <c r="K140" s="8" t="s">
        <v>26</v>
      </c>
    </row>
    <row r="141" spans="1:16" s="8" customFormat="1" x14ac:dyDescent="0.25">
      <c r="C141" s="8" t="s">
        <v>18</v>
      </c>
      <c r="D141" s="8" t="s">
        <v>91</v>
      </c>
      <c r="F141" s="9">
        <v>1990</v>
      </c>
      <c r="G141" s="8">
        <v>8127.9066999999995</v>
      </c>
      <c r="H141" s="8" t="s">
        <v>113</v>
      </c>
      <c r="I141" s="8" t="s">
        <v>152</v>
      </c>
      <c r="J141" s="8" t="s">
        <v>95</v>
      </c>
      <c r="K141" s="8" t="s">
        <v>26</v>
      </c>
    </row>
    <row r="142" spans="1:16" s="8" customFormat="1" x14ac:dyDescent="0.25">
      <c r="C142" s="8" t="s">
        <v>18</v>
      </c>
      <c r="D142" s="8" t="s">
        <v>91</v>
      </c>
      <c r="F142" s="9">
        <v>1991</v>
      </c>
      <c r="G142" s="8">
        <v>6488.3720000000003</v>
      </c>
      <c r="H142" s="8" t="s">
        <v>113</v>
      </c>
      <c r="I142" s="8" t="s">
        <v>152</v>
      </c>
      <c r="J142" s="8" t="s">
        <v>95</v>
      </c>
      <c r="K142" s="8" t="s">
        <v>26</v>
      </c>
    </row>
    <row r="143" spans="1:16" s="8" customFormat="1" x14ac:dyDescent="0.25">
      <c r="C143" s="8" t="s">
        <v>18</v>
      </c>
      <c r="D143" s="8" t="s">
        <v>91</v>
      </c>
      <c r="F143" s="9">
        <v>1992</v>
      </c>
      <c r="G143" s="8">
        <v>6906.9766</v>
      </c>
      <c r="H143" s="8" t="s">
        <v>113</v>
      </c>
      <c r="I143" s="8" t="s">
        <v>152</v>
      </c>
      <c r="J143" s="8" t="s">
        <v>95</v>
      </c>
      <c r="K143" s="8" t="s">
        <v>26</v>
      </c>
    </row>
    <row r="144" spans="1:16" s="8" customFormat="1" x14ac:dyDescent="0.25">
      <c r="C144" s="8" t="s">
        <v>18</v>
      </c>
      <c r="D144" s="8" t="s">
        <v>91</v>
      </c>
      <c r="F144" s="9">
        <v>1993</v>
      </c>
      <c r="G144" s="8">
        <v>6976.7439999999997</v>
      </c>
      <c r="H144" s="8" t="s">
        <v>113</v>
      </c>
      <c r="I144" s="8" t="s">
        <v>152</v>
      </c>
      <c r="J144" s="8" t="s">
        <v>95</v>
      </c>
      <c r="K144" s="8" t="s">
        <v>26</v>
      </c>
    </row>
    <row r="145" spans="3:11" s="8" customFormat="1" x14ac:dyDescent="0.25">
      <c r="C145" s="8" t="s">
        <v>18</v>
      </c>
      <c r="D145" s="8" t="s">
        <v>91</v>
      </c>
      <c r="F145" s="9">
        <v>1994</v>
      </c>
      <c r="G145" s="8">
        <v>3767.442</v>
      </c>
      <c r="H145" s="8" t="s">
        <v>113</v>
      </c>
      <c r="I145" s="8" t="s">
        <v>152</v>
      </c>
      <c r="J145" s="8" t="s">
        <v>95</v>
      </c>
      <c r="K145" s="8" t="s">
        <v>26</v>
      </c>
    </row>
    <row r="146" spans="3:11" s="8" customFormat="1" x14ac:dyDescent="0.25">
      <c r="C146" s="8" t="s">
        <v>18</v>
      </c>
      <c r="D146" s="8" t="s">
        <v>91</v>
      </c>
      <c r="F146" s="9">
        <v>1995</v>
      </c>
      <c r="G146" s="8">
        <v>7604.6513999999997</v>
      </c>
      <c r="H146" s="8" t="s">
        <v>113</v>
      </c>
      <c r="I146" s="8" t="s">
        <v>152</v>
      </c>
      <c r="J146" s="8" t="s">
        <v>95</v>
      </c>
      <c r="K146" s="8" t="s">
        <v>26</v>
      </c>
    </row>
    <row r="147" spans="3:11" s="8" customFormat="1" x14ac:dyDescent="0.25">
      <c r="C147" s="8" t="s">
        <v>18</v>
      </c>
      <c r="D147" s="8" t="s">
        <v>91</v>
      </c>
      <c r="F147" s="9">
        <v>1996</v>
      </c>
      <c r="G147" s="8">
        <v>6244.1859999999997</v>
      </c>
      <c r="H147" s="8" t="s">
        <v>113</v>
      </c>
      <c r="I147" s="8" t="s">
        <v>152</v>
      </c>
      <c r="J147" s="8" t="s">
        <v>95</v>
      </c>
      <c r="K147" s="8" t="s">
        <v>26</v>
      </c>
    </row>
    <row r="148" spans="3:11" s="8" customFormat="1" x14ac:dyDescent="0.25">
      <c r="C148" s="8" t="s">
        <v>18</v>
      </c>
      <c r="D148" s="8" t="s">
        <v>91</v>
      </c>
      <c r="F148" s="9">
        <v>1997</v>
      </c>
      <c r="G148" s="8">
        <v>6523.2560000000003</v>
      </c>
      <c r="H148" s="8" t="s">
        <v>113</v>
      </c>
      <c r="I148" s="8" t="s">
        <v>152</v>
      </c>
      <c r="J148" s="8" t="s">
        <v>95</v>
      </c>
      <c r="K148" s="8" t="s">
        <v>26</v>
      </c>
    </row>
    <row r="149" spans="3:11" s="8" customFormat="1" x14ac:dyDescent="0.25">
      <c r="C149" s="8" t="s">
        <v>18</v>
      </c>
      <c r="D149" s="8" t="s">
        <v>91</v>
      </c>
      <c r="F149" s="9">
        <v>1998</v>
      </c>
      <c r="G149" s="8">
        <v>4290.6977999999999</v>
      </c>
      <c r="H149" s="8" t="s">
        <v>113</v>
      </c>
      <c r="I149" s="8" t="s">
        <v>152</v>
      </c>
      <c r="J149" s="8" t="s">
        <v>95</v>
      </c>
      <c r="K149" s="8" t="s">
        <v>26</v>
      </c>
    </row>
    <row r="150" spans="3:11" x14ac:dyDescent="0.25">
      <c r="C150" t="s">
        <v>119</v>
      </c>
      <c r="D150" t="s">
        <v>120</v>
      </c>
      <c r="F150" s="2">
        <v>1987.8948</v>
      </c>
      <c r="G150">
        <v>0.97894734000000005</v>
      </c>
      <c r="H150" t="s">
        <v>117</v>
      </c>
      <c r="I150" t="s">
        <v>114</v>
      </c>
      <c r="J150" t="s">
        <v>118</v>
      </c>
      <c r="K150" t="s">
        <v>26</v>
      </c>
    </row>
    <row r="151" spans="3:11" x14ac:dyDescent="0.25">
      <c r="C151" t="s">
        <v>119</v>
      </c>
      <c r="D151" t="s">
        <v>120</v>
      </c>
      <c r="F151" s="2">
        <v>1989.1228000000001</v>
      </c>
      <c r="G151">
        <v>1.1178948</v>
      </c>
      <c r="H151" t="s">
        <v>117</v>
      </c>
      <c r="I151" t="s">
        <v>114</v>
      </c>
      <c r="J151" t="s">
        <v>118</v>
      </c>
      <c r="K151" t="s">
        <v>26</v>
      </c>
    </row>
    <row r="152" spans="3:11" x14ac:dyDescent="0.25">
      <c r="C152" t="s">
        <v>119</v>
      </c>
      <c r="D152" t="s">
        <v>120</v>
      </c>
      <c r="F152" s="2">
        <v>1990</v>
      </c>
      <c r="G152">
        <v>1.03</v>
      </c>
      <c r="H152" t="s">
        <v>117</v>
      </c>
      <c r="I152" t="s">
        <v>114</v>
      </c>
      <c r="J152" t="s">
        <v>118</v>
      </c>
      <c r="K152" t="s">
        <v>26</v>
      </c>
    </row>
    <row r="153" spans="3:11" x14ac:dyDescent="0.25">
      <c r="C153" t="s">
        <v>119</v>
      </c>
      <c r="D153" t="s">
        <v>120</v>
      </c>
      <c r="F153" s="2">
        <v>1991.0963999999999</v>
      </c>
      <c r="G153">
        <v>0.87789476</v>
      </c>
      <c r="H153" t="s">
        <v>117</v>
      </c>
      <c r="I153" t="s">
        <v>114</v>
      </c>
      <c r="J153" t="s">
        <v>118</v>
      </c>
      <c r="K153" t="s">
        <v>26</v>
      </c>
    </row>
    <row r="154" spans="3:11" x14ac:dyDescent="0.25">
      <c r="C154" t="s">
        <v>119</v>
      </c>
      <c r="D154" t="s">
        <v>120</v>
      </c>
      <c r="F154" s="2">
        <v>1992.1052</v>
      </c>
      <c r="G154">
        <v>1.0831579</v>
      </c>
      <c r="H154" t="s">
        <v>117</v>
      </c>
      <c r="I154" t="s">
        <v>114</v>
      </c>
      <c r="J154" t="s">
        <v>118</v>
      </c>
      <c r="K154" t="s">
        <v>26</v>
      </c>
    </row>
    <row r="155" spans="3:11" x14ac:dyDescent="0.25">
      <c r="C155" t="s">
        <v>119</v>
      </c>
      <c r="D155" t="s">
        <v>120</v>
      </c>
      <c r="F155" s="2">
        <v>1993.2018</v>
      </c>
      <c r="G155">
        <v>1.0736842</v>
      </c>
      <c r="H155" t="s">
        <v>117</v>
      </c>
      <c r="I155" t="s">
        <v>114</v>
      </c>
      <c r="J155" t="s">
        <v>118</v>
      </c>
      <c r="K155" t="s">
        <v>26</v>
      </c>
    </row>
    <row r="156" spans="3:11" x14ac:dyDescent="0.25">
      <c r="C156" t="s">
        <v>119</v>
      </c>
      <c r="D156" t="s">
        <v>120</v>
      </c>
      <c r="F156" s="2">
        <v>1993.9036000000001</v>
      </c>
      <c r="G156">
        <v>0.99473685000000001</v>
      </c>
      <c r="H156" t="s">
        <v>117</v>
      </c>
      <c r="I156" t="s">
        <v>114</v>
      </c>
      <c r="J156" t="s">
        <v>118</v>
      </c>
      <c r="K156" t="s">
        <v>26</v>
      </c>
    </row>
    <row r="157" spans="3:11" x14ac:dyDescent="0.25">
      <c r="C157" t="s">
        <v>119</v>
      </c>
      <c r="D157" t="s">
        <v>120</v>
      </c>
      <c r="F157" s="2">
        <v>1995</v>
      </c>
      <c r="G157">
        <v>1.2347368000000001</v>
      </c>
      <c r="H157" t="s">
        <v>117</v>
      </c>
      <c r="I157" t="s">
        <v>114</v>
      </c>
      <c r="J157" t="s">
        <v>118</v>
      </c>
      <c r="K157" t="s">
        <v>26</v>
      </c>
    </row>
    <row r="158" spans="3:11" x14ac:dyDescent="0.25">
      <c r="C158" t="s">
        <v>119</v>
      </c>
      <c r="D158" t="s">
        <v>120</v>
      </c>
      <c r="F158" s="2">
        <v>1996.1841999999999</v>
      </c>
      <c r="G158">
        <v>1.1273685</v>
      </c>
      <c r="H158" t="s">
        <v>117</v>
      </c>
      <c r="I158" t="s">
        <v>114</v>
      </c>
      <c r="J158" t="s">
        <v>118</v>
      </c>
      <c r="K158" t="s">
        <v>26</v>
      </c>
    </row>
    <row r="159" spans="3:11" x14ac:dyDescent="0.25">
      <c r="C159" t="s">
        <v>119</v>
      </c>
      <c r="D159" t="s">
        <v>120</v>
      </c>
      <c r="F159" s="2">
        <v>1997</v>
      </c>
      <c r="G159">
        <v>1.1273685</v>
      </c>
      <c r="H159" t="s">
        <v>117</v>
      </c>
      <c r="I159" t="s">
        <v>114</v>
      </c>
      <c r="J159" t="s">
        <v>118</v>
      </c>
      <c r="K159" t="s">
        <v>26</v>
      </c>
    </row>
    <row r="160" spans="3:11" x14ac:dyDescent="0.25">
      <c r="C160" t="s">
        <v>119</v>
      </c>
      <c r="D160" t="s">
        <v>120</v>
      </c>
      <c r="F160" s="2">
        <v>1998.114</v>
      </c>
      <c r="G160">
        <v>1.1652632000000001</v>
      </c>
      <c r="H160" t="s">
        <v>117</v>
      </c>
      <c r="I160" t="s">
        <v>114</v>
      </c>
      <c r="J160" t="s">
        <v>118</v>
      </c>
      <c r="K160" t="s">
        <v>26</v>
      </c>
    </row>
    <row r="161" spans="1:14" x14ac:dyDescent="0.25">
      <c r="C161" t="s">
        <v>119</v>
      </c>
      <c r="D161" t="s">
        <v>120</v>
      </c>
      <c r="F161" s="2">
        <v>1999.0350000000001</v>
      </c>
      <c r="G161">
        <v>1.1305263000000001</v>
      </c>
      <c r="H161" t="s">
        <v>117</v>
      </c>
      <c r="I161" t="s">
        <v>114</v>
      </c>
      <c r="J161" t="s">
        <v>118</v>
      </c>
      <c r="K161" t="s">
        <v>26</v>
      </c>
    </row>
    <row r="162" spans="1:14" x14ac:dyDescent="0.25">
      <c r="C162" t="s">
        <v>119</v>
      </c>
      <c r="D162" t="s">
        <v>120</v>
      </c>
      <c r="F162" s="2">
        <v>2000.0437999999999</v>
      </c>
      <c r="G162">
        <v>0.46421054</v>
      </c>
      <c r="H162" t="s">
        <v>117</v>
      </c>
      <c r="I162" t="s">
        <v>114</v>
      </c>
      <c r="J162" t="s">
        <v>118</v>
      </c>
      <c r="K162" t="s">
        <v>26</v>
      </c>
    </row>
    <row r="163" spans="1:14" x14ac:dyDescent="0.25">
      <c r="C163" t="s">
        <v>119</v>
      </c>
      <c r="D163" t="s">
        <v>120</v>
      </c>
      <c r="F163" s="2">
        <v>2001.0963999999999</v>
      </c>
      <c r="G163">
        <v>1.2378948000000001</v>
      </c>
      <c r="H163" t="s">
        <v>117</v>
      </c>
      <c r="I163" t="s">
        <v>114</v>
      </c>
      <c r="J163" t="s">
        <v>118</v>
      </c>
      <c r="K163" t="s">
        <v>26</v>
      </c>
    </row>
    <row r="164" spans="1:14" x14ac:dyDescent="0.25">
      <c r="C164" t="s">
        <v>119</v>
      </c>
      <c r="D164" t="s">
        <v>120</v>
      </c>
      <c r="F164" s="2">
        <v>2001.9297999999999</v>
      </c>
      <c r="G164">
        <v>1.0989473999999999</v>
      </c>
      <c r="H164" t="s">
        <v>117</v>
      </c>
      <c r="I164" t="s">
        <v>114</v>
      </c>
      <c r="J164" t="s">
        <v>118</v>
      </c>
      <c r="K164" t="s">
        <v>26</v>
      </c>
    </row>
    <row r="165" spans="1:14" x14ac:dyDescent="0.25">
      <c r="C165" t="s">
        <v>119</v>
      </c>
      <c r="D165" t="s">
        <v>120</v>
      </c>
      <c r="F165" s="2">
        <v>2003.0702000000001</v>
      </c>
      <c r="G165">
        <v>1.231579</v>
      </c>
      <c r="H165" t="s">
        <v>117</v>
      </c>
      <c r="I165" t="s">
        <v>114</v>
      </c>
      <c r="J165" t="s">
        <v>118</v>
      </c>
      <c r="K165" t="s">
        <v>26</v>
      </c>
    </row>
    <row r="166" spans="1:14" x14ac:dyDescent="0.25">
      <c r="C166" t="s">
        <v>119</v>
      </c>
      <c r="D166" t="s">
        <v>120</v>
      </c>
      <c r="F166" s="2">
        <v>2004.0350000000001</v>
      </c>
      <c r="G166">
        <v>0.99157894000000002</v>
      </c>
      <c r="H166" t="s">
        <v>117</v>
      </c>
      <c r="I166" t="s">
        <v>114</v>
      </c>
      <c r="J166" t="s">
        <v>118</v>
      </c>
      <c r="K166" t="s">
        <v>26</v>
      </c>
    </row>
    <row r="167" spans="1:14" x14ac:dyDescent="0.25">
      <c r="C167" t="s">
        <v>119</v>
      </c>
      <c r="D167" t="s">
        <v>120</v>
      </c>
      <c r="F167" s="2">
        <v>2005.1315999999999</v>
      </c>
      <c r="G167">
        <v>1.0642104999999999</v>
      </c>
      <c r="H167" t="s">
        <v>117</v>
      </c>
      <c r="I167" t="s">
        <v>114</v>
      </c>
      <c r="J167" t="s">
        <v>118</v>
      </c>
      <c r="K167" t="s">
        <v>26</v>
      </c>
    </row>
    <row r="168" spans="1:14" x14ac:dyDescent="0.25">
      <c r="C168" t="s">
        <v>119</v>
      </c>
      <c r="D168" t="s">
        <v>120</v>
      </c>
      <c r="F168" s="2">
        <v>2006.0526</v>
      </c>
      <c r="G168">
        <v>0.90315789999999996</v>
      </c>
      <c r="H168" t="s">
        <v>117</v>
      </c>
      <c r="I168" t="s">
        <v>114</v>
      </c>
      <c r="J168" t="s">
        <v>118</v>
      </c>
      <c r="K168" t="s">
        <v>26</v>
      </c>
    </row>
    <row r="169" spans="1:14" x14ac:dyDescent="0.25">
      <c r="C169" t="s">
        <v>119</v>
      </c>
      <c r="D169" t="s">
        <v>120</v>
      </c>
      <c r="F169" s="2">
        <v>2006.886</v>
      </c>
      <c r="G169">
        <v>1.0989473999999999</v>
      </c>
      <c r="H169" t="s">
        <v>117</v>
      </c>
      <c r="I169" t="s">
        <v>114</v>
      </c>
      <c r="J169" t="s">
        <v>118</v>
      </c>
      <c r="K169" t="s">
        <v>26</v>
      </c>
    </row>
    <row r="170" spans="1:14" x14ac:dyDescent="0.25">
      <c r="C170" t="s">
        <v>119</v>
      </c>
      <c r="D170" t="s">
        <v>120</v>
      </c>
      <c r="F170" s="2">
        <v>2008.0264</v>
      </c>
      <c r="G170">
        <v>1.1399999999999999</v>
      </c>
      <c r="H170" t="s">
        <v>117</v>
      </c>
      <c r="I170" t="s">
        <v>114</v>
      </c>
      <c r="J170" t="s">
        <v>118</v>
      </c>
      <c r="K170" t="s">
        <v>26</v>
      </c>
    </row>
    <row r="171" spans="1:14" x14ac:dyDescent="0.25">
      <c r="C171" t="s">
        <v>119</v>
      </c>
      <c r="D171" t="s">
        <v>120</v>
      </c>
      <c r="F171" s="2">
        <v>2009.1666</v>
      </c>
      <c r="G171">
        <v>0.95052630000000005</v>
      </c>
      <c r="H171" t="s">
        <v>117</v>
      </c>
      <c r="I171" t="s">
        <v>114</v>
      </c>
      <c r="J171" t="s">
        <v>118</v>
      </c>
      <c r="K171" t="s">
        <v>26</v>
      </c>
    </row>
    <row r="172" spans="1:14" x14ac:dyDescent="0.25">
      <c r="A172" t="s">
        <v>86</v>
      </c>
      <c r="B172" t="s">
        <v>121</v>
      </c>
      <c r="C172" t="s">
        <v>18</v>
      </c>
      <c r="D172" t="s">
        <v>91</v>
      </c>
      <c r="E172" t="s">
        <v>122</v>
      </c>
      <c r="F172" s="2">
        <v>1968</v>
      </c>
      <c r="I172" t="s">
        <v>128</v>
      </c>
      <c r="J172" t="s">
        <v>123</v>
      </c>
      <c r="K172" t="s">
        <v>26</v>
      </c>
      <c r="N172" s="1">
        <v>56</v>
      </c>
    </row>
    <row r="173" spans="1:14" x14ac:dyDescent="0.25">
      <c r="A173" t="s">
        <v>86</v>
      </c>
      <c r="B173" t="s">
        <v>121</v>
      </c>
      <c r="C173" t="s">
        <v>18</v>
      </c>
      <c r="D173" t="s">
        <v>91</v>
      </c>
      <c r="E173" t="s">
        <v>122</v>
      </c>
      <c r="F173" s="2">
        <v>1969</v>
      </c>
      <c r="I173" t="s">
        <v>128</v>
      </c>
      <c r="J173" t="s">
        <v>123</v>
      </c>
      <c r="K173" t="s">
        <v>26</v>
      </c>
      <c r="N173" s="1">
        <v>56</v>
      </c>
    </row>
    <row r="174" spans="1:14" x14ac:dyDescent="0.25">
      <c r="A174" t="s">
        <v>86</v>
      </c>
      <c r="B174" t="s">
        <v>121</v>
      </c>
      <c r="C174" t="s">
        <v>18</v>
      </c>
      <c r="D174" t="s">
        <v>91</v>
      </c>
      <c r="E174" t="s">
        <v>122</v>
      </c>
      <c r="F174" s="2">
        <v>1970</v>
      </c>
      <c r="I174" t="s">
        <v>128</v>
      </c>
      <c r="J174" t="s">
        <v>123</v>
      </c>
      <c r="K174" t="s">
        <v>26</v>
      </c>
      <c r="N174" s="1">
        <v>56</v>
      </c>
    </row>
    <row r="175" spans="1:14" x14ac:dyDescent="0.25">
      <c r="A175" t="s">
        <v>86</v>
      </c>
      <c r="B175" t="s">
        <v>121</v>
      </c>
      <c r="C175" t="s">
        <v>18</v>
      </c>
      <c r="D175" t="s">
        <v>91</v>
      </c>
      <c r="E175" t="s">
        <v>122</v>
      </c>
      <c r="F175" s="2">
        <v>1971</v>
      </c>
      <c r="I175" t="s">
        <v>128</v>
      </c>
      <c r="J175" t="s">
        <v>123</v>
      </c>
      <c r="K175" t="s">
        <v>26</v>
      </c>
      <c r="N175" s="1">
        <v>56</v>
      </c>
    </row>
    <row r="176" spans="1:14" x14ac:dyDescent="0.25">
      <c r="A176" t="s">
        <v>86</v>
      </c>
      <c r="B176" t="s">
        <v>121</v>
      </c>
      <c r="C176" t="s">
        <v>18</v>
      </c>
      <c r="D176" t="s">
        <v>91</v>
      </c>
      <c r="E176" t="s">
        <v>122</v>
      </c>
      <c r="F176" s="2">
        <v>1972</v>
      </c>
      <c r="I176" t="s">
        <v>128</v>
      </c>
      <c r="J176" t="s">
        <v>123</v>
      </c>
      <c r="K176" t="s">
        <v>26</v>
      </c>
      <c r="N176" s="1">
        <v>56</v>
      </c>
    </row>
    <row r="177" spans="1:15" x14ac:dyDescent="0.25">
      <c r="A177" t="s">
        <v>86</v>
      </c>
      <c r="B177" t="s">
        <v>121</v>
      </c>
      <c r="C177" t="s">
        <v>18</v>
      </c>
      <c r="D177" t="s">
        <v>91</v>
      </c>
      <c r="E177" t="s">
        <v>122</v>
      </c>
      <c r="F177" s="2">
        <v>1973</v>
      </c>
      <c r="I177" t="s">
        <v>128</v>
      </c>
      <c r="J177" t="s">
        <v>123</v>
      </c>
      <c r="K177" t="s">
        <v>26</v>
      </c>
      <c r="N177" s="1">
        <v>56</v>
      </c>
    </row>
    <row r="178" spans="1:15" x14ac:dyDescent="0.25">
      <c r="A178" t="s">
        <v>86</v>
      </c>
      <c r="B178" t="s">
        <v>121</v>
      </c>
      <c r="C178" t="s">
        <v>18</v>
      </c>
      <c r="D178" t="s">
        <v>91</v>
      </c>
      <c r="E178" t="s">
        <v>125</v>
      </c>
      <c r="F178" s="2">
        <v>1968</v>
      </c>
      <c r="G178" s="2">
        <v>96.087530000000001</v>
      </c>
      <c r="H178" t="s">
        <v>129</v>
      </c>
      <c r="I178" t="s">
        <v>130</v>
      </c>
      <c r="J178" t="s">
        <v>124</v>
      </c>
      <c r="K178" t="s">
        <v>26</v>
      </c>
      <c r="N178" s="1">
        <v>13</v>
      </c>
      <c r="O178" t="s">
        <v>126</v>
      </c>
    </row>
    <row r="179" spans="1:15" x14ac:dyDescent="0.25">
      <c r="A179" t="s">
        <v>86</v>
      </c>
      <c r="B179" t="s">
        <v>121</v>
      </c>
      <c r="C179" t="s">
        <v>18</v>
      </c>
      <c r="D179" t="s">
        <v>91</v>
      </c>
      <c r="E179" t="s">
        <v>125</v>
      </c>
      <c r="F179" s="2">
        <v>1969</v>
      </c>
      <c r="G179" s="2">
        <v>89.990325999999996</v>
      </c>
      <c r="H179" t="s">
        <v>129</v>
      </c>
      <c r="I179" t="s">
        <v>130</v>
      </c>
      <c r="J179" t="s">
        <v>124</v>
      </c>
      <c r="K179" t="s">
        <v>26</v>
      </c>
      <c r="N179" s="1">
        <v>13</v>
      </c>
      <c r="O179" t="s">
        <v>126</v>
      </c>
    </row>
    <row r="180" spans="1:15" x14ac:dyDescent="0.25">
      <c r="A180" t="s">
        <v>86</v>
      </c>
      <c r="B180" t="s">
        <v>121</v>
      </c>
      <c r="C180" t="s">
        <v>18</v>
      </c>
      <c r="D180" t="s">
        <v>91</v>
      </c>
      <c r="E180" t="s">
        <v>125</v>
      </c>
      <c r="F180" s="2">
        <v>1970</v>
      </c>
      <c r="G180" s="2">
        <v>98.165763999999996</v>
      </c>
      <c r="H180" t="s">
        <v>129</v>
      </c>
      <c r="I180" t="s">
        <v>130</v>
      </c>
      <c r="J180" t="s">
        <v>124</v>
      </c>
      <c r="K180" t="s">
        <v>26</v>
      </c>
      <c r="N180" s="1">
        <v>13</v>
      </c>
      <c r="O180" t="s">
        <v>126</v>
      </c>
    </row>
    <row r="181" spans="1:15" x14ac:dyDescent="0.25">
      <c r="A181" t="s">
        <v>86</v>
      </c>
      <c r="B181" t="s">
        <v>121</v>
      </c>
      <c r="C181" t="s">
        <v>18</v>
      </c>
      <c r="D181" t="s">
        <v>91</v>
      </c>
      <c r="E181" t="s">
        <v>125</v>
      </c>
      <c r="F181" s="2">
        <v>1971</v>
      </c>
      <c r="G181" s="2">
        <v>83.806060000000002</v>
      </c>
      <c r="H181" t="s">
        <v>129</v>
      </c>
      <c r="I181" t="s">
        <v>130</v>
      </c>
      <c r="J181" t="s">
        <v>124</v>
      </c>
      <c r="K181" t="s">
        <v>26</v>
      </c>
      <c r="N181" s="1">
        <v>13</v>
      </c>
      <c r="O181" t="s">
        <v>126</v>
      </c>
    </row>
    <row r="182" spans="1:15" x14ac:dyDescent="0.25">
      <c r="A182" t="s">
        <v>86</v>
      </c>
      <c r="B182" t="s">
        <v>121</v>
      </c>
      <c r="C182" t="s">
        <v>18</v>
      </c>
      <c r="D182" t="s">
        <v>91</v>
      </c>
      <c r="E182" t="s">
        <v>125</v>
      </c>
      <c r="F182" s="2">
        <v>1972</v>
      </c>
      <c r="G182" s="2">
        <v>86.347409999999996</v>
      </c>
      <c r="H182" t="s">
        <v>129</v>
      </c>
      <c r="I182" t="s">
        <v>130</v>
      </c>
      <c r="J182" t="s">
        <v>124</v>
      </c>
      <c r="K182" t="s">
        <v>26</v>
      </c>
      <c r="N182" s="1">
        <v>13</v>
      </c>
      <c r="O182" t="s">
        <v>126</v>
      </c>
    </row>
    <row r="183" spans="1:15" x14ac:dyDescent="0.25">
      <c r="A183" t="s">
        <v>86</v>
      </c>
      <c r="B183" t="s">
        <v>121</v>
      </c>
      <c r="C183" t="s">
        <v>18</v>
      </c>
      <c r="D183" t="s">
        <v>91</v>
      </c>
      <c r="E183" t="s">
        <v>125</v>
      </c>
      <c r="F183" s="2">
        <v>1973</v>
      </c>
      <c r="G183" s="2">
        <v>79.123679999999993</v>
      </c>
      <c r="H183" t="s">
        <v>129</v>
      </c>
      <c r="I183" t="s">
        <v>130</v>
      </c>
      <c r="J183" t="s">
        <v>124</v>
      </c>
      <c r="K183" t="s">
        <v>26</v>
      </c>
      <c r="N183" s="1">
        <v>13</v>
      </c>
      <c r="O183" t="s">
        <v>126</v>
      </c>
    </row>
    <row r="184" spans="1:15" x14ac:dyDescent="0.25">
      <c r="A184" t="s">
        <v>86</v>
      </c>
      <c r="B184" t="s">
        <v>121</v>
      </c>
      <c r="C184" t="s">
        <v>18</v>
      </c>
      <c r="D184" t="s">
        <v>91</v>
      </c>
      <c r="E184" t="s">
        <v>122</v>
      </c>
      <c r="F184" s="2">
        <v>1968</v>
      </c>
      <c r="G184" s="2">
        <v>96.087530000000001</v>
      </c>
      <c r="H184" t="s">
        <v>129</v>
      </c>
      <c r="I184" t="s">
        <v>130</v>
      </c>
      <c r="J184" t="s">
        <v>124</v>
      </c>
      <c r="K184" t="s">
        <v>26</v>
      </c>
      <c r="N184" s="1">
        <v>66</v>
      </c>
      <c r="O184" t="s">
        <v>127</v>
      </c>
    </row>
    <row r="185" spans="1:15" x14ac:dyDescent="0.25">
      <c r="A185" t="s">
        <v>86</v>
      </c>
      <c r="B185" t="s">
        <v>121</v>
      </c>
      <c r="C185" t="s">
        <v>18</v>
      </c>
      <c r="D185" t="s">
        <v>91</v>
      </c>
      <c r="E185" t="s">
        <v>122</v>
      </c>
      <c r="F185" s="2">
        <v>1969</v>
      </c>
      <c r="G185" s="2">
        <v>89.990325999999996</v>
      </c>
      <c r="H185" t="s">
        <v>129</v>
      </c>
      <c r="I185" t="s">
        <v>130</v>
      </c>
      <c r="J185" t="s">
        <v>124</v>
      </c>
      <c r="K185" t="s">
        <v>26</v>
      </c>
      <c r="N185" s="1">
        <v>66</v>
      </c>
      <c r="O185" t="s">
        <v>127</v>
      </c>
    </row>
    <row r="186" spans="1:15" x14ac:dyDescent="0.25">
      <c r="A186" t="s">
        <v>86</v>
      </c>
      <c r="B186" t="s">
        <v>121</v>
      </c>
      <c r="C186" t="s">
        <v>18</v>
      </c>
      <c r="D186" t="s">
        <v>91</v>
      </c>
      <c r="E186" t="s">
        <v>122</v>
      </c>
      <c r="F186" s="2">
        <v>1970</v>
      </c>
      <c r="G186" s="2">
        <v>98.165763999999996</v>
      </c>
      <c r="H186" t="s">
        <v>129</v>
      </c>
      <c r="I186" t="s">
        <v>130</v>
      </c>
      <c r="J186" t="s">
        <v>124</v>
      </c>
      <c r="K186" t="s">
        <v>26</v>
      </c>
      <c r="N186" s="1">
        <v>66</v>
      </c>
      <c r="O186" t="s">
        <v>127</v>
      </c>
    </row>
    <row r="187" spans="1:15" x14ac:dyDescent="0.25">
      <c r="A187" t="s">
        <v>86</v>
      </c>
      <c r="B187" t="s">
        <v>121</v>
      </c>
      <c r="C187" t="s">
        <v>18</v>
      </c>
      <c r="D187" t="s">
        <v>91</v>
      </c>
      <c r="E187" t="s">
        <v>122</v>
      </c>
      <c r="F187" s="2">
        <v>1971</v>
      </c>
      <c r="G187" s="2">
        <v>83.806060000000002</v>
      </c>
      <c r="H187" t="s">
        <v>129</v>
      </c>
      <c r="I187" t="s">
        <v>130</v>
      </c>
      <c r="J187" t="s">
        <v>124</v>
      </c>
      <c r="K187" t="s">
        <v>26</v>
      </c>
      <c r="N187" s="1">
        <v>66</v>
      </c>
      <c r="O187" t="s">
        <v>127</v>
      </c>
    </row>
    <row r="188" spans="1:15" x14ac:dyDescent="0.25">
      <c r="A188" t="s">
        <v>86</v>
      </c>
      <c r="B188" t="s">
        <v>121</v>
      </c>
      <c r="C188" t="s">
        <v>18</v>
      </c>
      <c r="D188" t="s">
        <v>91</v>
      </c>
      <c r="E188" t="s">
        <v>122</v>
      </c>
      <c r="F188" s="2">
        <v>1972</v>
      </c>
      <c r="G188" s="2">
        <v>86.347409999999996</v>
      </c>
      <c r="H188" t="s">
        <v>129</v>
      </c>
      <c r="I188" t="s">
        <v>130</v>
      </c>
      <c r="J188" t="s">
        <v>124</v>
      </c>
      <c r="K188" t="s">
        <v>26</v>
      </c>
      <c r="N188" s="1">
        <v>66</v>
      </c>
      <c r="O188" t="s">
        <v>127</v>
      </c>
    </row>
    <row r="189" spans="1:15" x14ac:dyDescent="0.25">
      <c r="A189" t="s">
        <v>86</v>
      </c>
      <c r="B189" t="s">
        <v>121</v>
      </c>
      <c r="C189" t="s">
        <v>18</v>
      </c>
      <c r="D189" t="s">
        <v>91</v>
      </c>
      <c r="E189" t="s">
        <v>122</v>
      </c>
      <c r="F189" s="2">
        <v>1973</v>
      </c>
      <c r="G189" s="2">
        <v>79.123679999999993</v>
      </c>
      <c r="H189" t="s">
        <v>129</v>
      </c>
      <c r="I189" t="s">
        <v>130</v>
      </c>
      <c r="J189" t="s">
        <v>124</v>
      </c>
      <c r="K189" t="s">
        <v>26</v>
      </c>
      <c r="N189" s="1">
        <v>66</v>
      </c>
      <c r="O189" t="s">
        <v>127</v>
      </c>
    </row>
    <row r="190" spans="1:15" x14ac:dyDescent="0.25">
      <c r="C190" t="s">
        <v>110</v>
      </c>
      <c r="D190" t="s">
        <v>109</v>
      </c>
      <c r="F190" s="2">
        <v>1977</v>
      </c>
      <c r="H190" t="s">
        <v>135</v>
      </c>
      <c r="I190" t="s">
        <v>134</v>
      </c>
      <c r="J190" t="s">
        <v>131</v>
      </c>
      <c r="K190" t="s">
        <v>26</v>
      </c>
    </row>
    <row r="191" spans="1:15" x14ac:dyDescent="0.25">
      <c r="C191" t="s">
        <v>110</v>
      </c>
      <c r="D191" t="s">
        <v>109</v>
      </c>
      <c r="F191" s="2">
        <v>1978</v>
      </c>
      <c r="G191">
        <v>313</v>
      </c>
      <c r="H191" t="s">
        <v>135</v>
      </c>
      <c r="I191" t="s">
        <v>134</v>
      </c>
      <c r="J191" t="s">
        <v>131</v>
      </c>
      <c r="K191" t="s">
        <v>26</v>
      </c>
    </row>
    <row r="192" spans="1:15" x14ac:dyDescent="0.25">
      <c r="C192" t="s">
        <v>110</v>
      </c>
      <c r="D192" t="s">
        <v>109</v>
      </c>
      <c r="F192" s="2">
        <v>1979</v>
      </c>
      <c r="G192" s="2">
        <v>300</v>
      </c>
      <c r="H192" t="s">
        <v>135</v>
      </c>
      <c r="I192" t="s">
        <v>134</v>
      </c>
      <c r="J192" t="s">
        <v>131</v>
      </c>
      <c r="K192" t="s">
        <v>26</v>
      </c>
    </row>
    <row r="193" spans="3:11" x14ac:dyDescent="0.25">
      <c r="C193" t="s">
        <v>110</v>
      </c>
      <c r="D193" t="s">
        <v>109</v>
      </c>
      <c r="F193" s="2">
        <v>1980</v>
      </c>
      <c r="G193" s="2">
        <v>340</v>
      </c>
      <c r="H193" t="s">
        <v>135</v>
      </c>
      <c r="I193" t="s">
        <v>134</v>
      </c>
      <c r="J193" t="s">
        <v>131</v>
      </c>
      <c r="K193" t="s">
        <v>26</v>
      </c>
    </row>
    <row r="194" spans="3:11" x14ac:dyDescent="0.25">
      <c r="C194" t="s">
        <v>110</v>
      </c>
      <c r="D194" t="s">
        <v>109</v>
      </c>
      <c r="F194" s="2">
        <v>1981</v>
      </c>
      <c r="G194" s="2">
        <v>312</v>
      </c>
      <c r="H194" t="s">
        <v>135</v>
      </c>
      <c r="I194" t="s">
        <v>134</v>
      </c>
      <c r="J194" t="s">
        <v>131</v>
      </c>
      <c r="K194" t="s">
        <v>26</v>
      </c>
    </row>
    <row r="195" spans="3:11" x14ac:dyDescent="0.25">
      <c r="C195" t="s">
        <v>110</v>
      </c>
      <c r="D195" t="s">
        <v>109</v>
      </c>
      <c r="F195" s="2">
        <v>1982</v>
      </c>
      <c r="G195" s="2">
        <v>288</v>
      </c>
      <c r="H195" t="s">
        <v>135</v>
      </c>
      <c r="I195" t="s">
        <v>134</v>
      </c>
      <c r="J195" t="s">
        <v>131</v>
      </c>
      <c r="K195" t="s">
        <v>26</v>
      </c>
    </row>
    <row r="196" spans="3:11" x14ac:dyDescent="0.25">
      <c r="C196" t="s">
        <v>110</v>
      </c>
      <c r="D196" t="s">
        <v>109</v>
      </c>
      <c r="F196" s="2">
        <v>1983</v>
      </c>
      <c r="G196" s="2">
        <v>277</v>
      </c>
      <c r="H196" t="s">
        <v>135</v>
      </c>
      <c r="I196" t="s">
        <v>134</v>
      </c>
      <c r="J196" t="s">
        <v>131</v>
      </c>
      <c r="K196" t="s">
        <v>26</v>
      </c>
    </row>
    <row r="197" spans="3:11" x14ac:dyDescent="0.25">
      <c r="C197" t="s">
        <v>110</v>
      </c>
      <c r="D197" t="s">
        <v>109</v>
      </c>
      <c r="F197" s="2">
        <v>1984</v>
      </c>
      <c r="G197" s="2">
        <v>271</v>
      </c>
      <c r="H197" t="s">
        <v>135</v>
      </c>
      <c r="I197" t="s">
        <v>134</v>
      </c>
      <c r="J197" t="s">
        <v>131</v>
      </c>
      <c r="K197" t="s">
        <v>26</v>
      </c>
    </row>
    <row r="198" spans="3:11" x14ac:dyDescent="0.25">
      <c r="C198" t="s">
        <v>110</v>
      </c>
      <c r="D198" t="s">
        <v>109</v>
      </c>
      <c r="F198" s="2">
        <v>1985</v>
      </c>
      <c r="G198" s="2">
        <v>290</v>
      </c>
      <c r="H198" t="s">
        <v>135</v>
      </c>
      <c r="I198" t="s">
        <v>134</v>
      </c>
      <c r="J198" t="s">
        <v>131</v>
      </c>
      <c r="K198" t="s">
        <v>26</v>
      </c>
    </row>
    <row r="199" spans="3:11" x14ac:dyDescent="0.25">
      <c r="C199" t="s">
        <v>110</v>
      </c>
      <c r="D199" t="s">
        <v>109</v>
      </c>
      <c r="F199" s="2">
        <v>1986</v>
      </c>
      <c r="G199" s="2">
        <v>255</v>
      </c>
      <c r="H199" t="s">
        <v>135</v>
      </c>
      <c r="I199" t="s">
        <v>134</v>
      </c>
      <c r="J199" t="s">
        <v>131</v>
      </c>
      <c r="K199" t="s">
        <v>26</v>
      </c>
    </row>
    <row r="200" spans="3:11" x14ac:dyDescent="0.25">
      <c r="C200" t="s">
        <v>110</v>
      </c>
      <c r="D200" t="s">
        <v>109</v>
      </c>
      <c r="F200" s="2">
        <v>1987</v>
      </c>
      <c r="G200" s="2">
        <v>277</v>
      </c>
      <c r="H200" t="s">
        <v>135</v>
      </c>
      <c r="I200" t="s">
        <v>134</v>
      </c>
      <c r="J200" t="s">
        <v>131</v>
      </c>
      <c r="K200" t="s">
        <v>26</v>
      </c>
    </row>
    <row r="201" spans="3:11" x14ac:dyDescent="0.25">
      <c r="C201" t="s">
        <v>110</v>
      </c>
      <c r="D201" t="s">
        <v>109</v>
      </c>
      <c r="F201" s="2">
        <v>1977</v>
      </c>
      <c r="G201" s="2">
        <v>12</v>
      </c>
      <c r="H201" t="s">
        <v>135</v>
      </c>
      <c r="I201" t="s">
        <v>134</v>
      </c>
      <c r="J201" t="s">
        <v>132</v>
      </c>
      <c r="K201" t="s">
        <v>26</v>
      </c>
    </row>
    <row r="202" spans="3:11" x14ac:dyDescent="0.25">
      <c r="C202" t="s">
        <v>110</v>
      </c>
      <c r="D202" t="s">
        <v>109</v>
      </c>
      <c r="F202" s="2">
        <v>1978</v>
      </c>
      <c r="G202" s="2">
        <v>13</v>
      </c>
      <c r="H202" t="s">
        <v>135</v>
      </c>
      <c r="I202" t="s">
        <v>134</v>
      </c>
      <c r="J202" t="s">
        <v>132</v>
      </c>
      <c r="K202" t="s">
        <v>26</v>
      </c>
    </row>
    <row r="203" spans="3:11" x14ac:dyDescent="0.25">
      <c r="C203" t="s">
        <v>110</v>
      </c>
      <c r="D203" t="s">
        <v>109</v>
      </c>
      <c r="F203" s="2">
        <v>1979</v>
      </c>
      <c r="G203" s="2">
        <v>10</v>
      </c>
      <c r="H203" t="s">
        <v>135</v>
      </c>
      <c r="I203" t="s">
        <v>134</v>
      </c>
      <c r="J203" t="s">
        <v>132</v>
      </c>
      <c r="K203" t="s">
        <v>26</v>
      </c>
    </row>
    <row r="204" spans="3:11" x14ac:dyDescent="0.25">
      <c r="C204" t="s">
        <v>110</v>
      </c>
      <c r="D204" t="s">
        <v>109</v>
      </c>
      <c r="F204" s="2">
        <v>1980</v>
      </c>
      <c r="G204" s="2">
        <v>10</v>
      </c>
      <c r="H204" t="s">
        <v>135</v>
      </c>
      <c r="I204" t="s">
        <v>134</v>
      </c>
      <c r="J204" t="s">
        <v>132</v>
      </c>
      <c r="K204" t="s">
        <v>26</v>
      </c>
    </row>
    <row r="205" spans="3:11" x14ac:dyDescent="0.25">
      <c r="C205" t="s">
        <v>110</v>
      </c>
      <c r="D205" t="s">
        <v>109</v>
      </c>
      <c r="F205" s="2">
        <v>1981</v>
      </c>
      <c r="G205" s="2">
        <v>12</v>
      </c>
      <c r="H205" t="s">
        <v>135</v>
      </c>
      <c r="I205" t="s">
        <v>134</v>
      </c>
      <c r="J205" t="s">
        <v>132</v>
      </c>
      <c r="K205" t="s">
        <v>26</v>
      </c>
    </row>
    <row r="206" spans="3:11" x14ac:dyDescent="0.25">
      <c r="C206" t="s">
        <v>110</v>
      </c>
      <c r="D206" t="s">
        <v>109</v>
      </c>
      <c r="F206" s="2">
        <v>1982</v>
      </c>
      <c r="G206" s="2">
        <v>14</v>
      </c>
      <c r="H206" t="s">
        <v>135</v>
      </c>
      <c r="I206" t="s">
        <v>134</v>
      </c>
      <c r="J206" t="s">
        <v>132</v>
      </c>
      <c r="K206" t="s">
        <v>26</v>
      </c>
    </row>
    <row r="207" spans="3:11" x14ac:dyDescent="0.25">
      <c r="C207" t="s">
        <v>110</v>
      </c>
      <c r="D207" t="s">
        <v>109</v>
      </c>
      <c r="F207" s="2">
        <v>1983</v>
      </c>
      <c r="G207" s="2">
        <v>14</v>
      </c>
      <c r="H207" t="s">
        <v>135</v>
      </c>
      <c r="I207" t="s">
        <v>134</v>
      </c>
      <c r="J207" t="s">
        <v>132</v>
      </c>
      <c r="K207" t="s">
        <v>26</v>
      </c>
    </row>
    <row r="208" spans="3:11" x14ac:dyDescent="0.25">
      <c r="C208" t="s">
        <v>110</v>
      </c>
      <c r="D208" t="s">
        <v>109</v>
      </c>
      <c r="F208" s="2">
        <v>1984</v>
      </c>
      <c r="G208" s="2">
        <v>15</v>
      </c>
      <c r="H208" t="s">
        <v>135</v>
      </c>
      <c r="I208" t="s">
        <v>134</v>
      </c>
      <c r="J208" t="s">
        <v>132</v>
      </c>
      <c r="K208" t="s">
        <v>26</v>
      </c>
    </row>
    <row r="209" spans="3:16" x14ac:dyDescent="0.25">
      <c r="C209" t="s">
        <v>110</v>
      </c>
      <c r="D209" t="s">
        <v>109</v>
      </c>
      <c r="F209" s="2">
        <v>1985</v>
      </c>
      <c r="G209" s="2">
        <v>13</v>
      </c>
      <c r="H209" t="s">
        <v>135</v>
      </c>
      <c r="I209" t="s">
        <v>134</v>
      </c>
      <c r="J209" t="s">
        <v>132</v>
      </c>
      <c r="K209" t="s">
        <v>26</v>
      </c>
    </row>
    <row r="210" spans="3:16" x14ac:dyDescent="0.25">
      <c r="C210" t="s">
        <v>110</v>
      </c>
      <c r="D210" t="s">
        <v>109</v>
      </c>
      <c r="F210" s="2">
        <v>1986</v>
      </c>
      <c r="G210" s="2">
        <v>10</v>
      </c>
      <c r="H210" t="s">
        <v>135</v>
      </c>
      <c r="I210" t="s">
        <v>134</v>
      </c>
      <c r="J210" t="s">
        <v>132</v>
      </c>
      <c r="K210" t="s">
        <v>26</v>
      </c>
    </row>
    <row r="211" spans="3:16" x14ac:dyDescent="0.25">
      <c r="C211" t="s">
        <v>110</v>
      </c>
      <c r="D211" t="s">
        <v>109</v>
      </c>
      <c r="F211" s="2">
        <v>1987</v>
      </c>
      <c r="G211" s="2">
        <v>12</v>
      </c>
      <c r="H211" t="s">
        <v>135</v>
      </c>
      <c r="I211" t="s">
        <v>134</v>
      </c>
      <c r="J211" t="s">
        <v>132</v>
      </c>
      <c r="K211" t="s">
        <v>26</v>
      </c>
    </row>
    <row r="212" spans="3:16" x14ac:dyDescent="0.25">
      <c r="C212" t="s">
        <v>110</v>
      </c>
      <c r="D212" t="s">
        <v>109</v>
      </c>
      <c r="F212" s="2">
        <v>1977</v>
      </c>
      <c r="H212" t="s">
        <v>135</v>
      </c>
      <c r="I212" t="s">
        <v>134</v>
      </c>
      <c r="J212" t="s">
        <v>133</v>
      </c>
      <c r="K212" t="s">
        <v>26</v>
      </c>
    </row>
    <row r="213" spans="3:16" x14ac:dyDescent="0.25">
      <c r="C213" t="s">
        <v>110</v>
      </c>
      <c r="D213" t="s">
        <v>109</v>
      </c>
      <c r="F213" s="2">
        <v>1978</v>
      </c>
      <c r="G213" s="2">
        <v>43</v>
      </c>
      <c r="H213" t="s">
        <v>135</v>
      </c>
      <c r="I213" t="s">
        <v>134</v>
      </c>
      <c r="J213" t="s">
        <v>133</v>
      </c>
      <c r="K213" t="s">
        <v>26</v>
      </c>
    </row>
    <row r="214" spans="3:16" x14ac:dyDescent="0.25">
      <c r="C214" t="s">
        <v>110</v>
      </c>
      <c r="D214" t="s">
        <v>109</v>
      </c>
      <c r="F214" s="2">
        <v>1979</v>
      </c>
      <c r="G214" s="2">
        <v>41</v>
      </c>
      <c r="H214" t="s">
        <v>135</v>
      </c>
      <c r="I214" t="s">
        <v>134</v>
      </c>
      <c r="J214" t="s">
        <v>133</v>
      </c>
      <c r="K214" t="s">
        <v>26</v>
      </c>
    </row>
    <row r="215" spans="3:16" x14ac:dyDescent="0.25">
      <c r="C215" t="s">
        <v>110</v>
      </c>
      <c r="D215" t="s">
        <v>109</v>
      </c>
      <c r="F215" s="2">
        <v>1980</v>
      </c>
      <c r="G215" s="2">
        <v>31</v>
      </c>
      <c r="H215" t="s">
        <v>135</v>
      </c>
      <c r="I215" t="s">
        <v>134</v>
      </c>
      <c r="J215" t="s">
        <v>133</v>
      </c>
      <c r="K215" t="s">
        <v>26</v>
      </c>
    </row>
    <row r="216" spans="3:16" x14ac:dyDescent="0.25">
      <c r="C216" t="s">
        <v>110</v>
      </c>
      <c r="D216" t="s">
        <v>109</v>
      </c>
      <c r="F216" s="2">
        <v>1981</v>
      </c>
      <c r="G216" s="2">
        <v>27</v>
      </c>
      <c r="H216" t="s">
        <v>135</v>
      </c>
      <c r="I216" t="s">
        <v>134</v>
      </c>
      <c r="J216" t="s">
        <v>133</v>
      </c>
      <c r="K216" t="s">
        <v>26</v>
      </c>
    </row>
    <row r="217" spans="3:16" x14ac:dyDescent="0.25">
      <c r="C217" t="s">
        <v>110</v>
      </c>
      <c r="D217" t="s">
        <v>109</v>
      </c>
      <c r="F217" s="2">
        <v>1982</v>
      </c>
      <c r="G217" s="2">
        <v>27</v>
      </c>
      <c r="H217" t="s">
        <v>135</v>
      </c>
      <c r="I217" t="s">
        <v>134</v>
      </c>
      <c r="J217" t="s">
        <v>133</v>
      </c>
      <c r="K217" t="s">
        <v>26</v>
      </c>
    </row>
    <row r="218" spans="3:16" x14ac:dyDescent="0.25">
      <c r="C218" t="s">
        <v>110</v>
      </c>
      <c r="D218" t="s">
        <v>109</v>
      </c>
      <c r="F218" s="2">
        <v>1983</v>
      </c>
      <c r="G218" s="2">
        <v>25</v>
      </c>
      <c r="H218" t="s">
        <v>135</v>
      </c>
      <c r="I218" t="s">
        <v>134</v>
      </c>
      <c r="J218" t="s">
        <v>133</v>
      </c>
      <c r="K218" t="s">
        <v>26</v>
      </c>
    </row>
    <row r="219" spans="3:16" x14ac:dyDescent="0.25">
      <c r="C219" t="s">
        <v>110</v>
      </c>
      <c r="D219" t="s">
        <v>109</v>
      </c>
      <c r="F219" s="2">
        <v>1984</v>
      </c>
      <c r="G219" s="2">
        <v>25</v>
      </c>
      <c r="H219" t="s">
        <v>135</v>
      </c>
      <c r="I219" t="s">
        <v>134</v>
      </c>
      <c r="J219" t="s">
        <v>133</v>
      </c>
      <c r="K219" t="s">
        <v>26</v>
      </c>
    </row>
    <row r="220" spans="3:16" x14ac:dyDescent="0.25">
      <c r="C220" t="s">
        <v>110</v>
      </c>
      <c r="D220" t="s">
        <v>109</v>
      </c>
      <c r="F220" s="2">
        <v>1985</v>
      </c>
      <c r="G220" s="2">
        <v>26</v>
      </c>
      <c r="H220" t="s">
        <v>135</v>
      </c>
      <c r="I220" t="s">
        <v>134</v>
      </c>
      <c r="J220" t="s">
        <v>133</v>
      </c>
      <c r="K220" t="s">
        <v>26</v>
      </c>
    </row>
    <row r="221" spans="3:16" x14ac:dyDescent="0.25">
      <c r="C221" t="s">
        <v>110</v>
      </c>
      <c r="D221" t="s">
        <v>109</v>
      </c>
      <c r="F221" s="2">
        <v>1986</v>
      </c>
      <c r="G221" s="2">
        <v>28</v>
      </c>
      <c r="H221" t="s">
        <v>135</v>
      </c>
      <c r="I221" t="s">
        <v>134</v>
      </c>
      <c r="J221" t="s">
        <v>133</v>
      </c>
      <c r="K221" t="s">
        <v>26</v>
      </c>
    </row>
    <row r="222" spans="3:16" x14ac:dyDescent="0.25">
      <c r="C222" t="s">
        <v>110</v>
      </c>
      <c r="D222" t="s">
        <v>109</v>
      </c>
      <c r="F222" s="2">
        <v>1987</v>
      </c>
      <c r="G222" s="2">
        <v>23</v>
      </c>
      <c r="H222" t="s">
        <v>135</v>
      </c>
      <c r="I222" t="s">
        <v>134</v>
      </c>
      <c r="J222" t="s">
        <v>133</v>
      </c>
      <c r="K222" t="s">
        <v>26</v>
      </c>
    </row>
    <row r="223" spans="3:16" x14ac:dyDescent="0.25">
      <c r="C223" t="s">
        <v>18</v>
      </c>
      <c r="D223" t="s">
        <v>91</v>
      </c>
      <c r="F223" s="2">
        <v>1976</v>
      </c>
      <c r="G223">
        <v>2126</v>
      </c>
      <c r="H223" t="s">
        <v>139</v>
      </c>
      <c r="I223" t="s">
        <v>142</v>
      </c>
      <c r="J223" t="s">
        <v>143</v>
      </c>
      <c r="K223" t="s">
        <v>26</v>
      </c>
      <c r="P223" t="s">
        <v>140</v>
      </c>
    </row>
    <row r="224" spans="3:16" x14ac:dyDescent="0.25">
      <c r="C224" t="s">
        <v>18</v>
      </c>
      <c r="D224" t="s">
        <v>91</v>
      </c>
      <c r="F224" s="2">
        <v>1977</v>
      </c>
      <c r="G224">
        <v>1883</v>
      </c>
      <c r="H224" t="s">
        <v>139</v>
      </c>
      <c r="I224" t="s">
        <v>142</v>
      </c>
      <c r="J224" t="s">
        <v>143</v>
      </c>
      <c r="K224" t="s">
        <v>26</v>
      </c>
      <c r="P224" t="s">
        <v>141</v>
      </c>
    </row>
    <row r="225" spans="3:16" x14ac:dyDescent="0.25">
      <c r="C225" t="s">
        <v>18</v>
      </c>
      <c r="D225" t="s">
        <v>91</v>
      </c>
      <c r="F225" s="2">
        <v>1978</v>
      </c>
      <c r="G225">
        <v>1914</v>
      </c>
      <c r="H225" t="s">
        <v>139</v>
      </c>
      <c r="I225" t="s">
        <v>142</v>
      </c>
      <c r="J225" t="s">
        <v>143</v>
      </c>
      <c r="K225" t="s">
        <v>26</v>
      </c>
      <c r="P225" t="s">
        <v>140</v>
      </c>
    </row>
    <row r="226" spans="3:16" x14ac:dyDescent="0.25">
      <c r="C226" t="s">
        <v>18</v>
      </c>
      <c r="D226" t="s">
        <v>91</v>
      </c>
      <c r="F226" s="2">
        <v>1979</v>
      </c>
      <c r="G226">
        <v>1746</v>
      </c>
      <c r="H226" t="s">
        <v>139</v>
      </c>
      <c r="I226" t="s">
        <v>142</v>
      </c>
      <c r="J226" t="s">
        <v>143</v>
      </c>
      <c r="K226" t="s">
        <v>26</v>
      </c>
      <c r="P226" t="s">
        <v>140</v>
      </c>
    </row>
    <row r="227" spans="3:16" x14ac:dyDescent="0.25">
      <c r="C227" t="s">
        <v>18</v>
      </c>
      <c r="D227" t="s">
        <v>91</v>
      </c>
      <c r="F227" s="2">
        <v>1980</v>
      </c>
      <c r="G227">
        <v>1840</v>
      </c>
      <c r="H227" t="s">
        <v>139</v>
      </c>
      <c r="I227" t="s">
        <v>142</v>
      </c>
      <c r="J227" t="s">
        <v>143</v>
      </c>
      <c r="K227" t="s">
        <v>26</v>
      </c>
      <c r="P227" t="s">
        <v>140</v>
      </c>
    </row>
    <row r="228" spans="3:16" x14ac:dyDescent="0.25">
      <c r="C228" t="s">
        <v>18</v>
      </c>
      <c r="D228" t="s">
        <v>91</v>
      </c>
      <c r="F228" s="2">
        <v>1981</v>
      </c>
      <c r="G228">
        <v>1704</v>
      </c>
      <c r="H228" t="s">
        <v>139</v>
      </c>
      <c r="I228" t="s">
        <v>142</v>
      </c>
      <c r="J228" t="s">
        <v>143</v>
      </c>
      <c r="K228" t="s">
        <v>26</v>
      </c>
      <c r="P228" t="s">
        <v>140</v>
      </c>
    </row>
    <row r="229" spans="3:16" x14ac:dyDescent="0.25">
      <c r="C229" t="s">
        <v>18</v>
      </c>
      <c r="D229" t="s">
        <v>91</v>
      </c>
      <c r="F229" s="2">
        <v>1982</v>
      </c>
      <c r="G229">
        <v>1613</v>
      </c>
      <c r="H229" t="s">
        <v>139</v>
      </c>
      <c r="I229" t="s">
        <v>142</v>
      </c>
      <c r="J229" t="s">
        <v>143</v>
      </c>
      <c r="K229" t="s">
        <v>26</v>
      </c>
      <c r="P229" t="s">
        <v>140</v>
      </c>
    </row>
    <row r="230" spans="3:16" x14ac:dyDescent="0.25">
      <c r="C230" t="s">
        <v>18</v>
      </c>
      <c r="D230" t="s">
        <v>91</v>
      </c>
      <c r="F230" s="2">
        <v>1983</v>
      </c>
      <c r="G230">
        <v>1548</v>
      </c>
      <c r="H230" t="s">
        <v>139</v>
      </c>
      <c r="I230" t="s">
        <v>142</v>
      </c>
      <c r="J230" t="s">
        <v>143</v>
      </c>
      <c r="K230" t="s">
        <v>26</v>
      </c>
      <c r="P230" t="s">
        <v>140</v>
      </c>
    </row>
    <row r="231" spans="3:16" x14ac:dyDescent="0.25">
      <c r="C231" t="s">
        <v>18</v>
      </c>
      <c r="D231" t="s">
        <v>91</v>
      </c>
      <c r="F231" s="2">
        <v>1984</v>
      </c>
      <c r="G231">
        <v>1384</v>
      </c>
      <c r="H231" t="s">
        <v>139</v>
      </c>
      <c r="I231" t="s">
        <v>142</v>
      </c>
      <c r="J231" t="s">
        <v>143</v>
      </c>
      <c r="K231" t="s">
        <v>26</v>
      </c>
      <c r="P231" t="s">
        <v>140</v>
      </c>
    </row>
    <row r="232" spans="3:16" x14ac:dyDescent="0.25">
      <c r="C232" t="s">
        <v>18</v>
      </c>
      <c r="D232" t="s">
        <v>91</v>
      </c>
      <c r="F232" s="2">
        <v>1985</v>
      </c>
      <c r="G232">
        <v>1270</v>
      </c>
      <c r="H232" t="s">
        <v>139</v>
      </c>
      <c r="I232" t="s">
        <v>142</v>
      </c>
      <c r="J232" t="s">
        <v>143</v>
      </c>
      <c r="K232" t="s">
        <v>26</v>
      </c>
      <c r="P232" t="s">
        <v>140</v>
      </c>
    </row>
    <row r="233" spans="3:16" x14ac:dyDescent="0.25">
      <c r="C233" t="s">
        <v>18</v>
      </c>
      <c r="D233" t="s">
        <v>91</v>
      </c>
      <c r="F233" s="2">
        <v>1986</v>
      </c>
      <c r="G233">
        <v>1269</v>
      </c>
      <c r="H233" t="s">
        <v>139</v>
      </c>
      <c r="I233" t="s">
        <v>142</v>
      </c>
      <c r="J233" t="s">
        <v>143</v>
      </c>
      <c r="K233" t="s">
        <v>26</v>
      </c>
      <c r="P233" t="s">
        <v>140</v>
      </c>
    </row>
    <row r="234" spans="3:16" x14ac:dyDescent="0.25">
      <c r="C234" t="s">
        <v>18</v>
      </c>
      <c r="D234" t="s">
        <v>91</v>
      </c>
      <c r="F234" s="2">
        <v>1987</v>
      </c>
      <c r="G234">
        <v>1632</v>
      </c>
      <c r="H234" t="s">
        <v>139</v>
      </c>
      <c r="I234" t="s">
        <v>142</v>
      </c>
      <c r="J234" t="s">
        <v>143</v>
      </c>
      <c r="K234" t="s">
        <v>26</v>
      </c>
      <c r="P234" t="s">
        <v>140</v>
      </c>
    </row>
    <row r="235" spans="3:16" x14ac:dyDescent="0.25">
      <c r="C235" t="s">
        <v>18</v>
      </c>
      <c r="D235" t="s">
        <v>91</v>
      </c>
      <c r="F235" s="2">
        <v>1988</v>
      </c>
      <c r="G235">
        <v>1503</v>
      </c>
      <c r="H235" t="s">
        <v>139</v>
      </c>
      <c r="I235" t="s">
        <v>142</v>
      </c>
      <c r="J235" t="s">
        <v>143</v>
      </c>
      <c r="K235" t="s">
        <v>26</v>
      </c>
      <c r="P235" t="s">
        <v>141</v>
      </c>
    </row>
    <row r="236" spans="3:16" x14ac:dyDescent="0.25">
      <c r="C236" t="s">
        <v>94</v>
      </c>
      <c r="D236" t="s">
        <v>93</v>
      </c>
      <c r="F236" s="2">
        <v>1975.9860000000001</v>
      </c>
      <c r="G236">
        <v>103.90841</v>
      </c>
      <c r="H236" t="s">
        <v>117</v>
      </c>
      <c r="I236" t="s">
        <v>144</v>
      </c>
      <c r="J236" t="s">
        <v>143</v>
      </c>
      <c r="K236" t="s">
        <v>26</v>
      </c>
      <c r="P236" t="s">
        <v>145</v>
      </c>
    </row>
    <row r="237" spans="3:16" x14ac:dyDescent="0.25">
      <c r="C237" t="s">
        <v>94</v>
      </c>
      <c r="D237" t="s">
        <v>93</v>
      </c>
      <c r="F237" s="2">
        <v>1977.0202999999999</v>
      </c>
      <c r="G237">
        <v>104.99581999999999</v>
      </c>
      <c r="H237" t="s">
        <v>117</v>
      </c>
      <c r="I237" t="s">
        <v>144</v>
      </c>
      <c r="J237" t="s">
        <v>143</v>
      </c>
      <c r="K237" t="s">
        <v>26</v>
      </c>
      <c r="P237" t="s">
        <v>145</v>
      </c>
    </row>
    <row r="238" spans="3:16" x14ac:dyDescent="0.25">
      <c r="C238" t="s">
        <v>94</v>
      </c>
      <c r="D238" t="s">
        <v>93</v>
      </c>
      <c r="F238" s="2">
        <v>1978.0093999999999</v>
      </c>
      <c r="G238">
        <v>107.58008</v>
      </c>
      <c r="H238" t="s">
        <v>117</v>
      </c>
      <c r="I238" t="s">
        <v>144</v>
      </c>
      <c r="J238" t="s">
        <v>143</v>
      </c>
      <c r="K238" t="s">
        <v>26</v>
      </c>
      <c r="P238" t="s">
        <v>145</v>
      </c>
    </row>
    <row r="239" spans="3:16" x14ac:dyDescent="0.25">
      <c r="C239" t="s">
        <v>94</v>
      </c>
      <c r="D239" t="s">
        <v>93</v>
      </c>
      <c r="F239" s="2">
        <v>1978.9971</v>
      </c>
      <c r="G239">
        <v>107.36058</v>
      </c>
      <c r="H239" t="s">
        <v>117</v>
      </c>
      <c r="I239" t="s">
        <v>144</v>
      </c>
      <c r="J239" t="s">
        <v>143</v>
      </c>
      <c r="K239" t="s">
        <v>26</v>
      </c>
      <c r="P239" t="s">
        <v>145</v>
      </c>
    </row>
    <row r="240" spans="3:16" x14ac:dyDescent="0.25">
      <c r="C240" t="s">
        <v>94</v>
      </c>
      <c r="D240" t="s">
        <v>93</v>
      </c>
      <c r="F240" s="2">
        <v>1980.0309999999999</v>
      </c>
      <c r="G240">
        <v>107.5134</v>
      </c>
      <c r="H240" t="s">
        <v>117</v>
      </c>
      <c r="I240" t="s">
        <v>144</v>
      </c>
      <c r="J240" t="s">
        <v>143</v>
      </c>
      <c r="K240" t="s">
        <v>26</v>
      </c>
      <c r="P240" t="s">
        <v>145</v>
      </c>
    </row>
    <row r="241" spans="1:16" x14ac:dyDescent="0.25">
      <c r="C241" t="s">
        <v>94</v>
      </c>
      <c r="D241" t="s">
        <v>93</v>
      </c>
      <c r="F241" s="2">
        <v>1981.0228</v>
      </c>
      <c r="G241">
        <v>115.51827</v>
      </c>
      <c r="H241" t="s">
        <v>117</v>
      </c>
      <c r="I241" t="s">
        <v>144</v>
      </c>
      <c r="J241" t="s">
        <v>143</v>
      </c>
      <c r="K241" t="s">
        <v>26</v>
      </c>
      <c r="P241" t="s">
        <v>145</v>
      </c>
    </row>
    <row r="242" spans="1:16" x14ac:dyDescent="0.25">
      <c r="C242" t="s">
        <v>94</v>
      </c>
      <c r="D242" t="s">
        <v>93</v>
      </c>
      <c r="F242" s="2">
        <v>1982.0333000000001</v>
      </c>
      <c r="G242">
        <v>115.11109</v>
      </c>
      <c r="H242" t="s">
        <v>117</v>
      </c>
      <c r="I242" t="s">
        <v>144</v>
      </c>
      <c r="J242" t="s">
        <v>143</v>
      </c>
      <c r="K242" t="s">
        <v>26</v>
      </c>
      <c r="P242" t="s">
        <v>145</v>
      </c>
    </row>
    <row r="243" spans="1:16" x14ac:dyDescent="0.25">
      <c r="C243" t="s">
        <v>94</v>
      </c>
      <c r="D243" t="s">
        <v>93</v>
      </c>
      <c r="F243" s="2">
        <v>1983.0192999999999</v>
      </c>
      <c r="G243">
        <v>111.34016</v>
      </c>
      <c r="H243" t="s">
        <v>117</v>
      </c>
      <c r="I243" t="s">
        <v>144</v>
      </c>
      <c r="J243" t="s">
        <v>143</v>
      </c>
      <c r="K243" t="s">
        <v>26</v>
      </c>
      <c r="P243" t="s">
        <v>145</v>
      </c>
    </row>
    <row r="244" spans="1:16" x14ac:dyDescent="0.25">
      <c r="C244" t="s">
        <v>94</v>
      </c>
      <c r="D244" t="s">
        <v>93</v>
      </c>
      <c r="F244" s="2">
        <v>1983.9813999999999</v>
      </c>
      <c r="G244">
        <v>105.7008</v>
      </c>
      <c r="H244" t="s">
        <v>117</v>
      </c>
      <c r="I244" t="s">
        <v>144</v>
      </c>
      <c r="J244" t="s">
        <v>143</v>
      </c>
      <c r="K244" t="s">
        <v>26</v>
      </c>
      <c r="P244" t="s">
        <v>145</v>
      </c>
    </row>
    <row r="245" spans="1:16" x14ac:dyDescent="0.25">
      <c r="C245" t="s">
        <v>94</v>
      </c>
      <c r="D245" t="s">
        <v>93</v>
      </c>
      <c r="F245" s="2">
        <v>1984.9619</v>
      </c>
      <c r="G245">
        <v>91.088639999999998</v>
      </c>
      <c r="H245" t="s">
        <v>117</v>
      </c>
      <c r="I245" t="s">
        <v>144</v>
      </c>
      <c r="J245" t="s">
        <v>143</v>
      </c>
      <c r="K245" t="s">
        <v>26</v>
      </c>
      <c r="P245" t="s">
        <v>145</v>
      </c>
    </row>
    <row r="246" spans="1:16" x14ac:dyDescent="0.25">
      <c r="C246" t="s">
        <v>94</v>
      </c>
      <c r="D246" t="s">
        <v>93</v>
      </c>
      <c r="F246" s="2">
        <v>1985.9463000000001</v>
      </c>
      <c r="G246">
        <v>83.953180000000003</v>
      </c>
      <c r="H246" t="s">
        <v>117</v>
      </c>
      <c r="I246" t="s">
        <v>144</v>
      </c>
      <c r="J246" t="s">
        <v>143</v>
      </c>
      <c r="K246" t="s">
        <v>26</v>
      </c>
      <c r="P246" t="s">
        <v>145</v>
      </c>
    </row>
    <row r="247" spans="1:16" x14ac:dyDescent="0.25">
      <c r="C247" t="s">
        <v>94</v>
      </c>
      <c r="D247" t="s">
        <v>93</v>
      </c>
      <c r="F247" s="2">
        <v>1986.9332999999999</v>
      </c>
      <c r="G247">
        <v>82.612174999999993</v>
      </c>
      <c r="H247" t="s">
        <v>117</v>
      </c>
      <c r="I247" t="s">
        <v>144</v>
      </c>
      <c r="J247" t="s">
        <v>143</v>
      </c>
      <c r="K247" t="s">
        <v>26</v>
      </c>
      <c r="P247" t="s">
        <v>145</v>
      </c>
    </row>
    <row r="248" spans="1:16" x14ac:dyDescent="0.25">
      <c r="C248" t="s">
        <v>94</v>
      </c>
      <c r="D248" t="s">
        <v>93</v>
      </c>
      <c r="F248" s="2">
        <v>1987.942</v>
      </c>
      <c r="G248">
        <v>78.279724000000002</v>
      </c>
      <c r="H248" t="s">
        <v>117</v>
      </c>
      <c r="I248" t="s">
        <v>144</v>
      </c>
      <c r="J248" t="s">
        <v>143</v>
      </c>
      <c r="K248" t="s">
        <v>26</v>
      </c>
      <c r="P248" t="s">
        <v>145</v>
      </c>
    </row>
    <row r="249" spans="1:16" x14ac:dyDescent="0.25">
      <c r="C249" t="s">
        <v>94</v>
      </c>
      <c r="D249" t="s">
        <v>93</v>
      </c>
      <c r="F249" s="2">
        <v>1988.9259</v>
      </c>
      <c r="G249">
        <v>70.209680000000006</v>
      </c>
      <c r="H249" t="s">
        <v>117</v>
      </c>
      <c r="I249" t="s">
        <v>144</v>
      </c>
      <c r="J249" t="s">
        <v>143</v>
      </c>
      <c r="K249" t="s">
        <v>26</v>
      </c>
      <c r="P249" t="s">
        <v>145</v>
      </c>
    </row>
    <row r="250" spans="1:16" x14ac:dyDescent="0.25">
      <c r="C250" t="s">
        <v>94</v>
      </c>
      <c r="D250" t="s">
        <v>93</v>
      </c>
      <c r="F250" s="2">
        <v>1989.9285</v>
      </c>
      <c r="G250">
        <v>53.727584999999998</v>
      </c>
      <c r="H250" t="s">
        <v>117</v>
      </c>
      <c r="I250" t="s">
        <v>144</v>
      </c>
      <c r="J250" t="s">
        <v>143</v>
      </c>
      <c r="K250" t="s">
        <v>26</v>
      </c>
      <c r="P250" t="s">
        <v>145</v>
      </c>
    </row>
    <row r="251" spans="1:16" x14ac:dyDescent="0.25">
      <c r="C251" t="s">
        <v>94</v>
      </c>
      <c r="D251" t="s">
        <v>93</v>
      </c>
      <c r="F251" s="2">
        <v>1990.9235000000001</v>
      </c>
      <c r="G251">
        <v>68.08766</v>
      </c>
      <c r="H251" t="s">
        <v>117</v>
      </c>
      <c r="I251" t="s">
        <v>144</v>
      </c>
      <c r="J251" t="s">
        <v>143</v>
      </c>
      <c r="K251" t="s">
        <v>26</v>
      </c>
      <c r="P251" t="s">
        <v>145</v>
      </c>
    </row>
    <row r="252" spans="1:16" x14ac:dyDescent="0.25">
      <c r="C252" t="s">
        <v>94</v>
      </c>
      <c r="D252" t="s">
        <v>93</v>
      </c>
      <c r="F252" s="2">
        <v>1991.9421</v>
      </c>
      <c r="G252">
        <v>83.755399999999995</v>
      </c>
      <c r="H252" t="s">
        <v>117</v>
      </c>
      <c r="I252" t="s">
        <v>144</v>
      </c>
      <c r="J252" t="s">
        <v>143</v>
      </c>
      <c r="K252" t="s">
        <v>26</v>
      </c>
      <c r="P252" t="s">
        <v>145</v>
      </c>
    </row>
    <row r="253" spans="1:16" x14ac:dyDescent="0.25">
      <c r="C253" t="s">
        <v>94</v>
      </c>
      <c r="D253" t="s">
        <v>93</v>
      </c>
      <c r="F253" s="2">
        <v>1992.9751000000001</v>
      </c>
      <c r="G253">
        <v>82.225960000000001</v>
      </c>
      <c r="H253" t="s">
        <v>117</v>
      </c>
      <c r="I253" t="s">
        <v>144</v>
      </c>
      <c r="J253" t="s">
        <v>143</v>
      </c>
      <c r="K253" t="s">
        <v>26</v>
      </c>
      <c r="P253" t="s">
        <v>145</v>
      </c>
    </row>
    <row r="254" spans="1:16" x14ac:dyDescent="0.25">
      <c r="A254" t="s">
        <v>86</v>
      </c>
      <c r="B254" t="s">
        <v>89</v>
      </c>
      <c r="C254" t="s">
        <v>18</v>
      </c>
      <c r="D254" t="s">
        <v>91</v>
      </c>
      <c r="E254" t="s">
        <v>87</v>
      </c>
      <c r="F254" s="2">
        <v>1969</v>
      </c>
      <c r="G254">
        <v>3100.076</v>
      </c>
      <c r="H254" t="s">
        <v>146</v>
      </c>
      <c r="I254" t="s">
        <v>154</v>
      </c>
      <c r="J254" t="s">
        <v>95</v>
      </c>
      <c r="K254" t="s">
        <v>26</v>
      </c>
      <c r="N254" s="1">
        <v>80</v>
      </c>
    </row>
    <row r="255" spans="1:16" x14ac:dyDescent="0.25">
      <c r="A255" t="s">
        <v>86</v>
      </c>
      <c r="B255" t="s">
        <v>89</v>
      </c>
      <c r="C255" t="s">
        <v>18</v>
      </c>
      <c r="D255" t="s">
        <v>91</v>
      </c>
      <c r="E255" t="s">
        <v>87</v>
      </c>
      <c r="F255" s="2">
        <v>1970</v>
      </c>
      <c r="H255" t="s">
        <v>146</v>
      </c>
      <c r="I255" t="s">
        <v>154</v>
      </c>
      <c r="J255" t="s">
        <v>95</v>
      </c>
      <c r="K255" t="s">
        <v>26</v>
      </c>
      <c r="N255" s="1">
        <v>80</v>
      </c>
    </row>
    <row r="256" spans="1:16" x14ac:dyDescent="0.25">
      <c r="A256" t="s">
        <v>86</v>
      </c>
      <c r="B256" t="s">
        <v>89</v>
      </c>
      <c r="C256" t="s">
        <v>18</v>
      </c>
      <c r="D256" t="s">
        <v>91</v>
      </c>
      <c r="E256" t="s">
        <v>87</v>
      </c>
      <c r="F256" s="2">
        <v>1971</v>
      </c>
      <c r="G256">
        <v>3471.3542000000002</v>
      </c>
      <c r="H256" t="s">
        <v>146</v>
      </c>
      <c r="I256" t="s">
        <v>154</v>
      </c>
      <c r="J256" t="s">
        <v>95</v>
      </c>
      <c r="K256" t="s">
        <v>26</v>
      </c>
      <c r="N256" s="1">
        <v>80</v>
      </c>
    </row>
    <row r="257" spans="1:16" x14ac:dyDescent="0.25">
      <c r="A257" t="s">
        <v>86</v>
      </c>
      <c r="B257" t="s">
        <v>89</v>
      </c>
      <c r="C257" t="s">
        <v>18</v>
      </c>
      <c r="D257" t="s">
        <v>91</v>
      </c>
      <c r="E257" t="s">
        <v>87</v>
      </c>
      <c r="F257" s="2">
        <v>1972</v>
      </c>
      <c r="H257" t="s">
        <v>146</v>
      </c>
      <c r="I257" t="s">
        <v>154</v>
      </c>
      <c r="J257" t="s">
        <v>95</v>
      </c>
      <c r="K257" t="s">
        <v>26</v>
      </c>
      <c r="N257" s="1">
        <v>80</v>
      </c>
    </row>
    <row r="258" spans="1:16" x14ac:dyDescent="0.25">
      <c r="A258" t="s">
        <v>86</v>
      </c>
      <c r="B258" t="s">
        <v>89</v>
      </c>
      <c r="C258" t="s">
        <v>18</v>
      </c>
      <c r="D258" t="s">
        <v>91</v>
      </c>
      <c r="E258" t="s">
        <v>87</v>
      </c>
      <c r="F258" s="2">
        <v>1973</v>
      </c>
      <c r="G258">
        <v>3473.625</v>
      </c>
      <c r="H258" t="s">
        <v>146</v>
      </c>
      <c r="I258" t="s">
        <v>154</v>
      </c>
      <c r="J258" t="s">
        <v>95</v>
      </c>
      <c r="K258" t="s">
        <v>26</v>
      </c>
      <c r="N258" s="1">
        <v>80</v>
      </c>
    </row>
    <row r="259" spans="1:16" x14ac:dyDescent="0.25">
      <c r="C259" t="s">
        <v>18</v>
      </c>
      <c r="D259" t="s">
        <v>91</v>
      </c>
      <c r="F259" s="2">
        <v>1974</v>
      </c>
      <c r="G259">
        <v>3068.8519999999999</v>
      </c>
      <c r="H259" t="s">
        <v>146</v>
      </c>
      <c r="I259" t="s">
        <v>147</v>
      </c>
      <c r="J259" t="s">
        <v>95</v>
      </c>
      <c r="K259" t="s">
        <v>26</v>
      </c>
    </row>
    <row r="260" spans="1:16" x14ac:dyDescent="0.25">
      <c r="C260" t="s">
        <v>18</v>
      </c>
      <c r="D260" t="s">
        <v>91</v>
      </c>
      <c r="F260" s="2">
        <v>1975</v>
      </c>
      <c r="G260">
        <v>3900.3062</v>
      </c>
      <c r="H260" t="s">
        <v>146</v>
      </c>
      <c r="I260" t="s">
        <v>147</v>
      </c>
      <c r="J260" t="s">
        <v>95</v>
      </c>
      <c r="K260" t="s">
        <v>26</v>
      </c>
    </row>
    <row r="261" spans="1:16" x14ac:dyDescent="0.25">
      <c r="C261" t="s">
        <v>18</v>
      </c>
      <c r="D261" t="s">
        <v>91</v>
      </c>
      <c r="F261" s="2">
        <v>1976</v>
      </c>
      <c r="G261">
        <v>3403.1781999999998</v>
      </c>
      <c r="H261" t="s">
        <v>146</v>
      </c>
      <c r="I261" t="s">
        <v>147</v>
      </c>
      <c r="J261" t="s">
        <v>95</v>
      </c>
      <c r="K261" t="s">
        <v>26</v>
      </c>
    </row>
    <row r="262" spans="1:16" x14ac:dyDescent="0.25">
      <c r="C262" t="s">
        <v>18</v>
      </c>
      <c r="D262" t="s">
        <v>91</v>
      </c>
      <c r="F262" s="2">
        <v>1977</v>
      </c>
      <c r="H262" t="s">
        <v>146</v>
      </c>
      <c r="I262" t="s">
        <v>147</v>
      </c>
      <c r="J262" t="s">
        <v>95</v>
      </c>
      <c r="K262" t="s">
        <v>26</v>
      </c>
    </row>
    <row r="263" spans="1:16" x14ac:dyDescent="0.25">
      <c r="C263" t="s">
        <v>18</v>
      </c>
      <c r="D263" t="s">
        <v>91</v>
      </c>
      <c r="F263" s="2">
        <v>1978</v>
      </c>
      <c r="H263" t="s">
        <v>146</v>
      </c>
      <c r="I263" t="s">
        <v>147</v>
      </c>
      <c r="J263" t="s">
        <v>95</v>
      </c>
      <c r="K263" t="s">
        <v>26</v>
      </c>
    </row>
    <row r="264" spans="1:16" x14ac:dyDescent="0.25">
      <c r="C264" t="s">
        <v>18</v>
      </c>
      <c r="D264" t="s">
        <v>91</v>
      </c>
      <c r="F264" s="2">
        <v>1979</v>
      </c>
      <c r="G264">
        <v>4974.866</v>
      </c>
      <c r="H264" t="s">
        <v>146</v>
      </c>
      <c r="I264" t="s">
        <v>147</v>
      </c>
      <c r="J264" t="s">
        <v>95</v>
      </c>
      <c r="K264" t="s">
        <v>26</v>
      </c>
    </row>
    <row r="265" spans="1:16" x14ac:dyDescent="0.25">
      <c r="C265" t="s">
        <v>18</v>
      </c>
      <c r="D265" t="s">
        <v>91</v>
      </c>
      <c r="F265" s="2">
        <v>1980</v>
      </c>
      <c r="H265" t="s">
        <v>146</v>
      </c>
      <c r="I265" t="s">
        <v>147</v>
      </c>
      <c r="J265" t="s">
        <v>95</v>
      </c>
      <c r="K265" t="s">
        <v>26</v>
      </c>
    </row>
    <row r="266" spans="1:16" x14ac:dyDescent="0.25">
      <c r="C266" t="s">
        <v>18</v>
      </c>
      <c r="D266" t="s">
        <v>91</v>
      </c>
      <c r="F266" s="2">
        <v>1981</v>
      </c>
      <c r="G266">
        <v>6139.4070000000002</v>
      </c>
      <c r="H266" t="s">
        <v>146</v>
      </c>
      <c r="I266" t="s">
        <v>147</v>
      </c>
      <c r="J266" t="s">
        <v>95</v>
      </c>
      <c r="K266" t="s">
        <v>26</v>
      </c>
    </row>
    <row r="267" spans="1:16" x14ac:dyDescent="0.25">
      <c r="C267" t="s">
        <v>18</v>
      </c>
      <c r="D267" t="s">
        <v>91</v>
      </c>
      <c r="F267" s="2">
        <v>1982</v>
      </c>
      <c r="H267" t="s">
        <v>146</v>
      </c>
      <c r="I267" t="s">
        <v>147</v>
      </c>
      <c r="J267" t="s">
        <v>95</v>
      </c>
      <c r="K267" t="s">
        <v>26</v>
      </c>
    </row>
    <row r="268" spans="1:16" x14ac:dyDescent="0.25">
      <c r="C268" t="s">
        <v>18</v>
      </c>
      <c r="D268" t="s">
        <v>91</v>
      </c>
      <c r="F268" s="2">
        <v>1983</v>
      </c>
      <c r="G268">
        <v>4720.9994999999999</v>
      </c>
      <c r="H268" t="s">
        <v>146</v>
      </c>
      <c r="I268" t="s">
        <v>147</v>
      </c>
      <c r="J268" t="s">
        <v>95</v>
      </c>
      <c r="K268" t="s">
        <v>26</v>
      </c>
    </row>
    <row r="269" spans="1:16" x14ac:dyDescent="0.25">
      <c r="C269" t="s">
        <v>18</v>
      </c>
      <c r="D269" t="s">
        <v>91</v>
      </c>
      <c r="F269" s="2">
        <v>1984</v>
      </c>
      <c r="G269">
        <v>6032.0595999999996</v>
      </c>
      <c r="H269" t="s">
        <v>146</v>
      </c>
      <c r="I269" t="s">
        <v>147</v>
      </c>
      <c r="J269" t="s">
        <v>95</v>
      </c>
      <c r="K269" t="s">
        <v>26</v>
      </c>
    </row>
    <row r="270" spans="1:16" x14ac:dyDescent="0.25">
      <c r="C270" t="s">
        <v>18</v>
      </c>
      <c r="D270" t="s">
        <v>91</v>
      </c>
      <c r="F270" s="2">
        <v>1985</v>
      </c>
      <c r="G270">
        <v>5516.5844999999999</v>
      </c>
      <c r="H270" t="s">
        <v>146</v>
      </c>
      <c r="I270" t="s">
        <v>147</v>
      </c>
      <c r="J270" t="s">
        <v>95</v>
      </c>
      <c r="K270" t="s">
        <v>26</v>
      </c>
    </row>
    <row r="271" spans="1:16" x14ac:dyDescent="0.25">
      <c r="A271" t="s">
        <v>86</v>
      </c>
      <c r="B271" t="s">
        <v>89</v>
      </c>
      <c r="C271" t="s">
        <v>18</v>
      </c>
      <c r="D271" t="s">
        <v>91</v>
      </c>
      <c r="E271" t="s">
        <v>87</v>
      </c>
      <c r="F271" s="2">
        <v>1986</v>
      </c>
      <c r="G271">
        <v>4816.6570000000002</v>
      </c>
      <c r="H271" t="s">
        <v>146</v>
      </c>
      <c r="I271" t="s">
        <v>153</v>
      </c>
      <c r="J271" t="s">
        <v>95</v>
      </c>
      <c r="K271" t="s">
        <v>26</v>
      </c>
      <c r="M271" s="6">
        <v>38.125</v>
      </c>
      <c r="N271" s="6">
        <v>98.75</v>
      </c>
      <c r="O271" s="7" t="s">
        <v>111</v>
      </c>
      <c r="P271" s="7" t="s">
        <v>108</v>
      </c>
    </row>
    <row r="272" spans="1:16" x14ac:dyDescent="0.25">
      <c r="A272" t="s">
        <v>86</v>
      </c>
      <c r="B272" t="s">
        <v>89</v>
      </c>
      <c r="C272" t="s">
        <v>18</v>
      </c>
      <c r="D272" t="s">
        <v>91</v>
      </c>
      <c r="E272" t="s">
        <v>87</v>
      </c>
      <c r="F272" s="2">
        <v>1987</v>
      </c>
      <c r="G272">
        <v>6791.88</v>
      </c>
      <c r="H272" t="s">
        <v>146</v>
      </c>
      <c r="I272" t="s">
        <v>153</v>
      </c>
      <c r="J272" t="s">
        <v>95</v>
      </c>
      <c r="K272" t="s">
        <v>26</v>
      </c>
      <c r="M272" s="6">
        <v>5</v>
      </c>
      <c r="N272" s="6">
        <v>95.625</v>
      </c>
      <c r="O272" s="7" t="s">
        <v>111</v>
      </c>
      <c r="P272" s="7" t="s">
        <v>108</v>
      </c>
    </row>
    <row r="273" spans="1:16" x14ac:dyDescent="0.25">
      <c r="A273" t="s">
        <v>86</v>
      </c>
      <c r="B273" t="s">
        <v>89</v>
      </c>
      <c r="C273" t="s">
        <v>18</v>
      </c>
      <c r="D273" t="s">
        <v>91</v>
      </c>
      <c r="E273" t="s">
        <v>87</v>
      </c>
      <c r="F273" s="2">
        <v>1988</v>
      </c>
      <c r="G273">
        <v>7660.1826000000001</v>
      </c>
      <c r="H273" t="s">
        <v>146</v>
      </c>
      <c r="I273" t="s">
        <v>153</v>
      </c>
      <c r="J273" t="s">
        <v>95</v>
      </c>
      <c r="K273" t="s">
        <v>26</v>
      </c>
      <c r="M273" s="6">
        <v>53.75</v>
      </c>
      <c r="N273" s="6">
        <v>94.6875</v>
      </c>
      <c r="O273" s="7" t="s">
        <v>111</v>
      </c>
      <c r="P273" s="7" t="s">
        <v>108</v>
      </c>
    </row>
    <row r="274" spans="1:16" x14ac:dyDescent="0.25">
      <c r="A274" t="s">
        <v>86</v>
      </c>
      <c r="B274" t="s">
        <v>89</v>
      </c>
      <c r="C274" t="s">
        <v>18</v>
      </c>
      <c r="D274" t="s">
        <v>91</v>
      </c>
      <c r="E274" t="s">
        <v>87</v>
      </c>
      <c r="F274" s="2">
        <v>1989</v>
      </c>
      <c r="G274">
        <v>7569.0146000000004</v>
      </c>
      <c r="H274" t="s">
        <v>146</v>
      </c>
      <c r="I274" t="s">
        <v>153</v>
      </c>
      <c r="J274" t="s">
        <v>95</v>
      </c>
      <c r="K274" t="s">
        <v>26</v>
      </c>
      <c r="M274" s="6">
        <v>77.8125</v>
      </c>
      <c r="N274" s="6">
        <v>94.375</v>
      </c>
      <c r="O274" s="7" t="s">
        <v>111</v>
      </c>
      <c r="P274" s="7" t="s">
        <v>108</v>
      </c>
    </row>
    <row r="275" spans="1:16" x14ac:dyDescent="0.25">
      <c r="A275" t="s">
        <v>86</v>
      </c>
      <c r="B275" t="s">
        <v>89</v>
      </c>
      <c r="C275" t="s">
        <v>18</v>
      </c>
      <c r="D275" t="s">
        <v>91</v>
      </c>
      <c r="E275" t="s">
        <v>87</v>
      </c>
      <c r="F275" s="2">
        <v>1990</v>
      </c>
      <c r="G275">
        <v>8160.5619999999999</v>
      </c>
      <c r="H275" t="s">
        <v>146</v>
      </c>
      <c r="I275" t="s">
        <v>153</v>
      </c>
      <c r="J275" t="s">
        <v>95</v>
      </c>
      <c r="K275" t="s">
        <v>26</v>
      </c>
      <c r="M275" s="6">
        <v>28.4375</v>
      </c>
      <c r="N275" s="6">
        <v>78.125</v>
      </c>
      <c r="O275" s="7" t="s">
        <v>111</v>
      </c>
      <c r="P275" s="7" t="s">
        <v>108</v>
      </c>
    </row>
    <row r="276" spans="1:16" x14ac:dyDescent="0.25">
      <c r="A276" t="s">
        <v>86</v>
      </c>
      <c r="B276" t="s">
        <v>89</v>
      </c>
      <c r="C276" t="s">
        <v>18</v>
      </c>
      <c r="D276" t="s">
        <v>91</v>
      </c>
      <c r="E276" t="s">
        <v>87</v>
      </c>
      <c r="F276" s="2">
        <v>1991</v>
      </c>
      <c r="G276">
        <v>6574.8622999999998</v>
      </c>
      <c r="H276" t="s">
        <v>146</v>
      </c>
      <c r="I276" t="s">
        <v>153</v>
      </c>
      <c r="J276" t="s">
        <v>95</v>
      </c>
      <c r="K276" t="s">
        <v>26</v>
      </c>
      <c r="M276" s="6">
        <v>99.6875</v>
      </c>
      <c r="N276" s="6">
        <v>49.375</v>
      </c>
      <c r="O276" s="7" t="s">
        <v>111</v>
      </c>
      <c r="P276" s="7" t="s">
        <v>108</v>
      </c>
    </row>
    <row r="277" spans="1:16" x14ac:dyDescent="0.25">
      <c r="A277" t="s">
        <v>86</v>
      </c>
      <c r="B277" t="s">
        <v>89</v>
      </c>
      <c r="C277" t="s">
        <v>18</v>
      </c>
      <c r="D277" t="s">
        <v>91</v>
      </c>
      <c r="E277" t="s">
        <v>87</v>
      </c>
      <c r="F277" s="2">
        <v>1992</v>
      </c>
      <c r="G277">
        <v>6945.0565999999999</v>
      </c>
      <c r="H277" t="s">
        <v>146</v>
      </c>
      <c r="I277" t="s">
        <v>153</v>
      </c>
      <c r="J277" t="s">
        <v>95</v>
      </c>
      <c r="K277" t="s">
        <v>26</v>
      </c>
      <c r="M277" s="6">
        <v>20.9375</v>
      </c>
      <c r="N277" s="6">
        <v>70.3125</v>
      </c>
      <c r="O277" s="7" t="s">
        <v>111</v>
      </c>
      <c r="P277" s="7" t="s">
        <v>108</v>
      </c>
    </row>
    <row r="278" spans="1:16" x14ac:dyDescent="0.25">
      <c r="A278" t="s">
        <v>86</v>
      </c>
      <c r="B278" t="s">
        <v>89</v>
      </c>
      <c r="C278" t="s">
        <v>18</v>
      </c>
      <c r="D278" t="s">
        <v>91</v>
      </c>
      <c r="E278" t="s">
        <v>87</v>
      </c>
      <c r="F278" s="2">
        <v>1993</v>
      </c>
      <c r="G278">
        <v>7019.942</v>
      </c>
      <c r="H278" t="s">
        <v>146</v>
      </c>
      <c r="I278" t="s">
        <v>153</v>
      </c>
      <c r="J278" t="s">
        <v>95</v>
      </c>
      <c r="K278" t="s">
        <v>26</v>
      </c>
      <c r="M278" s="6">
        <v>61.25</v>
      </c>
      <c r="N278" s="6">
        <v>65.9375</v>
      </c>
      <c r="O278" s="7" t="s">
        <v>111</v>
      </c>
      <c r="P278" s="7" t="s">
        <v>108</v>
      </c>
    </row>
    <row r="279" spans="1:16" x14ac:dyDescent="0.25">
      <c r="A279" t="s">
        <v>86</v>
      </c>
      <c r="B279" t="s">
        <v>89</v>
      </c>
      <c r="C279" t="s">
        <v>18</v>
      </c>
      <c r="D279" t="s">
        <v>91</v>
      </c>
      <c r="E279" t="s">
        <v>87</v>
      </c>
      <c r="F279" s="2">
        <v>1994</v>
      </c>
      <c r="G279">
        <v>3792.4164999999998</v>
      </c>
      <c r="H279" t="s">
        <v>146</v>
      </c>
      <c r="I279" t="s">
        <v>153</v>
      </c>
      <c r="J279" t="s">
        <v>95</v>
      </c>
      <c r="K279" t="s">
        <v>26</v>
      </c>
      <c r="M279" s="6">
        <v>23.125</v>
      </c>
      <c r="N279" s="6">
        <v>73.4375</v>
      </c>
      <c r="O279" s="7" t="s">
        <v>111</v>
      </c>
      <c r="P279" s="7" t="s">
        <v>108</v>
      </c>
    </row>
    <row r="280" spans="1:16" x14ac:dyDescent="0.25">
      <c r="A280" t="s">
        <v>86</v>
      </c>
      <c r="B280" t="s">
        <v>89</v>
      </c>
      <c r="C280" t="s">
        <v>18</v>
      </c>
      <c r="D280" t="s">
        <v>91</v>
      </c>
      <c r="E280" t="s">
        <v>87</v>
      </c>
      <c r="F280" s="2">
        <v>1995</v>
      </c>
      <c r="G280">
        <v>7631.0749999999998</v>
      </c>
      <c r="H280" t="s">
        <v>146</v>
      </c>
      <c r="I280" t="s">
        <v>153</v>
      </c>
      <c r="J280" t="s">
        <v>95</v>
      </c>
      <c r="K280" t="s">
        <v>26</v>
      </c>
      <c r="M280" s="6">
        <v>7.8125</v>
      </c>
      <c r="N280" s="6">
        <v>92.1875</v>
      </c>
      <c r="O280" s="7" t="s">
        <v>111</v>
      </c>
      <c r="P280" s="7" t="s">
        <v>108</v>
      </c>
    </row>
    <row r="281" spans="1:16" x14ac:dyDescent="0.25">
      <c r="A281" t="s">
        <v>86</v>
      </c>
      <c r="B281" t="s">
        <v>89</v>
      </c>
      <c r="C281" t="s">
        <v>18</v>
      </c>
      <c r="D281" t="s">
        <v>91</v>
      </c>
      <c r="E281" t="s">
        <v>87</v>
      </c>
      <c r="F281" s="2">
        <v>1996</v>
      </c>
      <c r="G281">
        <v>6303.732</v>
      </c>
      <c r="H281" t="s">
        <v>146</v>
      </c>
      <c r="I281" t="s">
        <v>153</v>
      </c>
      <c r="J281" t="s">
        <v>95</v>
      </c>
      <c r="K281" t="s">
        <v>26</v>
      </c>
      <c r="M281" s="6">
        <v>13.125</v>
      </c>
      <c r="N281" s="6">
        <v>81.875</v>
      </c>
      <c r="O281" s="7" t="s">
        <v>111</v>
      </c>
      <c r="P281" s="7" t="s">
        <v>108</v>
      </c>
    </row>
    <row r="282" spans="1:16" x14ac:dyDescent="0.25">
      <c r="A282" t="s">
        <v>86</v>
      </c>
      <c r="B282" t="s">
        <v>89</v>
      </c>
      <c r="C282" t="s">
        <v>18</v>
      </c>
      <c r="D282" t="s">
        <v>91</v>
      </c>
      <c r="E282" t="s">
        <v>87</v>
      </c>
      <c r="F282" s="2">
        <v>1997</v>
      </c>
      <c r="G282">
        <v>6563.2240000000002</v>
      </c>
      <c r="H282" t="s">
        <v>146</v>
      </c>
      <c r="I282" t="s">
        <v>153</v>
      </c>
      <c r="J282" t="s">
        <v>95</v>
      </c>
      <c r="K282" t="s">
        <v>26</v>
      </c>
      <c r="M282" s="6">
        <v>33.75</v>
      </c>
      <c r="N282" s="6">
        <v>89.6875</v>
      </c>
      <c r="O282" s="7" t="s">
        <v>111</v>
      </c>
      <c r="P282" s="7" t="s">
        <v>108</v>
      </c>
    </row>
    <row r="283" spans="1:16" x14ac:dyDescent="0.25">
      <c r="A283" t="s">
        <v>86</v>
      </c>
      <c r="B283" t="s">
        <v>89</v>
      </c>
      <c r="C283" t="s">
        <v>18</v>
      </c>
      <c r="D283" t="s">
        <v>91</v>
      </c>
      <c r="E283" t="s">
        <v>87</v>
      </c>
      <c r="F283" s="2">
        <v>1998</v>
      </c>
      <c r="G283">
        <v>4368.8163999999997</v>
      </c>
      <c r="H283" t="s">
        <v>146</v>
      </c>
      <c r="I283" t="s">
        <v>153</v>
      </c>
      <c r="J283" t="s">
        <v>95</v>
      </c>
      <c r="K283" t="s">
        <v>26</v>
      </c>
      <c r="M283" s="6">
        <v>35</v>
      </c>
      <c r="N283" s="6">
        <v>79.6875</v>
      </c>
      <c r="O283" s="7" t="s">
        <v>111</v>
      </c>
      <c r="P283" s="7" t="s">
        <v>108</v>
      </c>
    </row>
    <row r="284" spans="1:16" x14ac:dyDescent="0.25">
      <c r="C284" t="s">
        <v>18</v>
      </c>
      <c r="D284" t="s">
        <v>91</v>
      </c>
      <c r="F284" s="2">
        <v>1999</v>
      </c>
      <c r="G284">
        <v>4222.3490000000002</v>
      </c>
      <c r="H284" t="s">
        <v>146</v>
      </c>
      <c r="I284" t="s">
        <v>147</v>
      </c>
      <c r="J284" t="s">
        <v>95</v>
      </c>
      <c r="K284" t="s">
        <v>26</v>
      </c>
    </row>
    <row r="285" spans="1:16" x14ac:dyDescent="0.25">
      <c r="C285" t="s">
        <v>18</v>
      </c>
      <c r="D285" t="s">
        <v>91</v>
      </c>
      <c r="F285" s="2">
        <v>2000</v>
      </c>
      <c r="G285">
        <v>4666.2934999999998</v>
      </c>
      <c r="H285" t="s">
        <v>146</v>
      </c>
      <c r="I285" t="s">
        <v>147</v>
      </c>
      <c r="J285" t="s">
        <v>95</v>
      </c>
      <c r="K285" t="s">
        <v>26</v>
      </c>
    </row>
    <row r="286" spans="1:16" x14ac:dyDescent="0.25">
      <c r="C286" t="s">
        <v>18</v>
      </c>
      <c r="D286" t="s">
        <v>91</v>
      </c>
      <c r="F286" s="2">
        <v>2001</v>
      </c>
      <c r="G286">
        <v>3689.4555999999998</v>
      </c>
      <c r="H286" t="s">
        <v>146</v>
      </c>
      <c r="I286" t="s">
        <v>147</v>
      </c>
      <c r="J286" t="s">
        <v>95</v>
      </c>
      <c r="K286" t="s">
        <v>26</v>
      </c>
    </row>
    <row r="287" spans="1:16" x14ac:dyDescent="0.25">
      <c r="C287" t="s">
        <v>18</v>
      </c>
      <c r="D287" t="s">
        <v>91</v>
      </c>
      <c r="F287" s="2">
        <v>2002</v>
      </c>
      <c r="G287">
        <v>3709.1448</v>
      </c>
      <c r="H287" t="s">
        <v>146</v>
      </c>
      <c r="I287" t="s">
        <v>147</v>
      </c>
      <c r="J287" t="s">
        <v>95</v>
      </c>
      <c r="K287" t="s">
        <v>26</v>
      </c>
    </row>
    <row r="288" spans="1:16" x14ac:dyDescent="0.25">
      <c r="A288" t="s">
        <v>86</v>
      </c>
      <c r="B288" t="s">
        <v>89</v>
      </c>
      <c r="C288" t="s">
        <v>17</v>
      </c>
      <c r="D288" t="s">
        <v>160</v>
      </c>
      <c r="F288" s="2">
        <v>2000</v>
      </c>
      <c r="I288" t="s">
        <v>161</v>
      </c>
      <c r="J288" t="s">
        <v>143</v>
      </c>
      <c r="K288" t="s">
        <v>26</v>
      </c>
      <c r="N288" s="1">
        <v>90</v>
      </c>
      <c r="P288" t="s">
        <v>162</v>
      </c>
    </row>
    <row r="289" spans="1:16" x14ac:dyDescent="0.25">
      <c r="A289" t="s">
        <v>86</v>
      </c>
      <c r="B289" t="s">
        <v>89</v>
      </c>
      <c r="C289" t="s">
        <v>17</v>
      </c>
      <c r="D289" t="s">
        <v>160</v>
      </c>
      <c r="F289" s="2">
        <v>2000</v>
      </c>
      <c r="I289" t="s">
        <v>161</v>
      </c>
      <c r="J289" t="s">
        <v>156</v>
      </c>
      <c r="K289" t="s">
        <v>26</v>
      </c>
      <c r="N289" s="1">
        <v>80</v>
      </c>
      <c r="P289" t="s">
        <v>162</v>
      </c>
    </row>
    <row r="290" spans="1:16" x14ac:dyDescent="0.25">
      <c r="A290" t="s">
        <v>86</v>
      </c>
      <c r="B290" t="s">
        <v>89</v>
      </c>
      <c r="C290" t="s">
        <v>17</v>
      </c>
      <c r="D290" t="s">
        <v>160</v>
      </c>
      <c r="F290" s="2">
        <v>2000</v>
      </c>
      <c r="I290" t="s">
        <v>161</v>
      </c>
      <c r="J290" t="s">
        <v>157</v>
      </c>
      <c r="K290" t="s">
        <v>26</v>
      </c>
      <c r="N290" s="1">
        <v>60</v>
      </c>
      <c r="P290" t="s">
        <v>162</v>
      </c>
    </row>
    <row r="291" spans="1:16" x14ac:dyDescent="0.25">
      <c r="A291" t="s">
        <v>86</v>
      </c>
      <c r="B291" t="s">
        <v>89</v>
      </c>
      <c r="C291" t="s">
        <v>17</v>
      </c>
      <c r="D291" t="s">
        <v>160</v>
      </c>
      <c r="F291" s="2">
        <v>2000</v>
      </c>
      <c r="I291" t="s">
        <v>161</v>
      </c>
      <c r="J291" t="s">
        <v>158</v>
      </c>
      <c r="K291" t="s">
        <v>26</v>
      </c>
      <c r="N291" s="1">
        <v>60</v>
      </c>
      <c r="P291" t="s">
        <v>162</v>
      </c>
    </row>
    <row r="292" spans="1:16" x14ac:dyDescent="0.25">
      <c r="A292" t="s">
        <v>86</v>
      </c>
      <c r="B292" t="s">
        <v>89</v>
      </c>
      <c r="C292" t="s">
        <v>119</v>
      </c>
      <c r="D292" s="10" t="s">
        <v>120</v>
      </c>
      <c r="F292" s="2">
        <v>2000</v>
      </c>
      <c r="I292" t="s">
        <v>161</v>
      </c>
      <c r="J292" t="s">
        <v>143</v>
      </c>
      <c r="K292" t="s">
        <v>26</v>
      </c>
      <c r="N292" s="1">
        <v>90</v>
      </c>
      <c r="P292" t="s">
        <v>162</v>
      </c>
    </row>
    <row r="293" spans="1:16" x14ac:dyDescent="0.25">
      <c r="A293" t="s">
        <v>86</v>
      </c>
      <c r="B293" t="s">
        <v>89</v>
      </c>
      <c r="C293" t="s">
        <v>119</v>
      </c>
      <c r="D293" s="10" t="s">
        <v>120</v>
      </c>
      <c r="F293" s="2">
        <v>2000</v>
      </c>
      <c r="I293" t="s">
        <v>161</v>
      </c>
      <c r="J293" t="s">
        <v>156</v>
      </c>
      <c r="K293" t="s">
        <v>26</v>
      </c>
      <c r="N293" s="1">
        <v>80</v>
      </c>
      <c r="P293" t="s">
        <v>162</v>
      </c>
    </row>
    <row r="294" spans="1:16" x14ac:dyDescent="0.25">
      <c r="A294" t="s">
        <v>86</v>
      </c>
      <c r="B294" t="s">
        <v>89</v>
      </c>
      <c r="C294" t="s">
        <v>119</v>
      </c>
      <c r="D294" s="10" t="s">
        <v>120</v>
      </c>
      <c r="F294" s="2">
        <v>2000</v>
      </c>
      <c r="I294" t="s">
        <v>161</v>
      </c>
      <c r="J294" t="s">
        <v>157</v>
      </c>
      <c r="K294" t="s">
        <v>26</v>
      </c>
      <c r="N294" s="1">
        <v>60</v>
      </c>
      <c r="P294" t="s">
        <v>162</v>
      </c>
    </row>
    <row r="295" spans="1:16" x14ac:dyDescent="0.25">
      <c r="A295" t="s">
        <v>86</v>
      </c>
      <c r="B295" t="s">
        <v>89</v>
      </c>
      <c r="C295" t="s">
        <v>119</v>
      </c>
      <c r="D295" s="10" t="s">
        <v>120</v>
      </c>
      <c r="F295" s="2">
        <v>2000</v>
      </c>
      <c r="I295" t="s">
        <v>161</v>
      </c>
      <c r="J295" t="s">
        <v>158</v>
      </c>
      <c r="K295" t="s">
        <v>26</v>
      </c>
      <c r="N295" s="1">
        <v>60</v>
      </c>
      <c r="P295" t="s">
        <v>162</v>
      </c>
    </row>
    <row r="296" spans="1:16" x14ac:dyDescent="0.25">
      <c r="A296" t="s">
        <v>86</v>
      </c>
      <c r="B296" t="s">
        <v>89</v>
      </c>
      <c r="C296" t="s">
        <v>22</v>
      </c>
      <c r="D296" t="s">
        <v>90</v>
      </c>
      <c r="F296" s="2">
        <v>2000</v>
      </c>
      <c r="I296" t="s">
        <v>161</v>
      </c>
      <c r="J296" t="s">
        <v>143</v>
      </c>
      <c r="K296" t="s">
        <v>26</v>
      </c>
      <c r="N296" s="1">
        <v>100</v>
      </c>
      <c r="P296" t="s">
        <v>162</v>
      </c>
    </row>
    <row r="297" spans="1:16" x14ac:dyDescent="0.25">
      <c r="A297" t="s">
        <v>86</v>
      </c>
      <c r="B297" t="s">
        <v>89</v>
      </c>
      <c r="C297" t="s">
        <v>22</v>
      </c>
      <c r="D297" t="s">
        <v>90</v>
      </c>
      <c r="F297" s="2">
        <v>2000</v>
      </c>
      <c r="I297" t="s">
        <v>161</v>
      </c>
      <c r="J297" t="s">
        <v>156</v>
      </c>
      <c r="K297" t="s">
        <v>26</v>
      </c>
      <c r="N297" s="1">
        <v>80</v>
      </c>
      <c r="P297" t="s">
        <v>162</v>
      </c>
    </row>
    <row r="298" spans="1:16" x14ac:dyDescent="0.25">
      <c r="A298" t="s">
        <v>86</v>
      </c>
      <c r="B298" t="s">
        <v>89</v>
      </c>
      <c r="C298" t="s">
        <v>22</v>
      </c>
      <c r="D298" t="s">
        <v>90</v>
      </c>
      <c r="F298" s="2">
        <v>2000</v>
      </c>
      <c r="I298" t="s">
        <v>161</v>
      </c>
      <c r="J298" t="s">
        <v>157</v>
      </c>
      <c r="K298" t="s">
        <v>26</v>
      </c>
      <c r="N298" s="1">
        <v>60</v>
      </c>
      <c r="P298" t="s">
        <v>162</v>
      </c>
    </row>
    <row r="299" spans="1:16" x14ac:dyDescent="0.25">
      <c r="A299" t="s">
        <v>86</v>
      </c>
      <c r="B299" t="s">
        <v>89</v>
      </c>
      <c r="C299" t="s">
        <v>22</v>
      </c>
      <c r="D299" t="s">
        <v>90</v>
      </c>
      <c r="F299" s="2">
        <v>2000</v>
      </c>
      <c r="I299" t="s">
        <v>161</v>
      </c>
      <c r="J299" t="s">
        <v>158</v>
      </c>
      <c r="K299" t="s">
        <v>26</v>
      </c>
      <c r="N299" s="1">
        <v>60</v>
      </c>
      <c r="P299" t="s">
        <v>162</v>
      </c>
    </row>
    <row r="300" spans="1:16" x14ac:dyDescent="0.25">
      <c r="A300" t="s">
        <v>86</v>
      </c>
      <c r="B300" t="s">
        <v>89</v>
      </c>
      <c r="C300" t="s">
        <v>79</v>
      </c>
      <c r="D300" t="s">
        <v>92</v>
      </c>
      <c r="F300" s="2">
        <v>2000</v>
      </c>
      <c r="I300" t="s">
        <v>161</v>
      </c>
      <c r="J300" t="s">
        <v>143</v>
      </c>
      <c r="K300" t="s">
        <v>26</v>
      </c>
      <c r="N300" s="1">
        <v>100</v>
      </c>
      <c r="P300" t="s">
        <v>162</v>
      </c>
    </row>
    <row r="301" spans="1:16" x14ac:dyDescent="0.25">
      <c r="A301" t="s">
        <v>86</v>
      </c>
      <c r="B301" t="s">
        <v>89</v>
      </c>
      <c r="C301" t="s">
        <v>79</v>
      </c>
      <c r="D301" t="s">
        <v>92</v>
      </c>
      <c r="F301" s="2">
        <v>2000</v>
      </c>
      <c r="I301" t="s">
        <v>161</v>
      </c>
      <c r="J301" t="s">
        <v>158</v>
      </c>
      <c r="K301" t="s">
        <v>26</v>
      </c>
      <c r="N301" s="1">
        <v>80</v>
      </c>
      <c r="P301" t="s">
        <v>162</v>
      </c>
    </row>
    <row r="302" spans="1:16" x14ac:dyDescent="0.25">
      <c r="A302" t="s">
        <v>86</v>
      </c>
      <c r="B302" t="s">
        <v>89</v>
      </c>
      <c r="C302" t="s">
        <v>17</v>
      </c>
      <c r="D302" t="s">
        <v>160</v>
      </c>
      <c r="F302" s="2">
        <v>1973</v>
      </c>
      <c r="I302" t="s">
        <v>166</v>
      </c>
      <c r="J302" t="s">
        <v>163</v>
      </c>
      <c r="K302" t="s">
        <v>26</v>
      </c>
      <c r="L302">
        <v>77.3</v>
      </c>
      <c r="N302" s="1">
        <v>90</v>
      </c>
      <c r="O302" t="s">
        <v>164</v>
      </c>
      <c r="P302" t="s">
        <v>167</v>
      </c>
    </row>
    <row r="303" spans="1:16" x14ac:dyDescent="0.25">
      <c r="A303" t="s">
        <v>86</v>
      </c>
      <c r="B303" t="s">
        <v>89</v>
      </c>
      <c r="C303" t="s">
        <v>17</v>
      </c>
      <c r="D303" t="s">
        <v>160</v>
      </c>
      <c r="F303" s="2">
        <v>1974</v>
      </c>
      <c r="I303" t="s">
        <v>166</v>
      </c>
      <c r="J303" t="s">
        <v>163</v>
      </c>
      <c r="K303" t="s">
        <v>26</v>
      </c>
      <c r="L303">
        <v>97.4</v>
      </c>
      <c r="N303" s="1">
        <v>79</v>
      </c>
      <c r="O303" t="s">
        <v>164</v>
      </c>
      <c r="P303" t="s">
        <v>167</v>
      </c>
    </row>
    <row r="304" spans="1:16" x14ac:dyDescent="0.25">
      <c r="A304" t="s">
        <v>86</v>
      </c>
      <c r="B304" t="s">
        <v>89</v>
      </c>
      <c r="C304" t="s">
        <v>17</v>
      </c>
      <c r="D304" t="s">
        <v>160</v>
      </c>
      <c r="F304" s="2">
        <v>1976</v>
      </c>
      <c r="I304" t="s">
        <v>166</v>
      </c>
      <c r="J304" t="s">
        <v>163</v>
      </c>
      <c r="K304" t="s">
        <v>26</v>
      </c>
      <c r="L304">
        <v>80.900000000000006</v>
      </c>
      <c r="N304" s="1">
        <v>81</v>
      </c>
      <c r="O304" t="s">
        <v>164</v>
      </c>
      <c r="P304" t="s">
        <v>167</v>
      </c>
    </row>
    <row r="305" spans="1:16" x14ac:dyDescent="0.25">
      <c r="A305" t="s">
        <v>86</v>
      </c>
      <c r="B305" t="s">
        <v>89</v>
      </c>
      <c r="C305" t="s">
        <v>17</v>
      </c>
      <c r="D305" t="s">
        <v>160</v>
      </c>
      <c r="F305" s="2">
        <v>1978</v>
      </c>
      <c r="I305" t="s">
        <v>166</v>
      </c>
      <c r="J305" t="s">
        <v>163</v>
      </c>
      <c r="K305" t="s">
        <v>26</v>
      </c>
      <c r="L305">
        <v>79.8</v>
      </c>
      <c r="N305" s="1">
        <v>87</v>
      </c>
      <c r="O305" t="s">
        <v>164</v>
      </c>
      <c r="P305" t="s">
        <v>167</v>
      </c>
    </row>
    <row r="306" spans="1:16" x14ac:dyDescent="0.25">
      <c r="A306" t="s">
        <v>86</v>
      </c>
      <c r="B306" t="s">
        <v>89</v>
      </c>
      <c r="C306" t="s">
        <v>17</v>
      </c>
      <c r="D306" t="s">
        <v>160</v>
      </c>
      <c r="F306" s="2">
        <v>1979</v>
      </c>
      <c r="I306" t="s">
        <v>166</v>
      </c>
      <c r="J306" t="s">
        <v>163</v>
      </c>
      <c r="K306" t="s">
        <v>26</v>
      </c>
      <c r="L306">
        <v>105.4</v>
      </c>
      <c r="N306" s="1">
        <v>90</v>
      </c>
      <c r="O306" t="s">
        <v>164</v>
      </c>
      <c r="P306" t="s">
        <v>167</v>
      </c>
    </row>
    <row r="307" spans="1:16" x14ac:dyDescent="0.25">
      <c r="A307" t="s">
        <v>86</v>
      </c>
      <c r="B307" t="s">
        <v>89</v>
      </c>
      <c r="C307" t="s">
        <v>17</v>
      </c>
      <c r="D307" t="s">
        <v>160</v>
      </c>
      <c r="F307" s="2">
        <v>1981</v>
      </c>
      <c r="I307" t="s">
        <v>166</v>
      </c>
      <c r="J307" t="s">
        <v>163</v>
      </c>
      <c r="K307" t="s">
        <v>26</v>
      </c>
      <c r="L307">
        <v>76.7</v>
      </c>
      <c r="N307" s="1">
        <v>99</v>
      </c>
      <c r="O307" t="s">
        <v>164</v>
      </c>
      <c r="P307" t="s">
        <v>167</v>
      </c>
    </row>
    <row r="308" spans="1:16" x14ac:dyDescent="0.25">
      <c r="A308" t="s">
        <v>86</v>
      </c>
      <c r="B308" t="s">
        <v>89</v>
      </c>
      <c r="C308" t="s">
        <v>17</v>
      </c>
      <c r="D308" t="s">
        <v>160</v>
      </c>
      <c r="F308" s="2">
        <v>1983</v>
      </c>
      <c r="I308" t="s">
        <v>166</v>
      </c>
      <c r="J308" t="s">
        <v>163</v>
      </c>
      <c r="K308" t="s">
        <v>26</v>
      </c>
      <c r="L308">
        <v>64.3</v>
      </c>
      <c r="N308" s="1">
        <v>96</v>
      </c>
      <c r="O308" t="s">
        <v>164</v>
      </c>
      <c r="P308" t="s">
        <v>167</v>
      </c>
    </row>
    <row r="309" spans="1:16" x14ac:dyDescent="0.25">
      <c r="A309" t="s">
        <v>86</v>
      </c>
      <c r="B309" t="s">
        <v>89</v>
      </c>
      <c r="C309" t="s">
        <v>17</v>
      </c>
      <c r="D309" t="s">
        <v>160</v>
      </c>
      <c r="F309" s="2">
        <v>1984</v>
      </c>
      <c r="I309" t="s">
        <v>166</v>
      </c>
      <c r="J309" t="s">
        <v>163</v>
      </c>
      <c r="K309" t="s">
        <v>26</v>
      </c>
      <c r="L309">
        <v>56.9</v>
      </c>
      <c r="N309" s="1">
        <v>90</v>
      </c>
      <c r="O309" t="s">
        <v>164</v>
      </c>
      <c r="P309" t="s">
        <v>167</v>
      </c>
    </row>
    <row r="310" spans="1:16" x14ac:dyDescent="0.25">
      <c r="A310" t="s">
        <v>86</v>
      </c>
      <c r="B310" t="s">
        <v>89</v>
      </c>
      <c r="C310" t="s">
        <v>17</v>
      </c>
      <c r="D310" t="s">
        <v>160</v>
      </c>
      <c r="F310" s="2">
        <v>1986</v>
      </c>
      <c r="I310" t="s">
        <v>166</v>
      </c>
      <c r="J310" t="s">
        <v>163</v>
      </c>
      <c r="K310" t="s">
        <v>26</v>
      </c>
      <c r="L310">
        <v>43.8</v>
      </c>
      <c r="N310" s="1">
        <v>100</v>
      </c>
      <c r="O310" t="s">
        <v>164</v>
      </c>
      <c r="P310" t="s">
        <v>167</v>
      </c>
    </row>
    <row r="311" spans="1:16" x14ac:dyDescent="0.25">
      <c r="A311" t="s">
        <v>86</v>
      </c>
      <c r="B311" t="s">
        <v>89</v>
      </c>
      <c r="C311" t="s">
        <v>17</v>
      </c>
      <c r="D311" t="s">
        <v>160</v>
      </c>
      <c r="F311" s="2">
        <v>1987</v>
      </c>
      <c r="I311" t="s">
        <v>166</v>
      </c>
      <c r="J311" t="s">
        <v>163</v>
      </c>
      <c r="K311" t="s">
        <v>26</v>
      </c>
      <c r="L311">
        <v>30</v>
      </c>
      <c r="N311" s="1">
        <v>19</v>
      </c>
      <c r="O311" t="s">
        <v>164</v>
      </c>
      <c r="P311" t="s">
        <v>167</v>
      </c>
    </row>
    <row r="312" spans="1:16" x14ac:dyDescent="0.25">
      <c r="A312" t="s">
        <v>86</v>
      </c>
      <c r="B312" t="s">
        <v>89</v>
      </c>
      <c r="C312" t="s">
        <v>17</v>
      </c>
      <c r="D312" t="s">
        <v>160</v>
      </c>
      <c r="F312" s="2">
        <v>1988</v>
      </c>
      <c r="I312" t="s">
        <v>166</v>
      </c>
      <c r="J312" t="s">
        <v>163</v>
      </c>
      <c r="K312" t="s">
        <v>26</v>
      </c>
      <c r="N312" s="1">
        <v>36</v>
      </c>
      <c r="O312" t="s">
        <v>164</v>
      </c>
      <c r="P312" t="s">
        <v>167</v>
      </c>
    </row>
    <row r="313" spans="1:16" x14ac:dyDescent="0.25">
      <c r="A313" t="s">
        <v>86</v>
      </c>
      <c r="B313" t="s">
        <v>89</v>
      </c>
      <c r="C313" t="s">
        <v>17</v>
      </c>
      <c r="D313" t="s">
        <v>160</v>
      </c>
      <c r="F313" s="2">
        <v>1973</v>
      </c>
      <c r="I313" t="s">
        <v>166</v>
      </c>
      <c r="J313" t="s">
        <v>163</v>
      </c>
      <c r="K313" t="s">
        <v>26</v>
      </c>
      <c r="L313">
        <v>77.3</v>
      </c>
      <c r="N313" s="1">
        <v>68</v>
      </c>
      <c r="O313" t="s">
        <v>165</v>
      </c>
      <c r="P313" t="s">
        <v>167</v>
      </c>
    </row>
    <row r="314" spans="1:16" x14ac:dyDescent="0.25">
      <c r="A314" t="s">
        <v>86</v>
      </c>
      <c r="B314" t="s">
        <v>89</v>
      </c>
      <c r="C314" t="s">
        <v>17</v>
      </c>
      <c r="D314" t="s">
        <v>160</v>
      </c>
      <c r="F314" s="2">
        <v>1974</v>
      </c>
      <c r="I314" t="s">
        <v>166</v>
      </c>
      <c r="J314" t="s">
        <v>163</v>
      </c>
      <c r="K314" t="s">
        <v>26</v>
      </c>
      <c r="L314">
        <v>97.4</v>
      </c>
      <c r="N314" s="1">
        <v>53</v>
      </c>
      <c r="O314" t="s">
        <v>165</v>
      </c>
      <c r="P314" t="s">
        <v>167</v>
      </c>
    </row>
    <row r="315" spans="1:16" x14ac:dyDescent="0.25">
      <c r="A315" t="s">
        <v>86</v>
      </c>
      <c r="B315" t="s">
        <v>89</v>
      </c>
      <c r="C315" t="s">
        <v>17</v>
      </c>
      <c r="D315" t="s">
        <v>160</v>
      </c>
      <c r="F315" s="2">
        <v>1976</v>
      </c>
      <c r="I315" t="s">
        <v>166</v>
      </c>
      <c r="J315" t="s">
        <v>163</v>
      </c>
      <c r="K315" t="s">
        <v>26</v>
      </c>
      <c r="L315">
        <v>80.900000000000006</v>
      </c>
      <c r="N315" s="1">
        <v>48</v>
      </c>
      <c r="O315" t="s">
        <v>165</v>
      </c>
      <c r="P315" t="s">
        <v>167</v>
      </c>
    </row>
    <row r="316" spans="1:16" x14ac:dyDescent="0.25">
      <c r="A316" t="s">
        <v>86</v>
      </c>
      <c r="B316" t="s">
        <v>89</v>
      </c>
      <c r="C316" t="s">
        <v>17</v>
      </c>
      <c r="D316" t="s">
        <v>160</v>
      </c>
      <c r="F316" s="2">
        <v>1978</v>
      </c>
      <c r="I316" t="s">
        <v>166</v>
      </c>
      <c r="J316" t="s">
        <v>163</v>
      </c>
      <c r="K316" t="s">
        <v>26</v>
      </c>
      <c r="L316">
        <v>79.8</v>
      </c>
      <c r="N316" s="1">
        <v>54</v>
      </c>
      <c r="O316" t="s">
        <v>165</v>
      </c>
      <c r="P316" t="s">
        <v>167</v>
      </c>
    </row>
    <row r="317" spans="1:16" x14ac:dyDescent="0.25">
      <c r="A317" t="s">
        <v>86</v>
      </c>
      <c r="B317" t="s">
        <v>89</v>
      </c>
      <c r="C317" t="s">
        <v>17</v>
      </c>
      <c r="D317" t="s">
        <v>160</v>
      </c>
      <c r="F317" s="2">
        <v>1979</v>
      </c>
      <c r="I317" t="s">
        <v>166</v>
      </c>
      <c r="J317" t="s">
        <v>163</v>
      </c>
      <c r="K317" t="s">
        <v>26</v>
      </c>
      <c r="L317">
        <v>105.4</v>
      </c>
      <c r="N317" s="1">
        <v>23</v>
      </c>
      <c r="O317" t="s">
        <v>165</v>
      </c>
      <c r="P317" t="s">
        <v>167</v>
      </c>
    </row>
    <row r="318" spans="1:16" x14ac:dyDescent="0.25">
      <c r="A318" t="s">
        <v>86</v>
      </c>
      <c r="B318" t="s">
        <v>89</v>
      </c>
      <c r="C318" t="s">
        <v>17</v>
      </c>
      <c r="D318" t="s">
        <v>160</v>
      </c>
      <c r="F318" s="2">
        <v>1981</v>
      </c>
      <c r="I318" t="s">
        <v>166</v>
      </c>
      <c r="J318" t="s">
        <v>163</v>
      </c>
      <c r="K318" t="s">
        <v>26</v>
      </c>
      <c r="L318">
        <v>76.7</v>
      </c>
      <c r="N318" s="1">
        <v>98</v>
      </c>
      <c r="O318" t="s">
        <v>165</v>
      </c>
      <c r="P318" t="s">
        <v>167</v>
      </c>
    </row>
    <row r="319" spans="1:16" x14ac:dyDescent="0.25">
      <c r="A319" t="s">
        <v>86</v>
      </c>
      <c r="B319" t="s">
        <v>89</v>
      </c>
      <c r="C319" t="s">
        <v>17</v>
      </c>
      <c r="D319" t="s">
        <v>160</v>
      </c>
      <c r="F319" s="2">
        <v>1983</v>
      </c>
      <c r="I319" t="s">
        <v>166</v>
      </c>
      <c r="J319" t="s">
        <v>163</v>
      </c>
      <c r="K319" t="s">
        <v>26</v>
      </c>
      <c r="L319">
        <v>64.3</v>
      </c>
      <c r="N319" s="1">
        <v>94</v>
      </c>
      <c r="O319" t="s">
        <v>165</v>
      </c>
      <c r="P319" t="s">
        <v>167</v>
      </c>
    </row>
    <row r="320" spans="1:16" x14ac:dyDescent="0.25">
      <c r="A320" t="s">
        <v>86</v>
      </c>
      <c r="B320" t="s">
        <v>89</v>
      </c>
      <c r="C320" t="s">
        <v>17</v>
      </c>
      <c r="D320" t="s">
        <v>160</v>
      </c>
      <c r="F320" s="2">
        <v>1984</v>
      </c>
      <c r="I320" t="s">
        <v>166</v>
      </c>
      <c r="J320" t="s">
        <v>163</v>
      </c>
      <c r="K320" t="s">
        <v>26</v>
      </c>
      <c r="L320">
        <v>56.9</v>
      </c>
      <c r="N320" s="1">
        <v>76</v>
      </c>
      <c r="O320" t="s">
        <v>165</v>
      </c>
      <c r="P320" t="s">
        <v>167</v>
      </c>
    </row>
    <row r="321" spans="1:16" x14ac:dyDescent="0.25">
      <c r="A321" t="s">
        <v>86</v>
      </c>
      <c r="B321" t="s">
        <v>89</v>
      </c>
      <c r="C321" t="s">
        <v>17</v>
      </c>
      <c r="D321" t="s">
        <v>160</v>
      </c>
      <c r="F321" s="2">
        <v>1986</v>
      </c>
      <c r="I321" t="s">
        <v>166</v>
      </c>
      <c r="J321" t="s">
        <v>163</v>
      </c>
      <c r="K321" t="s">
        <v>26</v>
      </c>
      <c r="L321">
        <v>43.8</v>
      </c>
      <c r="N321" s="1">
        <v>100</v>
      </c>
      <c r="O321" t="s">
        <v>165</v>
      </c>
      <c r="P321" t="s">
        <v>167</v>
      </c>
    </row>
    <row r="322" spans="1:16" x14ac:dyDescent="0.25">
      <c r="A322" t="s">
        <v>86</v>
      </c>
      <c r="B322" t="s">
        <v>89</v>
      </c>
      <c r="C322" t="s">
        <v>17</v>
      </c>
      <c r="D322" t="s">
        <v>160</v>
      </c>
      <c r="F322" s="2">
        <v>1987</v>
      </c>
      <c r="I322" t="s">
        <v>166</v>
      </c>
      <c r="J322" t="s">
        <v>163</v>
      </c>
      <c r="K322" t="s">
        <v>26</v>
      </c>
      <c r="L322">
        <v>30</v>
      </c>
      <c r="N322" s="1">
        <v>20</v>
      </c>
      <c r="O322" t="s">
        <v>165</v>
      </c>
      <c r="P322" t="s">
        <v>167</v>
      </c>
    </row>
    <row r="323" spans="1:16" x14ac:dyDescent="0.25">
      <c r="A323" t="s">
        <v>86</v>
      </c>
      <c r="B323" t="s">
        <v>89</v>
      </c>
      <c r="C323" t="s">
        <v>17</v>
      </c>
      <c r="D323" t="s">
        <v>160</v>
      </c>
      <c r="F323" s="2">
        <v>1988</v>
      </c>
      <c r="I323" t="s">
        <v>166</v>
      </c>
      <c r="J323" t="s">
        <v>163</v>
      </c>
      <c r="K323" t="s">
        <v>26</v>
      </c>
      <c r="N323" s="1">
        <v>49</v>
      </c>
      <c r="O323" t="s">
        <v>165</v>
      </c>
      <c r="P323" t="s">
        <v>167</v>
      </c>
    </row>
    <row r="324" spans="1:16" x14ac:dyDescent="0.25">
      <c r="A324" t="s">
        <v>169</v>
      </c>
      <c r="C324" t="s">
        <v>17</v>
      </c>
      <c r="D324" t="s">
        <v>160</v>
      </c>
      <c r="F324" s="2" t="s">
        <v>171</v>
      </c>
      <c r="I324" t="s">
        <v>172</v>
      </c>
      <c r="J324" t="s">
        <v>83</v>
      </c>
      <c r="K324" t="s">
        <v>19</v>
      </c>
      <c r="N324" s="1">
        <v>41.2</v>
      </c>
      <c r="O324" t="s">
        <v>127</v>
      </c>
    </row>
    <row r="325" spans="1:16" x14ac:dyDescent="0.25">
      <c r="A325" t="s">
        <v>86</v>
      </c>
      <c r="C325" t="s">
        <v>17</v>
      </c>
      <c r="D325" t="s">
        <v>160</v>
      </c>
      <c r="F325" s="2" t="s">
        <v>171</v>
      </c>
      <c r="I325" t="s">
        <v>172</v>
      </c>
      <c r="J325" t="s">
        <v>83</v>
      </c>
      <c r="K325" t="s">
        <v>19</v>
      </c>
      <c r="N325" s="1">
        <v>14.6</v>
      </c>
      <c r="O325" t="s">
        <v>127</v>
      </c>
    </row>
    <row r="326" spans="1:16" x14ac:dyDescent="0.25">
      <c r="A326" t="s">
        <v>170</v>
      </c>
      <c r="C326" t="s">
        <v>17</v>
      </c>
      <c r="D326" t="s">
        <v>160</v>
      </c>
      <c r="F326" s="2" t="s">
        <v>171</v>
      </c>
      <c r="I326" t="s">
        <v>172</v>
      </c>
      <c r="J326" t="s">
        <v>83</v>
      </c>
      <c r="K326" t="s">
        <v>19</v>
      </c>
      <c r="N326" s="1">
        <v>5.5</v>
      </c>
      <c r="O326" t="s">
        <v>127</v>
      </c>
    </row>
    <row r="327" spans="1:16" x14ac:dyDescent="0.25">
      <c r="A327" t="s">
        <v>169</v>
      </c>
      <c r="C327" t="s">
        <v>17</v>
      </c>
      <c r="D327" t="s">
        <v>160</v>
      </c>
      <c r="F327" s="2">
        <v>2004</v>
      </c>
      <c r="I327" t="s">
        <v>177</v>
      </c>
      <c r="J327" t="s">
        <v>83</v>
      </c>
      <c r="K327" t="s">
        <v>19</v>
      </c>
      <c r="L327">
        <v>62.1</v>
      </c>
      <c r="N327" s="1">
        <v>70.5</v>
      </c>
      <c r="O327" t="s">
        <v>175</v>
      </c>
    </row>
    <row r="328" spans="1:16" x14ac:dyDescent="0.25">
      <c r="A328" t="s">
        <v>86</v>
      </c>
      <c r="C328" t="s">
        <v>17</v>
      </c>
      <c r="D328" t="s">
        <v>160</v>
      </c>
      <c r="F328" s="2">
        <v>2004</v>
      </c>
      <c r="I328" t="s">
        <v>177</v>
      </c>
      <c r="J328" t="s">
        <v>83</v>
      </c>
      <c r="K328" t="s">
        <v>19</v>
      </c>
      <c r="L328">
        <v>92.4</v>
      </c>
      <c r="N328" s="1">
        <v>8</v>
      </c>
      <c r="O328" t="s">
        <v>175</v>
      </c>
    </row>
    <row r="329" spans="1:16" x14ac:dyDescent="0.25">
      <c r="A329" t="s">
        <v>170</v>
      </c>
      <c r="C329" t="s">
        <v>17</v>
      </c>
      <c r="D329" t="s">
        <v>160</v>
      </c>
      <c r="F329" s="2">
        <v>2004</v>
      </c>
      <c r="I329" t="s">
        <v>177</v>
      </c>
      <c r="J329" t="s">
        <v>83</v>
      </c>
      <c r="K329" t="s">
        <v>19</v>
      </c>
      <c r="L329">
        <v>45.3</v>
      </c>
      <c r="N329" s="1">
        <v>0.6</v>
      </c>
      <c r="O329" t="s">
        <v>175</v>
      </c>
    </row>
    <row r="330" spans="1:16" x14ac:dyDescent="0.25">
      <c r="A330" t="s">
        <v>169</v>
      </c>
      <c r="C330" t="s">
        <v>17</v>
      </c>
      <c r="D330" t="s">
        <v>160</v>
      </c>
      <c r="F330" s="2">
        <v>2005</v>
      </c>
      <c r="I330" t="s">
        <v>177</v>
      </c>
      <c r="J330" t="s">
        <v>83</v>
      </c>
      <c r="K330" t="s">
        <v>19</v>
      </c>
      <c r="L330">
        <v>34.799999999999997</v>
      </c>
      <c r="N330" s="1">
        <v>20.9</v>
      </c>
      <c r="O330" t="s">
        <v>175</v>
      </c>
    </row>
    <row r="331" spans="1:16" x14ac:dyDescent="0.25">
      <c r="A331" t="s">
        <v>86</v>
      </c>
      <c r="C331" t="s">
        <v>17</v>
      </c>
      <c r="D331" t="s">
        <v>160</v>
      </c>
      <c r="F331" s="2">
        <v>2005</v>
      </c>
      <c r="I331" t="s">
        <v>177</v>
      </c>
      <c r="J331" t="s">
        <v>83</v>
      </c>
      <c r="K331" t="s">
        <v>19</v>
      </c>
      <c r="L331">
        <v>45</v>
      </c>
      <c r="N331" s="1">
        <v>0.1</v>
      </c>
      <c r="O331" t="s">
        <v>175</v>
      </c>
    </row>
    <row r="332" spans="1:16" x14ac:dyDescent="0.25">
      <c r="A332" t="s">
        <v>170</v>
      </c>
      <c r="C332" t="s">
        <v>17</v>
      </c>
      <c r="D332" t="s">
        <v>160</v>
      </c>
      <c r="F332" s="2">
        <v>2005</v>
      </c>
      <c r="I332" t="s">
        <v>177</v>
      </c>
      <c r="J332" t="s">
        <v>83</v>
      </c>
      <c r="K332" t="s">
        <v>19</v>
      </c>
      <c r="L332">
        <v>62.2</v>
      </c>
      <c r="N332" s="1">
        <v>6.4</v>
      </c>
      <c r="O332" t="s">
        <v>175</v>
      </c>
    </row>
    <row r="333" spans="1:16" x14ac:dyDescent="0.25">
      <c r="A333" t="s">
        <v>169</v>
      </c>
      <c r="C333" t="s">
        <v>17</v>
      </c>
      <c r="D333" t="s">
        <v>160</v>
      </c>
      <c r="F333" s="2" t="s">
        <v>174</v>
      </c>
      <c r="I333" t="s">
        <v>178</v>
      </c>
      <c r="J333" t="s">
        <v>83</v>
      </c>
      <c r="K333" t="s">
        <v>19</v>
      </c>
      <c r="L333">
        <v>52.1</v>
      </c>
      <c r="O333" t="s">
        <v>176</v>
      </c>
    </row>
    <row r="334" spans="1:16" x14ac:dyDescent="0.25">
      <c r="A334" t="s">
        <v>86</v>
      </c>
      <c r="C334" t="s">
        <v>17</v>
      </c>
      <c r="D334" t="s">
        <v>160</v>
      </c>
      <c r="F334" s="2" t="s">
        <v>174</v>
      </c>
      <c r="I334" t="s">
        <v>178</v>
      </c>
      <c r="J334" t="s">
        <v>83</v>
      </c>
      <c r="K334" t="s">
        <v>19</v>
      </c>
      <c r="L334">
        <v>80.400000000000006</v>
      </c>
      <c r="O334" t="s">
        <v>176</v>
      </c>
    </row>
    <row r="335" spans="1:16" x14ac:dyDescent="0.25">
      <c r="A335" t="s">
        <v>173</v>
      </c>
      <c r="C335" t="s">
        <v>17</v>
      </c>
      <c r="D335" t="s">
        <v>160</v>
      </c>
      <c r="F335" s="2" t="s">
        <v>174</v>
      </c>
      <c r="I335" t="s">
        <v>178</v>
      </c>
      <c r="J335" t="s">
        <v>83</v>
      </c>
      <c r="K335" t="s">
        <v>19</v>
      </c>
      <c r="L335">
        <v>84.1</v>
      </c>
      <c r="O335" t="s">
        <v>176</v>
      </c>
    </row>
    <row r="336" spans="1:16" x14ac:dyDescent="0.25">
      <c r="A336" t="s">
        <v>86</v>
      </c>
      <c r="C336" t="s">
        <v>23</v>
      </c>
      <c r="F336" s="2">
        <v>2009</v>
      </c>
      <c r="I336" t="s">
        <v>181</v>
      </c>
      <c r="J336" t="s">
        <v>179</v>
      </c>
      <c r="K336" t="s">
        <v>19</v>
      </c>
      <c r="N336" s="1">
        <v>13.05</v>
      </c>
      <c r="O336" t="s">
        <v>182</v>
      </c>
    </row>
    <row r="337" spans="1:15" x14ac:dyDescent="0.25">
      <c r="A337" t="s">
        <v>169</v>
      </c>
      <c r="C337" t="s">
        <v>18</v>
      </c>
      <c r="F337" s="2">
        <v>2009</v>
      </c>
      <c r="I337" t="s">
        <v>181</v>
      </c>
      <c r="J337" t="s">
        <v>179</v>
      </c>
      <c r="K337" t="s">
        <v>19</v>
      </c>
      <c r="N337" s="1">
        <v>34.22</v>
      </c>
      <c r="O337" t="s">
        <v>182</v>
      </c>
    </row>
    <row r="338" spans="1:15" x14ac:dyDescent="0.25">
      <c r="A338" t="s">
        <v>86</v>
      </c>
      <c r="C338" t="s">
        <v>94</v>
      </c>
      <c r="F338" s="2">
        <v>2009</v>
      </c>
      <c r="I338" t="s">
        <v>181</v>
      </c>
      <c r="J338" t="s">
        <v>179</v>
      </c>
      <c r="K338" t="s">
        <v>19</v>
      </c>
      <c r="N338" s="1">
        <v>36.21</v>
      </c>
      <c r="O338" t="s">
        <v>183</v>
      </c>
    </row>
    <row r="339" spans="1:15" x14ac:dyDescent="0.25">
      <c r="A339" t="s">
        <v>180</v>
      </c>
      <c r="C339" t="s">
        <v>94</v>
      </c>
      <c r="F339" s="2">
        <v>2009</v>
      </c>
      <c r="I339" t="s">
        <v>181</v>
      </c>
      <c r="J339" t="s">
        <v>179</v>
      </c>
      <c r="K339" t="s">
        <v>19</v>
      </c>
      <c r="N339" s="1">
        <v>3.2</v>
      </c>
      <c r="O339" t="s">
        <v>183</v>
      </c>
    </row>
    <row r="340" spans="1:15" x14ac:dyDescent="0.25">
      <c r="A340" t="s">
        <v>86</v>
      </c>
      <c r="C340" t="s">
        <v>119</v>
      </c>
      <c r="F340" s="2">
        <v>2009</v>
      </c>
      <c r="I340" t="s">
        <v>181</v>
      </c>
      <c r="J340" t="s">
        <v>179</v>
      </c>
      <c r="K340" t="s">
        <v>19</v>
      </c>
      <c r="N340" s="1">
        <v>51.57</v>
      </c>
      <c r="O340" t="s">
        <v>183</v>
      </c>
    </row>
    <row r="341" spans="1:15" x14ac:dyDescent="0.25">
      <c r="A341" t="s">
        <v>169</v>
      </c>
      <c r="C341" t="s">
        <v>119</v>
      </c>
      <c r="F341" s="2">
        <v>2009</v>
      </c>
      <c r="I341" t="s">
        <v>181</v>
      </c>
      <c r="J341" t="s">
        <v>179</v>
      </c>
      <c r="K341" t="s">
        <v>19</v>
      </c>
      <c r="N341" s="1">
        <v>20.059999999999999</v>
      </c>
      <c r="O341" t="s">
        <v>183</v>
      </c>
    </row>
    <row r="342" spans="1:15" x14ac:dyDescent="0.25">
      <c r="A342" t="s">
        <v>86</v>
      </c>
      <c r="C342" t="s">
        <v>17</v>
      </c>
      <c r="F342" s="2">
        <v>2009</v>
      </c>
      <c r="I342" t="s">
        <v>181</v>
      </c>
      <c r="J342" t="s">
        <v>179</v>
      </c>
      <c r="K342" t="s">
        <v>19</v>
      </c>
      <c r="N342" s="1">
        <v>4.09</v>
      </c>
      <c r="O342" t="s">
        <v>183</v>
      </c>
    </row>
    <row r="343" spans="1:15" x14ac:dyDescent="0.25">
      <c r="A343" t="s">
        <v>169</v>
      </c>
      <c r="C343" t="s">
        <v>17</v>
      </c>
      <c r="F343" s="2">
        <v>2009</v>
      </c>
      <c r="I343" t="s">
        <v>181</v>
      </c>
      <c r="J343" t="s">
        <v>179</v>
      </c>
      <c r="K343" t="s">
        <v>19</v>
      </c>
      <c r="N343" s="1">
        <v>61.92</v>
      </c>
      <c r="O343" t="s">
        <v>183</v>
      </c>
    </row>
    <row r="344" spans="1:15" x14ac:dyDescent="0.25">
      <c r="A344" t="s">
        <v>184</v>
      </c>
      <c r="C344" t="s">
        <v>185</v>
      </c>
      <c r="F344" s="2">
        <v>1990</v>
      </c>
      <c r="I344" t="s">
        <v>186</v>
      </c>
      <c r="J344" t="s">
        <v>187</v>
      </c>
      <c r="K344" t="s">
        <v>19</v>
      </c>
      <c r="M344" s="11" t="s">
        <v>188</v>
      </c>
      <c r="N344" s="1">
        <v>14.87</v>
      </c>
      <c r="O344" t="s">
        <v>189</v>
      </c>
    </row>
    <row r="345" spans="1:15" x14ac:dyDescent="0.25">
      <c r="A345" t="s">
        <v>184</v>
      </c>
      <c r="C345" t="s">
        <v>185</v>
      </c>
      <c r="F345" s="2">
        <v>1990</v>
      </c>
      <c r="I345" t="s">
        <v>186</v>
      </c>
      <c r="J345" t="s">
        <v>187</v>
      </c>
      <c r="K345" t="s">
        <v>19</v>
      </c>
      <c r="M345">
        <v>1</v>
      </c>
      <c r="N345" s="1">
        <v>6.33</v>
      </c>
      <c r="O345" t="s">
        <v>189</v>
      </c>
    </row>
    <row r="346" spans="1:15" x14ac:dyDescent="0.25">
      <c r="A346" t="s">
        <v>184</v>
      </c>
      <c r="C346" t="s">
        <v>185</v>
      </c>
      <c r="F346" s="2">
        <v>1995</v>
      </c>
      <c r="I346" t="s">
        <v>186</v>
      </c>
      <c r="J346" t="s">
        <v>187</v>
      </c>
      <c r="K346" t="s">
        <v>19</v>
      </c>
      <c r="M346" s="11" t="s">
        <v>188</v>
      </c>
      <c r="N346" s="1">
        <v>4.7</v>
      </c>
      <c r="O346" t="s">
        <v>190</v>
      </c>
    </row>
    <row r="347" spans="1:15" x14ac:dyDescent="0.25">
      <c r="A347" t="s">
        <v>184</v>
      </c>
      <c r="C347" t="s">
        <v>185</v>
      </c>
      <c r="F347" s="2">
        <v>1995</v>
      </c>
      <c r="I347" t="s">
        <v>186</v>
      </c>
      <c r="J347" t="s">
        <v>187</v>
      </c>
      <c r="K347" t="s">
        <v>19</v>
      </c>
      <c r="M347">
        <v>1</v>
      </c>
      <c r="N347" s="1">
        <v>2</v>
      </c>
      <c r="O347" t="s">
        <v>190</v>
      </c>
    </row>
    <row r="348" spans="1:15" x14ac:dyDescent="0.25">
      <c r="A348" t="s">
        <v>184</v>
      </c>
      <c r="C348" t="s">
        <v>191</v>
      </c>
      <c r="F348" s="2">
        <v>1990</v>
      </c>
      <c r="I348" t="s">
        <v>186</v>
      </c>
      <c r="J348" t="s">
        <v>187</v>
      </c>
      <c r="K348" t="s">
        <v>19</v>
      </c>
      <c r="M348" s="11" t="s">
        <v>188</v>
      </c>
      <c r="N348" s="1">
        <v>33</v>
      </c>
      <c r="O348" t="s">
        <v>189</v>
      </c>
    </row>
    <row r="349" spans="1:15" x14ac:dyDescent="0.25">
      <c r="A349" t="s">
        <v>184</v>
      </c>
      <c r="C349" t="s">
        <v>191</v>
      </c>
      <c r="F349" s="2">
        <v>1995</v>
      </c>
      <c r="I349" t="s">
        <v>186</v>
      </c>
      <c r="J349" t="s">
        <v>187</v>
      </c>
      <c r="K349" t="s">
        <v>19</v>
      </c>
      <c r="M349" s="11" t="s">
        <v>188</v>
      </c>
      <c r="N349" s="1">
        <v>1</v>
      </c>
      <c r="O349" t="s">
        <v>190</v>
      </c>
    </row>
    <row r="350" spans="1:15" x14ac:dyDescent="0.25">
      <c r="A350" t="s">
        <v>184</v>
      </c>
      <c r="C350" t="s">
        <v>192</v>
      </c>
      <c r="F350" s="2">
        <v>1990</v>
      </c>
      <c r="I350" t="s">
        <v>186</v>
      </c>
      <c r="J350" t="s">
        <v>187</v>
      </c>
      <c r="K350" t="s">
        <v>19</v>
      </c>
      <c r="M350" s="11" t="s">
        <v>188</v>
      </c>
      <c r="N350" s="1">
        <v>20.71</v>
      </c>
      <c r="O350" t="s">
        <v>189</v>
      </c>
    </row>
    <row r="351" spans="1:15" x14ac:dyDescent="0.25">
      <c r="A351" t="s">
        <v>184</v>
      </c>
      <c r="C351" t="s">
        <v>192</v>
      </c>
      <c r="F351" s="2">
        <v>1990</v>
      </c>
      <c r="I351" t="s">
        <v>186</v>
      </c>
      <c r="J351" t="s">
        <v>187</v>
      </c>
      <c r="K351" t="s">
        <v>19</v>
      </c>
      <c r="M351">
        <v>1</v>
      </c>
      <c r="N351" s="1">
        <v>20.71</v>
      </c>
      <c r="O351" t="s">
        <v>189</v>
      </c>
    </row>
    <row r="352" spans="1:15" x14ac:dyDescent="0.25">
      <c r="A352" t="s">
        <v>184</v>
      </c>
      <c r="C352" t="s">
        <v>192</v>
      </c>
      <c r="F352" s="2">
        <v>1995</v>
      </c>
      <c r="I352" t="s">
        <v>186</v>
      </c>
      <c r="J352" t="s">
        <v>187</v>
      </c>
      <c r="K352" t="s">
        <v>19</v>
      </c>
      <c r="M352" s="11" t="s">
        <v>188</v>
      </c>
      <c r="N352" s="1">
        <v>7.2</v>
      </c>
      <c r="O352" t="s">
        <v>190</v>
      </c>
    </row>
    <row r="353" spans="1:16" x14ac:dyDescent="0.25">
      <c r="A353" t="s">
        <v>184</v>
      </c>
      <c r="C353" t="s">
        <v>192</v>
      </c>
      <c r="F353" s="2">
        <v>1995</v>
      </c>
      <c r="I353" t="s">
        <v>186</v>
      </c>
      <c r="J353" t="s">
        <v>187</v>
      </c>
      <c r="K353" t="s">
        <v>19</v>
      </c>
      <c r="M353">
        <v>1</v>
      </c>
      <c r="N353" s="1">
        <v>7.2</v>
      </c>
      <c r="O353" t="s">
        <v>190</v>
      </c>
    </row>
    <row r="354" spans="1:16" x14ac:dyDescent="0.25">
      <c r="A354" t="s">
        <v>180</v>
      </c>
      <c r="C354" t="s">
        <v>185</v>
      </c>
      <c r="F354" s="2">
        <v>1990</v>
      </c>
      <c r="I354" t="s">
        <v>186</v>
      </c>
      <c r="J354" t="s">
        <v>187</v>
      </c>
      <c r="K354" t="s">
        <v>19</v>
      </c>
      <c r="M354" s="12" t="s">
        <v>193</v>
      </c>
      <c r="N354" s="1">
        <v>39.9</v>
      </c>
      <c r="O354" t="s">
        <v>189</v>
      </c>
    </row>
    <row r="355" spans="1:16" x14ac:dyDescent="0.25">
      <c r="A355" t="s">
        <v>180</v>
      </c>
      <c r="C355" t="s">
        <v>185</v>
      </c>
      <c r="F355" s="2">
        <v>1995</v>
      </c>
      <c r="I355" t="s">
        <v>186</v>
      </c>
      <c r="J355" t="s">
        <v>187</v>
      </c>
      <c r="K355" t="s">
        <v>19</v>
      </c>
      <c r="M355" s="12" t="s">
        <v>193</v>
      </c>
      <c r="N355" s="1">
        <v>38.4</v>
      </c>
      <c r="O355" t="s">
        <v>190</v>
      </c>
    </row>
    <row r="356" spans="1:16" x14ac:dyDescent="0.25">
      <c r="A356" t="s">
        <v>180</v>
      </c>
      <c r="C356" t="s">
        <v>191</v>
      </c>
      <c r="F356" s="2">
        <v>1990</v>
      </c>
      <c r="I356" t="s">
        <v>186</v>
      </c>
      <c r="J356" t="s">
        <v>187</v>
      </c>
      <c r="K356" t="s">
        <v>19</v>
      </c>
      <c r="M356" s="12" t="s">
        <v>193</v>
      </c>
      <c r="N356" s="1">
        <v>10.17</v>
      </c>
      <c r="O356" t="s">
        <v>189</v>
      </c>
    </row>
    <row r="357" spans="1:16" x14ac:dyDescent="0.25">
      <c r="A357" t="s">
        <v>180</v>
      </c>
      <c r="C357" t="s">
        <v>191</v>
      </c>
      <c r="F357" s="2">
        <v>1995</v>
      </c>
      <c r="I357" t="s">
        <v>186</v>
      </c>
      <c r="J357" t="s">
        <v>187</v>
      </c>
      <c r="K357" t="s">
        <v>19</v>
      </c>
      <c r="M357" s="11" t="s">
        <v>194</v>
      </c>
      <c r="N357" s="1">
        <v>10</v>
      </c>
      <c r="O357" t="s">
        <v>190</v>
      </c>
    </row>
    <row r="358" spans="1:16" x14ac:dyDescent="0.25">
      <c r="A358" t="s">
        <v>180</v>
      </c>
      <c r="C358" t="s">
        <v>191</v>
      </c>
      <c r="F358" s="2">
        <v>1995</v>
      </c>
      <c r="I358" t="s">
        <v>186</v>
      </c>
      <c r="J358" t="s">
        <v>187</v>
      </c>
      <c r="K358" t="s">
        <v>19</v>
      </c>
      <c r="M358" s="12" t="s">
        <v>193</v>
      </c>
      <c r="N358" s="1">
        <v>7.3</v>
      </c>
      <c r="O358" t="s">
        <v>190</v>
      </c>
    </row>
    <row r="359" spans="1:16" x14ac:dyDescent="0.25">
      <c r="A359" t="s">
        <v>173</v>
      </c>
      <c r="C359" t="s">
        <v>195</v>
      </c>
      <c r="I359" t="s">
        <v>204</v>
      </c>
      <c r="K359" t="s">
        <v>26</v>
      </c>
      <c r="N359" s="1">
        <v>30.9</v>
      </c>
    </row>
    <row r="360" spans="1:16" x14ac:dyDescent="0.25">
      <c r="A360" t="s">
        <v>196</v>
      </c>
      <c r="C360" t="s">
        <v>197</v>
      </c>
      <c r="I360" t="s">
        <v>204</v>
      </c>
      <c r="K360" t="s">
        <v>26</v>
      </c>
      <c r="M360" s="12"/>
      <c r="N360" s="1">
        <v>23.7</v>
      </c>
      <c r="O360" t="s">
        <v>203</v>
      </c>
    </row>
    <row r="361" spans="1:16" x14ac:dyDescent="0.25">
      <c r="A361" t="s">
        <v>196</v>
      </c>
      <c r="C361" t="s">
        <v>197</v>
      </c>
      <c r="I361" t="s">
        <v>204</v>
      </c>
      <c r="K361" t="s">
        <v>26</v>
      </c>
      <c r="M361" s="12"/>
      <c r="N361" s="1">
        <v>32.200000000000003</v>
      </c>
      <c r="O361" t="s">
        <v>202</v>
      </c>
    </row>
    <row r="362" spans="1:16" x14ac:dyDescent="0.25">
      <c r="A362" t="s">
        <v>196</v>
      </c>
      <c r="C362" t="s">
        <v>198</v>
      </c>
      <c r="I362" t="s">
        <v>204</v>
      </c>
      <c r="K362" t="s">
        <v>26</v>
      </c>
      <c r="N362" s="1">
        <v>22.9</v>
      </c>
    </row>
    <row r="363" spans="1:16" x14ac:dyDescent="0.25">
      <c r="A363" t="s">
        <v>196</v>
      </c>
      <c r="C363" t="s">
        <v>199</v>
      </c>
      <c r="I363" t="s">
        <v>204</v>
      </c>
      <c r="K363" t="s">
        <v>26</v>
      </c>
      <c r="N363" s="1">
        <v>24</v>
      </c>
    </row>
    <row r="364" spans="1:16" x14ac:dyDescent="0.25">
      <c r="A364" t="s">
        <v>196</v>
      </c>
      <c r="C364" t="s">
        <v>200</v>
      </c>
      <c r="I364" t="s">
        <v>204</v>
      </c>
      <c r="K364" t="s">
        <v>26</v>
      </c>
      <c r="N364" s="1">
        <v>24</v>
      </c>
    </row>
    <row r="365" spans="1:16" x14ac:dyDescent="0.25">
      <c r="A365" t="s">
        <v>201</v>
      </c>
      <c r="C365" t="s">
        <v>199</v>
      </c>
      <c r="I365" t="s">
        <v>204</v>
      </c>
      <c r="K365" t="s">
        <v>26</v>
      </c>
      <c r="N365" s="1">
        <v>33.799999999999997</v>
      </c>
    </row>
    <row r="366" spans="1:16" x14ac:dyDescent="0.25">
      <c r="A366" s="7"/>
      <c r="C366" t="s">
        <v>220</v>
      </c>
      <c r="D366" t="s">
        <v>221</v>
      </c>
      <c r="F366" s="2">
        <v>1953</v>
      </c>
      <c r="G366" s="2">
        <v>13821666.666666666</v>
      </c>
      <c r="H366" t="s">
        <v>225</v>
      </c>
      <c r="I366" t="s">
        <v>222</v>
      </c>
      <c r="J366" t="s">
        <v>223</v>
      </c>
      <c r="K366" t="s">
        <v>13</v>
      </c>
      <c r="P366" t="s">
        <v>224</v>
      </c>
    </row>
    <row r="367" spans="1:16" x14ac:dyDescent="0.25">
      <c r="A367" s="7" t="s">
        <v>14</v>
      </c>
      <c r="B367" t="s">
        <v>237</v>
      </c>
      <c r="C367" t="s">
        <v>220</v>
      </c>
      <c r="D367" t="s">
        <v>221</v>
      </c>
      <c r="F367" s="2">
        <v>1954</v>
      </c>
      <c r="G367" s="2">
        <v>21275000</v>
      </c>
      <c r="H367" t="s">
        <v>225</v>
      </c>
      <c r="I367" t="s">
        <v>243</v>
      </c>
      <c r="J367" t="s">
        <v>223</v>
      </c>
      <c r="K367" t="s">
        <v>13</v>
      </c>
      <c r="L367">
        <v>122.95</v>
      </c>
      <c r="O367" t="s">
        <v>245</v>
      </c>
      <c r="P367" t="s">
        <v>246</v>
      </c>
    </row>
    <row r="368" spans="1:16" x14ac:dyDescent="0.25">
      <c r="A368" s="7" t="s">
        <v>14</v>
      </c>
      <c r="B368" t="s">
        <v>237</v>
      </c>
      <c r="C368" t="s">
        <v>220</v>
      </c>
      <c r="D368" t="s">
        <v>221</v>
      </c>
      <c r="F368" s="2">
        <v>1955</v>
      </c>
      <c r="G368" s="2">
        <v>20806666.666666668</v>
      </c>
      <c r="H368" t="s">
        <v>225</v>
      </c>
      <c r="I368" t="s">
        <v>243</v>
      </c>
      <c r="J368" t="s">
        <v>223</v>
      </c>
      <c r="K368" t="s">
        <v>13</v>
      </c>
      <c r="L368">
        <v>122.95</v>
      </c>
      <c r="O368" t="s">
        <v>245</v>
      </c>
      <c r="P368" t="s">
        <v>246</v>
      </c>
    </row>
    <row r="369" spans="1:16" x14ac:dyDescent="0.25">
      <c r="A369" s="7" t="s">
        <v>14</v>
      </c>
      <c r="B369" t="s">
        <v>237</v>
      </c>
      <c r="C369" t="s">
        <v>220</v>
      </c>
      <c r="D369" t="s">
        <v>221</v>
      </c>
      <c r="F369" s="2">
        <v>1956</v>
      </c>
      <c r="G369" s="2">
        <v>17780833.333333328</v>
      </c>
      <c r="H369" t="s">
        <v>225</v>
      </c>
      <c r="I369" t="s">
        <v>243</v>
      </c>
      <c r="J369" t="s">
        <v>223</v>
      </c>
      <c r="K369" t="s">
        <v>13</v>
      </c>
      <c r="L369">
        <v>122.95</v>
      </c>
      <c r="O369" t="s">
        <v>245</v>
      </c>
      <c r="P369" t="s">
        <v>246</v>
      </c>
    </row>
    <row r="370" spans="1:16" x14ac:dyDescent="0.25">
      <c r="A370" s="7" t="s">
        <v>14</v>
      </c>
      <c r="B370" t="s">
        <v>237</v>
      </c>
      <c r="C370" t="s">
        <v>220</v>
      </c>
      <c r="D370" t="s">
        <v>221</v>
      </c>
      <c r="F370" s="2">
        <v>1957</v>
      </c>
      <c r="G370" s="2">
        <v>9131666.6666666679</v>
      </c>
      <c r="H370" t="s">
        <v>225</v>
      </c>
      <c r="I370" t="s">
        <v>243</v>
      </c>
      <c r="J370" t="s">
        <v>223</v>
      </c>
      <c r="K370" t="s">
        <v>13</v>
      </c>
      <c r="L370">
        <v>122.95</v>
      </c>
      <c r="O370" t="s">
        <v>245</v>
      </c>
      <c r="P370" t="s">
        <v>246</v>
      </c>
    </row>
    <row r="371" spans="1:16" x14ac:dyDescent="0.25">
      <c r="A371" s="7" t="s">
        <v>14</v>
      </c>
      <c r="B371" t="s">
        <v>237</v>
      </c>
      <c r="C371" t="s">
        <v>220</v>
      </c>
      <c r="D371" t="s">
        <v>221</v>
      </c>
      <c r="F371" s="2">
        <v>1958</v>
      </c>
      <c r="G371" s="2">
        <v>6332500</v>
      </c>
      <c r="H371" t="s">
        <v>225</v>
      </c>
      <c r="I371" t="s">
        <v>243</v>
      </c>
      <c r="J371" t="s">
        <v>223</v>
      </c>
      <c r="K371" t="s">
        <v>13</v>
      </c>
      <c r="L371">
        <v>122.95</v>
      </c>
      <c r="O371" t="s">
        <v>245</v>
      </c>
      <c r="P371" t="s">
        <v>246</v>
      </c>
    </row>
    <row r="372" spans="1:16" x14ac:dyDescent="0.25">
      <c r="C372" t="s">
        <v>220</v>
      </c>
      <c r="D372" t="s">
        <v>221</v>
      </c>
      <c r="F372" s="2">
        <v>1959</v>
      </c>
      <c r="G372" s="2">
        <v>11223333.333333334</v>
      </c>
      <c r="H372" t="s">
        <v>225</v>
      </c>
      <c r="I372" t="s">
        <v>222</v>
      </c>
      <c r="J372" t="s">
        <v>223</v>
      </c>
      <c r="K372" t="s">
        <v>13</v>
      </c>
      <c r="P372" t="s">
        <v>224</v>
      </c>
    </row>
    <row r="373" spans="1:16" x14ac:dyDescent="0.25">
      <c r="C373" t="s">
        <v>220</v>
      </c>
      <c r="D373" t="s">
        <v>221</v>
      </c>
      <c r="F373" s="2">
        <v>1960</v>
      </c>
      <c r="G373" s="2">
        <v>10960833.333333334</v>
      </c>
      <c r="H373" t="s">
        <v>225</v>
      </c>
      <c r="I373" t="s">
        <v>222</v>
      </c>
      <c r="J373" t="s">
        <v>223</v>
      </c>
      <c r="K373" t="s">
        <v>13</v>
      </c>
      <c r="P373" t="s">
        <v>224</v>
      </c>
    </row>
    <row r="374" spans="1:16" x14ac:dyDescent="0.25">
      <c r="C374" t="s">
        <v>220</v>
      </c>
      <c r="D374" t="s">
        <v>221</v>
      </c>
      <c r="F374" s="2">
        <v>1961</v>
      </c>
      <c r="G374" s="2">
        <v>13506666.666666666</v>
      </c>
      <c r="H374" t="s">
        <v>225</v>
      </c>
      <c r="I374" t="s">
        <v>222</v>
      </c>
      <c r="J374" t="s">
        <v>223</v>
      </c>
      <c r="K374" t="s">
        <v>13</v>
      </c>
      <c r="P374" t="s">
        <v>224</v>
      </c>
    </row>
    <row r="375" spans="1:16" x14ac:dyDescent="0.25">
      <c r="C375" t="s">
        <v>220</v>
      </c>
      <c r="D375" t="s">
        <v>221</v>
      </c>
      <c r="F375" s="2">
        <v>1962</v>
      </c>
      <c r="G375" s="2">
        <v>13043333.333333334</v>
      </c>
      <c r="H375" t="s">
        <v>225</v>
      </c>
      <c r="I375" t="s">
        <v>222</v>
      </c>
      <c r="J375" t="s">
        <v>223</v>
      </c>
      <c r="K375" t="s">
        <v>13</v>
      </c>
      <c r="P375" t="s">
        <v>224</v>
      </c>
    </row>
    <row r="376" spans="1:16" x14ac:dyDescent="0.25">
      <c r="C376" t="s">
        <v>220</v>
      </c>
      <c r="D376" t="s">
        <v>221</v>
      </c>
      <c r="F376" s="2">
        <v>1963</v>
      </c>
      <c r="G376" s="2">
        <v>10850000</v>
      </c>
      <c r="H376" t="s">
        <v>225</v>
      </c>
      <c r="I376" t="s">
        <v>222</v>
      </c>
      <c r="J376" t="s">
        <v>223</v>
      </c>
      <c r="K376" t="s">
        <v>13</v>
      </c>
      <c r="P376" t="s">
        <v>224</v>
      </c>
    </row>
    <row r="377" spans="1:16" x14ac:dyDescent="0.25">
      <c r="C377" t="s">
        <v>220</v>
      </c>
      <c r="D377" t="s">
        <v>221</v>
      </c>
      <c r="F377" s="2">
        <v>1964</v>
      </c>
      <c r="G377" s="2">
        <v>13270833.33333333</v>
      </c>
      <c r="H377" t="s">
        <v>225</v>
      </c>
      <c r="I377" t="s">
        <v>222</v>
      </c>
      <c r="J377" t="s">
        <v>223</v>
      </c>
      <c r="K377" t="s">
        <v>13</v>
      </c>
      <c r="P377" t="s">
        <v>224</v>
      </c>
    </row>
    <row r="378" spans="1:16" x14ac:dyDescent="0.25">
      <c r="C378" t="s">
        <v>220</v>
      </c>
      <c r="D378" t="s">
        <v>221</v>
      </c>
      <c r="F378" s="2">
        <v>1965</v>
      </c>
      <c r="G378" s="2">
        <v>3858333.333333334</v>
      </c>
      <c r="H378" t="s">
        <v>225</v>
      </c>
      <c r="I378" t="s">
        <v>222</v>
      </c>
      <c r="J378" t="s">
        <v>223</v>
      </c>
      <c r="K378" t="s">
        <v>13</v>
      </c>
      <c r="P378" t="s">
        <v>224</v>
      </c>
    </row>
    <row r="379" spans="1:16" x14ac:dyDescent="0.25">
      <c r="C379" t="s">
        <v>220</v>
      </c>
      <c r="D379" t="s">
        <v>221</v>
      </c>
      <c r="F379" s="2">
        <v>1966</v>
      </c>
      <c r="G379" s="2">
        <v>2273333.3333333335</v>
      </c>
      <c r="H379" t="s">
        <v>225</v>
      </c>
      <c r="I379" t="s">
        <v>222</v>
      </c>
      <c r="J379" t="s">
        <v>223</v>
      </c>
      <c r="K379" t="s">
        <v>13</v>
      </c>
      <c r="P379" t="s">
        <v>224</v>
      </c>
    </row>
    <row r="380" spans="1:16" x14ac:dyDescent="0.25">
      <c r="A380" t="s">
        <v>14</v>
      </c>
      <c r="B380" t="s">
        <v>237</v>
      </c>
      <c r="C380" t="s">
        <v>220</v>
      </c>
      <c r="D380" t="s">
        <v>221</v>
      </c>
      <c r="F380" s="2">
        <v>1967</v>
      </c>
      <c r="G380" s="2">
        <v>2815833.333333334</v>
      </c>
      <c r="H380" t="s">
        <v>225</v>
      </c>
      <c r="I380" t="s">
        <v>326</v>
      </c>
      <c r="J380" t="s">
        <v>223</v>
      </c>
      <c r="K380" t="s">
        <v>13</v>
      </c>
      <c r="N380" s="1">
        <v>96</v>
      </c>
      <c r="P380" t="s">
        <v>325</v>
      </c>
    </row>
    <row r="381" spans="1:16" x14ac:dyDescent="0.25">
      <c r="C381" t="s">
        <v>220</v>
      </c>
      <c r="D381" t="s">
        <v>221</v>
      </c>
      <c r="F381" s="2">
        <v>1968</v>
      </c>
      <c r="G381" s="2">
        <v>2983333.333333333</v>
      </c>
      <c r="H381" t="s">
        <v>225</v>
      </c>
      <c r="I381" t="s">
        <v>222</v>
      </c>
      <c r="J381" t="s">
        <v>223</v>
      </c>
      <c r="K381" t="s">
        <v>13</v>
      </c>
      <c r="P381" t="s">
        <v>224</v>
      </c>
    </row>
    <row r="382" spans="1:16" x14ac:dyDescent="0.25">
      <c r="C382" t="s">
        <v>220</v>
      </c>
      <c r="D382" t="s">
        <v>221</v>
      </c>
      <c r="F382" s="2">
        <v>1969</v>
      </c>
      <c r="G382" s="2">
        <v>1906666.6666666672</v>
      </c>
      <c r="H382" t="s">
        <v>225</v>
      </c>
      <c r="I382" t="s">
        <v>222</v>
      </c>
      <c r="J382" t="s">
        <v>223</v>
      </c>
      <c r="K382" t="s">
        <v>13</v>
      </c>
      <c r="P382" t="s">
        <v>224</v>
      </c>
    </row>
    <row r="383" spans="1:16" x14ac:dyDescent="0.25">
      <c r="C383" t="s">
        <v>220</v>
      </c>
      <c r="D383" t="s">
        <v>221</v>
      </c>
      <c r="F383" s="2">
        <v>1970</v>
      </c>
      <c r="G383" s="2">
        <v>2085833.333333333</v>
      </c>
      <c r="H383" t="s">
        <v>225</v>
      </c>
      <c r="I383" t="s">
        <v>222</v>
      </c>
      <c r="J383" t="s">
        <v>223</v>
      </c>
      <c r="K383" t="s">
        <v>13</v>
      </c>
      <c r="P383" t="s">
        <v>224</v>
      </c>
    </row>
    <row r="384" spans="1:16" x14ac:dyDescent="0.25">
      <c r="C384" t="s">
        <v>220</v>
      </c>
      <c r="D384" t="s">
        <v>221</v>
      </c>
      <c r="F384" s="2">
        <v>1971</v>
      </c>
      <c r="G384" s="2">
        <v>3015833.333333333</v>
      </c>
      <c r="H384" t="s">
        <v>225</v>
      </c>
      <c r="I384" t="s">
        <v>222</v>
      </c>
      <c r="J384" t="s">
        <v>223</v>
      </c>
      <c r="K384" t="s">
        <v>13</v>
      </c>
      <c r="P384" t="s">
        <v>224</v>
      </c>
    </row>
    <row r="385" spans="3:16" x14ac:dyDescent="0.25">
      <c r="C385" t="s">
        <v>220</v>
      </c>
      <c r="D385" t="s">
        <v>221</v>
      </c>
      <c r="F385" s="2">
        <v>1972</v>
      </c>
      <c r="G385" s="2">
        <v>1084166.6666666667</v>
      </c>
      <c r="H385" t="s">
        <v>225</v>
      </c>
      <c r="I385" t="s">
        <v>222</v>
      </c>
      <c r="J385" t="s">
        <v>223</v>
      </c>
      <c r="K385" t="s">
        <v>13</v>
      </c>
      <c r="P385" t="s">
        <v>224</v>
      </c>
    </row>
    <row r="386" spans="3:16" x14ac:dyDescent="0.25">
      <c r="C386" t="s">
        <v>220</v>
      </c>
      <c r="D386" t="s">
        <v>221</v>
      </c>
      <c r="F386" s="2">
        <v>1973</v>
      </c>
      <c r="G386" s="2">
        <v>703333.33333333326</v>
      </c>
      <c r="H386" t="s">
        <v>225</v>
      </c>
      <c r="I386" t="s">
        <v>222</v>
      </c>
      <c r="J386" t="s">
        <v>223</v>
      </c>
      <c r="K386" t="s">
        <v>13</v>
      </c>
      <c r="P386" t="s">
        <v>224</v>
      </c>
    </row>
    <row r="387" spans="3:16" x14ac:dyDescent="0.25">
      <c r="C387" t="s">
        <v>220</v>
      </c>
      <c r="D387" t="s">
        <v>221</v>
      </c>
      <c r="F387" s="2">
        <v>1974</v>
      </c>
      <c r="G387" s="2">
        <v>755833.33333333326</v>
      </c>
      <c r="H387" t="s">
        <v>225</v>
      </c>
      <c r="I387" t="s">
        <v>222</v>
      </c>
      <c r="J387" t="s">
        <v>223</v>
      </c>
      <c r="K387" t="s">
        <v>13</v>
      </c>
      <c r="P387" t="s">
        <v>224</v>
      </c>
    </row>
    <row r="388" spans="3:16" x14ac:dyDescent="0.25">
      <c r="C388" t="s">
        <v>220</v>
      </c>
      <c r="D388" t="s">
        <v>221</v>
      </c>
      <c r="F388" s="2">
        <v>1975</v>
      </c>
      <c r="G388" s="2">
        <v>1033333.3333333335</v>
      </c>
      <c r="H388" t="s">
        <v>225</v>
      </c>
      <c r="I388" t="s">
        <v>222</v>
      </c>
      <c r="J388" t="s">
        <v>223</v>
      </c>
      <c r="K388" t="s">
        <v>13</v>
      </c>
      <c r="P388" t="s">
        <v>224</v>
      </c>
    </row>
    <row r="389" spans="3:16" x14ac:dyDescent="0.25">
      <c r="C389" t="s">
        <v>220</v>
      </c>
      <c r="D389" t="s">
        <v>221</v>
      </c>
      <c r="F389" s="2">
        <v>1976</v>
      </c>
      <c r="G389" s="2">
        <v>887500.00000000023</v>
      </c>
      <c r="H389" t="s">
        <v>225</v>
      </c>
      <c r="I389" t="s">
        <v>222</v>
      </c>
      <c r="J389" t="s">
        <v>223</v>
      </c>
      <c r="K389" t="s">
        <v>13</v>
      </c>
      <c r="P389" t="s">
        <v>224</v>
      </c>
    </row>
    <row r="390" spans="3:16" x14ac:dyDescent="0.25">
      <c r="C390" t="s">
        <v>220</v>
      </c>
      <c r="D390" t="s">
        <v>221</v>
      </c>
      <c r="F390" s="2">
        <v>1977</v>
      </c>
      <c r="G390" s="2">
        <v>1134166.666666667</v>
      </c>
      <c r="H390" t="s">
        <v>225</v>
      </c>
      <c r="I390" t="s">
        <v>222</v>
      </c>
      <c r="J390" t="s">
        <v>223</v>
      </c>
      <c r="K390" t="s">
        <v>13</v>
      </c>
      <c r="P390" t="s">
        <v>224</v>
      </c>
    </row>
    <row r="391" spans="3:16" x14ac:dyDescent="0.25">
      <c r="C391" t="s">
        <v>220</v>
      </c>
      <c r="D391" t="s">
        <v>221</v>
      </c>
      <c r="F391" s="2">
        <v>1978</v>
      </c>
      <c r="G391" s="2">
        <v>1109166.6666666667</v>
      </c>
      <c r="H391" t="s">
        <v>225</v>
      </c>
      <c r="I391" t="s">
        <v>222</v>
      </c>
      <c r="J391" t="s">
        <v>223</v>
      </c>
      <c r="K391" t="s">
        <v>13</v>
      </c>
      <c r="P391" t="s">
        <v>224</v>
      </c>
    </row>
    <row r="392" spans="3:16" x14ac:dyDescent="0.25">
      <c r="C392" t="s">
        <v>220</v>
      </c>
      <c r="D392" t="s">
        <v>221</v>
      </c>
      <c r="F392" s="2">
        <v>1979</v>
      </c>
      <c r="G392" s="2">
        <v>1765833.3333333333</v>
      </c>
      <c r="H392" t="s">
        <v>225</v>
      </c>
      <c r="I392" t="s">
        <v>222</v>
      </c>
      <c r="J392" t="s">
        <v>223</v>
      </c>
      <c r="K392" t="s">
        <v>13</v>
      </c>
      <c r="P392" t="s">
        <v>224</v>
      </c>
    </row>
    <row r="393" spans="3:16" x14ac:dyDescent="0.25">
      <c r="C393" t="s">
        <v>220</v>
      </c>
      <c r="D393" t="s">
        <v>221</v>
      </c>
      <c r="F393" s="2">
        <v>1980</v>
      </c>
      <c r="G393" s="2">
        <v>2083333.3333333335</v>
      </c>
      <c r="H393" t="s">
        <v>225</v>
      </c>
      <c r="I393" t="s">
        <v>222</v>
      </c>
      <c r="J393" t="s">
        <v>223</v>
      </c>
      <c r="K393" t="s">
        <v>13</v>
      </c>
      <c r="P393" t="s">
        <v>224</v>
      </c>
    </row>
    <row r="394" spans="3:16" x14ac:dyDescent="0.25">
      <c r="C394" t="s">
        <v>220</v>
      </c>
      <c r="D394" t="s">
        <v>221</v>
      </c>
      <c r="F394" s="2">
        <v>1981</v>
      </c>
      <c r="G394" s="2">
        <v>2776666.666666666</v>
      </c>
      <c r="H394" t="s">
        <v>225</v>
      </c>
      <c r="I394" t="s">
        <v>222</v>
      </c>
      <c r="J394" t="s">
        <v>223</v>
      </c>
      <c r="K394" t="s">
        <v>13</v>
      </c>
      <c r="P394" t="s">
        <v>224</v>
      </c>
    </row>
    <row r="395" spans="3:16" x14ac:dyDescent="0.25">
      <c r="C395" t="s">
        <v>220</v>
      </c>
      <c r="D395" t="s">
        <v>221</v>
      </c>
      <c r="F395" s="2">
        <v>1982</v>
      </c>
      <c r="G395" s="2">
        <v>3135833.3333333335</v>
      </c>
      <c r="H395" t="s">
        <v>225</v>
      </c>
      <c r="I395" t="s">
        <v>222</v>
      </c>
      <c r="J395" t="s">
        <v>223</v>
      </c>
      <c r="K395" t="s">
        <v>13</v>
      </c>
      <c r="P395" t="s">
        <v>224</v>
      </c>
    </row>
    <row r="396" spans="3:16" x14ac:dyDescent="0.25">
      <c r="C396" t="s">
        <v>227</v>
      </c>
      <c r="D396" t="s">
        <v>228</v>
      </c>
      <c r="F396" s="2">
        <v>1953</v>
      </c>
      <c r="G396" s="2">
        <v>1991666.6666666665</v>
      </c>
      <c r="H396" t="s">
        <v>225</v>
      </c>
      <c r="I396" t="s">
        <v>229</v>
      </c>
      <c r="J396" t="s">
        <v>226</v>
      </c>
      <c r="K396" t="s">
        <v>13</v>
      </c>
      <c r="P396" t="s">
        <v>224</v>
      </c>
    </row>
    <row r="397" spans="3:16" x14ac:dyDescent="0.25">
      <c r="C397" t="s">
        <v>227</v>
      </c>
      <c r="D397" t="s">
        <v>228</v>
      </c>
      <c r="F397" s="2">
        <v>1954</v>
      </c>
      <c r="G397" s="2">
        <v>2399166.6666666665</v>
      </c>
      <c r="H397" t="s">
        <v>225</v>
      </c>
      <c r="I397" t="s">
        <v>229</v>
      </c>
      <c r="J397" t="s">
        <v>226</v>
      </c>
      <c r="K397" t="s">
        <v>13</v>
      </c>
      <c r="P397" t="s">
        <v>224</v>
      </c>
    </row>
    <row r="398" spans="3:16" x14ac:dyDescent="0.25">
      <c r="C398" t="s">
        <v>227</v>
      </c>
      <c r="D398" t="s">
        <v>228</v>
      </c>
      <c r="F398" s="2">
        <v>1955</v>
      </c>
      <c r="G398" s="2">
        <v>2711666.6666666665</v>
      </c>
      <c r="H398" t="s">
        <v>225</v>
      </c>
      <c r="I398" t="s">
        <v>229</v>
      </c>
      <c r="J398" t="s">
        <v>226</v>
      </c>
      <c r="K398" t="s">
        <v>13</v>
      </c>
      <c r="P398" t="s">
        <v>224</v>
      </c>
    </row>
    <row r="399" spans="3:16" x14ac:dyDescent="0.25">
      <c r="C399" t="s">
        <v>227</v>
      </c>
      <c r="D399" t="s">
        <v>228</v>
      </c>
      <c r="F399" s="2">
        <v>1956</v>
      </c>
      <c r="G399" s="2">
        <v>2725000</v>
      </c>
      <c r="H399" t="s">
        <v>225</v>
      </c>
      <c r="I399" t="s">
        <v>229</v>
      </c>
      <c r="J399" t="s">
        <v>226</v>
      </c>
      <c r="K399" t="s">
        <v>13</v>
      </c>
      <c r="P399" t="s">
        <v>224</v>
      </c>
    </row>
    <row r="400" spans="3:16" x14ac:dyDescent="0.25">
      <c r="C400" t="s">
        <v>227</v>
      </c>
      <c r="D400" t="s">
        <v>228</v>
      </c>
      <c r="F400" s="2">
        <v>1957</v>
      </c>
      <c r="G400" s="2">
        <v>1320000</v>
      </c>
      <c r="H400" t="s">
        <v>225</v>
      </c>
      <c r="I400" t="s">
        <v>229</v>
      </c>
      <c r="J400" t="s">
        <v>226</v>
      </c>
      <c r="K400" t="s">
        <v>13</v>
      </c>
      <c r="P400" t="s">
        <v>224</v>
      </c>
    </row>
    <row r="401" spans="1:16" x14ac:dyDescent="0.25">
      <c r="C401" t="s">
        <v>227</v>
      </c>
      <c r="D401" t="s">
        <v>228</v>
      </c>
      <c r="F401" s="2">
        <v>1958</v>
      </c>
      <c r="G401" s="2">
        <v>1176666.6666666665</v>
      </c>
      <c r="H401" t="s">
        <v>225</v>
      </c>
      <c r="I401" t="s">
        <v>229</v>
      </c>
      <c r="J401" t="s">
        <v>226</v>
      </c>
      <c r="K401" t="s">
        <v>13</v>
      </c>
      <c r="P401" t="s">
        <v>224</v>
      </c>
    </row>
    <row r="402" spans="1:16" x14ac:dyDescent="0.25">
      <c r="C402" t="s">
        <v>227</v>
      </c>
      <c r="D402" t="s">
        <v>228</v>
      </c>
      <c r="F402" s="2">
        <v>1959</v>
      </c>
      <c r="G402" s="2">
        <v>1454999.9999999998</v>
      </c>
      <c r="H402" t="s">
        <v>225</v>
      </c>
      <c r="I402" t="s">
        <v>229</v>
      </c>
      <c r="J402" t="s">
        <v>226</v>
      </c>
      <c r="K402" t="s">
        <v>13</v>
      </c>
      <c r="P402" t="s">
        <v>224</v>
      </c>
    </row>
    <row r="403" spans="1:16" x14ac:dyDescent="0.25">
      <c r="C403" t="s">
        <v>227</v>
      </c>
      <c r="D403" t="s">
        <v>228</v>
      </c>
      <c r="F403" s="2">
        <v>1960</v>
      </c>
      <c r="G403" s="2">
        <v>1804166.6666666665</v>
      </c>
      <c r="H403" t="s">
        <v>225</v>
      </c>
      <c r="I403" t="s">
        <v>229</v>
      </c>
      <c r="J403" t="s">
        <v>226</v>
      </c>
      <c r="K403" t="s">
        <v>13</v>
      </c>
      <c r="P403" t="s">
        <v>224</v>
      </c>
    </row>
    <row r="404" spans="1:16" x14ac:dyDescent="0.25">
      <c r="C404" t="s">
        <v>227</v>
      </c>
      <c r="D404" t="s">
        <v>228</v>
      </c>
      <c r="F404" s="2">
        <v>1961</v>
      </c>
      <c r="G404" s="2">
        <v>1796666.6666666667</v>
      </c>
      <c r="H404" t="s">
        <v>225</v>
      </c>
      <c r="I404" t="s">
        <v>229</v>
      </c>
      <c r="J404" t="s">
        <v>226</v>
      </c>
      <c r="K404" t="s">
        <v>13</v>
      </c>
      <c r="P404" t="s">
        <v>224</v>
      </c>
    </row>
    <row r="405" spans="1:16" x14ac:dyDescent="0.25">
      <c r="C405" t="s">
        <v>227</v>
      </c>
      <c r="D405" t="s">
        <v>228</v>
      </c>
      <c r="F405" s="2">
        <v>1962</v>
      </c>
      <c r="G405" s="2">
        <v>1993333.3333333335</v>
      </c>
      <c r="H405" t="s">
        <v>225</v>
      </c>
      <c r="I405" t="s">
        <v>229</v>
      </c>
      <c r="J405" t="s">
        <v>226</v>
      </c>
      <c r="K405" t="s">
        <v>13</v>
      </c>
      <c r="P405" t="s">
        <v>224</v>
      </c>
    </row>
    <row r="406" spans="1:16" x14ac:dyDescent="0.25">
      <c r="C406" t="s">
        <v>227</v>
      </c>
      <c r="D406" t="s">
        <v>228</v>
      </c>
      <c r="F406" s="2">
        <v>1963</v>
      </c>
      <c r="G406" s="2">
        <v>1697500</v>
      </c>
      <c r="H406" t="s">
        <v>225</v>
      </c>
      <c r="I406" t="s">
        <v>229</v>
      </c>
      <c r="J406" t="s">
        <v>226</v>
      </c>
      <c r="K406" t="s">
        <v>13</v>
      </c>
      <c r="P406" t="s">
        <v>224</v>
      </c>
    </row>
    <row r="407" spans="1:16" x14ac:dyDescent="0.25">
      <c r="C407" t="s">
        <v>227</v>
      </c>
      <c r="D407" t="s">
        <v>228</v>
      </c>
      <c r="F407" s="2">
        <v>1964</v>
      </c>
      <c r="G407" s="2">
        <v>1883333.3333333337</v>
      </c>
      <c r="H407" t="s">
        <v>225</v>
      </c>
      <c r="I407" t="s">
        <v>229</v>
      </c>
      <c r="J407" t="s">
        <v>226</v>
      </c>
      <c r="K407" t="s">
        <v>13</v>
      </c>
      <c r="P407" t="s">
        <v>224</v>
      </c>
    </row>
    <row r="408" spans="1:16" x14ac:dyDescent="0.25">
      <c r="A408" t="s">
        <v>14</v>
      </c>
      <c r="B408" t="s">
        <v>237</v>
      </c>
      <c r="C408" t="s">
        <v>227</v>
      </c>
      <c r="D408" t="s">
        <v>228</v>
      </c>
      <c r="F408" s="2">
        <v>1965</v>
      </c>
      <c r="G408" s="2">
        <v>1146666.6666666667</v>
      </c>
      <c r="H408" t="s">
        <v>225</v>
      </c>
      <c r="I408" t="s">
        <v>249</v>
      </c>
      <c r="J408" t="s">
        <v>226</v>
      </c>
      <c r="K408" t="s">
        <v>13</v>
      </c>
      <c r="L408">
        <v>121.38</v>
      </c>
      <c r="P408" t="s">
        <v>224</v>
      </c>
    </row>
    <row r="409" spans="1:16" x14ac:dyDescent="0.25">
      <c r="A409" t="s">
        <v>14</v>
      </c>
      <c r="B409" t="s">
        <v>237</v>
      </c>
      <c r="C409" t="s">
        <v>227</v>
      </c>
      <c r="D409" t="s">
        <v>228</v>
      </c>
      <c r="F409" s="2">
        <v>1966</v>
      </c>
      <c r="G409" s="2">
        <v>1137500.0000000002</v>
      </c>
      <c r="H409" t="s">
        <v>225</v>
      </c>
      <c r="I409" t="s">
        <v>249</v>
      </c>
      <c r="J409" t="s">
        <v>226</v>
      </c>
      <c r="K409" t="s">
        <v>13</v>
      </c>
      <c r="L409">
        <v>121.38</v>
      </c>
      <c r="P409" t="s">
        <v>224</v>
      </c>
    </row>
    <row r="410" spans="1:16" x14ac:dyDescent="0.25">
      <c r="A410" t="s">
        <v>14</v>
      </c>
      <c r="B410" t="s">
        <v>237</v>
      </c>
      <c r="C410" t="s">
        <v>227</v>
      </c>
      <c r="D410" t="s">
        <v>228</v>
      </c>
      <c r="F410" s="2">
        <v>1967</v>
      </c>
      <c r="G410" s="2">
        <v>1037499.9999999999</v>
      </c>
      <c r="H410" t="s">
        <v>225</v>
      </c>
      <c r="I410" t="s">
        <v>327</v>
      </c>
      <c r="J410" t="s">
        <v>226</v>
      </c>
      <c r="K410" t="s">
        <v>13</v>
      </c>
      <c r="L410">
        <v>121.38</v>
      </c>
      <c r="N410" s="1">
        <v>80</v>
      </c>
      <c r="O410" t="s">
        <v>245</v>
      </c>
      <c r="P410" t="s">
        <v>224</v>
      </c>
    </row>
    <row r="411" spans="1:16" x14ac:dyDescent="0.25">
      <c r="A411" t="s">
        <v>14</v>
      </c>
      <c r="B411" t="s">
        <v>237</v>
      </c>
      <c r="C411" t="s">
        <v>227</v>
      </c>
      <c r="D411" t="s">
        <v>228</v>
      </c>
      <c r="F411" s="2">
        <v>1968</v>
      </c>
      <c r="G411" s="2">
        <v>1157500</v>
      </c>
      <c r="H411" t="s">
        <v>225</v>
      </c>
      <c r="I411" t="s">
        <v>249</v>
      </c>
      <c r="J411" t="s">
        <v>226</v>
      </c>
      <c r="K411" t="s">
        <v>13</v>
      </c>
      <c r="L411">
        <v>121.38</v>
      </c>
      <c r="P411" t="s">
        <v>224</v>
      </c>
    </row>
    <row r="412" spans="1:16" x14ac:dyDescent="0.25">
      <c r="A412" t="s">
        <v>14</v>
      </c>
      <c r="B412" t="s">
        <v>237</v>
      </c>
      <c r="C412" t="s">
        <v>227</v>
      </c>
      <c r="D412" t="s">
        <v>228</v>
      </c>
      <c r="F412" s="2">
        <v>1969</v>
      </c>
      <c r="G412" s="2">
        <v>1298333.3333333333</v>
      </c>
      <c r="H412" t="s">
        <v>225</v>
      </c>
      <c r="I412" t="s">
        <v>249</v>
      </c>
      <c r="J412" t="s">
        <v>226</v>
      </c>
      <c r="K412" t="s">
        <v>13</v>
      </c>
      <c r="L412">
        <v>121.38</v>
      </c>
      <c r="P412" t="s">
        <v>224</v>
      </c>
    </row>
    <row r="413" spans="1:16" x14ac:dyDescent="0.25">
      <c r="A413" t="s">
        <v>14</v>
      </c>
      <c r="B413" t="s">
        <v>237</v>
      </c>
      <c r="C413" t="s">
        <v>227</v>
      </c>
      <c r="D413" t="s">
        <v>228</v>
      </c>
      <c r="F413" s="2">
        <v>1970</v>
      </c>
      <c r="G413" s="2">
        <v>1296666.6666666667</v>
      </c>
      <c r="H413" t="s">
        <v>225</v>
      </c>
      <c r="I413" t="s">
        <v>249</v>
      </c>
      <c r="J413" t="s">
        <v>226</v>
      </c>
      <c r="K413" t="s">
        <v>13</v>
      </c>
      <c r="L413">
        <v>121.38</v>
      </c>
      <c r="P413" t="s">
        <v>224</v>
      </c>
    </row>
    <row r="414" spans="1:16" x14ac:dyDescent="0.25">
      <c r="A414" t="s">
        <v>14</v>
      </c>
      <c r="B414" t="s">
        <v>237</v>
      </c>
      <c r="C414" t="s">
        <v>227</v>
      </c>
      <c r="D414" t="s">
        <v>228</v>
      </c>
      <c r="F414" s="2">
        <v>1971</v>
      </c>
      <c r="G414" s="2">
        <v>1497499.9999999998</v>
      </c>
      <c r="H414" t="s">
        <v>225</v>
      </c>
      <c r="I414" t="s">
        <v>249</v>
      </c>
      <c r="J414" t="s">
        <v>226</v>
      </c>
      <c r="K414" t="s">
        <v>13</v>
      </c>
      <c r="L414">
        <v>121.38</v>
      </c>
      <c r="P414" t="s">
        <v>224</v>
      </c>
    </row>
    <row r="415" spans="1:16" x14ac:dyDescent="0.25">
      <c r="A415" t="s">
        <v>14</v>
      </c>
      <c r="B415" t="s">
        <v>237</v>
      </c>
      <c r="C415" t="s">
        <v>227</v>
      </c>
      <c r="D415" t="s">
        <v>228</v>
      </c>
      <c r="F415" s="2">
        <v>1972</v>
      </c>
      <c r="G415" s="2">
        <v>762499.99999999988</v>
      </c>
      <c r="H415" t="s">
        <v>225</v>
      </c>
      <c r="I415" t="s">
        <v>249</v>
      </c>
      <c r="J415" t="s">
        <v>226</v>
      </c>
      <c r="K415" t="s">
        <v>13</v>
      </c>
      <c r="L415">
        <v>121.38</v>
      </c>
      <c r="P415" t="s">
        <v>224</v>
      </c>
    </row>
    <row r="416" spans="1:16" x14ac:dyDescent="0.25">
      <c r="A416" t="s">
        <v>14</v>
      </c>
      <c r="B416" t="s">
        <v>237</v>
      </c>
      <c r="C416" t="s">
        <v>227</v>
      </c>
      <c r="D416" t="s">
        <v>228</v>
      </c>
      <c r="F416" s="2">
        <v>1973</v>
      </c>
      <c r="G416" s="2">
        <v>904166.66666666674</v>
      </c>
      <c r="H416" t="s">
        <v>225</v>
      </c>
      <c r="I416" t="s">
        <v>249</v>
      </c>
      <c r="J416" t="s">
        <v>226</v>
      </c>
      <c r="K416" t="s">
        <v>13</v>
      </c>
      <c r="L416">
        <v>121.38</v>
      </c>
      <c r="P416" t="s">
        <v>224</v>
      </c>
    </row>
    <row r="417" spans="1:16" x14ac:dyDescent="0.25">
      <c r="A417" t="s">
        <v>14</v>
      </c>
      <c r="B417" t="s">
        <v>237</v>
      </c>
      <c r="C417" t="s">
        <v>227</v>
      </c>
      <c r="D417" t="s">
        <v>228</v>
      </c>
      <c r="F417" s="2">
        <v>1974</v>
      </c>
      <c r="G417" s="2">
        <v>1324166.6666666665</v>
      </c>
      <c r="H417" t="s">
        <v>225</v>
      </c>
      <c r="I417" t="s">
        <v>249</v>
      </c>
      <c r="J417" t="s">
        <v>226</v>
      </c>
      <c r="K417" t="s">
        <v>13</v>
      </c>
      <c r="L417">
        <v>121.38</v>
      </c>
      <c r="P417" t="s">
        <v>224</v>
      </c>
    </row>
    <row r="418" spans="1:16" x14ac:dyDescent="0.25">
      <c r="A418" t="s">
        <v>14</v>
      </c>
      <c r="B418" t="s">
        <v>237</v>
      </c>
      <c r="C418" t="s">
        <v>227</v>
      </c>
      <c r="D418" t="s">
        <v>228</v>
      </c>
      <c r="F418" s="2">
        <v>1975</v>
      </c>
      <c r="G418" s="2">
        <v>1354166.6666666667</v>
      </c>
      <c r="H418" t="s">
        <v>225</v>
      </c>
      <c r="I418" t="s">
        <v>249</v>
      </c>
      <c r="J418" t="s">
        <v>226</v>
      </c>
      <c r="K418" t="s">
        <v>13</v>
      </c>
      <c r="L418">
        <v>121.38</v>
      </c>
      <c r="P418" t="s">
        <v>224</v>
      </c>
    </row>
    <row r="419" spans="1:16" x14ac:dyDescent="0.25">
      <c r="A419" t="s">
        <v>14</v>
      </c>
      <c r="B419" t="s">
        <v>237</v>
      </c>
      <c r="C419" t="s">
        <v>227</v>
      </c>
      <c r="D419" t="s">
        <v>228</v>
      </c>
      <c r="F419" s="2">
        <v>1976</v>
      </c>
      <c r="G419" s="2">
        <v>1338333.3333333333</v>
      </c>
      <c r="H419" t="s">
        <v>225</v>
      </c>
      <c r="I419" t="s">
        <v>249</v>
      </c>
      <c r="J419" t="s">
        <v>226</v>
      </c>
      <c r="K419" t="s">
        <v>13</v>
      </c>
      <c r="L419">
        <v>121.38</v>
      </c>
      <c r="P419" t="s">
        <v>224</v>
      </c>
    </row>
    <row r="420" spans="1:16" x14ac:dyDescent="0.25">
      <c r="A420" t="s">
        <v>14</v>
      </c>
      <c r="B420" t="s">
        <v>237</v>
      </c>
      <c r="C420" t="s">
        <v>227</v>
      </c>
      <c r="D420" t="s">
        <v>228</v>
      </c>
      <c r="F420" s="2">
        <v>1977</v>
      </c>
      <c r="G420" s="2">
        <v>1533333.3333333335</v>
      </c>
      <c r="H420" t="s">
        <v>225</v>
      </c>
      <c r="I420" t="s">
        <v>249</v>
      </c>
      <c r="J420" t="s">
        <v>226</v>
      </c>
      <c r="K420" t="s">
        <v>13</v>
      </c>
      <c r="L420">
        <v>121.38</v>
      </c>
      <c r="P420" t="s">
        <v>224</v>
      </c>
    </row>
    <row r="421" spans="1:16" x14ac:dyDescent="0.25">
      <c r="A421" t="s">
        <v>14</v>
      </c>
      <c r="B421" t="s">
        <v>237</v>
      </c>
      <c r="C421" t="s">
        <v>227</v>
      </c>
      <c r="D421" t="s">
        <v>228</v>
      </c>
      <c r="F421" s="2">
        <v>1978</v>
      </c>
      <c r="G421" s="2">
        <v>2325833.3333333335</v>
      </c>
      <c r="H421" t="s">
        <v>225</v>
      </c>
      <c r="I421" t="s">
        <v>249</v>
      </c>
      <c r="J421" t="s">
        <v>226</v>
      </c>
      <c r="K421" t="s">
        <v>13</v>
      </c>
      <c r="L421">
        <v>121.38</v>
      </c>
      <c r="P421" t="s">
        <v>224</v>
      </c>
    </row>
    <row r="422" spans="1:16" x14ac:dyDescent="0.25">
      <c r="C422" t="s">
        <v>227</v>
      </c>
      <c r="D422" t="s">
        <v>228</v>
      </c>
      <c r="F422" s="2">
        <v>1979</v>
      </c>
      <c r="G422" s="2">
        <v>1800833.3333333333</v>
      </c>
      <c r="H422" t="s">
        <v>225</v>
      </c>
      <c r="I422" t="s">
        <v>229</v>
      </c>
      <c r="J422" t="s">
        <v>226</v>
      </c>
      <c r="K422" t="s">
        <v>13</v>
      </c>
      <c r="P422" t="s">
        <v>224</v>
      </c>
    </row>
    <row r="423" spans="1:16" x14ac:dyDescent="0.25">
      <c r="C423" t="s">
        <v>227</v>
      </c>
      <c r="D423" t="s">
        <v>228</v>
      </c>
      <c r="F423" s="2">
        <v>1980</v>
      </c>
      <c r="G423" s="2">
        <v>1706666.6666666667</v>
      </c>
      <c r="H423" t="s">
        <v>225</v>
      </c>
      <c r="I423" t="s">
        <v>229</v>
      </c>
      <c r="J423" t="s">
        <v>226</v>
      </c>
      <c r="K423" t="s">
        <v>13</v>
      </c>
      <c r="P423" t="s">
        <v>224</v>
      </c>
    </row>
    <row r="424" spans="1:16" x14ac:dyDescent="0.25">
      <c r="C424" t="s">
        <v>227</v>
      </c>
      <c r="D424" t="s">
        <v>228</v>
      </c>
      <c r="F424" s="2">
        <v>1981</v>
      </c>
      <c r="G424" s="2">
        <v>1959166.6666666665</v>
      </c>
      <c r="H424" t="s">
        <v>225</v>
      </c>
      <c r="I424" t="s">
        <v>229</v>
      </c>
      <c r="J424" t="s">
        <v>226</v>
      </c>
      <c r="K424" t="s">
        <v>13</v>
      </c>
      <c r="P424" t="s">
        <v>224</v>
      </c>
    </row>
    <row r="425" spans="1:16" x14ac:dyDescent="0.25">
      <c r="C425" t="s">
        <v>227</v>
      </c>
      <c r="D425" t="s">
        <v>228</v>
      </c>
      <c r="F425" s="2">
        <v>1982</v>
      </c>
      <c r="G425" s="2">
        <v>1825000.0000000002</v>
      </c>
      <c r="H425" t="s">
        <v>225</v>
      </c>
      <c r="I425" t="s">
        <v>229</v>
      </c>
      <c r="J425" t="s">
        <v>226</v>
      </c>
      <c r="K425" t="s">
        <v>13</v>
      </c>
      <c r="P425" t="s">
        <v>224</v>
      </c>
    </row>
    <row r="426" spans="1:16" x14ac:dyDescent="0.25">
      <c r="C426" t="s">
        <v>233</v>
      </c>
      <c r="D426" t="s">
        <v>234</v>
      </c>
      <c r="F426" s="2">
        <v>1953</v>
      </c>
      <c r="G426" s="2">
        <v>1991666.6666666665</v>
      </c>
      <c r="H426" t="s">
        <v>225</v>
      </c>
      <c r="I426" t="s">
        <v>232</v>
      </c>
      <c r="J426" t="s">
        <v>226</v>
      </c>
      <c r="K426" t="s">
        <v>13</v>
      </c>
      <c r="P426" t="s">
        <v>224</v>
      </c>
    </row>
    <row r="427" spans="1:16" x14ac:dyDescent="0.25">
      <c r="C427" t="s">
        <v>233</v>
      </c>
      <c r="D427" t="s">
        <v>234</v>
      </c>
      <c r="F427" s="2">
        <v>1954</v>
      </c>
      <c r="G427" s="2">
        <v>2399166.6666666665</v>
      </c>
      <c r="H427" t="s">
        <v>225</v>
      </c>
      <c r="I427" t="s">
        <v>232</v>
      </c>
      <c r="J427" t="s">
        <v>226</v>
      </c>
      <c r="K427" t="s">
        <v>13</v>
      </c>
      <c r="P427" t="s">
        <v>224</v>
      </c>
    </row>
    <row r="428" spans="1:16" x14ac:dyDescent="0.25">
      <c r="C428" t="s">
        <v>233</v>
      </c>
      <c r="D428" t="s">
        <v>234</v>
      </c>
      <c r="F428" s="2">
        <v>1955</v>
      </c>
      <c r="G428" s="2">
        <v>2711666.6666666665</v>
      </c>
      <c r="H428" t="s">
        <v>225</v>
      </c>
      <c r="I428" t="s">
        <v>232</v>
      </c>
      <c r="J428" t="s">
        <v>226</v>
      </c>
      <c r="K428" t="s">
        <v>13</v>
      </c>
      <c r="P428" t="s">
        <v>224</v>
      </c>
    </row>
    <row r="429" spans="1:16" x14ac:dyDescent="0.25">
      <c r="C429" t="s">
        <v>233</v>
      </c>
      <c r="D429" t="s">
        <v>234</v>
      </c>
      <c r="F429" s="2">
        <v>1956</v>
      </c>
      <c r="G429" s="2">
        <v>2725000</v>
      </c>
      <c r="H429" t="s">
        <v>225</v>
      </c>
      <c r="I429" t="s">
        <v>232</v>
      </c>
      <c r="J429" t="s">
        <v>226</v>
      </c>
      <c r="K429" t="s">
        <v>13</v>
      </c>
      <c r="P429" t="s">
        <v>224</v>
      </c>
    </row>
    <row r="430" spans="1:16" x14ac:dyDescent="0.25">
      <c r="C430" t="s">
        <v>233</v>
      </c>
      <c r="D430" t="s">
        <v>234</v>
      </c>
      <c r="F430" s="2">
        <v>1957</v>
      </c>
      <c r="G430" s="2">
        <v>1320000</v>
      </c>
      <c r="H430" t="s">
        <v>225</v>
      </c>
      <c r="I430" t="s">
        <v>232</v>
      </c>
      <c r="J430" t="s">
        <v>226</v>
      </c>
      <c r="K430" t="s">
        <v>13</v>
      </c>
      <c r="P430" t="s">
        <v>224</v>
      </c>
    </row>
    <row r="431" spans="1:16" x14ac:dyDescent="0.25">
      <c r="C431" t="s">
        <v>233</v>
      </c>
      <c r="D431" t="s">
        <v>234</v>
      </c>
      <c r="F431" s="2">
        <v>1958</v>
      </c>
      <c r="G431" s="2">
        <v>1176666.6666666665</v>
      </c>
      <c r="H431" t="s">
        <v>225</v>
      </c>
      <c r="I431" t="s">
        <v>232</v>
      </c>
      <c r="J431" t="s">
        <v>226</v>
      </c>
      <c r="K431" t="s">
        <v>13</v>
      </c>
      <c r="P431" t="s">
        <v>224</v>
      </c>
    </row>
    <row r="432" spans="1:16" x14ac:dyDescent="0.25">
      <c r="C432" t="s">
        <v>233</v>
      </c>
      <c r="D432" t="s">
        <v>234</v>
      </c>
      <c r="F432" s="2">
        <v>1959</v>
      </c>
      <c r="G432" s="2">
        <v>1454999.9999999998</v>
      </c>
      <c r="H432" t="s">
        <v>225</v>
      </c>
      <c r="I432" t="s">
        <v>232</v>
      </c>
      <c r="J432" t="s">
        <v>226</v>
      </c>
      <c r="K432" t="s">
        <v>13</v>
      </c>
      <c r="P432" t="s">
        <v>224</v>
      </c>
    </row>
    <row r="433" spans="1:16" x14ac:dyDescent="0.25">
      <c r="C433" t="s">
        <v>233</v>
      </c>
      <c r="D433" t="s">
        <v>234</v>
      </c>
      <c r="F433" s="2">
        <v>1960</v>
      </c>
      <c r="G433" s="2">
        <v>1804166.6666666665</v>
      </c>
      <c r="H433" t="s">
        <v>225</v>
      </c>
      <c r="I433" t="s">
        <v>232</v>
      </c>
      <c r="J433" t="s">
        <v>226</v>
      </c>
      <c r="K433" t="s">
        <v>13</v>
      </c>
      <c r="P433" t="s">
        <v>224</v>
      </c>
    </row>
    <row r="434" spans="1:16" x14ac:dyDescent="0.25">
      <c r="C434" t="s">
        <v>233</v>
      </c>
      <c r="D434" t="s">
        <v>234</v>
      </c>
      <c r="F434" s="2">
        <v>1961</v>
      </c>
      <c r="G434" s="2">
        <v>1796666.6666666667</v>
      </c>
      <c r="H434" t="s">
        <v>225</v>
      </c>
      <c r="I434" t="s">
        <v>232</v>
      </c>
      <c r="J434" t="s">
        <v>226</v>
      </c>
      <c r="K434" t="s">
        <v>13</v>
      </c>
      <c r="P434" t="s">
        <v>224</v>
      </c>
    </row>
    <row r="435" spans="1:16" x14ac:dyDescent="0.25">
      <c r="C435" t="s">
        <v>233</v>
      </c>
      <c r="D435" t="s">
        <v>234</v>
      </c>
      <c r="F435" s="2">
        <v>1962</v>
      </c>
      <c r="G435" s="2">
        <v>1993333.3333333335</v>
      </c>
      <c r="H435" t="s">
        <v>225</v>
      </c>
      <c r="I435" t="s">
        <v>232</v>
      </c>
      <c r="J435" t="s">
        <v>226</v>
      </c>
      <c r="K435" t="s">
        <v>13</v>
      </c>
      <c r="P435" t="s">
        <v>224</v>
      </c>
    </row>
    <row r="436" spans="1:16" x14ac:dyDescent="0.25">
      <c r="C436" t="s">
        <v>233</v>
      </c>
      <c r="D436" t="s">
        <v>234</v>
      </c>
      <c r="F436" s="2">
        <v>1963</v>
      </c>
      <c r="G436" s="2">
        <v>1697500</v>
      </c>
      <c r="H436" t="s">
        <v>225</v>
      </c>
      <c r="I436" t="s">
        <v>232</v>
      </c>
      <c r="J436" t="s">
        <v>226</v>
      </c>
      <c r="K436" t="s">
        <v>13</v>
      </c>
      <c r="P436" t="s">
        <v>224</v>
      </c>
    </row>
    <row r="437" spans="1:16" x14ac:dyDescent="0.25">
      <c r="C437" t="s">
        <v>233</v>
      </c>
      <c r="D437" t="s">
        <v>234</v>
      </c>
      <c r="F437" s="2">
        <v>1964</v>
      </c>
      <c r="G437" s="2">
        <v>1883333.3333333337</v>
      </c>
      <c r="H437" t="s">
        <v>225</v>
      </c>
      <c r="I437" t="s">
        <v>232</v>
      </c>
      <c r="J437" t="s">
        <v>226</v>
      </c>
      <c r="K437" t="s">
        <v>13</v>
      </c>
      <c r="P437" t="s">
        <v>224</v>
      </c>
    </row>
    <row r="438" spans="1:16" x14ac:dyDescent="0.25">
      <c r="C438" t="s">
        <v>233</v>
      </c>
      <c r="D438" t="s">
        <v>234</v>
      </c>
      <c r="F438" s="2">
        <v>1965</v>
      </c>
      <c r="G438" s="2">
        <v>1146666.6666666667</v>
      </c>
      <c r="H438" t="s">
        <v>225</v>
      </c>
      <c r="I438" t="s">
        <v>232</v>
      </c>
      <c r="J438" t="s">
        <v>226</v>
      </c>
      <c r="K438" t="s">
        <v>13</v>
      </c>
      <c r="P438" t="s">
        <v>224</v>
      </c>
    </row>
    <row r="439" spans="1:16" x14ac:dyDescent="0.25">
      <c r="C439" t="s">
        <v>233</v>
      </c>
      <c r="D439" t="s">
        <v>234</v>
      </c>
      <c r="F439" s="2">
        <v>1966</v>
      </c>
      <c r="G439" s="2">
        <v>1137500.0000000002</v>
      </c>
      <c r="H439" t="s">
        <v>225</v>
      </c>
      <c r="I439" t="s">
        <v>232</v>
      </c>
      <c r="J439" t="s">
        <v>226</v>
      </c>
      <c r="K439" t="s">
        <v>13</v>
      </c>
      <c r="P439" t="s">
        <v>224</v>
      </c>
    </row>
    <row r="440" spans="1:16" x14ac:dyDescent="0.25">
      <c r="A440" t="s">
        <v>14</v>
      </c>
      <c r="B440" t="s">
        <v>237</v>
      </c>
      <c r="C440" t="s">
        <v>233</v>
      </c>
      <c r="D440" t="s">
        <v>234</v>
      </c>
      <c r="F440" s="2">
        <v>1967</v>
      </c>
      <c r="G440" s="2">
        <v>1037499.9999999999</v>
      </c>
      <c r="H440" t="s">
        <v>225</v>
      </c>
      <c r="I440" t="s">
        <v>328</v>
      </c>
      <c r="J440" t="s">
        <v>226</v>
      </c>
      <c r="K440" t="s">
        <v>13</v>
      </c>
      <c r="N440" s="1">
        <v>80</v>
      </c>
      <c r="P440" t="s">
        <v>224</v>
      </c>
    </row>
    <row r="441" spans="1:16" x14ac:dyDescent="0.25">
      <c r="C441" t="s">
        <v>233</v>
      </c>
      <c r="D441" t="s">
        <v>234</v>
      </c>
      <c r="F441" s="2">
        <v>1968</v>
      </c>
      <c r="G441" s="2">
        <v>1157500</v>
      </c>
      <c r="H441" t="s">
        <v>225</v>
      </c>
      <c r="I441" t="s">
        <v>232</v>
      </c>
      <c r="J441" t="s">
        <v>226</v>
      </c>
      <c r="K441" t="s">
        <v>13</v>
      </c>
      <c r="P441" t="s">
        <v>224</v>
      </c>
    </row>
    <row r="442" spans="1:16" x14ac:dyDescent="0.25">
      <c r="C442" t="s">
        <v>233</v>
      </c>
      <c r="D442" t="s">
        <v>234</v>
      </c>
      <c r="F442" s="2">
        <v>1969</v>
      </c>
      <c r="G442" s="2">
        <v>1298333.3333333333</v>
      </c>
      <c r="H442" t="s">
        <v>225</v>
      </c>
      <c r="I442" t="s">
        <v>232</v>
      </c>
      <c r="J442" t="s">
        <v>226</v>
      </c>
      <c r="K442" t="s">
        <v>13</v>
      </c>
      <c r="P442" t="s">
        <v>224</v>
      </c>
    </row>
    <row r="443" spans="1:16" x14ac:dyDescent="0.25">
      <c r="C443" t="s">
        <v>233</v>
      </c>
      <c r="D443" t="s">
        <v>234</v>
      </c>
      <c r="F443" s="2">
        <v>1970</v>
      </c>
      <c r="G443" s="2">
        <v>1296666.6666666667</v>
      </c>
      <c r="H443" t="s">
        <v>225</v>
      </c>
      <c r="I443" t="s">
        <v>232</v>
      </c>
      <c r="J443" t="s">
        <v>226</v>
      </c>
      <c r="K443" t="s">
        <v>13</v>
      </c>
      <c r="P443" t="s">
        <v>224</v>
      </c>
    </row>
    <row r="444" spans="1:16" x14ac:dyDescent="0.25">
      <c r="C444" t="s">
        <v>233</v>
      </c>
      <c r="D444" t="s">
        <v>234</v>
      </c>
      <c r="F444" s="2">
        <v>1971</v>
      </c>
      <c r="G444" s="2">
        <v>1497499.9999999998</v>
      </c>
      <c r="H444" t="s">
        <v>225</v>
      </c>
      <c r="I444" t="s">
        <v>232</v>
      </c>
      <c r="J444" t="s">
        <v>226</v>
      </c>
      <c r="K444" t="s">
        <v>13</v>
      </c>
      <c r="P444" t="s">
        <v>224</v>
      </c>
    </row>
    <row r="445" spans="1:16" x14ac:dyDescent="0.25">
      <c r="C445" t="s">
        <v>233</v>
      </c>
      <c r="D445" t="s">
        <v>234</v>
      </c>
      <c r="F445" s="2">
        <v>1972</v>
      </c>
      <c r="G445" s="2">
        <v>762499.99999999988</v>
      </c>
      <c r="H445" t="s">
        <v>225</v>
      </c>
      <c r="I445" t="s">
        <v>232</v>
      </c>
      <c r="J445" t="s">
        <v>226</v>
      </c>
      <c r="K445" t="s">
        <v>13</v>
      </c>
      <c r="P445" t="s">
        <v>224</v>
      </c>
    </row>
    <row r="446" spans="1:16" x14ac:dyDescent="0.25">
      <c r="C446" t="s">
        <v>233</v>
      </c>
      <c r="D446" t="s">
        <v>234</v>
      </c>
      <c r="F446" s="2">
        <v>1973</v>
      </c>
      <c r="G446" s="2">
        <v>904166.66666666674</v>
      </c>
      <c r="H446" t="s">
        <v>225</v>
      </c>
      <c r="I446" t="s">
        <v>232</v>
      </c>
      <c r="J446" t="s">
        <v>226</v>
      </c>
      <c r="K446" t="s">
        <v>13</v>
      </c>
      <c r="P446" t="s">
        <v>224</v>
      </c>
    </row>
    <row r="447" spans="1:16" x14ac:dyDescent="0.25">
      <c r="C447" t="s">
        <v>233</v>
      </c>
      <c r="D447" t="s">
        <v>234</v>
      </c>
      <c r="F447" s="2">
        <v>1974</v>
      </c>
      <c r="G447" s="2">
        <v>1324166.6666666665</v>
      </c>
      <c r="H447" t="s">
        <v>225</v>
      </c>
      <c r="I447" t="s">
        <v>232</v>
      </c>
      <c r="J447" t="s">
        <v>226</v>
      </c>
      <c r="K447" t="s">
        <v>13</v>
      </c>
      <c r="P447" t="s">
        <v>224</v>
      </c>
    </row>
    <row r="448" spans="1:16" x14ac:dyDescent="0.25">
      <c r="C448" t="s">
        <v>233</v>
      </c>
      <c r="D448" t="s">
        <v>234</v>
      </c>
      <c r="F448" s="2">
        <v>1975</v>
      </c>
      <c r="G448" s="2">
        <v>1354166.6666666667</v>
      </c>
      <c r="H448" t="s">
        <v>225</v>
      </c>
      <c r="I448" t="s">
        <v>232</v>
      </c>
      <c r="J448" t="s">
        <v>226</v>
      </c>
      <c r="K448" t="s">
        <v>13</v>
      </c>
      <c r="P448" t="s">
        <v>224</v>
      </c>
    </row>
    <row r="449" spans="1:16" x14ac:dyDescent="0.25">
      <c r="C449" t="s">
        <v>233</v>
      </c>
      <c r="D449" t="s">
        <v>234</v>
      </c>
      <c r="F449" s="2">
        <v>1976</v>
      </c>
      <c r="G449" s="2">
        <v>1338333.3333333333</v>
      </c>
      <c r="H449" t="s">
        <v>225</v>
      </c>
      <c r="I449" t="s">
        <v>232</v>
      </c>
      <c r="J449" t="s">
        <v>226</v>
      </c>
      <c r="K449" t="s">
        <v>13</v>
      </c>
      <c r="P449" t="s">
        <v>224</v>
      </c>
    </row>
    <row r="450" spans="1:16" x14ac:dyDescent="0.25">
      <c r="C450" t="s">
        <v>233</v>
      </c>
      <c r="D450" t="s">
        <v>234</v>
      </c>
      <c r="F450" s="2">
        <v>1977</v>
      </c>
      <c r="G450" s="2">
        <v>1533333.3333333335</v>
      </c>
      <c r="H450" t="s">
        <v>225</v>
      </c>
      <c r="I450" t="s">
        <v>232</v>
      </c>
      <c r="J450" t="s">
        <v>226</v>
      </c>
      <c r="K450" t="s">
        <v>13</v>
      </c>
      <c r="P450" t="s">
        <v>224</v>
      </c>
    </row>
    <row r="451" spans="1:16" x14ac:dyDescent="0.25">
      <c r="C451" t="s">
        <v>233</v>
      </c>
      <c r="D451" t="s">
        <v>234</v>
      </c>
      <c r="F451" s="2">
        <v>1978</v>
      </c>
      <c r="G451" s="2">
        <v>2325833.3333333335</v>
      </c>
      <c r="H451" t="s">
        <v>225</v>
      </c>
      <c r="I451" t="s">
        <v>232</v>
      </c>
      <c r="J451" t="s">
        <v>226</v>
      </c>
      <c r="K451" t="s">
        <v>13</v>
      </c>
      <c r="P451" t="s">
        <v>224</v>
      </c>
    </row>
    <row r="452" spans="1:16" x14ac:dyDescent="0.25">
      <c r="C452" t="s">
        <v>233</v>
      </c>
      <c r="D452" t="s">
        <v>234</v>
      </c>
      <c r="F452" s="2">
        <v>1979</v>
      </c>
      <c r="G452" s="2">
        <v>1800833.3333333333</v>
      </c>
      <c r="H452" t="s">
        <v>225</v>
      </c>
      <c r="I452" t="s">
        <v>232</v>
      </c>
      <c r="J452" t="s">
        <v>226</v>
      </c>
      <c r="K452" t="s">
        <v>13</v>
      </c>
      <c r="P452" t="s">
        <v>224</v>
      </c>
    </row>
    <row r="453" spans="1:16" x14ac:dyDescent="0.25">
      <c r="C453" t="s">
        <v>233</v>
      </c>
      <c r="D453" t="s">
        <v>234</v>
      </c>
      <c r="F453" s="2">
        <v>1980</v>
      </c>
      <c r="G453" s="2">
        <v>1706666.6666666667</v>
      </c>
      <c r="H453" t="s">
        <v>225</v>
      </c>
      <c r="I453" t="s">
        <v>232</v>
      </c>
      <c r="J453" t="s">
        <v>226</v>
      </c>
      <c r="K453" t="s">
        <v>13</v>
      </c>
      <c r="P453" t="s">
        <v>224</v>
      </c>
    </row>
    <row r="454" spans="1:16" x14ac:dyDescent="0.25">
      <c r="C454" t="s">
        <v>233</v>
      </c>
      <c r="D454" t="s">
        <v>234</v>
      </c>
      <c r="F454" s="2">
        <v>1981</v>
      </c>
      <c r="G454" s="2">
        <v>1959166.6666666665</v>
      </c>
      <c r="H454" t="s">
        <v>225</v>
      </c>
      <c r="I454" t="s">
        <v>232</v>
      </c>
      <c r="J454" t="s">
        <v>226</v>
      </c>
      <c r="K454" t="s">
        <v>13</v>
      </c>
      <c r="P454" t="s">
        <v>224</v>
      </c>
    </row>
    <row r="455" spans="1:16" x14ac:dyDescent="0.25">
      <c r="C455" t="s">
        <v>233</v>
      </c>
      <c r="D455" t="s">
        <v>234</v>
      </c>
      <c r="F455" s="2">
        <v>1982</v>
      </c>
      <c r="G455" s="2">
        <v>1825000.0000000002</v>
      </c>
      <c r="H455" t="s">
        <v>225</v>
      </c>
      <c r="I455" t="s">
        <v>232</v>
      </c>
      <c r="J455" t="s">
        <v>226</v>
      </c>
      <c r="K455" t="s">
        <v>13</v>
      </c>
      <c r="P455" t="s">
        <v>224</v>
      </c>
    </row>
    <row r="456" spans="1:16" x14ac:dyDescent="0.25">
      <c r="A456" t="s">
        <v>14</v>
      </c>
      <c r="B456" t="s">
        <v>237</v>
      </c>
      <c r="C456" t="s">
        <v>255</v>
      </c>
      <c r="D456" t="s">
        <v>274</v>
      </c>
      <c r="E456" t="s">
        <v>256</v>
      </c>
      <c r="F456" s="2">
        <v>1976</v>
      </c>
      <c r="G456" s="2">
        <v>1200</v>
      </c>
      <c r="H456" t="s">
        <v>262</v>
      </c>
      <c r="I456" t="s">
        <v>263</v>
      </c>
      <c r="K456" t="s">
        <v>13</v>
      </c>
      <c r="L456">
        <v>110</v>
      </c>
      <c r="N456" s="1">
        <v>51.415092000000001</v>
      </c>
      <c r="P456" t="s">
        <v>257</v>
      </c>
    </row>
    <row r="457" spans="1:16" x14ac:dyDescent="0.25">
      <c r="A457" t="s">
        <v>14</v>
      </c>
      <c r="B457" t="s">
        <v>237</v>
      </c>
      <c r="C457" t="s">
        <v>255</v>
      </c>
      <c r="D457" t="s">
        <v>274</v>
      </c>
      <c r="E457" t="s">
        <v>256</v>
      </c>
      <c r="F457" s="2">
        <v>1976</v>
      </c>
      <c r="G457" s="2">
        <v>1200</v>
      </c>
      <c r="H457" t="s">
        <v>262</v>
      </c>
      <c r="I457" t="s">
        <v>263</v>
      </c>
      <c r="K457" t="s">
        <v>13</v>
      </c>
      <c r="L457">
        <v>130</v>
      </c>
      <c r="N457" s="1">
        <v>7.7044024000000002</v>
      </c>
      <c r="P457" t="s">
        <v>257</v>
      </c>
    </row>
    <row r="458" spans="1:16" x14ac:dyDescent="0.25">
      <c r="A458" t="s">
        <v>14</v>
      </c>
      <c r="B458" t="s">
        <v>237</v>
      </c>
      <c r="C458" t="s">
        <v>255</v>
      </c>
      <c r="D458" t="s">
        <v>274</v>
      </c>
      <c r="E458" t="s">
        <v>256</v>
      </c>
      <c r="F458" s="2">
        <v>1976</v>
      </c>
      <c r="G458" s="2">
        <v>1200</v>
      </c>
      <c r="H458" t="s">
        <v>262</v>
      </c>
      <c r="I458" t="s">
        <v>263</v>
      </c>
      <c r="K458" t="s">
        <v>13</v>
      </c>
      <c r="L458">
        <v>150</v>
      </c>
      <c r="N458" s="1">
        <v>3.6163523</v>
      </c>
      <c r="P458" t="s">
        <v>257</v>
      </c>
    </row>
    <row r="459" spans="1:16" x14ac:dyDescent="0.25">
      <c r="A459" t="s">
        <v>14</v>
      </c>
      <c r="B459" t="s">
        <v>237</v>
      </c>
      <c r="C459" t="s">
        <v>255</v>
      </c>
      <c r="D459" t="s">
        <v>274</v>
      </c>
      <c r="E459" t="s">
        <v>256</v>
      </c>
      <c r="F459" s="2">
        <v>1976</v>
      </c>
      <c r="G459" s="2">
        <v>1200</v>
      </c>
      <c r="H459" t="s">
        <v>262</v>
      </c>
      <c r="I459" t="s">
        <v>263</v>
      </c>
      <c r="K459" t="s">
        <v>13</v>
      </c>
      <c r="L459">
        <v>170</v>
      </c>
      <c r="N459" s="1">
        <v>35.849055999999997</v>
      </c>
      <c r="P459" t="s">
        <v>257</v>
      </c>
    </row>
    <row r="460" spans="1:16" x14ac:dyDescent="0.25">
      <c r="C460" t="s">
        <v>255</v>
      </c>
      <c r="D460" t="s">
        <v>274</v>
      </c>
      <c r="F460" s="2">
        <v>1951</v>
      </c>
      <c r="G460">
        <v>63700</v>
      </c>
      <c r="H460" t="s">
        <v>262</v>
      </c>
      <c r="I460" t="s">
        <v>264</v>
      </c>
      <c r="J460" t="s">
        <v>265</v>
      </c>
      <c r="K460" t="s">
        <v>13</v>
      </c>
    </row>
    <row r="461" spans="1:16" x14ac:dyDescent="0.25">
      <c r="C461" t="s">
        <v>255</v>
      </c>
      <c r="D461" t="s">
        <v>274</v>
      </c>
      <c r="F461" s="2">
        <v>1952</v>
      </c>
      <c r="G461">
        <v>64599.999999999993</v>
      </c>
      <c r="H461" t="s">
        <v>262</v>
      </c>
      <c r="I461" t="s">
        <v>264</v>
      </c>
      <c r="J461" t="s">
        <v>265</v>
      </c>
      <c r="K461" t="s">
        <v>13</v>
      </c>
    </row>
    <row r="462" spans="1:16" x14ac:dyDescent="0.25">
      <c r="C462" t="s">
        <v>255</v>
      </c>
      <c r="D462" t="s">
        <v>274</v>
      </c>
      <c r="F462" s="2">
        <v>1953</v>
      </c>
      <c r="G462">
        <v>64400.000000000007</v>
      </c>
      <c r="H462" t="s">
        <v>262</v>
      </c>
      <c r="I462" t="s">
        <v>264</v>
      </c>
      <c r="J462" t="s">
        <v>265</v>
      </c>
      <c r="K462" t="s">
        <v>13</v>
      </c>
    </row>
    <row r="463" spans="1:16" x14ac:dyDescent="0.25">
      <c r="C463" t="s">
        <v>255</v>
      </c>
      <c r="D463" t="s">
        <v>274</v>
      </c>
      <c r="F463" s="2">
        <v>1954</v>
      </c>
      <c r="G463">
        <v>61100</v>
      </c>
      <c r="H463" t="s">
        <v>262</v>
      </c>
      <c r="I463" t="s">
        <v>264</v>
      </c>
      <c r="J463" t="s">
        <v>265</v>
      </c>
      <c r="K463" t="s">
        <v>13</v>
      </c>
    </row>
    <row r="464" spans="1:16" x14ac:dyDescent="0.25">
      <c r="A464" t="s">
        <v>14</v>
      </c>
      <c r="B464" t="s">
        <v>237</v>
      </c>
      <c r="C464" t="s">
        <v>255</v>
      </c>
      <c r="D464" t="s">
        <v>274</v>
      </c>
      <c r="F464" s="2">
        <v>1955</v>
      </c>
      <c r="G464">
        <v>52200</v>
      </c>
      <c r="H464" t="s">
        <v>262</v>
      </c>
      <c r="I464" t="s">
        <v>275</v>
      </c>
      <c r="J464" t="s">
        <v>265</v>
      </c>
      <c r="K464" t="s">
        <v>13</v>
      </c>
      <c r="N464" s="1">
        <v>76</v>
      </c>
    </row>
    <row r="465" spans="1:14" x14ac:dyDescent="0.25">
      <c r="C465" t="s">
        <v>255</v>
      </c>
      <c r="D465" t="s">
        <v>274</v>
      </c>
      <c r="F465" s="2">
        <v>1956</v>
      </c>
      <c r="G465">
        <v>51200</v>
      </c>
      <c r="H465" t="s">
        <v>262</v>
      </c>
      <c r="I465" t="s">
        <v>264</v>
      </c>
      <c r="J465" t="s">
        <v>265</v>
      </c>
      <c r="K465" t="s">
        <v>13</v>
      </c>
    </row>
    <row r="466" spans="1:14" x14ac:dyDescent="0.25">
      <c r="C466" t="s">
        <v>255</v>
      </c>
      <c r="D466" t="s">
        <v>274</v>
      </c>
      <c r="F466" s="2">
        <v>1957</v>
      </c>
      <c r="G466">
        <v>55600</v>
      </c>
      <c r="H466" t="s">
        <v>262</v>
      </c>
      <c r="I466" t="s">
        <v>264</v>
      </c>
      <c r="J466" t="s">
        <v>265</v>
      </c>
      <c r="K466" t="s">
        <v>13</v>
      </c>
    </row>
    <row r="467" spans="1:14" x14ac:dyDescent="0.25">
      <c r="C467" t="s">
        <v>255</v>
      </c>
      <c r="D467" t="s">
        <v>274</v>
      </c>
      <c r="F467" s="2">
        <v>1958</v>
      </c>
      <c r="G467">
        <v>52600</v>
      </c>
      <c r="H467" t="s">
        <v>262</v>
      </c>
      <c r="I467" t="s">
        <v>264</v>
      </c>
      <c r="J467" t="s">
        <v>265</v>
      </c>
      <c r="K467" t="s">
        <v>13</v>
      </c>
    </row>
    <row r="468" spans="1:14" x14ac:dyDescent="0.25">
      <c r="C468" t="s">
        <v>255</v>
      </c>
      <c r="D468" t="s">
        <v>274</v>
      </c>
      <c r="F468" s="2">
        <v>1959</v>
      </c>
      <c r="G468">
        <v>47800</v>
      </c>
      <c r="H468" t="s">
        <v>262</v>
      </c>
      <c r="I468" t="s">
        <v>264</v>
      </c>
      <c r="J468" t="s">
        <v>265</v>
      </c>
      <c r="K468" t="s">
        <v>13</v>
      </c>
    </row>
    <row r="469" spans="1:14" x14ac:dyDescent="0.25">
      <c r="C469" t="s">
        <v>255</v>
      </c>
      <c r="D469" t="s">
        <v>274</v>
      </c>
      <c r="F469" s="2">
        <v>1960</v>
      </c>
      <c r="G469">
        <v>45600</v>
      </c>
      <c r="H469" t="s">
        <v>262</v>
      </c>
      <c r="I469" t="s">
        <v>264</v>
      </c>
      <c r="J469" t="s">
        <v>265</v>
      </c>
      <c r="K469" t="s">
        <v>13</v>
      </c>
    </row>
    <row r="470" spans="1:14" x14ac:dyDescent="0.25">
      <c r="C470" t="s">
        <v>255</v>
      </c>
      <c r="D470" t="s">
        <v>274</v>
      </c>
      <c r="F470" s="2">
        <v>1961</v>
      </c>
      <c r="G470">
        <v>46200</v>
      </c>
      <c r="H470" t="s">
        <v>262</v>
      </c>
      <c r="I470" t="s">
        <v>264</v>
      </c>
      <c r="J470" t="s">
        <v>265</v>
      </c>
      <c r="K470" t="s">
        <v>13</v>
      </c>
    </row>
    <row r="471" spans="1:14" x14ac:dyDescent="0.25">
      <c r="C471" t="s">
        <v>255</v>
      </c>
      <c r="D471" t="s">
        <v>274</v>
      </c>
      <c r="F471" s="2">
        <v>1962</v>
      </c>
      <c r="G471">
        <v>50300</v>
      </c>
      <c r="H471" t="s">
        <v>262</v>
      </c>
      <c r="I471" t="s">
        <v>264</v>
      </c>
      <c r="J471" t="s">
        <v>265</v>
      </c>
      <c r="K471" t="s">
        <v>13</v>
      </c>
    </row>
    <row r="472" spans="1:14" x14ac:dyDescent="0.25">
      <c r="C472" t="s">
        <v>255</v>
      </c>
      <c r="D472" t="s">
        <v>274</v>
      </c>
      <c r="F472" s="2">
        <v>1963</v>
      </c>
      <c r="G472">
        <v>45800</v>
      </c>
      <c r="H472" t="s">
        <v>262</v>
      </c>
      <c r="I472" t="s">
        <v>264</v>
      </c>
      <c r="J472" t="s">
        <v>265</v>
      </c>
      <c r="K472" t="s">
        <v>13</v>
      </c>
    </row>
    <row r="473" spans="1:14" x14ac:dyDescent="0.25">
      <c r="C473" t="s">
        <v>255</v>
      </c>
      <c r="D473" t="s">
        <v>274</v>
      </c>
      <c r="F473" s="2">
        <v>1964</v>
      </c>
      <c r="G473">
        <v>48700</v>
      </c>
      <c r="H473" t="s">
        <v>262</v>
      </c>
      <c r="I473" t="s">
        <v>264</v>
      </c>
      <c r="J473" t="s">
        <v>265</v>
      </c>
      <c r="K473" t="s">
        <v>13</v>
      </c>
    </row>
    <row r="474" spans="1:14" x14ac:dyDescent="0.25">
      <c r="C474" t="s">
        <v>255</v>
      </c>
      <c r="D474" t="s">
        <v>274</v>
      </c>
      <c r="F474" s="2">
        <v>1965</v>
      </c>
      <c r="G474">
        <v>44000</v>
      </c>
      <c r="H474" t="s">
        <v>262</v>
      </c>
      <c r="I474" t="s">
        <v>264</v>
      </c>
      <c r="J474" t="s">
        <v>265</v>
      </c>
      <c r="K474" t="s">
        <v>13</v>
      </c>
    </row>
    <row r="475" spans="1:14" x14ac:dyDescent="0.25">
      <c r="C475" t="s">
        <v>255</v>
      </c>
      <c r="D475" t="s">
        <v>274</v>
      </c>
      <c r="F475" s="2">
        <v>1966</v>
      </c>
      <c r="G475">
        <v>39900</v>
      </c>
      <c r="H475" t="s">
        <v>262</v>
      </c>
      <c r="I475" t="s">
        <v>264</v>
      </c>
      <c r="J475" t="s">
        <v>265</v>
      </c>
      <c r="K475" t="s">
        <v>13</v>
      </c>
    </row>
    <row r="476" spans="1:14" x14ac:dyDescent="0.25">
      <c r="A476" t="s">
        <v>14</v>
      </c>
      <c r="B476" t="s">
        <v>237</v>
      </c>
      <c r="C476" t="s">
        <v>255</v>
      </c>
      <c r="D476" t="s">
        <v>274</v>
      </c>
      <c r="F476" s="2">
        <v>1967</v>
      </c>
      <c r="G476">
        <v>28700</v>
      </c>
      <c r="H476" t="s">
        <v>262</v>
      </c>
      <c r="I476" t="s">
        <v>276</v>
      </c>
      <c r="J476" t="s">
        <v>265</v>
      </c>
      <c r="K476" t="s">
        <v>13</v>
      </c>
      <c r="N476" s="1" t="s">
        <v>272</v>
      </c>
    </row>
    <row r="477" spans="1:14" x14ac:dyDescent="0.25">
      <c r="A477" t="s">
        <v>14</v>
      </c>
      <c r="B477" t="s">
        <v>237</v>
      </c>
      <c r="C477" t="s">
        <v>255</v>
      </c>
      <c r="D477" t="s">
        <v>274</v>
      </c>
      <c r="F477" s="2">
        <v>1968</v>
      </c>
      <c r="G477">
        <v>19500</v>
      </c>
      <c r="H477" t="s">
        <v>262</v>
      </c>
      <c r="I477" t="s">
        <v>276</v>
      </c>
      <c r="J477" t="s">
        <v>265</v>
      </c>
      <c r="K477" t="s">
        <v>13</v>
      </c>
      <c r="N477" s="1" t="s">
        <v>272</v>
      </c>
    </row>
    <row r="478" spans="1:14" x14ac:dyDescent="0.25">
      <c r="A478" t="s">
        <v>14</v>
      </c>
      <c r="B478" t="s">
        <v>237</v>
      </c>
      <c r="C478" t="s">
        <v>255</v>
      </c>
      <c r="D478" t="s">
        <v>274</v>
      </c>
      <c r="F478" s="2">
        <v>1969</v>
      </c>
      <c r="G478">
        <v>16900</v>
      </c>
      <c r="H478" t="s">
        <v>262</v>
      </c>
      <c r="I478" t="s">
        <v>276</v>
      </c>
      <c r="J478" t="s">
        <v>265</v>
      </c>
      <c r="K478" t="s">
        <v>13</v>
      </c>
      <c r="N478" s="1" t="s">
        <v>272</v>
      </c>
    </row>
    <row r="479" spans="1:14" x14ac:dyDescent="0.25">
      <c r="C479" t="s">
        <v>255</v>
      </c>
      <c r="D479" t="s">
        <v>274</v>
      </c>
      <c r="F479" s="2">
        <v>1970</v>
      </c>
      <c r="G479">
        <v>19700</v>
      </c>
      <c r="H479" t="s">
        <v>262</v>
      </c>
      <c r="I479" t="s">
        <v>264</v>
      </c>
      <c r="J479" t="s">
        <v>265</v>
      </c>
      <c r="K479" t="s">
        <v>13</v>
      </c>
    </row>
    <row r="480" spans="1:14" x14ac:dyDescent="0.25">
      <c r="A480" t="s">
        <v>14</v>
      </c>
      <c r="B480" t="s">
        <v>237</v>
      </c>
      <c r="C480" t="s">
        <v>255</v>
      </c>
      <c r="D480" t="s">
        <v>274</v>
      </c>
      <c r="F480" s="2">
        <v>1971</v>
      </c>
      <c r="G480">
        <v>21100</v>
      </c>
      <c r="H480" t="s">
        <v>262</v>
      </c>
      <c r="I480" t="s">
        <v>276</v>
      </c>
      <c r="J480" t="s">
        <v>265</v>
      </c>
      <c r="K480" t="s">
        <v>13</v>
      </c>
      <c r="N480" s="1" t="s">
        <v>272</v>
      </c>
    </row>
    <row r="481" spans="1:16" x14ac:dyDescent="0.25">
      <c r="A481" t="s">
        <v>14</v>
      </c>
      <c r="B481" t="s">
        <v>237</v>
      </c>
      <c r="C481" t="s">
        <v>255</v>
      </c>
      <c r="D481" t="s">
        <v>274</v>
      </c>
      <c r="F481" s="2">
        <v>1972</v>
      </c>
      <c r="G481">
        <v>18700</v>
      </c>
      <c r="H481" t="s">
        <v>262</v>
      </c>
      <c r="I481" t="s">
        <v>276</v>
      </c>
      <c r="J481" t="s">
        <v>265</v>
      </c>
      <c r="K481" t="s">
        <v>13</v>
      </c>
      <c r="N481" s="1" t="s">
        <v>272</v>
      </c>
    </row>
    <row r="482" spans="1:16" x14ac:dyDescent="0.25">
      <c r="C482" t="s">
        <v>255</v>
      </c>
      <c r="D482" t="s">
        <v>274</v>
      </c>
      <c r="F482" s="2">
        <v>1973</v>
      </c>
      <c r="G482">
        <v>10700</v>
      </c>
      <c r="H482" t="s">
        <v>262</v>
      </c>
      <c r="I482" t="s">
        <v>264</v>
      </c>
      <c r="J482" t="s">
        <v>265</v>
      </c>
      <c r="K482" t="s">
        <v>13</v>
      </c>
    </row>
    <row r="483" spans="1:16" x14ac:dyDescent="0.25">
      <c r="C483" t="s">
        <v>255</v>
      </c>
      <c r="D483" t="s">
        <v>274</v>
      </c>
      <c r="F483" s="2">
        <v>1974</v>
      </c>
      <c r="G483">
        <v>4100</v>
      </c>
      <c r="H483" t="s">
        <v>262</v>
      </c>
      <c r="I483" t="s">
        <v>264</v>
      </c>
      <c r="J483" t="s">
        <v>265</v>
      </c>
      <c r="K483" t="s">
        <v>13</v>
      </c>
    </row>
    <row r="484" spans="1:16" x14ac:dyDescent="0.25">
      <c r="C484" t="s">
        <v>255</v>
      </c>
      <c r="D484" t="s">
        <v>274</v>
      </c>
      <c r="F484" s="2">
        <v>1975</v>
      </c>
      <c r="G484">
        <v>1300</v>
      </c>
      <c r="H484" t="s">
        <v>262</v>
      </c>
      <c r="I484" t="s">
        <v>264</v>
      </c>
      <c r="J484" t="s">
        <v>265</v>
      </c>
      <c r="K484" t="s">
        <v>13</v>
      </c>
    </row>
    <row r="485" spans="1:16" x14ac:dyDescent="0.25">
      <c r="C485" t="s">
        <v>255</v>
      </c>
      <c r="D485" t="s">
        <v>274</v>
      </c>
      <c r="F485" s="2">
        <v>1977</v>
      </c>
      <c r="G485">
        <v>1200</v>
      </c>
      <c r="H485" t="s">
        <v>262</v>
      </c>
      <c r="I485" t="s">
        <v>264</v>
      </c>
      <c r="J485" t="s">
        <v>265</v>
      </c>
      <c r="K485" t="s">
        <v>13</v>
      </c>
    </row>
    <row r="486" spans="1:16" x14ac:dyDescent="0.25">
      <c r="C486" t="s">
        <v>255</v>
      </c>
      <c r="D486" t="s">
        <v>274</v>
      </c>
      <c r="F486" s="2">
        <v>1978</v>
      </c>
      <c r="G486">
        <v>1300</v>
      </c>
      <c r="H486" t="s">
        <v>262</v>
      </c>
      <c r="I486" t="s">
        <v>264</v>
      </c>
      <c r="J486" t="s">
        <v>265</v>
      </c>
      <c r="K486" t="s">
        <v>13</v>
      </c>
    </row>
    <row r="487" spans="1:16" x14ac:dyDescent="0.25">
      <c r="C487" t="s">
        <v>255</v>
      </c>
      <c r="D487" t="s">
        <v>274</v>
      </c>
      <c r="F487" s="2">
        <v>1979</v>
      </c>
      <c r="G487">
        <v>1400</v>
      </c>
      <c r="H487" t="s">
        <v>262</v>
      </c>
      <c r="I487" t="s">
        <v>264</v>
      </c>
      <c r="J487" t="s">
        <v>265</v>
      </c>
      <c r="K487" t="s">
        <v>13</v>
      </c>
    </row>
    <row r="488" spans="1:16" x14ac:dyDescent="0.25">
      <c r="C488" t="s">
        <v>255</v>
      </c>
      <c r="D488" t="s">
        <v>274</v>
      </c>
      <c r="F488" s="2">
        <v>1980</v>
      </c>
      <c r="G488">
        <v>1700</v>
      </c>
      <c r="H488" t="s">
        <v>262</v>
      </c>
      <c r="I488" t="s">
        <v>264</v>
      </c>
      <c r="J488" t="s">
        <v>265</v>
      </c>
      <c r="K488" t="s">
        <v>13</v>
      </c>
    </row>
    <row r="489" spans="1:16" x14ac:dyDescent="0.25">
      <c r="C489" t="s">
        <v>255</v>
      </c>
      <c r="D489" t="s">
        <v>274</v>
      </c>
      <c r="F489" s="2">
        <v>1981</v>
      </c>
      <c r="G489">
        <v>2700</v>
      </c>
      <c r="H489" t="s">
        <v>262</v>
      </c>
      <c r="I489" t="s">
        <v>264</v>
      </c>
      <c r="J489" t="s">
        <v>265</v>
      </c>
      <c r="K489" t="s">
        <v>13</v>
      </c>
    </row>
    <row r="490" spans="1:16" x14ac:dyDescent="0.25">
      <c r="C490" t="s">
        <v>255</v>
      </c>
      <c r="D490" t="s">
        <v>274</v>
      </c>
      <c r="F490" s="2">
        <v>1982</v>
      </c>
      <c r="G490">
        <v>3500</v>
      </c>
      <c r="H490" t="s">
        <v>262</v>
      </c>
      <c r="I490" t="s">
        <v>264</v>
      </c>
      <c r="J490" t="s">
        <v>265</v>
      </c>
      <c r="K490" t="s">
        <v>13</v>
      </c>
    </row>
    <row r="491" spans="1:16" x14ac:dyDescent="0.25">
      <c r="C491" t="s">
        <v>255</v>
      </c>
      <c r="D491" t="s">
        <v>274</v>
      </c>
      <c r="F491" s="2">
        <v>1983</v>
      </c>
      <c r="G491">
        <v>4200</v>
      </c>
      <c r="H491" t="s">
        <v>262</v>
      </c>
      <c r="I491" t="s">
        <v>264</v>
      </c>
      <c r="J491" t="s">
        <v>265</v>
      </c>
      <c r="K491" t="s">
        <v>13</v>
      </c>
    </row>
    <row r="492" spans="1:16" x14ac:dyDescent="0.25">
      <c r="A492" t="s">
        <v>14</v>
      </c>
      <c r="B492" t="s">
        <v>237</v>
      </c>
      <c r="C492" t="s">
        <v>277</v>
      </c>
      <c r="D492" t="s">
        <v>278</v>
      </c>
      <c r="F492" s="2">
        <v>1976</v>
      </c>
      <c r="I492" t="s">
        <v>290</v>
      </c>
      <c r="J492" t="s">
        <v>291</v>
      </c>
      <c r="K492" t="s">
        <v>13</v>
      </c>
      <c r="L492">
        <v>112.95</v>
      </c>
      <c r="N492" s="1">
        <v>16.399999999999999</v>
      </c>
      <c r="O492" t="s">
        <v>279</v>
      </c>
      <c r="P492" t="s">
        <v>292</v>
      </c>
    </row>
    <row r="493" spans="1:16" x14ac:dyDescent="0.25">
      <c r="A493" t="s">
        <v>14</v>
      </c>
      <c r="B493" t="s">
        <v>237</v>
      </c>
      <c r="C493" t="s">
        <v>277</v>
      </c>
      <c r="D493" t="s">
        <v>278</v>
      </c>
      <c r="F493" s="2">
        <v>1977</v>
      </c>
      <c r="G493">
        <v>700000</v>
      </c>
      <c r="H493" t="s">
        <v>262</v>
      </c>
      <c r="I493" t="s">
        <v>307</v>
      </c>
      <c r="K493" t="s">
        <v>13</v>
      </c>
    </row>
    <row r="494" spans="1:16" x14ac:dyDescent="0.25">
      <c r="A494" t="s">
        <v>14</v>
      </c>
      <c r="B494" t="s">
        <v>237</v>
      </c>
      <c r="C494" t="s">
        <v>277</v>
      </c>
      <c r="D494" t="s">
        <v>278</v>
      </c>
      <c r="F494" s="2">
        <v>1978</v>
      </c>
      <c r="G494">
        <v>1500000</v>
      </c>
      <c r="H494" t="s">
        <v>262</v>
      </c>
      <c r="I494" t="s">
        <v>308</v>
      </c>
      <c r="K494" t="s">
        <v>13</v>
      </c>
      <c r="N494" s="1">
        <v>10.1</v>
      </c>
      <c r="O494" t="s">
        <v>279</v>
      </c>
    </row>
    <row r="495" spans="1:16" x14ac:dyDescent="0.25">
      <c r="A495" t="s">
        <v>14</v>
      </c>
      <c r="B495" t="s">
        <v>237</v>
      </c>
      <c r="C495" t="s">
        <v>277</v>
      </c>
      <c r="D495" t="s">
        <v>278</v>
      </c>
      <c r="F495" s="2">
        <v>1979</v>
      </c>
      <c r="G495">
        <v>1200000</v>
      </c>
      <c r="H495" t="s">
        <v>262</v>
      </c>
      <c r="I495" t="s">
        <v>308</v>
      </c>
      <c r="K495" t="s">
        <v>13</v>
      </c>
      <c r="N495" s="1">
        <v>7.7</v>
      </c>
      <c r="O495" t="s">
        <v>279</v>
      </c>
    </row>
    <row r="496" spans="1:16" x14ac:dyDescent="0.25">
      <c r="A496" t="s">
        <v>14</v>
      </c>
      <c r="B496" t="s">
        <v>237</v>
      </c>
      <c r="C496" t="s">
        <v>277</v>
      </c>
      <c r="D496" t="s">
        <v>278</v>
      </c>
      <c r="F496" s="2">
        <v>1980</v>
      </c>
      <c r="G496">
        <v>1400000</v>
      </c>
      <c r="H496" t="s">
        <v>262</v>
      </c>
      <c r="I496" t="s">
        <v>308</v>
      </c>
      <c r="K496" t="s">
        <v>13</v>
      </c>
      <c r="N496" s="1">
        <v>8.9</v>
      </c>
      <c r="O496" t="s">
        <v>279</v>
      </c>
    </row>
    <row r="497" spans="1:15" x14ac:dyDescent="0.25">
      <c r="A497" t="s">
        <v>14</v>
      </c>
      <c r="B497" t="s">
        <v>237</v>
      </c>
      <c r="C497" t="s">
        <v>277</v>
      </c>
      <c r="D497" t="s">
        <v>278</v>
      </c>
      <c r="F497" s="2">
        <v>1981</v>
      </c>
      <c r="G497">
        <v>1400000</v>
      </c>
      <c r="H497" t="s">
        <v>262</v>
      </c>
      <c r="I497" t="s">
        <v>308</v>
      </c>
      <c r="K497" t="s">
        <v>13</v>
      </c>
      <c r="N497" s="1">
        <v>4.2</v>
      </c>
      <c r="O497" t="s">
        <v>279</v>
      </c>
    </row>
    <row r="498" spans="1:15" x14ac:dyDescent="0.25">
      <c r="A498" t="s">
        <v>14</v>
      </c>
      <c r="B498" t="s">
        <v>237</v>
      </c>
      <c r="C498" t="s">
        <v>277</v>
      </c>
      <c r="D498" t="s">
        <v>278</v>
      </c>
      <c r="F498" s="2">
        <v>1982</v>
      </c>
      <c r="I498" t="s">
        <v>280</v>
      </c>
      <c r="K498" t="s">
        <v>13</v>
      </c>
      <c r="N498" s="1">
        <v>0.3</v>
      </c>
      <c r="O498" t="s">
        <v>279</v>
      </c>
    </row>
    <row r="499" spans="1:15" x14ac:dyDescent="0.25">
      <c r="A499" t="s">
        <v>14</v>
      </c>
      <c r="B499" t="s">
        <v>237</v>
      </c>
      <c r="C499" t="s">
        <v>277</v>
      </c>
      <c r="D499" t="s">
        <v>278</v>
      </c>
      <c r="E499" t="s">
        <v>281</v>
      </c>
      <c r="F499" s="2">
        <v>1979</v>
      </c>
      <c r="I499" t="s">
        <v>283</v>
      </c>
      <c r="J499" t="s">
        <v>299</v>
      </c>
      <c r="K499" t="s">
        <v>13</v>
      </c>
      <c r="N499" s="1">
        <v>57</v>
      </c>
      <c r="O499" t="s">
        <v>285</v>
      </c>
    </row>
    <row r="500" spans="1:15" x14ac:dyDescent="0.25">
      <c r="A500" t="s">
        <v>14</v>
      </c>
      <c r="B500" t="s">
        <v>237</v>
      </c>
      <c r="C500" t="s">
        <v>277</v>
      </c>
      <c r="D500" t="s">
        <v>278</v>
      </c>
      <c r="E500" t="s">
        <v>282</v>
      </c>
      <c r="F500" s="2">
        <v>1982</v>
      </c>
      <c r="I500" t="s">
        <v>283</v>
      </c>
      <c r="J500" t="s">
        <v>299</v>
      </c>
      <c r="K500" t="s">
        <v>13</v>
      </c>
      <c r="N500" s="1">
        <v>0</v>
      </c>
      <c r="O500" t="s">
        <v>285</v>
      </c>
    </row>
    <row r="501" spans="1:15" x14ac:dyDescent="0.25">
      <c r="A501" t="s">
        <v>14</v>
      </c>
      <c r="B501" t="s">
        <v>237</v>
      </c>
      <c r="C501" t="s">
        <v>277</v>
      </c>
      <c r="D501" t="s">
        <v>278</v>
      </c>
      <c r="E501" t="s">
        <v>281</v>
      </c>
      <c r="F501" s="2">
        <v>1979</v>
      </c>
      <c r="I501" t="s">
        <v>283</v>
      </c>
      <c r="J501" t="s">
        <v>284</v>
      </c>
      <c r="K501" t="s">
        <v>13</v>
      </c>
      <c r="N501" s="1">
        <v>75</v>
      </c>
      <c r="O501" t="s">
        <v>285</v>
      </c>
    </row>
    <row r="502" spans="1:15" x14ac:dyDescent="0.25">
      <c r="A502" t="s">
        <v>14</v>
      </c>
      <c r="B502" t="s">
        <v>237</v>
      </c>
      <c r="C502" t="s">
        <v>277</v>
      </c>
      <c r="D502" t="s">
        <v>278</v>
      </c>
      <c r="E502" t="s">
        <v>282</v>
      </c>
      <c r="F502" s="2">
        <v>1982</v>
      </c>
      <c r="I502" t="s">
        <v>283</v>
      </c>
      <c r="J502" t="s">
        <v>284</v>
      </c>
      <c r="K502" t="s">
        <v>13</v>
      </c>
      <c r="N502" s="1">
        <v>20</v>
      </c>
      <c r="O502" t="s">
        <v>285</v>
      </c>
    </row>
    <row r="503" spans="1:15" x14ac:dyDescent="0.25">
      <c r="A503" t="s">
        <v>14</v>
      </c>
      <c r="B503" t="s">
        <v>237</v>
      </c>
      <c r="C503" t="s">
        <v>277</v>
      </c>
      <c r="D503" t="s">
        <v>278</v>
      </c>
      <c r="F503" s="2">
        <v>1979</v>
      </c>
      <c r="I503" t="s">
        <v>295</v>
      </c>
      <c r="J503" t="s">
        <v>296</v>
      </c>
      <c r="K503" t="s">
        <v>13</v>
      </c>
      <c r="N503" s="1">
        <v>0.8</v>
      </c>
      <c r="O503" t="s">
        <v>279</v>
      </c>
    </row>
    <row r="504" spans="1:15" x14ac:dyDescent="0.25">
      <c r="A504" t="s">
        <v>14</v>
      </c>
      <c r="B504" t="s">
        <v>237</v>
      </c>
      <c r="C504" t="s">
        <v>277</v>
      </c>
      <c r="D504" t="s">
        <v>278</v>
      </c>
      <c r="F504" s="2">
        <v>1979</v>
      </c>
      <c r="I504" t="s">
        <v>295</v>
      </c>
      <c r="J504" t="s">
        <v>297</v>
      </c>
      <c r="K504" t="s">
        <v>13</v>
      </c>
      <c r="N504" s="1">
        <v>37.799999999999997</v>
      </c>
      <c r="O504" t="s">
        <v>279</v>
      </c>
    </row>
    <row r="505" spans="1:15" x14ac:dyDescent="0.25">
      <c r="A505" t="s">
        <v>14</v>
      </c>
      <c r="B505" t="s">
        <v>237</v>
      </c>
      <c r="C505" t="s">
        <v>277</v>
      </c>
      <c r="D505" t="s">
        <v>278</v>
      </c>
      <c r="F505" s="2">
        <v>1979</v>
      </c>
      <c r="I505" t="s">
        <v>295</v>
      </c>
      <c r="J505" t="s">
        <v>298</v>
      </c>
      <c r="K505" t="s">
        <v>13</v>
      </c>
      <c r="N505" s="1">
        <v>48.6</v>
      </c>
      <c r="O505" t="s">
        <v>279</v>
      </c>
    </row>
    <row r="506" spans="1:15" x14ac:dyDescent="0.25">
      <c r="A506" t="s">
        <v>14</v>
      </c>
      <c r="B506" t="s">
        <v>237</v>
      </c>
      <c r="C506" t="s">
        <v>277</v>
      </c>
      <c r="D506" t="s">
        <v>278</v>
      </c>
      <c r="F506" s="2">
        <v>1979</v>
      </c>
      <c r="I506" t="s">
        <v>295</v>
      </c>
      <c r="J506" t="s">
        <v>300</v>
      </c>
      <c r="K506" t="s">
        <v>13</v>
      </c>
      <c r="N506" s="1">
        <v>39</v>
      </c>
      <c r="O506" t="s">
        <v>279</v>
      </c>
    </row>
    <row r="507" spans="1:15" x14ac:dyDescent="0.25">
      <c r="A507" t="s">
        <v>14</v>
      </c>
      <c r="B507" t="s">
        <v>237</v>
      </c>
      <c r="C507" t="s">
        <v>198</v>
      </c>
      <c r="D507" t="s">
        <v>301</v>
      </c>
      <c r="F507" s="2">
        <v>1979</v>
      </c>
      <c r="G507">
        <v>3500000</v>
      </c>
      <c r="H507" t="s">
        <v>262</v>
      </c>
      <c r="I507" t="s">
        <v>329</v>
      </c>
      <c r="J507" t="s">
        <v>296</v>
      </c>
      <c r="K507" t="s">
        <v>13</v>
      </c>
      <c r="N507" s="1">
        <v>0</v>
      </c>
      <c r="O507" t="s">
        <v>279</v>
      </c>
    </row>
    <row r="508" spans="1:15" x14ac:dyDescent="0.25">
      <c r="A508" t="s">
        <v>14</v>
      </c>
      <c r="B508" t="s">
        <v>237</v>
      </c>
      <c r="C508" t="s">
        <v>198</v>
      </c>
      <c r="D508" t="s">
        <v>301</v>
      </c>
      <c r="F508" s="2">
        <v>1979</v>
      </c>
      <c r="G508">
        <v>3500000</v>
      </c>
      <c r="H508" t="s">
        <v>262</v>
      </c>
      <c r="I508" t="s">
        <v>329</v>
      </c>
      <c r="J508" t="s">
        <v>298</v>
      </c>
      <c r="K508" t="s">
        <v>13</v>
      </c>
      <c r="N508" s="1">
        <v>78</v>
      </c>
      <c r="O508" t="s">
        <v>279</v>
      </c>
    </row>
    <row r="509" spans="1:15" x14ac:dyDescent="0.25">
      <c r="A509" t="s">
        <v>14</v>
      </c>
      <c r="B509" t="s">
        <v>237</v>
      </c>
      <c r="C509" t="s">
        <v>198</v>
      </c>
      <c r="D509" t="s">
        <v>301</v>
      </c>
      <c r="F509" s="2">
        <v>1979</v>
      </c>
      <c r="G509">
        <v>3500000</v>
      </c>
      <c r="H509" t="s">
        <v>262</v>
      </c>
      <c r="I509" t="s">
        <v>329</v>
      </c>
      <c r="J509" t="s">
        <v>284</v>
      </c>
      <c r="K509" t="s">
        <v>13</v>
      </c>
      <c r="N509" s="1">
        <v>90.5</v>
      </c>
      <c r="O509" t="s">
        <v>279</v>
      </c>
    </row>
    <row r="510" spans="1:15" x14ac:dyDescent="0.25">
      <c r="A510" t="s">
        <v>14</v>
      </c>
      <c r="B510" t="s">
        <v>237</v>
      </c>
      <c r="C510" t="s">
        <v>198</v>
      </c>
      <c r="D510" t="s">
        <v>301</v>
      </c>
      <c r="F510" s="2">
        <v>1979</v>
      </c>
      <c r="G510">
        <v>3500000</v>
      </c>
      <c r="H510" t="s">
        <v>262</v>
      </c>
      <c r="I510" t="s">
        <v>329</v>
      </c>
      <c r="J510" t="s">
        <v>300</v>
      </c>
      <c r="K510" t="s">
        <v>13</v>
      </c>
      <c r="N510" s="1">
        <v>57.3</v>
      </c>
      <c r="O510" t="s">
        <v>279</v>
      </c>
    </row>
    <row r="511" spans="1:15" x14ac:dyDescent="0.25">
      <c r="C511" t="s">
        <v>198</v>
      </c>
      <c r="D511" t="s">
        <v>301</v>
      </c>
      <c r="F511" s="2">
        <v>1977</v>
      </c>
      <c r="G511">
        <v>1500000</v>
      </c>
      <c r="H511" t="s">
        <v>262</v>
      </c>
      <c r="I511" t="s">
        <v>306</v>
      </c>
      <c r="K511" t="s">
        <v>13</v>
      </c>
    </row>
    <row r="512" spans="1:15" x14ac:dyDescent="0.25">
      <c r="C512" t="s">
        <v>198</v>
      </c>
      <c r="D512" t="s">
        <v>301</v>
      </c>
      <c r="F512" s="2">
        <v>1978</v>
      </c>
      <c r="G512">
        <v>4200000</v>
      </c>
      <c r="H512" t="s">
        <v>262</v>
      </c>
      <c r="I512" t="s">
        <v>306</v>
      </c>
      <c r="K512" t="s">
        <v>13</v>
      </c>
    </row>
    <row r="513" spans="1:16" x14ac:dyDescent="0.25">
      <c r="C513" t="s">
        <v>198</v>
      </c>
      <c r="D513" t="s">
        <v>301</v>
      </c>
      <c r="F513" s="2">
        <v>1980</v>
      </c>
      <c r="G513">
        <v>4800000</v>
      </c>
      <c r="H513" t="s">
        <v>262</v>
      </c>
      <c r="I513" t="s">
        <v>306</v>
      </c>
      <c r="K513" t="s">
        <v>13</v>
      </c>
    </row>
    <row r="514" spans="1:16" x14ac:dyDescent="0.25">
      <c r="C514" t="s">
        <v>198</v>
      </c>
      <c r="D514" t="s">
        <v>301</v>
      </c>
      <c r="F514" s="2">
        <v>1981</v>
      </c>
      <c r="G514">
        <v>4700000</v>
      </c>
      <c r="H514" t="s">
        <v>262</v>
      </c>
      <c r="I514" t="s">
        <v>306</v>
      </c>
      <c r="K514" t="s">
        <v>13</v>
      </c>
    </row>
    <row r="515" spans="1:16" x14ac:dyDescent="0.25">
      <c r="C515" t="s">
        <v>198</v>
      </c>
      <c r="D515" t="s">
        <v>301</v>
      </c>
      <c r="F515" s="2">
        <v>1983</v>
      </c>
      <c r="G515">
        <v>8900000</v>
      </c>
      <c r="H515" t="s">
        <v>262</v>
      </c>
      <c r="I515" t="s">
        <v>306</v>
      </c>
      <c r="K515" t="s">
        <v>13</v>
      </c>
    </row>
    <row r="516" spans="1:16" x14ac:dyDescent="0.25">
      <c r="C516" t="s">
        <v>198</v>
      </c>
      <c r="D516" t="s">
        <v>301</v>
      </c>
      <c r="F516" s="2">
        <v>1984</v>
      </c>
      <c r="G516">
        <v>5200000</v>
      </c>
      <c r="H516" t="s">
        <v>262</v>
      </c>
      <c r="I516" t="s">
        <v>306</v>
      </c>
      <c r="K516" t="s">
        <v>13</v>
      </c>
    </row>
    <row r="517" spans="1:16" x14ac:dyDescent="0.25">
      <c r="C517" t="s">
        <v>198</v>
      </c>
      <c r="D517" t="s">
        <v>301</v>
      </c>
      <c r="F517" s="2">
        <v>1985</v>
      </c>
      <c r="G517">
        <v>180000</v>
      </c>
      <c r="H517" t="s">
        <v>262</v>
      </c>
      <c r="I517" t="s">
        <v>306</v>
      </c>
      <c r="K517" t="s">
        <v>13</v>
      </c>
    </row>
    <row r="518" spans="1:16" x14ac:dyDescent="0.25">
      <c r="C518" t="s">
        <v>277</v>
      </c>
      <c r="D518" t="s">
        <v>278</v>
      </c>
      <c r="F518" s="2">
        <v>1983</v>
      </c>
      <c r="G518">
        <v>1800000</v>
      </c>
      <c r="H518" t="s">
        <v>262</v>
      </c>
      <c r="I518" t="s">
        <v>307</v>
      </c>
      <c r="K518" t="s">
        <v>13</v>
      </c>
    </row>
    <row r="519" spans="1:16" x14ac:dyDescent="0.25">
      <c r="C519" t="s">
        <v>277</v>
      </c>
      <c r="D519" t="s">
        <v>278</v>
      </c>
      <c r="F519" s="2">
        <v>1984</v>
      </c>
      <c r="G519">
        <v>800000</v>
      </c>
      <c r="H519" t="s">
        <v>262</v>
      </c>
      <c r="I519" t="s">
        <v>307</v>
      </c>
      <c r="K519" t="s">
        <v>13</v>
      </c>
    </row>
    <row r="520" spans="1:16" x14ac:dyDescent="0.25">
      <c r="C520" t="s">
        <v>277</v>
      </c>
      <c r="D520" t="s">
        <v>278</v>
      </c>
      <c r="F520" s="2">
        <v>1985</v>
      </c>
      <c r="G520">
        <v>450000</v>
      </c>
      <c r="H520" t="s">
        <v>262</v>
      </c>
      <c r="I520" t="s">
        <v>307</v>
      </c>
      <c r="K520" t="s">
        <v>13</v>
      </c>
    </row>
    <row r="521" spans="1:16" x14ac:dyDescent="0.25">
      <c r="A521" t="s">
        <v>14</v>
      </c>
      <c r="B521" t="s">
        <v>237</v>
      </c>
      <c r="C521" t="s">
        <v>198</v>
      </c>
      <c r="D521" t="s">
        <v>301</v>
      </c>
      <c r="F521" s="2">
        <v>1959</v>
      </c>
      <c r="I521" t="s">
        <v>309</v>
      </c>
      <c r="K521" t="s">
        <v>13</v>
      </c>
      <c r="N521" s="1">
        <v>26</v>
      </c>
      <c r="P521" t="s">
        <v>310</v>
      </c>
    </row>
    <row r="522" spans="1:16" x14ac:dyDescent="0.25">
      <c r="A522" t="s">
        <v>14</v>
      </c>
      <c r="B522" t="s">
        <v>237</v>
      </c>
      <c r="C522" t="s">
        <v>198</v>
      </c>
      <c r="D522" t="s">
        <v>301</v>
      </c>
      <c r="F522" s="2">
        <v>1960</v>
      </c>
      <c r="I522" t="s">
        <v>309</v>
      </c>
      <c r="K522" t="s">
        <v>13</v>
      </c>
      <c r="N522" s="1">
        <v>31.9</v>
      </c>
      <c r="P522" t="s">
        <v>310</v>
      </c>
    </row>
    <row r="523" spans="1:16" x14ac:dyDescent="0.25">
      <c r="A523" t="s">
        <v>14</v>
      </c>
      <c r="B523" t="s">
        <v>237</v>
      </c>
      <c r="C523" t="s">
        <v>198</v>
      </c>
      <c r="D523" t="s">
        <v>301</v>
      </c>
      <c r="F523" s="2">
        <v>1961</v>
      </c>
      <c r="I523" t="s">
        <v>309</v>
      </c>
      <c r="K523" t="s">
        <v>13</v>
      </c>
      <c r="N523" s="1">
        <v>44</v>
      </c>
      <c r="P523" t="s">
        <v>310</v>
      </c>
    </row>
    <row r="524" spans="1:16" x14ac:dyDescent="0.25">
      <c r="A524" t="s">
        <v>14</v>
      </c>
      <c r="B524" t="s">
        <v>237</v>
      </c>
      <c r="C524" t="s">
        <v>198</v>
      </c>
      <c r="D524" t="s">
        <v>301</v>
      </c>
      <c r="F524" s="2">
        <v>1963</v>
      </c>
      <c r="I524" t="s">
        <v>309</v>
      </c>
      <c r="K524" t="s">
        <v>13</v>
      </c>
      <c r="N524" s="1">
        <v>26</v>
      </c>
      <c r="P524" t="s">
        <v>310</v>
      </c>
    </row>
    <row r="525" spans="1:16" x14ac:dyDescent="0.25">
      <c r="A525" t="s">
        <v>14</v>
      </c>
      <c r="B525" t="s">
        <v>237</v>
      </c>
      <c r="C525" t="s">
        <v>198</v>
      </c>
      <c r="D525" t="s">
        <v>301</v>
      </c>
      <c r="F525" s="2">
        <v>1965</v>
      </c>
      <c r="I525" t="s">
        <v>309</v>
      </c>
      <c r="K525" t="s">
        <v>13</v>
      </c>
      <c r="N525" s="1">
        <v>31.4</v>
      </c>
      <c r="P525" t="s">
        <v>310</v>
      </c>
    </row>
    <row r="526" spans="1:16" x14ac:dyDescent="0.25">
      <c r="A526" t="s">
        <v>14</v>
      </c>
      <c r="B526" t="s">
        <v>237</v>
      </c>
      <c r="C526" t="s">
        <v>198</v>
      </c>
      <c r="D526" t="s">
        <v>301</v>
      </c>
      <c r="F526" s="2">
        <v>1966</v>
      </c>
      <c r="I526" t="s">
        <v>309</v>
      </c>
      <c r="K526" t="s">
        <v>13</v>
      </c>
      <c r="N526" s="1">
        <v>15.8</v>
      </c>
      <c r="P526" t="s">
        <v>310</v>
      </c>
    </row>
    <row r="527" spans="1:16" x14ac:dyDescent="0.25">
      <c r="A527" t="s">
        <v>14</v>
      </c>
      <c r="B527" t="s">
        <v>237</v>
      </c>
      <c r="C527" t="s">
        <v>198</v>
      </c>
      <c r="D527" t="s">
        <v>301</v>
      </c>
      <c r="E527" t="s">
        <v>218</v>
      </c>
      <c r="F527" s="2">
        <v>1975</v>
      </c>
      <c r="I527" t="s">
        <v>309</v>
      </c>
      <c r="K527" t="s">
        <v>13</v>
      </c>
      <c r="N527" s="1">
        <v>96.9</v>
      </c>
      <c r="P527" t="s">
        <v>310</v>
      </c>
    </row>
    <row r="528" spans="1:16" x14ac:dyDescent="0.25">
      <c r="A528" t="s">
        <v>14</v>
      </c>
      <c r="B528" t="s">
        <v>237</v>
      </c>
      <c r="C528" t="s">
        <v>198</v>
      </c>
      <c r="D528" t="s">
        <v>301</v>
      </c>
      <c r="E528" t="s">
        <v>218</v>
      </c>
      <c r="F528" s="2">
        <v>1977</v>
      </c>
      <c r="I528" t="s">
        <v>309</v>
      </c>
      <c r="K528" t="s">
        <v>13</v>
      </c>
      <c r="N528" s="1">
        <v>58.4</v>
      </c>
      <c r="P528" t="s">
        <v>310</v>
      </c>
    </row>
    <row r="529" spans="1:16" x14ac:dyDescent="0.25">
      <c r="A529" t="s">
        <v>14</v>
      </c>
      <c r="B529" t="s">
        <v>237</v>
      </c>
      <c r="C529" t="s">
        <v>198</v>
      </c>
      <c r="D529" t="s">
        <v>301</v>
      </c>
      <c r="E529" t="s">
        <v>216</v>
      </c>
      <c r="F529" s="2" t="s">
        <v>316</v>
      </c>
      <c r="I529" t="s">
        <v>317</v>
      </c>
      <c r="K529" t="s">
        <v>13</v>
      </c>
      <c r="L529" s="1">
        <v>132.85294248003214</v>
      </c>
      <c r="P529" t="s">
        <v>318</v>
      </c>
    </row>
    <row r="530" spans="1:16" x14ac:dyDescent="0.25">
      <c r="A530" t="s">
        <v>14</v>
      </c>
      <c r="B530" t="s">
        <v>237</v>
      </c>
      <c r="C530" t="s">
        <v>198</v>
      </c>
      <c r="D530" t="s">
        <v>301</v>
      </c>
      <c r="E530" t="s">
        <v>217</v>
      </c>
      <c r="F530" s="2" t="s">
        <v>316</v>
      </c>
      <c r="I530" t="s">
        <v>317</v>
      </c>
      <c r="K530" t="s">
        <v>13</v>
      </c>
      <c r="L530" s="1">
        <v>134.22422474769763</v>
      </c>
      <c r="P530" t="s">
        <v>319</v>
      </c>
    </row>
    <row r="531" spans="1:16" x14ac:dyDescent="0.25">
      <c r="A531" t="s">
        <v>14</v>
      </c>
      <c r="B531" t="s">
        <v>237</v>
      </c>
      <c r="C531" t="s">
        <v>198</v>
      </c>
      <c r="D531" t="s">
        <v>301</v>
      </c>
      <c r="E531" t="s">
        <v>218</v>
      </c>
      <c r="F531" s="2" t="s">
        <v>316</v>
      </c>
      <c r="I531" t="s">
        <v>317</v>
      </c>
      <c r="K531" t="s">
        <v>13</v>
      </c>
      <c r="L531" s="1">
        <v>42.588462491880875</v>
      </c>
      <c r="P531" t="s">
        <v>320</v>
      </c>
    </row>
    <row r="532" spans="1:16" x14ac:dyDescent="0.25">
      <c r="A532" t="s">
        <v>14</v>
      </c>
      <c r="B532" t="s">
        <v>237</v>
      </c>
      <c r="C532" t="s">
        <v>198</v>
      </c>
      <c r="D532" t="s">
        <v>301</v>
      </c>
      <c r="E532" t="s">
        <v>207</v>
      </c>
      <c r="F532" s="2" t="s">
        <v>316</v>
      </c>
      <c r="I532" t="s">
        <v>317</v>
      </c>
      <c r="K532" t="s">
        <v>13</v>
      </c>
      <c r="L532" s="1">
        <v>44.380401509037924</v>
      </c>
      <c r="P532" t="s">
        <v>321</v>
      </c>
    </row>
    <row r="533" spans="1:16" x14ac:dyDescent="0.25">
      <c r="A533" t="s">
        <v>14</v>
      </c>
      <c r="B533" t="s">
        <v>237</v>
      </c>
      <c r="C533" t="s">
        <v>198</v>
      </c>
      <c r="D533" t="s">
        <v>301</v>
      </c>
      <c r="E533" t="s">
        <v>208</v>
      </c>
      <c r="F533" s="2" t="s">
        <v>316</v>
      </c>
      <c r="I533" t="s">
        <v>317</v>
      </c>
      <c r="K533" t="s">
        <v>13</v>
      </c>
      <c r="L533" s="1">
        <v>53.85120106405094</v>
      </c>
      <c r="P533" t="s">
        <v>322</v>
      </c>
    </row>
    <row r="534" spans="1:16" x14ac:dyDescent="0.25">
      <c r="A534" t="s">
        <v>14</v>
      </c>
      <c r="B534" t="s">
        <v>237</v>
      </c>
      <c r="C534" t="s">
        <v>198</v>
      </c>
      <c r="D534" t="s">
        <v>301</v>
      </c>
      <c r="E534" t="s">
        <v>209</v>
      </c>
      <c r="F534" s="2" t="s">
        <v>316</v>
      </c>
      <c r="I534" t="s">
        <v>317</v>
      </c>
      <c r="K534" t="s">
        <v>13</v>
      </c>
      <c r="L534" s="1">
        <v>31.907451906815702</v>
      </c>
      <c r="P534" t="s">
        <v>323</v>
      </c>
    </row>
    <row r="535" spans="1:16" x14ac:dyDescent="0.25">
      <c r="A535" t="s">
        <v>14</v>
      </c>
      <c r="B535" t="s">
        <v>237</v>
      </c>
      <c r="C535" t="s">
        <v>198</v>
      </c>
      <c r="D535" t="s">
        <v>301</v>
      </c>
      <c r="E535" t="s">
        <v>210</v>
      </c>
      <c r="F535" s="2" t="s">
        <v>316</v>
      </c>
      <c r="I535" t="s">
        <v>317</v>
      </c>
      <c r="K535" t="s">
        <v>13</v>
      </c>
      <c r="L535" s="1">
        <v>66.2075098319403</v>
      </c>
      <c r="P535" t="s">
        <v>324</v>
      </c>
    </row>
    <row r="536" spans="1:16" x14ac:dyDescent="0.25">
      <c r="A536" t="s">
        <v>14</v>
      </c>
      <c r="B536" t="s">
        <v>237</v>
      </c>
      <c r="C536" t="s">
        <v>220</v>
      </c>
      <c r="D536" t="s">
        <v>221</v>
      </c>
      <c r="E536" t="s">
        <v>330</v>
      </c>
      <c r="F536" s="2">
        <v>1995</v>
      </c>
      <c r="I536" t="s">
        <v>333</v>
      </c>
      <c r="J536" t="s">
        <v>331</v>
      </c>
      <c r="K536" t="s">
        <v>13</v>
      </c>
      <c r="L536">
        <v>12.6</v>
      </c>
      <c r="N536" s="1">
        <v>65</v>
      </c>
      <c r="O536" t="s">
        <v>165</v>
      </c>
      <c r="P536" t="s">
        <v>332</v>
      </c>
    </row>
    <row r="537" spans="1:16" x14ac:dyDescent="0.25">
      <c r="A537" t="s">
        <v>14</v>
      </c>
      <c r="B537" t="s">
        <v>237</v>
      </c>
      <c r="C537" t="s">
        <v>220</v>
      </c>
      <c r="D537" t="s">
        <v>221</v>
      </c>
      <c r="E537" t="s">
        <v>330</v>
      </c>
      <c r="F537" s="2">
        <v>1996</v>
      </c>
      <c r="I537" t="s">
        <v>333</v>
      </c>
      <c r="J537" t="s">
        <v>331</v>
      </c>
      <c r="K537" t="s">
        <v>13</v>
      </c>
      <c r="L537">
        <v>12.6</v>
      </c>
      <c r="N537" s="1">
        <v>2</v>
      </c>
      <c r="O537" t="s">
        <v>165</v>
      </c>
      <c r="P537" t="s">
        <v>332</v>
      </c>
    </row>
    <row r="538" spans="1:16" x14ac:dyDescent="0.25">
      <c r="A538" t="s">
        <v>14</v>
      </c>
      <c r="B538" t="s">
        <v>237</v>
      </c>
      <c r="C538" t="s">
        <v>227</v>
      </c>
      <c r="D538" t="s">
        <v>228</v>
      </c>
      <c r="F538" s="2">
        <v>2008</v>
      </c>
      <c r="G538">
        <v>15000</v>
      </c>
      <c r="H538" t="s">
        <v>334</v>
      </c>
      <c r="I538" t="s">
        <v>335</v>
      </c>
      <c r="J538" t="s">
        <v>336</v>
      </c>
      <c r="K538" t="s">
        <v>13</v>
      </c>
      <c r="N538" s="1">
        <v>80</v>
      </c>
    </row>
    <row r="539" spans="1:16" x14ac:dyDescent="0.25">
      <c r="A539" t="s">
        <v>14</v>
      </c>
      <c r="B539" t="s">
        <v>237</v>
      </c>
      <c r="C539" t="s">
        <v>220</v>
      </c>
      <c r="D539" t="s">
        <v>221</v>
      </c>
      <c r="F539" s="2">
        <v>2008</v>
      </c>
      <c r="G539">
        <v>190000</v>
      </c>
      <c r="H539" t="s">
        <v>334</v>
      </c>
      <c r="I539" t="s">
        <v>335</v>
      </c>
      <c r="J539" t="s">
        <v>336</v>
      </c>
      <c r="K539" t="s">
        <v>13</v>
      </c>
      <c r="N539" s="1">
        <v>96</v>
      </c>
    </row>
    <row r="540" spans="1:16" x14ac:dyDescent="0.25">
      <c r="A540" t="s">
        <v>86</v>
      </c>
      <c r="B540" t="s">
        <v>89</v>
      </c>
      <c r="C540" t="s">
        <v>23</v>
      </c>
      <c r="D540" t="s">
        <v>109</v>
      </c>
      <c r="E540" t="s">
        <v>340</v>
      </c>
      <c r="F540" s="2">
        <v>1989</v>
      </c>
      <c r="G540">
        <v>1700</v>
      </c>
      <c r="H540" t="s">
        <v>53</v>
      </c>
      <c r="I540" t="s">
        <v>337</v>
      </c>
      <c r="J540" t="s">
        <v>95</v>
      </c>
      <c r="K540" t="s">
        <v>339</v>
      </c>
      <c r="L540">
        <v>84</v>
      </c>
      <c r="N540" s="1">
        <v>100</v>
      </c>
      <c r="P540" t="s">
        <v>342</v>
      </c>
    </row>
    <row r="541" spans="1:16" x14ac:dyDescent="0.25">
      <c r="A541" t="s">
        <v>86</v>
      </c>
      <c r="B541" t="s">
        <v>89</v>
      </c>
      <c r="C541" t="s">
        <v>23</v>
      </c>
      <c r="D541" t="s">
        <v>109</v>
      </c>
      <c r="E541" t="s">
        <v>340</v>
      </c>
      <c r="F541" s="2">
        <v>1987</v>
      </c>
      <c r="G541">
        <v>1700</v>
      </c>
      <c r="H541" t="s">
        <v>53</v>
      </c>
      <c r="I541" t="s">
        <v>338</v>
      </c>
      <c r="J541" t="s">
        <v>95</v>
      </c>
      <c r="K541" t="s">
        <v>339</v>
      </c>
      <c r="L541">
        <v>129</v>
      </c>
      <c r="N541" s="1">
        <v>100</v>
      </c>
      <c r="P541" t="s">
        <v>343</v>
      </c>
    </row>
    <row r="542" spans="1:16" x14ac:dyDescent="0.25">
      <c r="A542" t="s">
        <v>86</v>
      </c>
      <c r="B542" t="s">
        <v>89</v>
      </c>
      <c r="C542" t="s">
        <v>23</v>
      </c>
      <c r="D542" t="s">
        <v>109</v>
      </c>
      <c r="E542" t="s">
        <v>340</v>
      </c>
      <c r="F542" s="2">
        <v>1988</v>
      </c>
      <c r="G542">
        <v>1700</v>
      </c>
      <c r="H542" t="s">
        <v>53</v>
      </c>
      <c r="I542" t="s">
        <v>338</v>
      </c>
      <c r="J542" t="s">
        <v>95</v>
      </c>
      <c r="K542" t="s">
        <v>339</v>
      </c>
      <c r="L542">
        <v>140</v>
      </c>
      <c r="N542" s="1">
        <v>100</v>
      </c>
      <c r="P542" t="s">
        <v>341</v>
      </c>
    </row>
    <row r="543" spans="1:16" x14ac:dyDescent="0.25">
      <c r="A543" t="s">
        <v>14</v>
      </c>
      <c r="C543" t="s">
        <v>277</v>
      </c>
      <c r="D543" t="s">
        <v>278</v>
      </c>
      <c r="E543" t="s">
        <v>347</v>
      </c>
      <c r="F543" s="2">
        <v>1972</v>
      </c>
      <c r="I543" t="s">
        <v>346</v>
      </c>
      <c r="J543" t="s">
        <v>348</v>
      </c>
      <c r="K543" t="s">
        <v>13</v>
      </c>
      <c r="L543">
        <v>70</v>
      </c>
      <c r="O543" t="s">
        <v>345</v>
      </c>
      <c r="P543" t="s">
        <v>344</v>
      </c>
    </row>
    <row r="544" spans="1:16" x14ac:dyDescent="0.25">
      <c r="C544" t="s">
        <v>220</v>
      </c>
      <c r="D544" t="s">
        <v>221</v>
      </c>
      <c r="F544" s="2">
        <v>1953</v>
      </c>
      <c r="G544" s="2">
        <v>13966078</v>
      </c>
      <c r="H544" t="s">
        <v>349</v>
      </c>
      <c r="I544" t="s">
        <v>350</v>
      </c>
      <c r="K544" t="s">
        <v>13</v>
      </c>
    </row>
    <row r="545" spans="3:11" x14ac:dyDescent="0.25">
      <c r="C545" t="s">
        <v>220</v>
      </c>
      <c r="D545" t="s">
        <v>221</v>
      </c>
      <c r="F545" s="2">
        <v>1954</v>
      </c>
      <c r="G545" s="2">
        <v>21395256</v>
      </c>
      <c r="H545" t="s">
        <v>349</v>
      </c>
      <c r="I545" t="s">
        <v>350</v>
      </c>
      <c r="K545" t="s">
        <v>13</v>
      </c>
    </row>
    <row r="546" spans="3:11" x14ac:dyDescent="0.25">
      <c r="C546" t="s">
        <v>220</v>
      </c>
      <c r="D546" t="s">
        <v>221</v>
      </c>
      <c r="F546" s="2">
        <v>1955</v>
      </c>
      <c r="G546" s="2">
        <v>20983856</v>
      </c>
      <c r="H546" t="s">
        <v>349</v>
      </c>
      <c r="I546" t="s">
        <v>350</v>
      </c>
      <c r="K546" t="s">
        <v>13</v>
      </c>
    </row>
    <row r="547" spans="3:11" x14ac:dyDescent="0.25">
      <c r="C547" t="s">
        <v>220</v>
      </c>
      <c r="D547" t="s">
        <v>221</v>
      </c>
      <c r="F547" s="2">
        <v>1956</v>
      </c>
      <c r="G547" s="2">
        <v>18000080</v>
      </c>
      <c r="H547" t="s">
        <v>349</v>
      </c>
      <c r="I547" t="s">
        <v>350</v>
      </c>
      <c r="K547" t="s">
        <v>13</v>
      </c>
    </row>
    <row r="548" spans="3:11" x14ac:dyDescent="0.25">
      <c r="C548" t="s">
        <v>220</v>
      </c>
      <c r="D548" t="s">
        <v>221</v>
      </c>
      <c r="F548" s="2">
        <v>1957</v>
      </c>
      <c r="G548" s="2">
        <v>9340691</v>
      </c>
      <c r="H548" t="s">
        <v>349</v>
      </c>
      <c r="I548" t="s">
        <v>350</v>
      </c>
      <c r="K548" t="s">
        <v>13</v>
      </c>
    </row>
    <row r="549" spans="3:11" x14ac:dyDescent="0.25">
      <c r="C549" t="s">
        <v>220</v>
      </c>
      <c r="D549" t="s">
        <v>221</v>
      </c>
      <c r="F549" s="2">
        <v>1958</v>
      </c>
      <c r="G549" s="2">
        <v>7173264.5</v>
      </c>
      <c r="H549" t="s">
        <v>349</v>
      </c>
      <c r="I549" t="s">
        <v>350</v>
      </c>
      <c r="K549" t="s">
        <v>13</v>
      </c>
    </row>
    <row r="550" spans="3:11" x14ac:dyDescent="0.25">
      <c r="C550" t="s">
        <v>220</v>
      </c>
      <c r="D550" t="s">
        <v>221</v>
      </c>
      <c r="F550" s="2">
        <v>1959</v>
      </c>
      <c r="G550" s="2">
        <v>11376585</v>
      </c>
      <c r="H550" t="s">
        <v>349</v>
      </c>
      <c r="I550" t="s">
        <v>350</v>
      </c>
      <c r="K550" t="s">
        <v>13</v>
      </c>
    </row>
    <row r="551" spans="3:11" x14ac:dyDescent="0.25">
      <c r="C551" t="s">
        <v>220</v>
      </c>
      <c r="D551" t="s">
        <v>221</v>
      </c>
      <c r="F551" s="2">
        <v>1960</v>
      </c>
      <c r="G551" s="2">
        <v>11046856</v>
      </c>
      <c r="H551" t="s">
        <v>349</v>
      </c>
      <c r="I551" t="s">
        <v>350</v>
      </c>
      <c r="K551" t="s">
        <v>13</v>
      </c>
    </row>
    <row r="552" spans="3:11" x14ac:dyDescent="0.25">
      <c r="C552" t="s">
        <v>220</v>
      </c>
      <c r="D552" t="s">
        <v>221</v>
      </c>
      <c r="F552" s="2">
        <v>1961</v>
      </c>
      <c r="G552" s="2">
        <v>13575937</v>
      </c>
      <c r="H552" t="s">
        <v>349</v>
      </c>
      <c r="I552" t="s">
        <v>350</v>
      </c>
      <c r="K552" t="s">
        <v>13</v>
      </c>
    </row>
    <row r="553" spans="3:11" x14ac:dyDescent="0.25">
      <c r="C553" t="s">
        <v>220</v>
      </c>
      <c r="D553" t="s">
        <v>221</v>
      </c>
      <c r="F553" s="2">
        <v>1962</v>
      </c>
      <c r="G553" s="2">
        <v>13205490</v>
      </c>
      <c r="H553" t="s">
        <v>349</v>
      </c>
      <c r="I553" t="s">
        <v>350</v>
      </c>
      <c r="K553" t="s">
        <v>13</v>
      </c>
    </row>
    <row r="554" spans="3:11" x14ac:dyDescent="0.25">
      <c r="C554" t="s">
        <v>220</v>
      </c>
      <c r="D554" t="s">
        <v>221</v>
      </c>
      <c r="F554" s="2">
        <v>1963</v>
      </c>
      <c r="G554" s="2">
        <v>11038415</v>
      </c>
      <c r="H554" t="s">
        <v>349</v>
      </c>
      <c r="I554" t="s">
        <v>350</v>
      </c>
      <c r="K554" t="s">
        <v>13</v>
      </c>
    </row>
    <row r="555" spans="3:11" x14ac:dyDescent="0.25">
      <c r="C555" t="s">
        <v>220</v>
      </c>
      <c r="D555" t="s">
        <v>221</v>
      </c>
      <c r="F555" s="2">
        <v>1964</v>
      </c>
      <c r="G555" s="2">
        <v>13403804</v>
      </c>
      <c r="H555" t="s">
        <v>349</v>
      </c>
      <c r="I555" t="s">
        <v>350</v>
      </c>
      <c r="K555" t="s">
        <v>13</v>
      </c>
    </row>
    <row r="556" spans="3:11" x14ac:dyDescent="0.25">
      <c r="C556" t="s">
        <v>220</v>
      </c>
      <c r="D556" t="s">
        <v>221</v>
      </c>
      <c r="F556" s="2">
        <v>1965</v>
      </c>
      <c r="G556" s="2">
        <v>4008914.2</v>
      </c>
      <c r="H556" t="s">
        <v>349</v>
      </c>
      <c r="I556" t="s">
        <v>350</v>
      </c>
      <c r="K556" t="s">
        <v>13</v>
      </c>
    </row>
    <row r="557" spans="3:11" x14ac:dyDescent="0.25">
      <c r="C557" t="s">
        <v>220</v>
      </c>
      <c r="D557" t="s">
        <v>221</v>
      </c>
      <c r="F557" s="2">
        <v>1966</v>
      </c>
      <c r="G557" s="2">
        <v>2413648.5</v>
      </c>
      <c r="H557" t="s">
        <v>349</v>
      </c>
      <c r="I557" t="s">
        <v>350</v>
      </c>
      <c r="K557" t="s">
        <v>13</v>
      </c>
    </row>
    <row r="558" spans="3:11" x14ac:dyDescent="0.25">
      <c r="C558" t="s">
        <v>220</v>
      </c>
      <c r="D558" t="s">
        <v>221</v>
      </c>
      <c r="F558" s="2">
        <v>1967</v>
      </c>
      <c r="G558" s="2">
        <v>2982409.2</v>
      </c>
      <c r="H558" t="s">
        <v>349</v>
      </c>
      <c r="I558" t="s">
        <v>350</v>
      </c>
      <c r="K558" t="s">
        <v>13</v>
      </c>
    </row>
    <row r="559" spans="3:11" x14ac:dyDescent="0.25">
      <c r="C559" t="s">
        <v>220</v>
      </c>
      <c r="D559" t="s">
        <v>221</v>
      </c>
      <c r="F559" s="2">
        <v>1968</v>
      </c>
      <c r="G559" s="2">
        <v>3061148.8</v>
      </c>
      <c r="H559" t="s">
        <v>349</v>
      </c>
      <c r="I559" t="s">
        <v>350</v>
      </c>
      <c r="K559" t="s">
        <v>13</v>
      </c>
    </row>
    <row r="560" spans="3:11" x14ac:dyDescent="0.25">
      <c r="C560" t="s">
        <v>220</v>
      </c>
      <c r="D560" t="s">
        <v>221</v>
      </c>
      <c r="F560" s="2">
        <v>1969</v>
      </c>
      <c r="G560" s="2">
        <v>1915303.6</v>
      </c>
      <c r="H560" t="s">
        <v>349</v>
      </c>
      <c r="I560" t="s">
        <v>350</v>
      </c>
      <c r="K560" t="s">
        <v>13</v>
      </c>
    </row>
    <row r="561" spans="3:11" x14ac:dyDescent="0.25">
      <c r="C561" t="s">
        <v>220</v>
      </c>
      <c r="D561" t="s">
        <v>221</v>
      </c>
      <c r="F561" s="2">
        <v>1970</v>
      </c>
      <c r="G561" s="2">
        <v>2198218.7999999998</v>
      </c>
      <c r="H561" t="s">
        <v>349</v>
      </c>
      <c r="I561" t="s">
        <v>350</v>
      </c>
      <c r="K561" t="s">
        <v>13</v>
      </c>
    </row>
    <row r="562" spans="3:11" x14ac:dyDescent="0.25">
      <c r="C562" t="s">
        <v>220</v>
      </c>
      <c r="D562" t="s">
        <v>221</v>
      </c>
      <c r="F562" s="2">
        <v>1971</v>
      </c>
      <c r="G562" s="2">
        <v>3093777.8</v>
      </c>
      <c r="H562" t="s">
        <v>349</v>
      </c>
      <c r="I562" t="s">
        <v>350</v>
      </c>
      <c r="K562" t="s">
        <v>13</v>
      </c>
    </row>
    <row r="563" spans="3:11" x14ac:dyDescent="0.25">
      <c r="C563" t="s">
        <v>220</v>
      </c>
      <c r="D563" t="s">
        <v>221</v>
      </c>
      <c r="F563" s="2">
        <v>1972</v>
      </c>
      <c r="G563" s="2">
        <v>1212314.5</v>
      </c>
      <c r="H563" t="s">
        <v>349</v>
      </c>
      <c r="I563" t="s">
        <v>350</v>
      </c>
      <c r="K563" t="s">
        <v>13</v>
      </c>
    </row>
    <row r="564" spans="3:11" x14ac:dyDescent="0.25">
      <c r="C564" t="s">
        <v>220</v>
      </c>
      <c r="D564" t="s">
        <v>221</v>
      </c>
      <c r="F564" s="2">
        <v>1973</v>
      </c>
      <c r="G564" s="2">
        <v>801149.8</v>
      </c>
      <c r="H564" t="s">
        <v>349</v>
      </c>
      <c r="I564" t="s">
        <v>350</v>
      </c>
      <c r="K564" t="s">
        <v>13</v>
      </c>
    </row>
    <row r="565" spans="3:11" x14ac:dyDescent="0.25">
      <c r="C565" t="s">
        <v>220</v>
      </c>
      <c r="D565" t="s">
        <v>221</v>
      </c>
      <c r="F565" s="2">
        <v>1974</v>
      </c>
      <c r="G565" s="2">
        <v>839171.4</v>
      </c>
      <c r="H565" t="s">
        <v>349</v>
      </c>
      <c r="I565" t="s">
        <v>350</v>
      </c>
      <c r="K565" t="s">
        <v>13</v>
      </c>
    </row>
    <row r="566" spans="3:11" x14ac:dyDescent="0.25">
      <c r="C566" t="s">
        <v>220</v>
      </c>
      <c r="D566" t="s">
        <v>221</v>
      </c>
      <c r="F566" s="2">
        <v>1975</v>
      </c>
      <c r="G566" s="2">
        <v>1121969.2</v>
      </c>
      <c r="H566" t="s">
        <v>349</v>
      </c>
      <c r="I566" t="s">
        <v>350</v>
      </c>
      <c r="K566" t="s">
        <v>13</v>
      </c>
    </row>
    <row r="567" spans="3:11" x14ac:dyDescent="0.25">
      <c r="C567" t="s">
        <v>220</v>
      </c>
      <c r="D567" t="s">
        <v>221</v>
      </c>
      <c r="F567" s="2">
        <v>1976</v>
      </c>
      <c r="G567" s="2">
        <v>996767.56</v>
      </c>
      <c r="H567" t="s">
        <v>349</v>
      </c>
      <c r="I567" t="s">
        <v>350</v>
      </c>
      <c r="K567" t="s">
        <v>13</v>
      </c>
    </row>
    <row r="568" spans="3:11" x14ac:dyDescent="0.25">
      <c r="C568" t="s">
        <v>220</v>
      </c>
      <c r="D568" t="s">
        <v>221</v>
      </c>
      <c r="F568" s="2">
        <v>1977</v>
      </c>
      <c r="G568" s="2">
        <v>1238847.5</v>
      </c>
      <c r="H568" t="s">
        <v>349</v>
      </c>
      <c r="I568" t="s">
        <v>350</v>
      </c>
      <c r="K568" t="s">
        <v>13</v>
      </c>
    </row>
    <row r="569" spans="3:11" x14ac:dyDescent="0.25">
      <c r="C569" t="s">
        <v>220</v>
      </c>
      <c r="D569" t="s">
        <v>221</v>
      </c>
      <c r="F569" s="2">
        <v>1978</v>
      </c>
      <c r="G569" s="2">
        <v>1235916.8</v>
      </c>
      <c r="H569" t="s">
        <v>349</v>
      </c>
      <c r="I569" t="s">
        <v>350</v>
      </c>
      <c r="K569" t="s">
        <v>13</v>
      </c>
    </row>
    <row r="570" spans="3:11" x14ac:dyDescent="0.25">
      <c r="C570" t="s">
        <v>220</v>
      </c>
      <c r="D570" t="s">
        <v>221</v>
      </c>
      <c r="F570" s="2">
        <v>1979</v>
      </c>
      <c r="G570" s="2">
        <v>1845630</v>
      </c>
      <c r="H570" t="s">
        <v>349</v>
      </c>
      <c r="I570" t="s">
        <v>350</v>
      </c>
      <c r="K570" t="s">
        <v>13</v>
      </c>
    </row>
    <row r="571" spans="3:11" x14ac:dyDescent="0.25">
      <c r="C571" t="s">
        <v>220</v>
      </c>
      <c r="D571" t="s">
        <v>221</v>
      </c>
      <c r="F571" s="2">
        <v>1980</v>
      </c>
      <c r="G571" s="2">
        <v>2292002.7999999998</v>
      </c>
      <c r="H571" t="s">
        <v>349</v>
      </c>
      <c r="I571" t="s">
        <v>350</v>
      </c>
      <c r="K571" t="s">
        <v>13</v>
      </c>
    </row>
    <row r="572" spans="3:11" x14ac:dyDescent="0.25">
      <c r="C572" t="s">
        <v>220</v>
      </c>
      <c r="D572" t="s">
        <v>221</v>
      </c>
      <c r="F572" s="2">
        <v>1981</v>
      </c>
      <c r="G572" s="2">
        <v>2860763.5</v>
      </c>
      <c r="H572" t="s">
        <v>349</v>
      </c>
      <c r="I572" t="s">
        <v>350</v>
      </c>
      <c r="K572" t="s">
        <v>13</v>
      </c>
    </row>
    <row r="573" spans="3:11" x14ac:dyDescent="0.25">
      <c r="C573" t="s">
        <v>220</v>
      </c>
      <c r="D573" t="s">
        <v>221</v>
      </c>
      <c r="F573" s="2">
        <v>1982</v>
      </c>
      <c r="G573" s="2">
        <v>3225700.5</v>
      </c>
      <c r="H573" t="s">
        <v>349</v>
      </c>
      <c r="I573" t="s">
        <v>350</v>
      </c>
      <c r="K573" t="s">
        <v>13</v>
      </c>
    </row>
    <row r="574" spans="3:11" x14ac:dyDescent="0.25">
      <c r="C574" t="s">
        <v>220</v>
      </c>
      <c r="D574" t="s">
        <v>221</v>
      </c>
      <c r="F574" s="2">
        <v>1983</v>
      </c>
      <c r="G574" s="2">
        <v>364546.22</v>
      </c>
      <c r="H574" t="s">
        <v>349</v>
      </c>
      <c r="I574" t="s">
        <v>350</v>
      </c>
      <c r="K574" t="s">
        <v>13</v>
      </c>
    </row>
    <row r="575" spans="3:11" x14ac:dyDescent="0.25">
      <c r="C575" t="s">
        <v>220</v>
      </c>
      <c r="D575" t="s">
        <v>221</v>
      </c>
      <c r="F575" s="2">
        <v>1984</v>
      </c>
      <c r="G575" s="2">
        <v>1300823.1000000001</v>
      </c>
      <c r="H575" t="s">
        <v>349</v>
      </c>
      <c r="I575" t="s">
        <v>350</v>
      </c>
      <c r="K575" t="s">
        <v>13</v>
      </c>
    </row>
    <row r="576" spans="3:11" x14ac:dyDescent="0.25">
      <c r="C576" t="s">
        <v>220</v>
      </c>
      <c r="D576" t="s">
        <v>221</v>
      </c>
      <c r="F576" s="2">
        <v>1985</v>
      </c>
      <c r="G576" s="2">
        <v>2400557.7999999998</v>
      </c>
      <c r="H576" t="s">
        <v>349</v>
      </c>
      <c r="I576" t="s">
        <v>350</v>
      </c>
      <c r="K576" t="s">
        <v>13</v>
      </c>
    </row>
    <row r="577" spans="3:11" x14ac:dyDescent="0.25">
      <c r="C577" t="s">
        <v>220</v>
      </c>
      <c r="D577" t="s">
        <v>221</v>
      </c>
      <c r="F577" s="2">
        <v>1986</v>
      </c>
      <c r="G577" s="2">
        <v>1090903.2</v>
      </c>
      <c r="H577" t="s">
        <v>349</v>
      </c>
      <c r="I577" t="s">
        <v>350</v>
      </c>
      <c r="K577" t="s">
        <v>13</v>
      </c>
    </row>
    <row r="578" spans="3:11" x14ac:dyDescent="0.25">
      <c r="C578" t="s">
        <v>220</v>
      </c>
      <c r="D578" t="s">
        <v>221</v>
      </c>
      <c r="F578" s="2">
        <v>1987</v>
      </c>
      <c r="G578" s="2">
        <v>1251313</v>
      </c>
      <c r="H578" t="s">
        <v>349</v>
      </c>
      <c r="I578" t="s">
        <v>350</v>
      </c>
      <c r="K578" t="s">
        <v>13</v>
      </c>
    </row>
    <row r="579" spans="3:11" x14ac:dyDescent="0.25">
      <c r="C579" t="s">
        <v>220</v>
      </c>
      <c r="D579" t="s">
        <v>221</v>
      </c>
      <c r="F579" s="2">
        <v>1988</v>
      </c>
      <c r="G579" s="2">
        <v>1248382.2</v>
      </c>
      <c r="H579" t="s">
        <v>349</v>
      </c>
      <c r="I579" t="s">
        <v>350</v>
      </c>
      <c r="K579" t="s">
        <v>13</v>
      </c>
    </row>
    <row r="580" spans="3:11" x14ac:dyDescent="0.25">
      <c r="C580" t="s">
        <v>220</v>
      </c>
      <c r="D580" t="s">
        <v>221</v>
      </c>
      <c r="F580" s="2">
        <v>1989</v>
      </c>
      <c r="G580" s="2">
        <v>1368074</v>
      </c>
      <c r="H580" t="s">
        <v>349</v>
      </c>
      <c r="I580" t="s">
        <v>350</v>
      </c>
      <c r="K580" t="s">
        <v>13</v>
      </c>
    </row>
    <row r="581" spans="3:11" x14ac:dyDescent="0.25">
      <c r="C581" t="s">
        <v>220</v>
      </c>
      <c r="D581" t="s">
        <v>221</v>
      </c>
      <c r="F581" s="2">
        <v>1990</v>
      </c>
      <c r="G581" s="2">
        <v>1365260.5</v>
      </c>
      <c r="H581" t="s">
        <v>349</v>
      </c>
      <c r="I581" t="s">
        <v>350</v>
      </c>
      <c r="K581" t="s">
        <v>13</v>
      </c>
    </row>
    <row r="582" spans="3:11" x14ac:dyDescent="0.25">
      <c r="C582" t="s">
        <v>220</v>
      </c>
      <c r="D582" t="s">
        <v>221</v>
      </c>
      <c r="F582" s="2">
        <v>1991</v>
      </c>
      <c r="G582" s="2">
        <v>1770680.9</v>
      </c>
      <c r="H582" t="s">
        <v>349</v>
      </c>
      <c r="I582" t="s">
        <v>350</v>
      </c>
      <c r="K582" t="s">
        <v>13</v>
      </c>
    </row>
    <row r="583" spans="3:11" x14ac:dyDescent="0.25">
      <c r="C583" t="s">
        <v>220</v>
      </c>
      <c r="D583" t="s">
        <v>221</v>
      </c>
      <c r="F583" s="2">
        <v>1992</v>
      </c>
      <c r="G583" s="2">
        <v>1359399</v>
      </c>
      <c r="H583" t="s">
        <v>349</v>
      </c>
      <c r="I583" t="s">
        <v>350</v>
      </c>
      <c r="K583" t="s">
        <v>13</v>
      </c>
    </row>
    <row r="584" spans="3:11" x14ac:dyDescent="0.25">
      <c r="C584" t="s">
        <v>220</v>
      </c>
      <c r="D584" t="s">
        <v>221</v>
      </c>
      <c r="F584" s="2">
        <v>1993</v>
      </c>
      <c r="G584" s="2">
        <v>2826532.5</v>
      </c>
      <c r="H584" t="s">
        <v>349</v>
      </c>
      <c r="I584" t="s">
        <v>350</v>
      </c>
      <c r="K584" t="s">
        <v>13</v>
      </c>
    </row>
    <row r="585" spans="3:11" x14ac:dyDescent="0.25">
      <c r="C585" t="s">
        <v>220</v>
      </c>
      <c r="D585" t="s">
        <v>221</v>
      </c>
      <c r="F585" s="2">
        <v>1994</v>
      </c>
      <c r="G585" s="2">
        <v>3069081.2</v>
      </c>
      <c r="H585" t="s">
        <v>349</v>
      </c>
      <c r="I585" t="s">
        <v>350</v>
      </c>
      <c r="K585" t="s">
        <v>13</v>
      </c>
    </row>
    <row r="586" spans="3:11" x14ac:dyDescent="0.25">
      <c r="C586" t="s">
        <v>220</v>
      </c>
      <c r="D586" t="s">
        <v>221</v>
      </c>
      <c r="F586" s="2">
        <v>1995</v>
      </c>
      <c r="G586" s="2">
        <v>2780422</v>
      </c>
      <c r="H586" t="s">
        <v>349</v>
      </c>
      <c r="I586" t="s">
        <v>350</v>
      </c>
      <c r="K586" t="s">
        <v>13</v>
      </c>
    </row>
    <row r="587" spans="3:11" x14ac:dyDescent="0.25">
      <c r="C587" t="s">
        <v>220</v>
      </c>
      <c r="D587" t="s">
        <v>221</v>
      </c>
      <c r="F587" s="2">
        <v>1996</v>
      </c>
      <c r="G587" s="2">
        <v>3757534</v>
      </c>
      <c r="H587" t="s">
        <v>349</v>
      </c>
      <c r="I587" t="s">
        <v>350</v>
      </c>
      <c r="K587" t="s">
        <v>13</v>
      </c>
    </row>
    <row r="588" spans="3:11" x14ac:dyDescent="0.25">
      <c r="C588" t="s">
        <v>227</v>
      </c>
      <c r="D588" t="s">
        <v>228</v>
      </c>
      <c r="F588" s="2">
        <v>1953</v>
      </c>
      <c r="G588" s="2">
        <v>2012796.1</v>
      </c>
      <c r="H588" t="s">
        <v>349</v>
      </c>
      <c r="I588" t="s">
        <v>350</v>
      </c>
      <c r="K588" t="s">
        <v>13</v>
      </c>
    </row>
    <row r="589" spans="3:11" x14ac:dyDescent="0.25">
      <c r="C589" t="s">
        <v>227</v>
      </c>
      <c r="D589" t="s">
        <v>228</v>
      </c>
      <c r="F589" s="2">
        <v>1954</v>
      </c>
      <c r="G589" s="2">
        <v>2408870</v>
      </c>
      <c r="H589" t="s">
        <v>349</v>
      </c>
      <c r="I589" t="s">
        <v>350</v>
      </c>
      <c r="K589" t="s">
        <v>13</v>
      </c>
    </row>
    <row r="590" spans="3:11" x14ac:dyDescent="0.25">
      <c r="C590" t="s">
        <v>227</v>
      </c>
      <c r="D590" t="s">
        <v>228</v>
      </c>
      <c r="F590" s="2">
        <v>1955</v>
      </c>
      <c r="G590" s="2">
        <v>2716838.5</v>
      </c>
      <c r="H590" t="s">
        <v>349</v>
      </c>
      <c r="I590" t="s">
        <v>350</v>
      </c>
      <c r="K590" t="s">
        <v>13</v>
      </c>
    </row>
    <row r="591" spans="3:11" x14ac:dyDescent="0.25">
      <c r="C591" t="s">
        <v>227</v>
      </c>
      <c r="D591" t="s">
        <v>228</v>
      </c>
      <c r="F591" s="2">
        <v>1956</v>
      </c>
      <c r="G591" s="2">
        <v>2736063.2</v>
      </c>
      <c r="H591" t="s">
        <v>349</v>
      </c>
      <c r="I591" t="s">
        <v>350</v>
      </c>
      <c r="K591" t="s">
        <v>13</v>
      </c>
    </row>
    <row r="592" spans="3:11" x14ac:dyDescent="0.25">
      <c r="C592" t="s">
        <v>227</v>
      </c>
      <c r="D592" t="s">
        <v>228</v>
      </c>
      <c r="F592" s="2">
        <v>1957</v>
      </c>
      <c r="G592" s="2">
        <v>1345896.4</v>
      </c>
      <c r="H592" t="s">
        <v>349</v>
      </c>
      <c r="I592" t="s">
        <v>350</v>
      </c>
      <c r="K592" t="s">
        <v>13</v>
      </c>
    </row>
    <row r="593" spans="3:11" x14ac:dyDescent="0.25">
      <c r="C593" t="s">
        <v>227</v>
      </c>
      <c r="D593" t="s">
        <v>228</v>
      </c>
      <c r="F593" s="2">
        <v>1958</v>
      </c>
      <c r="G593" s="2">
        <v>1193818.1000000001</v>
      </c>
      <c r="H593" t="s">
        <v>349</v>
      </c>
      <c r="I593" t="s">
        <v>350</v>
      </c>
      <c r="K593" t="s">
        <v>13</v>
      </c>
    </row>
    <row r="594" spans="3:11" x14ac:dyDescent="0.25">
      <c r="C594" t="s">
        <v>227</v>
      </c>
      <c r="D594" t="s">
        <v>228</v>
      </c>
      <c r="F594" s="2">
        <v>1959</v>
      </c>
      <c r="G594" s="2">
        <v>1462649</v>
      </c>
      <c r="H594" t="s">
        <v>349</v>
      </c>
      <c r="I594" t="s">
        <v>350</v>
      </c>
      <c r="K594" t="s">
        <v>13</v>
      </c>
    </row>
    <row r="595" spans="3:11" x14ac:dyDescent="0.25">
      <c r="C595" t="s">
        <v>227</v>
      </c>
      <c r="D595" t="s">
        <v>228</v>
      </c>
      <c r="F595" s="2">
        <v>1960</v>
      </c>
      <c r="G595" s="2">
        <v>1824465.1</v>
      </c>
      <c r="H595" t="s">
        <v>349</v>
      </c>
      <c r="I595" t="s">
        <v>350</v>
      </c>
      <c r="K595" t="s">
        <v>13</v>
      </c>
    </row>
    <row r="596" spans="3:11" x14ac:dyDescent="0.25">
      <c r="C596" t="s">
        <v>227</v>
      </c>
      <c r="D596" t="s">
        <v>228</v>
      </c>
      <c r="F596" s="2">
        <v>1961</v>
      </c>
      <c r="G596" s="2">
        <v>1804552.1</v>
      </c>
      <c r="H596" t="s">
        <v>349</v>
      </c>
      <c r="I596" t="s">
        <v>350</v>
      </c>
      <c r="K596" t="s">
        <v>13</v>
      </c>
    </row>
    <row r="597" spans="3:11" x14ac:dyDescent="0.25">
      <c r="C597" t="s">
        <v>227</v>
      </c>
      <c r="D597" t="s">
        <v>228</v>
      </c>
      <c r="F597" s="2">
        <v>1962</v>
      </c>
      <c r="G597" s="2">
        <v>2014627.2</v>
      </c>
      <c r="H597" t="s">
        <v>349</v>
      </c>
      <c r="I597" t="s">
        <v>350</v>
      </c>
      <c r="K597" t="s">
        <v>13</v>
      </c>
    </row>
    <row r="598" spans="3:11" x14ac:dyDescent="0.25">
      <c r="C598" t="s">
        <v>227</v>
      </c>
      <c r="D598" t="s">
        <v>228</v>
      </c>
      <c r="F598" s="2">
        <v>1963</v>
      </c>
      <c r="G598" s="2">
        <v>1701062.2</v>
      </c>
      <c r="H598" t="s">
        <v>349</v>
      </c>
      <c r="I598" t="s">
        <v>350</v>
      </c>
      <c r="K598" t="s">
        <v>13</v>
      </c>
    </row>
    <row r="599" spans="3:11" x14ac:dyDescent="0.25">
      <c r="C599" t="s">
        <v>227</v>
      </c>
      <c r="D599" t="s">
        <v>228</v>
      </c>
      <c r="F599" s="2">
        <v>1964</v>
      </c>
      <c r="G599" s="2">
        <v>1896483.6</v>
      </c>
      <c r="H599" t="s">
        <v>349</v>
      </c>
      <c r="I599" t="s">
        <v>350</v>
      </c>
      <c r="K599" t="s">
        <v>13</v>
      </c>
    </row>
    <row r="600" spans="3:11" x14ac:dyDescent="0.25">
      <c r="C600" t="s">
        <v>227</v>
      </c>
      <c r="D600" t="s">
        <v>228</v>
      </c>
      <c r="F600" s="2">
        <v>1965</v>
      </c>
      <c r="G600" s="2">
        <v>1171825.8</v>
      </c>
      <c r="H600" t="s">
        <v>349</v>
      </c>
      <c r="I600" t="s">
        <v>350</v>
      </c>
      <c r="K600" t="s">
        <v>13</v>
      </c>
    </row>
    <row r="601" spans="3:11" x14ac:dyDescent="0.25">
      <c r="C601" t="s">
        <v>227</v>
      </c>
      <c r="D601" t="s">
        <v>228</v>
      </c>
      <c r="F601" s="2">
        <v>1966</v>
      </c>
      <c r="G601" s="2">
        <v>1151912.8</v>
      </c>
      <c r="H601" t="s">
        <v>349</v>
      </c>
      <c r="I601" t="s">
        <v>350</v>
      </c>
      <c r="K601" t="s">
        <v>13</v>
      </c>
    </row>
    <row r="602" spans="3:11" x14ac:dyDescent="0.25">
      <c r="C602" t="s">
        <v>227</v>
      </c>
      <c r="D602" t="s">
        <v>228</v>
      </c>
      <c r="F602" s="2">
        <v>1967</v>
      </c>
      <c r="G602" s="2">
        <v>1048802.2</v>
      </c>
      <c r="H602" t="s">
        <v>349</v>
      </c>
      <c r="I602" t="s">
        <v>350</v>
      </c>
      <c r="K602" t="s">
        <v>13</v>
      </c>
    </row>
    <row r="603" spans="3:11" x14ac:dyDescent="0.25">
      <c r="C603" t="s">
        <v>227</v>
      </c>
      <c r="D603" t="s">
        <v>228</v>
      </c>
      <c r="F603" s="2">
        <v>1968</v>
      </c>
      <c r="G603" s="2">
        <v>1165906.1000000001</v>
      </c>
      <c r="H603" t="s">
        <v>349</v>
      </c>
      <c r="I603" t="s">
        <v>350</v>
      </c>
      <c r="K603" t="s">
        <v>13</v>
      </c>
    </row>
    <row r="604" spans="3:11" x14ac:dyDescent="0.25">
      <c r="C604" t="s">
        <v>227</v>
      </c>
      <c r="D604" t="s">
        <v>228</v>
      </c>
      <c r="F604" s="2">
        <v>1969</v>
      </c>
      <c r="G604" s="2">
        <v>1312444.1000000001</v>
      </c>
      <c r="H604" t="s">
        <v>349</v>
      </c>
      <c r="I604" t="s">
        <v>350</v>
      </c>
      <c r="K604" t="s">
        <v>13</v>
      </c>
    </row>
    <row r="605" spans="3:11" x14ac:dyDescent="0.25">
      <c r="C605" t="s">
        <v>227</v>
      </c>
      <c r="D605" t="s">
        <v>228</v>
      </c>
      <c r="F605" s="2">
        <v>1970</v>
      </c>
      <c r="G605" s="2">
        <v>1302304.8999999999</v>
      </c>
      <c r="H605" t="s">
        <v>349</v>
      </c>
      <c r="I605" t="s">
        <v>350</v>
      </c>
      <c r="K605" t="s">
        <v>13</v>
      </c>
    </row>
    <row r="606" spans="3:11" x14ac:dyDescent="0.25">
      <c r="C606" t="s">
        <v>227</v>
      </c>
      <c r="D606" t="s">
        <v>228</v>
      </c>
      <c r="F606" s="2">
        <v>1971</v>
      </c>
      <c r="G606" s="2">
        <v>1517288.1</v>
      </c>
      <c r="H606" t="s">
        <v>349</v>
      </c>
      <c r="I606" t="s">
        <v>350</v>
      </c>
      <c r="K606" t="s">
        <v>13</v>
      </c>
    </row>
    <row r="607" spans="3:11" x14ac:dyDescent="0.25">
      <c r="C607" t="s">
        <v>227</v>
      </c>
      <c r="D607" t="s">
        <v>228</v>
      </c>
      <c r="F607" s="2">
        <v>1972</v>
      </c>
      <c r="G607" s="2">
        <v>773068.4</v>
      </c>
      <c r="H607" t="s">
        <v>349</v>
      </c>
      <c r="I607" t="s">
        <v>350</v>
      </c>
      <c r="K607" t="s">
        <v>13</v>
      </c>
    </row>
    <row r="608" spans="3:11" x14ac:dyDescent="0.25">
      <c r="C608" t="s">
        <v>227</v>
      </c>
      <c r="D608" t="s">
        <v>228</v>
      </c>
      <c r="F608" s="2">
        <v>1973</v>
      </c>
      <c r="G608" s="2">
        <v>909734.06</v>
      </c>
      <c r="H608" t="s">
        <v>349</v>
      </c>
      <c r="I608" t="s">
        <v>350</v>
      </c>
      <c r="K608" t="s">
        <v>13</v>
      </c>
    </row>
    <row r="609" spans="3:11" x14ac:dyDescent="0.25">
      <c r="C609" t="s">
        <v>227</v>
      </c>
      <c r="D609" t="s">
        <v>228</v>
      </c>
      <c r="F609" s="2">
        <v>1974</v>
      </c>
      <c r="G609" s="2">
        <v>1340065.8</v>
      </c>
      <c r="H609" t="s">
        <v>349</v>
      </c>
      <c r="I609" t="s">
        <v>350</v>
      </c>
      <c r="K609" t="s">
        <v>13</v>
      </c>
    </row>
    <row r="610" spans="3:11" x14ac:dyDescent="0.25">
      <c r="C610" t="s">
        <v>227</v>
      </c>
      <c r="D610" t="s">
        <v>228</v>
      </c>
      <c r="F610" s="2">
        <v>1975</v>
      </c>
      <c r="G610" s="2">
        <v>1378866.2</v>
      </c>
      <c r="H610" t="s">
        <v>349</v>
      </c>
      <c r="I610" t="s">
        <v>350</v>
      </c>
      <c r="K610" t="s">
        <v>13</v>
      </c>
    </row>
    <row r="611" spans="3:11" x14ac:dyDescent="0.25">
      <c r="C611" t="s">
        <v>227</v>
      </c>
      <c r="D611" t="s">
        <v>228</v>
      </c>
      <c r="F611" s="2">
        <v>1976</v>
      </c>
      <c r="G611" s="2">
        <v>1358953.1</v>
      </c>
      <c r="H611" t="s">
        <v>349</v>
      </c>
      <c r="I611" t="s">
        <v>350</v>
      </c>
      <c r="K611" t="s">
        <v>13</v>
      </c>
    </row>
    <row r="612" spans="3:11" x14ac:dyDescent="0.25">
      <c r="C612" t="s">
        <v>227</v>
      </c>
      <c r="D612" t="s">
        <v>228</v>
      </c>
      <c r="F612" s="2">
        <v>1977</v>
      </c>
      <c r="G612" s="2">
        <v>1544586.6</v>
      </c>
      <c r="H612" t="s">
        <v>349</v>
      </c>
      <c r="I612" t="s">
        <v>350</v>
      </c>
      <c r="K612" t="s">
        <v>13</v>
      </c>
    </row>
    <row r="613" spans="3:11" x14ac:dyDescent="0.25">
      <c r="C613" t="s">
        <v>227</v>
      </c>
      <c r="D613" t="s">
        <v>228</v>
      </c>
      <c r="F613" s="2">
        <v>1978</v>
      </c>
      <c r="G613" s="2">
        <v>2337057.5</v>
      </c>
      <c r="H613" t="s">
        <v>349</v>
      </c>
      <c r="I613" t="s">
        <v>350</v>
      </c>
      <c r="K613" t="s">
        <v>13</v>
      </c>
    </row>
    <row r="614" spans="3:11" x14ac:dyDescent="0.25">
      <c r="C614" t="s">
        <v>227</v>
      </c>
      <c r="D614" t="s">
        <v>228</v>
      </c>
      <c r="F614" s="2">
        <v>1979</v>
      </c>
      <c r="G614" s="2">
        <v>1803278.2</v>
      </c>
      <c r="H614" t="s">
        <v>349</v>
      </c>
      <c r="I614" t="s">
        <v>350</v>
      </c>
      <c r="K614" t="s">
        <v>13</v>
      </c>
    </row>
    <row r="615" spans="3:11" x14ac:dyDescent="0.25">
      <c r="C615" t="s">
        <v>227</v>
      </c>
      <c r="D615" t="s">
        <v>228</v>
      </c>
      <c r="F615" s="2">
        <v>1980</v>
      </c>
      <c r="G615" s="2">
        <v>1724623.6</v>
      </c>
      <c r="H615" t="s">
        <v>349</v>
      </c>
      <c r="I615" t="s">
        <v>350</v>
      </c>
      <c r="K615" t="s">
        <v>13</v>
      </c>
    </row>
    <row r="616" spans="3:11" x14ac:dyDescent="0.25">
      <c r="C616" t="s">
        <v>227</v>
      </c>
      <c r="D616" t="s">
        <v>228</v>
      </c>
      <c r="F616" s="2">
        <v>1981</v>
      </c>
      <c r="G616" s="2">
        <v>1978758.5</v>
      </c>
      <c r="H616" t="s">
        <v>349</v>
      </c>
      <c r="I616" t="s">
        <v>350</v>
      </c>
      <c r="K616" t="s">
        <v>13</v>
      </c>
    </row>
    <row r="617" spans="3:11" x14ac:dyDescent="0.25">
      <c r="C617" t="s">
        <v>227</v>
      </c>
      <c r="D617" t="s">
        <v>228</v>
      </c>
      <c r="F617" s="2">
        <v>1982</v>
      </c>
      <c r="G617" s="2">
        <v>1841432.5</v>
      </c>
      <c r="H617" t="s">
        <v>349</v>
      </c>
      <c r="I617" t="s">
        <v>350</v>
      </c>
      <c r="K617" t="s">
        <v>13</v>
      </c>
    </row>
    <row r="618" spans="3:11" x14ac:dyDescent="0.25">
      <c r="C618" t="s">
        <v>227</v>
      </c>
      <c r="D618" t="s">
        <v>228</v>
      </c>
      <c r="F618" s="2">
        <v>1983</v>
      </c>
      <c r="G618" s="2">
        <v>142889.70000000001</v>
      </c>
      <c r="H618" t="s">
        <v>349</v>
      </c>
      <c r="I618" t="s">
        <v>350</v>
      </c>
      <c r="K618" t="s">
        <v>13</v>
      </c>
    </row>
    <row r="619" spans="3:11" x14ac:dyDescent="0.25">
      <c r="C619" t="s">
        <v>227</v>
      </c>
      <c r="D619" t="s">
        <v>228</v>
      </c>
      <c r="F619" s="2">
        <v>1984</v>
      </c>
      <c r="G619" s="2">
        <v>1224118.6000000001</v>
      </c>
      <c r="H619" t="s">
        <v>349</v>
      </c>
      <c r="I619" t="s">
        <v>350</v>
      </c>
      <c r="K619" t="s">
        <v>13</v>
      </c>
    </row>
    <row r="620" spans="3:11" x14ac:dyDescent="0.25">
      <c r="C620" t="s">
        <v>227</v>
      </c>
      <c r="D620" t="s">
        <v>228</v>
      </c>
      <c r="F620" s="2">
        <v>1985</v>
      </c>
      <c r="G620" s="2">
        <v>1096524.2</v>
      </c>
      <c r="H620" t="s">
        <v>349</v>
      </c>
      <c r="I620" t="s">
        <v>350</v>
      </c>
      <c r="K620" t="s">
        <v>13</v>
      </c>
    </row>
    <row r="621" spans="3:11" x14ac:dyDescent="0.25">
      <c r="C621" t="s">
        <v>227</v>
      </c>
      <c r="D621" t="s">
        <v>228</v>
      </c>
      <c r="F621" s="2">
        <v>1986</v>
      </c>
      <c r="G621" s="2">
        <v>1291945.6000000001</v>
      </c>
      <c r="H621" t="s">
        <v>349</v>
      </c>
      <c r="I621" t="s">
        <v>350</v>
      </c>
      <c r="K621" t="s">
        <v>13</v>
      </c>
    </row>
    <row r="622" spans="3:11" x14ac:dyDescent="0.25">
      <c r="C622" t="s">
        <v>227</v>
      </c>
      <c r="D622" t="s">
        <v>228</v>
      </c>
      <c r="F622" s="2">
        <v>1987</v>
      </c>
      <c r="G622" s="2">
        <v>1374791.8</v>
      </c>
      <c r="H622" t="s">
        <v>349</v>
      </c>
      <c r="I622" t="s">
        <v>350</v>
      </c>
      <c r="K622" t="s">
        <v>13</v>
      </c>
    </row>
    <row r="623" spans="3:11" x14ac:dyDescent="0.25">
      <c r="C623" t="s">
        <v>227</v>
      </c>
      <c r="D623" t="s">
        <v>228</v>
      </c>
      <c r="F623" s="2">
        <v>1988</v>
      </c>
      <c r="G623" s="2">
        <v>1545743.4</v>
      </c>
      <c r="H623" t="s">
        <v>349</v>
      </c>
      <c r="I623" t="s">
        <v>350</v>
      </c>
      <c r="K623" t="s">
        <v>13</v>
      </c>
    </row>
    <row r="624" spans="3:11" x14ac:dyDescent="0.25">
      <c r="C624" t="s">
        <v>227</v>
      </c>
      <c r="D624" t="s">
        <v>228</v>
      </c>
      <c r="F624" s="2">
        <v>1989</v>
      </c>
      <c r="G624" s="2">
        <v>1476862.5</v>
      </c>
      <c r="H624" t="s">
        <v>349</v>
      </c>
      <c r="I624" t="s">
        <v>350</v>
      </c>
      <c r="K624" t="s">
        <v>13</v>
      </c>
    </row>
    <row r="625" spans="3:11" x14ac:dyDescent="0.25">
      <c r="C625" t="s">
        <v>227</v>
      </c>
      <c r="D625" t="s">
        <v>228</v>
      </c>
      <c r="F625" s="2">
        <v>1990</v>
      </c>
      <c r="G625" s="2">
        <v>1031174.6</v>
      </c>
      <c r="H625" t="s">
        <v>349</v>
      </c>
      <c r="I625" t="s">
        <v>350</v>
      </c>
      <c r="K625" t="s">
        <v>13</v>
      </c>
    </row>
    <row r="626" spans="3:11" x14ac:dyDescent="0.25">
      <c r="C626" t="s">
        <v>227</v>
      </c>
      <c r="D626" t="s">
        <v>228</v>
      </c>
      <c r="F626" s="2">
        <v>1991</v>
      </c>
      <c r="G626" s="2">
        <v>1735554.2</v>
      </c>
      <c r="H626" t="s">
        <v>349</v>
      </c>
      <c r="I626" t="s">
        <v>350</v>
      </c>
      <c r="K626" t="s">
        <v>13</v>
      </c>
    </row>
    <row r="627" spans="3:11" x14ac:dyDescent="0.25">
      <c r="C627" t="s">
        <v>227</v>
      </c>
      <c r="D627" t="s">
        <v>228</v>
      </c>
      <c r="F627" s="2">
        <v>1992</v>
      </c>
      <c r="G627" s="2">
        <v>1358381.8</v>
      </c>
      <c r="H627" t="s">
        <v>349</v>
      </c>
      <c r="I627" t="s">
        <v>350</v>
      </c>
      <c r="K627" t="s">
        <v>13</v>
      </c>
    </row>
    <row r="628" spans="3:11" x14ac:dyDescent="0.25">
      <c r="C628" t="s">
        <v>227</v>
      </c>
      <c r="D628" t="s">
        <v>228</v>
      </c>
      <c r="F628" s="2">
        <v>1993</v>
      </c>
      <c r="G628" s="2">
        <v>1852320.9</v>
      </c>
      <c r="H628" t="s">
        <v>349</v>
      </c>
      <c r="I628" t="s">
        <v>350</v>
      </c>
      <c r="K628" t="s">
        <v>13</v>
      </c>
    </row>
    <row r="629" spans="3:11" x14ac:dyDescent="0.25">
      <c r="C629" t="s">
        <v>227</v>
      </c>
      <c r="D629" t="s">
        <v>228</v>
      </c>
      <c r="F629" s="2">
        <v>1994</v>
      </c>
      <c r="G629" s="2">
        <v>2101618</v>
      </c>
      <c r="H629" t="s">
        <v>349</v>
      </c>
      <c r="I629" t="s">
        <v>350</v>
      </c>
      <c r="K629" t="s">
        <v>13</v>
      </c>
    </row>
    <row r="630" spans="3:11" x14ac:dyDescent="0.25">
      <c r="C630" t="s">
        <v>227</v>
      </c>
      <c r="D630" t="s">
        <v>228</v>
      </c>
      <c r="F630" s="2">
        <v>1995</v>
      </c>
      <c r="G630" s="2">
        <v>1513991.1</v>
      </c>
      <c r="H630" t="s">
        <v>349</v>
      </c>
      <c r="I630" t="s">
        <v>350</v>
      </c>
      <c r="K630" t="s">
        <v>13</v>
      </c>
    </row>
    <row r="631" spans="3:11" x14ac:dyDescent="0.25">
      <c r="C631" t="s">
        <v>227</v>
      </c>
      <c r="D631" t="s">
        <v>228</v>
      </c>
      <c r="F631" s="2">
        <v>1996</v>
      </c>
      <c r="G631" s="2">
        <v>2649025.5</v>
      </c>
      <c r="H631" t="s">
        <v>349</v>
      </c>
      <c r="I631" t="s">
        <v>350</v>
      </c>
      <c r="K631" t="s">
        <v>13</v>
      </c>
    </row>
    <row r="632" spans="3:11" x14ac:dyDescent="0.25">
      <c r="C632" t="s">
        <v>233</v>
      </c>
      <c r="D632" t="s">
        <v>234</v>
      </c>
      <c r="F632" s="2">
        <v>1953</v>
      </c>
      <c r="G632" s="2">
        <v>368424.2</v>
      </c>
      <c r="H632" t="s">
        <v>349</v>
      </c>
      <c r="I632" t="s">
        <v>350</v>
      </c>
      <c r="K632" t="s">
        <v>13</v>
      </c>
    </row>
    <row r="633" spans="3:11" x14ac:dyDescent="0.25">
      <c r="C633" t="s">
        <v>233</v>
      </c>
      <c r="D633" t="s">
        <v>234</v>
      </c>
      <c r="F633" s="2">
        <v>1954</v>
      </c>
      <c r="G633" s="2">
        <v>461044.2</v>
      </c>
      <c r="H633" t="s">
        <v>349</v>
      </c>
      <c r="I633" t="s">
        <v>350</v>
      </c>
      <c r="K633" t="s">
        <v>13</v>
      </c>
    </row>
    <row r="634" spans="3:11" x14ac:dyDescent="0.25">
      <c r="C634" t="s">
        <v>233</v>
      </c>
      <c r="D634" t="s">
        <v>234</v>
      </c>
      <c r="F634" s="2">
        <v>1955</v>
      </c>
      <c r="G634" s="2">
        <v>490070.78</v>
      </c>
      <c r="H634" t="s">
        <v>349</v>
      </c>
      <c r="I634" t="s">
        <v>350</v>
      </c>
      <c r="K634" t="s">
        <v>13</v>
      </c>
    </row>
    <row r="635" spans="3:11" x14ac:dyDescent="0.25">
      <c r="C635" t="s">
        <v>233</v>
      </c>
      <c r="D635" t="s">
        <v>234</v>
      </c>
      <c r="F635" s="2">
        <v>1956</v>
      </c>
      <c r="G635" s="2">
        <v>406522.16</v>
      </c>
      <c r="H635" t="s">
        <v>349</v>
      </c>
      <c r="I635" t="s">
        <v>350</v>
      </c>
      <c r="K635" t="s">
        <v>13</v>
      </c>
    </row>
    <row r="636" spans="3:11" x14ac:dyDescent="0.25">
      <c r="C636" t="s">
        <v>233</v>
      </c>
      <c r="D636" t="s">
        <v>234</v>
      </c>
      <c r="F636" s="2">
        <v>1957</v>
      </c>
      <c r="G636" s="2">
        <v>141953.06</v>
      </c>
      <c r="H636" t="s">
        <v>349</v>
      </c>
      <c r="I636" t="s">
        <v>350</v>
      </c>
      <c r="K636" t="s">
        <v>13</v>
      </c>
    </row>
    <row r="637" spans="3:11" x14ac:dyDescent="0.25">
      <c r="C637" t="s">
        <v>233</v>
      </c>
      <c r="D637" t="s">
        <v>234</v>
      </c>
      <c r="F637" s="2">
        <v>1958</v>
      </c>
      <c r="G637" s="2">
        <v>215025.33</v>
      </c>
      <c r="H637" t="s">
        <v>349</v>
      </c>
      <c r="I637" t="s">
        <v>350</v>
      </c>
      <c r="K637" t="s">
        <v>13</v>
      </c>
    </row>
    <row r="638" spans="3:11" x14ac:dyDescent="0.25">
      <c r="C638" t="s">
        <v>233</v>
      </c>
      <c r="D638" t="s">
        <v>234</v>
      </c>
      <c r="F638" s="2">
        <v>1959</v>
      </c>
      <c r="G638" s="2">
        <v>439782.38</v>
      </c>
      <c r="H638" t="s">
        <v>349</v>
      </c>
      <c r="I638" t="s">
        <v>350</v>
      </c>
      <c r="K638" t="s">
        <v>13</v>
      </c>
    </row>
    <row r="639" spans="3:11" x14ac:dyDescent="0.25">
      <c r="C639" t="s">
        <v>233</v>
      </c>
      <c r="D639" t="s">
        <v>234</v>
      </c>
      <c r="F639" s="2">
        <v>1960</v>
      </c>
      <c r="G639" s="2">
        <v>370929.7</v>
      </c>
      <c r="H639" t="s">
        <v>349</v>
      </c>
      <c r="I639" t="s">
        <v>350</v>
      </c>
      <c r="K639" t="s">
        <v>13</v>
      </c>
    </row>
    <row r="640" spans="3:11" x14ac:dyDescent="0.25">
      <c r="C640" t="s">
        <v>233</v>
      </c>
      <c r="D640" t="s">
        <v>234</v>
      </c>
      <c r="F640" s="2">
        <v>1961</v>
      </c>
      <c r="G640" s="2">
        <v>282501.15999999997</v>
      </c>
      <c r="H640" t="s">
        <v>349</v>
      </c>
      <c r="I640" t="s">
        <v>350</v>
      </c>
      <c r="K640" t="s">
        <v>13</v>
      </c>
    </row>
    <row r="641" spans="3:11" x14ac:dyDescent="0.25">
      <c r="C641" t="s">
        <v>233</v>
      </c>
      <c r="D641" t="s">
        <v>234</v>
      </c>
      <c r="F641" s="2">
        <v>1962</v>
      </c>
      <c r="G641" s="2">
        <v>247920.27</v>
      </c>
      <c r="H641" t="s">
        <v>349</v>
      </c>
      <c r="I641" t="s">
        <v>350</v>
      </c>
      <c r="K641" t="s">
        <v>13</v>
      </c>
    </row>
    <row r="642" spans="3:11" x14ac:dyDescent="0.25">
      <c r="C642" t="s">
        <v>233</v>
      </c>
      <c r="D642" t="s">
        <v>234</v>
      </c>
      <c r="F642" s="2">
        <v>1963</v>
      </c>
      <c r="G642" s="2">
        <v>276904.71999999997</v>
      </c>
      <c r="H642" t="s">
        <v>349</v>
      </c>
      <c r="I642" t="s">
        <v>350</v>
      </c>
      <c r="K642" t="s">
        <v>13</v>
      </c>
    </row>
    <row r="643" spans="3:11" x14ac:dyDescent="0.25">
      <c r="C643" t="s">
        <v>233</v>
      </c>
      <c r="D643" t="s">
        <v>234</v>
      </c>
      <c r="F643" s="2">
        <v>1964</v>
      </c>
      <c r="G643" s="2">
        <v>227613.83</v>
      </c>
      <c r="H643" t="s">
        <v>349</v>
      </c>
      <c r="I643" t="s">
        <v>350</v>
      </c>
      <c r="K643" t="s">
        <v>13</v>
      </c>
    </row>
    <row r="644" spans="3:11" x14ac:dyDescent="0.25">
      <c r="C644" t="s">
        <v>233</v>
      </c>
      <c r="D644" t="s">
        <v>234</v>
      </c>
      <c r="F644" s="2">
        <v>1965</v>
      </c>
      <c r="G644" s="2">
        <v>300686.09999999998</v>
      </c>
      <c r="H644" t="s">
        <v>349</v>
      </c>
      <c r="I644" t="s">
        <v>350</v>
      </c>
      <c r="K644" t="s">
        <v>13</v>
      </c>
    </row>
    <row r="645" spans="3:11" x14ac:dyDescent="0.25">
      <c r="C645" t="s">
        <v>233</v>
      </c>
      <c r="D645" t="s">
        <v>234</v>
      </c>
      <c r="F645" s="2">
        <v>1966</v>
      </c>
      <c r="G645" s="2">
        <v>202469.62</v>
      </c>
      <c r="H645" t="s">
        <v>349</v>
      </c>
      <c r="I645" t="s">
        <v>350</v>
      </c>
      <c r="K645" t="s">
        <v>13</v>
      </c>
    </row>
    <row r="646" spans="3:11" x14ac:dyDescent="0.25">
      <c r="C646" t="s">
        <v>233</v>
      </c>
      <c r="D646" t="s">
        <v>234</v>
      </c>
      <c r="F646" s="2">
        <v>1967</v>
      </c>
      <c r="G646" s="2">
        <v>348965.4</v>
      </c>
      <c r="H646" t="s">
        <v>349</v>
      </c>
      <c r="I646" t="s">
        <v>350</v>
      </c>
      <c r="K646" t="s">
        <v>13</v>
      </c>
    </row>
    <row r="647" spans="3:11" x14ac:dyDescent="0.25">
      <c r="C647" t="s">
        <v>233</v>
      </c>
      <c r="D647" t="s">
        <v>234</v>
      </c>
      <c r="F647" s="2">
        <v>1968</v>
      </c>
      <c r="G647" s="2">
        <v>294752.44</v>
      </c>
      <c r="H647" t="s">
        <v>349</v>
      </c>
      <c r="I647" t="s">
        <v>350</v>
      </c>
      <c r="K647" t="s">
        <v>13</v>
      </c>
    </row>
    <row r="648" spans="3:11" x14ac:dyDescent="0.25">
      <c r="C648" t="s">
        <v>233</v>
      </c>
      <c r="D648" t="s">
        <v>234</v>
      </c>
      <c r="F648" s="2">
        <v>1969</v>
      </c>
      <c r="G648" s="2">
        <v>162320.38</v>
      </c>
      <c r="H648" t="s">
        <v>349</v>
      </c>
      <c r="I648" t="s">
        <v>350</v>
      </c>
      <c r="K648" t="s">
        <v>13</v>
      </c>
    </row>
    <row r="649" spans="3:11" x14ac:dyDescent="0.25">
      <c r="C649" t="s">
        <v>233</v>
      </c>
      <c r="D649" t="s">
        <v>234</v>
      </c>
      <c r="F649" s="2">
        <v>1970</v>
      </c>
      <c r="G649" s="2">
        <v>215802.75</v>
      </c>
      <c r="H649" t="s">
        <v>349</v>
      </c>
      <c r="I649" t="s">
        <v>350</v>
      </c>
      <c r="K649" t="s">
        <v>13</v>
      </c>
    </row>
    <row r="650" spans="3:11" x14ac:dyDescent="0.25">
      <c r="C650" t="s">
        <v>233</v>
      </c>
      <c r="D650" t="s">
        <v>234</v>
      </c>
      <c r="F650" s="2">
        <v>1971</v>
      </c>
      <c r="G650" s="2">
        <v>181207.8</v>
      </c>
      <c r="H650" t="s">
        <v>349</v>
      </c>
      <c r="I650" t="s">
        <v>350</v>
      </c>
      <c r="K650" t="s">
        <v>13</v>
      </c>
    </row>
    <row r="651" spans="3:11" x14ac:dyDescent="0.25">
      <c r="C651" t="s">
        <v>233</v>
      </c>
      <c r="D651" t="s">
        <v>234</v>
      </c>
      <c r="F651" s="2">
        <v>1972</v>
      </c>
      <c r="G651" s="2">
        <v>190672.6</v>
      </c>
      <c r="H651" t="s">
        <v>349</v>
      </c>
      <c r="I651" t="s">
        <v>350</v>
      </c>
      <c r="K651" t="s">
        <v>13</v>
      </c>
    </row>
    <row r="652" spans="3:11" x14ac:dyDescent="0.25">
      <c r="C652" t="s">
        <v>233</v>
      </c>
      <c r="D652" t="s">
        <v>234</v>
      </c>
      <c r="F652" s="2">
        <v>1973</v>
      </c>
      <c r="G652" s="2">
        <v>508429</v>
      </c>
      <c r="H652" t="s">
        <v>349</v>
      </c>
      <c r="I652" t="s">
        <v>350</v>
      </c>
      <c r="K652" t="s">
        <v>13</v>
      </c>
    </row>
    <row r="653" spans="3:11" x14ac:dyDescent="0.25">
      <c r="C653" t="s">
        <v>233</v>
      </c>
      <c r="D653" t="s">
        <v>234</v>
      </c>
      <c r="F653" s="2">
        <v>1974</v>
      </c>
      <c r="G653" s="2">
        <v>189970.11</v>
      </c>
      <c r="H653" t="s">
        <v>349</v>
      </c>
      <c r="I653" t="s">
        <v>350</v>
      </c>
      <c r="K653" t="s">
        <v>13</v>
      </c>
    </row>
    <row r="654" spans="3:11" x14ac:dyDescent="0.25">
      <c r="C654" t="s">
        <v>233</v>
      </c>
      <c r="D654" t="s">
        <v>234</v>
      </c>
      <c r="F654" s="2">
        <v>1975</v>
      </c>
      <c r="G654" s="2">
        <v>86859.664000000004</v>
      </c>
      <c r="H654" t="s">
        <v>349</v>
      </c>
      <c r="I654" t="s">
        <v>350</v>
      </c>
      <c r="K654" t="s">
        <v>13</v>
      </c>
    </row>
    <row r="655" spans="3:11" x14ac:dyDescent="0.25">
      <c r="C655" t="s">
        <v>233</v>
      </c>
      <c r="D655" t="s">
        <v>234</v>
      </c>
      <c r="F655" s="2">
        <v>1976</v>
      </c>
      <c r="G655" s="2">
        <v>110992.3</v>
      </c>
      <c r="H655" t="s">
        <v>349</v>
      </c>
      <c r="I655" t="s">
        <v>350</v>
      </c>
      <c r="K655" t="s">
        <v>13</v>
      </c>
    </row>
    <row r="656" spans="3:11" x14ac:dyDescent="0.25">
      <c r="C656" t="s">
        <v>233</v>
      </c>
      <c r="D656" t="s">
        <v>234</v>
      </c>
      <c r="F656" s="2">
        <v>1977</v>
      </c>
      <c r="G656" s="2">
        <v>130216.914</v>
      </c>
      <c r="H656" t="s">
        <v>349</v>
      </c>
      <c r="I656" t="s">
        <v>350</v>
      </c>
      <c r="K656" t="s">
        <v>13</v>
      </c>
    </row>
    <row r="657" spans="3:11" x14ac:dyDescent="0.25">
      <c r="C657" t="s">
        <v>233</v>
      </c>
      <c r="D657" t="s">
        <v>234</v>
      </c>
      <c r="F657" s="2">
        <v>1978</v>
      </c>
      <c r="G657" s="2">
        <v>266896.65999999997</v>
      </c>
      <c r="H657" t="s">
        <v>349</v>
      </c>
      <c r="I657" t="s">
        <v>350</v>
      </c>
      <c r="K657" t="s">
        <v>13</v>
      </c>
    </row>
    <row r="658" spans="3:11" x14ac:dyDescent="0.25">
      <c r="C658" t="s">
        <v>233</v>
      </c>
      <c r="D658" t="s">
        <v>234</v>
      </c>
      <c r="F658" s="2">
        <v>1979</v>
      </c>
      <c r="G658" s="2">
        <v>271439.38</v>
      </c>
      <c r="H658" t="s">
        <v>349</v>
      </c>
      <c r="I658" t="s">
        <v>350</v>
      </c>
      <c r="K658" t="s">
        <v>13</v>
      </c>
    </row>
    <row r="659" spans="3:11" x14ac:dyDescent="0.25">
      <c r="C659" t="s">
        <v>233</v>
      </c>
      <c r="D659" t="s">
        <v>234</v>
      </c>
      <c r="F659" s="2">
        <v>1980</v>
      </c>
      <c r="G659" s="2">
        <v>178102.83</v>
      </c>
      <c r="H659" t="s">
        <v>349</v>
      </c>
      <c r="I659" t="s">
        <v>350</v>
      </c>
      <c r="K659" t="s">
        <v>13</v>
      </c>
    </row>
    <row r="660" spans="3:11" x14ac:dyDescent="0.25">
      <c r="C660" t="s">
        <v>233</v>
      </c>
      <c r="D660" t="s">
        <v>234</v>
      </c>
      <c r="F660" s="2">
        <v>1981</v>
      </c>
      <c r="G660" s="2">
        <v>143507.89000000001</v>
      </c>
      <c r="H660" t="s">
        <v>349</v>
      </c>
      <c r="I660" t="s">
        <v>350</v>
      </c>
      <c r="K660" t="s">
        <v>13</v>
      </c>
    </row>
    <row r="661" spans="3:11" x14ac:dyDescent="0.25">
      <c r="C661" t="s">
        <v>233</v>
      </c>
      <c r="D661" t="s">
        <v>234</v>
      </c>
      <c r="F661" s="2">
        <v>1982</v>
      </c>
      <c r="G661" s="2">
        <v>177470.6</v>
      </c>
      <c r="H661" t="s">
        <v>349</v>
      </c>
      <c r="I661" t="s">
        <v>350</v>
      </c>
      <c r="K661" t="s">
        <v>13</v>
      </c>
    </row>
    <row r="662" spans="3:11" x14ac:dyDescent="0.25">
      <c r="C662" t="s">
        <v>233</v>
      </c>
      <c r="D662" t="s">
        <v>234</v>
      </c>
      <c r="F662" s="2">
        <v>1983</v>
      </c>
      <c r="G662" s="2">
        <v>74388.259999999995</v>
      </c>
      <c r="H662" t="s">
        <v>349</v>
      </c>
      <c r="I662" t="s">
        <v>350</v>
      </c>
      <c r="K662" t="s">
        <v>13</v>
      </c>
    </row>
    <row r="663" spans="3:11" x14ac:dyDescent="0.25">
      <c r="C663" t="s">
        <v>233</v>
      </c>
      <c r="D663" t="s">
        <v>234</v>
      </c>
      <c r="F663" s="2">
        <v>1984</v>
      </c>
      <c r="G663" s="2">
        <v>230615.77</v>
      </c>
      <c r="H663" t="s">
        <v>349</v>
      </c>
      <c r="I663" t="s">
        <v>350</v>
      </c>
      <c r="K663" t="s">
        <v>13</v>
      </c>
    </row>
    <row r="664" spans="3:11" x14ac:dyDescent="0.25">
      <c r="C664" t="s">
        <v>233</v>
      </c>
      <c r="D664" t="s">
        <v>234</v>
      </c>
      <c r="F664" s="2">
        <v>1985</v>
      </c>
      <c r="G664" s="2">
        <v>298808.12</v>
      </c>
      <c r="H664" t="s">
        <v>349</v>
      </c>
      <c r="I664" t="s">
        <v>350</v>
      </c>
      <c r="K664" t="s">
        <v>13</v>
      </c>
    </row>
    <row r="665" spans="3:11" x14ac:dyDescent="0.25">
      <c r="C665" t="s">
        <v>233</v>
      </c>
      <c r="D665" t="s">
        <v>234</v>
      </c>
      <c r="F665" s="2">
        <v>1986</v>
      </c>
      <c r="G665" s="2">
        <v>396308.06</v>
      </c>
      <c r="H665" t="s">
        <v>349</v>
      </c>
      <c r="I665" t="s">
        <v>350</v>
      </c>
      <c r="K665" t="s">
        <v>13</v>
      </c>
    </row>
    <row r="666" spans="3:11" x14ac:dyDescent="0.25">
      <c r="C666" t="s">
        <v>233</v>
      </c>
      <c r="D666" t="s">
        <v>234</v>
      </c>
      <c r="F666" s="2">
        <v>1987</v>
      </c>
      <c r="G666" s="2">
        <v>332349.34000000003</v>
      </c>
      <c r="H666" t="s">
        <v>349</v>
      </c>
      <c r="I666" t="s">
        <v>350</v>
      </c>
      <c r="K666" t="s">
        <v>13</v>
      </c>
    </row>
    <row r="667" spans="3:11" x14ac:dyDescent="0.25">
      <c r="C667" t="s">
        <v>233</v>
      </c>
      <c r="D667" t="s">
        <v>234</v>
      </c>
      <c r="F667" s="2">
        <v>1988</v>
      </c>
      <c r="G667" s="2">
        <v>522862.7</v>
      </c>
      <c r="H667" t="s">
        <v>349</v>
      </c>
      <c r="I667" t="s">
        <v>350</v>
      </c>
      <c r="K667" t="s">
        <v>13</v>
      </c>
    </row>
    <row r="668" spans="3:11" x14ac:dyDescent="0.25">
      <c r="C668" t="s">
        <v>233</v>
      </c>
      <c r="D668" t="s">
        <v>234</v>
      </c>
      <c r="F668" s="2">
        <v>1989</v>
      </c>
      <c r="G668" s="2">
        <v>385508.56</v>
      </c>
      <c r="H668" t="s">
        <v>349</v>
      </c>
      <c r="I668" t="s">
        <v>350</v>
      </c>
      <c r="K668" t="s">
        <v>13</v>
      </c>
    </row>
    <row r="669" spans="3:11" x14ac:dyDescent="0.25">
      <c r="C669" t="s">
        <v>233</v>
      </c>
      <c r="D669" t="s">
        <v>234</v>
      </c>
      <c r="F669" s="2">
        <v>1990</v>
      </c>
      <c r="G669" s="2">
        <v>140459.10999999999</v>
      </c>
      <c r="H669" t="s">
        <v>349</v>
      </c>
      <c r="I669" t="s">
        <v>350</v>
      </c>
      <c r="K669" t="s">
        <v>13</v>
      </c>
    </row>
    <row r="670" spans="3:11" x14ac:dyDescent="0.25">
      <c r="C670" t="s">
        <v>233</v>
      </c>
      <c r="D670" t="s">
        <v>234</v>
      </c>
      <c r="F670" s="2">
        <v>1991</v>
      </c>
      <c r="G670" s="2">
        <v>154789.76999999999</v>
      </c>
      <c r="H670" t="s">
        <v>349</v>
      </c>
      <c r="I670" t="s">
        <v>350</v>
      </c>
      <c r="K670" t="s">
        <v>13</v>
      </c>
    </row>
    <row r="671" spans="3:11" x14ac:dyDescent="0.25">
      <c r="C671" t="s">
        <v>233</v>
      </c>
      <c r="D671" t="s">
        <v>234</v>
      </c>
      <c r="F671" s="2">
        <v>1992</v>
      </c>
      <c r="G671" s="2">
        <v>193604.28</v>
      </c>
      <c r="H671" t="s">
        <v>349</v>
      </c>
      <c r="I671" t="s">
        <v>350</v>
      </c>
      <c r="K671" t="s">
        <v>13</v>
      </c>
    </row>
    <row r="672" spans="3:11" x14ac:dyDescent="0.25">
      <c r="C672" t="s">
        <v>233</v>
      </c>
      <c r="D672" t="s">
        <v>234</v>
      </c>
      <c r="F672" s="2">
        <v>1993</v>
      </c>
      <c r="G672" s="2">
        <v>452619.1</v>
      </c>
      <c r="H672" t="s">
        <v>349</v>
      </c>
      <c r="I672" t="s">
        <v>350</v>
      </c>
      <c r="K672" t="s">
        <v>13</v>
      </c>
    </row>
    <row r="673" spans="1:16" x14ac:dyDescent="0.25">
      <c r="C673" t="s">
        <v>233</v>
      </c>
      <c r="D673" t="s">
        <v>234</v>
      </c>
      <c r="F673" s="2">
        <v>1994</v>
      </c>
      <c r="G673" s="2">
        <v>447416.03</v>
      </c>
      <c r="H673" t="s">
        <v>349</v>
      </c>
      <c r="I673" t="s">
        <v>350</v>
      </c>
      <c r="K673" t="s">
        <v>13</v>
      </c>
    </row>
    <row r="674" spans="1:16" x14ac:dyDescent="0.25">
      <c r="C674" t="s">
        <v>233</v>
      </c>
      <c r="D674" t="s">
        <v>234</v>
      </c>
      <c r="F674" s="2">
        <v>1995</v>
      </c>
      <c r="G674" s="2">
        <v>158320.9</v>
      </c>
      <c r="H674" t="s">
        <v>349</v>
      </c>
      <c r="I674" t="s">
        <v>350</v>
      </c>
      <c r="K674" t="s">
        <v>13</v>
      </c>
    </row>
    <row r="675" spans="1:16" x14ac:dyDescent="0.25">
      <c r="C675" t="s">
        <v>233</v>
      </c>
      <c r="D675" t="s">
        <v>234</v>
      </c>
      <c r="F675" s="2">
        <v>1996</v>
      </c>
      <c r="G675" s="2">
        <v>466331.56</v>
      </c>
      <c r="H675" t="s">
        <v>349</v>
      </c>
      <c r="I675" t="s">
        <v>350</v>
      </c>
      <c r="K675" t="s">
        <v>13</v>
      </c>
    </row>
    <row r="676" spans="1:16" x14ac:dyDescent="0.25">
      <c r="A676" t="s">
        <v>14</v>
      </c>
      <c r="B676" t="s">
        <v>237</v>
      </c>
      <c r="C676" t="s">
        <v>277</v>
      </c>
      <c r="D676" t="s">
        <v>278</v>
      </c>
      <c r="F676" s="2">
        <v>1976.0568000000001</v>
      </c>
      <c r="G676">
        <v>250000</v>
      </c>
      <c r="H676" t="s">
        <v>353</v>
      </c>
      <c r="I676" t="s">
        <v>354</v>
      </c>
      <c r="K676" t="s">
        <v>13</v>
      </c>
      <c r="N676" s="1">
        <v>79.165059999999997</v>
      </c>
      <c r="O676" t="s">
        <v>351</v>
      </c>
      <c r="P676" t="s">
        <v>356</v>
      </c>
    </row>
    <row r="677" spans="1:16" x14ac:dyDescent="0.25">
      <c r="C677" t="s">
        <v>277</v>
      </c>
      <c r="D677" t="s">
        <v>278</v>
      </c>
      <c r="F677" s="2">
        <v>1977</v>
      </c>
      <c r="G677">
        <v>220000</v>
      </c>
      <c r="H677" t="s">
        <v>353</v>
      </c>
      <c r="I677" t="s">
        <v>355</v>
      </c>
      <c r="P677" t="s">
        <v>357</v>
      </c>
    </row>
    <row r="678" spans="1:16" x14ac:dyDescent="0.25">
      <c r="A678" t="s">
        <v>14</v>
      </c>
      <c r="B678" t="s">
        <v>237</v>
      </c>
      <c r="C678" t="s">
        <v>277</v>
      </c>
      <c r="D678" t="s">
        <v>278</v>
      </c>
      <c r="F678" s="2">
        <v>1978.0382</v>
      </c>
      <c r="G678">
        <v>190000</v>
      </c>
      <c r="H678" t="s">
        <v>353</v>
      </c>
      <c r="I678" t="s">
        <v>354</v>
      </c>
      <c r="K678" t="s">
        <v>13</v>
      </c>
      <c r="N678" s="1">
        <v>44.143227000000003</v>
      </c>
      <c r="O678" t="s">
        <v>351</v>
      </c>
      <c r="P678" t="s">
        <v>356</v>
      </c>
    </row>
    <row r="679" spans="1:16" x14ac:dyDescent="0.25">
      <c r="A679" t="s">
        <v>14</v>
      </c>
      <c r="B679" t="s">
        <v>237</v>
      </c>
      <c r="C679" t="s">
        <v>277</v>
      </c>
      <c r="D679" t="s">
        <v>278</v>
      </c>
      <c r="F679" s="2">
        <v>1979.0046</v>
      </c>
      <c r="G679">
        <v>200000</v>
      </c>
      <c r="H679" t="s">
        <v>353</v>
      </c>
      <c r="I679" t="s">
        <v>354</v>
      </c>
      <c r="K679" t="s">
        <v>13</v>
      </c>
      <c r="N679" s="1">
        <v>40.210194000000001</v>
      </c>
      <c r="O679" t="s">
        <v>351</v>
      </c>
      <c r="P679" t="s">
        <v>356</v>
      </c>
    </row>
    <row r="680" spans="1:16" x14ac:dyDescent="0.25">
      <c r="A680" t="s">
        <v>14</v>
      </c>
      <c r="B680" t="s">
        <v>237</v>
      </c>
      <c r="C680" t="s">
        <v>277</v>
      </c>
      <c r="D680" t="s">
        <v>278</v>
      </c>
      <c r="F680" s="2">
        <v>1980.0231000000001</v>
      </c>
      <c r="G680">
        <v>200000</v>
      </c>
      <c r="H680" t="s">
        <v>353</v>
      </c>
      <c r="I680" t="s">
        <v>354</v>
      </c>
      <c r="K680" t="s">
        <v>13</v>
      </c>
      <c r="N680" s="1">
        <v>22.299927</v>
      </c>
      <c r="O680" t="s">
        <v>351</v>
      </c>
      <c r="P680" t="s">
        <v>356</v>
      </c>
    </row>
    <row r="681" spans="1:16" x14ac:dyDescent="0.25">
      <c r="A681" t="s">
        <v>14</v>
      </c>
      <c r="B681" t="s">
        <v>237</v>
      </c>
      <c r="C681" t="s">
        <v>277</v>
      </c>
      <c r="D681" t="s">
        <v>278</v>
      </c>
      <c r="F681" s="2">
        <v>1981.0132000000001</v>
      </c>
      <c r="G681">
        <v>190000</v>
      </c>
      <c r="H681" t="s">
        <v>353</v>
      </c>
      <c r="I681" t="s">
        <v>354</v>
      </c>
      <c r="K681" t="s">
        <v>13</v>
      </c>
      <c r="N681" s="1">
        <v>13.386957000000001</v>
      </c>
      <c r="O681" t="s">
        <v>351</v>
      </c>
      <c r="P681" t="s">
        <v>356</v>
      </c>
    </row>
    <row r="682" spans="1:16" x14ac:dyDescent="0.25">
      <c r="A682" t="s">
        <v>14</v>
      </c>
      <c r="B682" t="s">
        <v>237</v>
      </c>
      <c r="C682" t="s">
        <v>277</v>
      </c>
      <c r="D682" t="s">
        <v>278</v>
      </c>
      <c r="F682" s="2">
        <v>1981.9876999999999</v>
      </c>
      <c r="G682">
        <v>220000</v>
      </c>
      <c r="H682" t="s">
        <v>353</v>
      </c>
      <c r="I682" t="s">
        <v>354</v>
      </c>
      <c r="K682" t="s">
        <v>13</v>
      </c>
      <c r="N682" s="1">
        <v>2.222674</v>
      </c>
      <c r="O682" t="s">
        <v>351</v>
      </c>
      <c r="P682" t="s">
        <v>356</v>
      </c>
    </row>
    <row r="683" spans="1:16" x14ac:dyDescent="0.25">
      <c r="A683" t="s">
        <v>14</v>
      </c>
      <c r="B683" t="s">
        <v>237</v>
      </c>
      <c r="C683" t="s">
        <v>277</v>
      </c>
      <c r="D683" t="s">
        <v>278</v>
      </c>
      <c r="F683" s="2">
        <v>1983.0485000000001</v>
      </c>
      <c r="G683">
        <v>370000</v>
      </c>
      <c r="H683" t="s">
        <v>353</v>
      </c>
      <c r="I683" t="s">
        <v>354</v>
      </c>
      <c r="K683" t="s">
        <v>13</v>
      </c>
      <c r="N683" s="1">
        <v>11.315431999999999</v>
      </c>
      <c r="O683" t="s">
        <v>351</v>
      </c>
      <c r="P683" t="s">
        <v>356</v>
      </c>
    </row>
    <row r="684" spans="1:16" x14ac:dyDescent="0.25">
      <c r="A684" t="s">
        <v>14</v>
      </c>
      <c r="B684" t="s">
        <v>237</v>
      </c>
      <c r="C684" t="s">
        <v>277</v>
      </c>
      <c r="D684" t="s">
        <v>278</v>
      </c>
      <c r="F684" s="2">
        <v>1984.0045</v>
      </c>
      <c r="G684">
        <v>170000</v>
      </c>
      <c r="H684" t="s">
        <v>353</v>
      </c>
      <c r="I684" t="s">
        <v>354</v>
      </c>
      <c r="K684" t="s">
        <v>13</v>
      </c>
      <c r="N684" s="1">
        <v>0.47094595</v>
      </c>
      <c r="O684" t="s">
        <v>351</v>
      </c>
      <c r="P684" t="s">
        <v>356</v>
      </c>
    </row>
    <row r="685" spans="1:16" x14ac:dyDescent="0.25">
      <c r="C685" t="s">
        <v>277</v>
      </c>
      <c r="D685" t="s">
        <v>278</v>
      </c>
      <c r="F685" s="2">
        <v>1985</v>
      </c>
      <c r="G685">
        <v>160000</v>
      </c>
      <c r="H685" t="s">
        <v>353</v>
      </c>
      <c r="I685" t="s">
        <v>355</v>
      </c>
      <c r="P685" t="s">
        <v>357</v>
      </c>
    </row>
    <row r="686" spans="1:16" x14ac:dyDescent="0.25">
      <c r="A686" t="s">
        <v>14</v>
      </c>
      <c r="B686" t="s">
        <v>237</v>
      </c>
      <c r="C686" t="s">
        <v>277</v>
      </c>
      <c r="D686" t="s">
        <v>278</v>
      </c>
      <c r="F686" s="2">
        <v>1986.0541000000001</v>
      </c>
      <c r="G686">
        <v>180000</v>
      </c>
      <c r="H686" t="s">
        <v>353</v>
      </c>
      <c r="I686" t="s">
        <v>354</v>
      </c>
      <c r="K686" t="s">
        <v>13</v>
      </c>
      <c r="N686" s="1">
        <v>34.399740000000001</v>
      </c>
      <c r="O686" t="s">
        <v>351</v>
      </c>
      <c r="P686" t="s">
        <v>356</v>
      </c>
    </row>
    <row r="687" spans="1:16" x14ac:dyDescent="0.25">
      <c r="A687" t="s">
        <v>14</v>
      </c>
      <c r="B687" t="s">
        <v>237</v>
      </c>
      <c r="C687" t="s">
        <v>277</v>
      </c>
      <c r="D687" t="s">
        <v>278</v>
      </c>
      <c r="F687" s="2">
        <v>1987.0487000000001</v>
      </c>
      <c r="G687">
        <v>240000</v>
      </c>
      <c r="H687" t="s">
        <v>353</v>
      </c>
      <c r="I687" t="s">
        <v>354</v>
      </c>
      <c r="K687" t="s">
        <v>13</v>
      </c>
      <c r="N687" s="1">
        <v>5.2376829999999996</v>
      </c>
      <c r="O687" t="s">
        <v>351</v>
      </c>
      <c r="P687" t="s">
        <v>356</v>
      </c>
    </row>
    <row r="688" spans="1:16" x14ac:dyDescent="0.25">
      <c r="A688" t="s">
        <v>14</v>
      </c>
      <c r="B688" t="s">
        <v>237</v>
      </c>
      <c r="C688" t="s">
        <v>198</v>
      </c>
      <c r="D688" t="s">
        <v>301</v>
      </c>
      <c r="F688" s="2">
        <v>1979.0429999999999</v>
      </c>
      <c r="G688">
        <v>900000</v>
      </c>
      <c r="H688" t="s">
        <v>353</v>
      </c>
      <c r="I688" t="s">
        <v>354</v>
      </c>
      <c r="K688" t="s">
        <v>13</v>
      </c>
      <c r="N688" s="1">
        <v>28.070080000000001</v>
      </c>
      <c r="O688" t="s">
        <v>351</v>
      </c>
      <c r="P688" t="s">
        <v>356</v>
      </c>
    </row>
    <row r="689" spans="1:16" x14ac:dyDescent="0.25">
      <c r="A689" t="s">
        <v>14</v>
      </c>
      <c r="B689" t="s">
        <v>237</v>
      </c>
      <c r="C689" t="s">
        <v>198</v>
      </c>
      <c r="D689" t="s">
        <v>301</v>
      </c>
      <c r="F689" s="2">
        <v>1980.0248999999999</v>
      </c>
      <c r="G689">
        <v>890000</v>
      </c>
      <c r="H689" t="s">
        <v>353</v>
      </c>
      <c r="I689" t="s">
        <v>354</v>
      </c>
      <c r="K689" t="s">
        <v>13</v>
      </c>
      <c r="N689" s="1">
        <v>13.416256000000001</v>
      </c>
      <c r="O689" t="s">
        <v>351</v>
      </c>
      <c r="P689" t="s">
        <v>356</v>
      </c>
    </row>
    <row r="690" spans="1:16" x14ac:dyDescent="0.25">
      <c r="A690" t="s">
        <v>14</v>
      </c>
      <c r="B690" t="s">
        <v>237</v>
      </c>
      <c r="C690" t="s">
        <v>198</v>
      </c>
      <c r="D690" t="s">
        <v>301</v>
      </c>
      <c r="F690" s="2">
        <v>1981.019</v>
      </c>
      <c r="G690">
        <v>840000</v>
      </c>
      <c r="H690" t="s">
        <v>353</v>
      </c>
      <c r="I690" t="s">
        <v>354</v>
      </c>
      <c r="K690" t="s">
        <v>13</v>
      </c>
      <c r="N690" s="1">
        <v>2.1435382000000001</v>
      </c>
      <c r="O690" t="s">
        <v>351</v>
      </c>
      <c r="P690" t="s">
        <v>356</v>
      </c>
    </row>
    <row r="691" spans="1:16" x14ac:dyDescent="0.25">
      <c r="A691" t="s">
        <v>14</v>
      </c>
      <c r="B691" t="s">
        <v>237</v>
      </c>
      <c r="C691" t="s">
        <v>198</v>
      </c>
      <c r="D691" t="s">
        <v>301</v>
      </c>
      <c r="F691" s="2">
        <v>1982.0219</v>
      </c>
      <c r="G691">
        <v>1010000</v>
      </c>
      <c r="H691" t="s">
        <v>353</v>
      </c>
      <c r="I691" t="s">
        <v>354</v>
      </c>
      <c r="K691" t="s">
        <v>13</v>
      </c>
      <c r="N691" s="1">
        <v>7.1687419999999999</v>
      </c>
      <c r="O691" t="s">
        <v>351</v>
      </c>
      <c r="P691" t="s">
        <v>356</v>
      </c>
    </row>
    <row r="692" spans="1:16" x14ac:dyDescent="0.25">
      <c r="A692" t="s">
        <v>14</v>
      </c>
      <c r="B692" t="s">
        <v>237</v>
      </c>
      <c r="C692" t="s">
        <v>198</v>
      </c>
      <c r="D692" t="s">
        <v>301</v>
      </c>
      <c r="F692" s="2">
        <v>1982.9872</v>
      </c>
      <c r="G692">
        <v>1680000</v>
      </c>
      <c r="H692" t="s">
        <v>353</v>
      </c>
      <c r="I692" t="s">
        <v>354</v>
      </c>
      <c r="K692" t="s">
        <v>13</v>
      </c>
      <c r="N692" s="1">
        <v>2.2920356000000002</v>
      </c>
      <c r="O692" t="s">
        <v>351</v>
      </c>
      <c r="P692" t="s">
        <v>356</v>
      </c>
    </row>
    <row r="693" spans="1:16" x14ac:dyDescent="0.25">
      <c r="A693" t="s">
        <v>14</v>
      </c>
      <c r="B693" t="s">
        <v>237</v>
      </c>
      <c r="C693" t="s">
        <v>198</v>
      </c>
      <c r="D693" t="s">
        <v>301</v>
      </c>
      <c r="F693" s="2">
        <v>1984.0133000000001</v>
      </c>
      <c r="G693">
        <v>770000</v>
      </c>
      <c r="H693" t="s">
        <v>353</v>
      </c>
      <c r="I693" t="s">
        <v>354</v>
      </c>
      <c r="K693" t="s">
        <v>13</v>
      </c>
      <c r="N693" s="1">
        <v>4.1802672999999997</v>
      </c>
      <c r="O693" t="s">
        <v>351</v>
      </c>
      <c r="P693" t="s">
        <v>356</v>
      </c>
    </row>
    <row r="694" spans="1:16" x14ac:dyDescent="0.25">
      <c r="F694" s="2">
        <v>1985</v>
      </c>
      <c r="G694">
        <v>700000</v>
      </c>
      <c r="H694" t="s">
        <v>353</v>
      </c>
      <c r="I694" t="s">
        <v>355</v>
      </c>
      <c r="P694" t="s">
        <v>358</v>
      </c>
    </row>
    <row r="695" spans="1:16" x14ac:dyDescent="0.25">
      <c r="A695" t="s">
        <v>14</v>
      </c>
      <c r="B695" t="s">
        <v>237</v>
      </c>
      <c r="C695" t="s">
        <v>198</v>
      </c>
      <c r="D695" t="s">
        <v>301</v>
      </c>
      <c r="F695" s="2">
        <v>1985.9655</v>
      </c>
      <c r="G695">
        <v>810000</v>
      </c>
      <c r="H695" t="s">
        <v>353</v>
      </c>
      <c r="I695" t="s">
        <v>354</v>
      </c>
      <c r="K695" t="s">
        <v>13</v>
      </c>
      <c r="N695" s="1">
        <v>3.1203508000000002</v>
      </c>
      <c r="O695" t="s">
        <v>351</v>
      </c>
      <c r="P695" t="s">
        <v>356</v>
      </c>
    </row>
    <row r="696" spans="1:16" x14ac:dyDescent="0.25">
      <c r="A696" t="s">
        <v>14</v>
      </c>
      <c r="B696" t="s">
        <v>237</v>
      </c>
      <c r="C696" t="s">
        <v>198</v>
      </c>
      <c r="D696" t="s">
        <v>301</v>
      </c>
      <c r="F696" s="2">
        <v>1986.9994999999999</v>
      </c>
      <c r="G696">
        <v>1070000</v>
      </c>
      <c r="H696" t="s">
        <v>353</v>
      </c>
      <c r="I696" t="s">
        <v>354</v>
      </c>
      <c r="K696" t="s">
        <v>13</v>
      </c>
      <c r="N696" s="1">
        <v>11.045203000000001</v>
      </c>
      <c r="O696" t="s">
        <v>351</v>
      </c>
      <c r="P696" t="s">
        <v>356</v>
      </c>
    </row>
    <row r="697" spans="1:16" x14ac:dyDescent="0.25">
      <c r="C697" t="s">
        <v>277</v>
      </c>
      <c r="D697" t="s">
        <v>278</v>
      </c>
      <c r="F697" s="2">
        <v>1953</v>
      </c>
      <c r="G697">
        <v>230000</v>
      </c>
      <c r="H697" t="s">
        <v>353</v>
      </c>
      <c r="I697" t="s">
        <v>355</v>
      </c>
      <c r="K697" t="s">
        <v>13</v>
      </c>
      <c r="P697" t="s">
        <v>358</v>
      </c>
    </row>
    <row r="698" spans="1:16" x14ac:dyDescent="0.25">
      <c r="C698" t="s">
        <v>277</v>
      </c>
      <c r="D698" t="s">
        <v>278</v>
      </c>
      <c r="F698" s="2">
        <v>1954</v>
      </c>
      <c r="G698">
        <v>160000</v>
      </c>
      <c r="H698" t="s">
        <v>353</v>
      </c>
      <c r="I698" t="s">
        <v>355</v>
      </c>
      <c r="K698" t="s">
        <v>13</v>
      </c>
      <c r="P698" t="s">
        <v>358</v>
      </c>
    </row>
    <row r="699" spans="1:16" x14ac:dyDescent="0.25">
      <c r="C699" t="s">
        <v>277</v>
      </c>
      <c r="D699" t="s">
        <v>278</v>
      </c>
      <c r="F699" s="2">
        <v>1955</v>
      </c>
      <c r="G699">
        <v>180000</v>
      </c>
      <c r="H699" t="s">
        <v>353</v>
      </c>
      <c r="I699" t="s">
        <v>355</v>
      </c>
      <c r="K699" t="s">
        <v>13</v>
      </c>
      <c r="P699" t="s">
        <v>358</v>
      </c>
    </row>
    <row r="700" spans="1:16" x14ac:dyDescent="0.25">
      <c r="C700" t="s">
        <v>277</v>
      </c>
      <c r="D700" t="s">
        <v>278</v>
      </c>
      <c r="F700" s="2">
        <v>1956</v>
      </c>
      <c r="G700">
        <v>190000</v>
      </c>
      <c r="H700" t="s">
        <v>353</v>
      </c>
      <c r="I700" t="s">
        <v>355</v>
      </c>
      <c r="K700" t="s">
        <v>13</v>
      </c>
      <c r="P700" t="s">
        <v>358</v>
      </c>
    </row>
    <row r="701" spans="1:16" x14ac:dyDescent="0.25">
      <c r="C701" t="s">
        <v>277</v>
      </c>
      <c r="D701" t="s">
        <v>278</v>
      </c>
      <c r="F701" s="2">
        <v>1957</v>
      </c>
      <c r="G701">
        <v>280000</v>
      </c>
      <c r="H701" t="s">
        <v>353</v>
      </c>
      <c r="I701" t="s">
        <v>355</v>
      </c>
      <c r="K701" t="s">
        <v>13</v>
      </c>
      <c r="P701" t="s">
        <v>358</v>
      </c>
    </row>
    <row r="702" spans="1:16" x14ac:dyDescent="0.25">
      <c r="C702" t="s">
        <v>277</v>
      </c>
      <c r="D702" t="s">
        <v>278</v>
      </c>
      <c r="F702" s="2">
        <v>1958</v>
      </c>
      <c r="G702">
        <v>230000</v>
      </c>
      <c r="H702" t="s">
        <v>353</v>
      </c>
      <c r="I702" t="s">
        <v>355</v>
      </c>
      <c r="K702" t="s">
        <v>13</v>
      </c>
      <c r="P702" t="s">
        <v>358</v>
      </c>
    </row>
    <row r="703" spans="1:16" x14ac:dyDescent="0.25">
      <c r="C703" t="s">
        <v>277</v>
      </c>
      <c r="D703" t="s">
        <v>278</v>
      </c>
      <c r="F703" s="2">
        <v>1959</v>
      </c>
      <c r="G703">
        <v>210000</v>
      </c>
      <c r="H703" t="s">
        <v>353</v>
      </c>
      <c r="I703" t="s">
        <v>355</v>
      </c>
      <c r="K703" t="s">
        <v>13</v>
      </c>
      <c r="P703" t="s">
        <v>358</v>
      </c>
    </row>
    <row r="704" spans="1:16" x14ac:dyDescent="0.25">
      <c r="C704" t="s">
        <v>277</v>
      </c>
      <c r="D704" t="s">
        <v>278</v>
      </c>
      <c r="F704" s="2">
        <v>1960</v>
      </c>
      <c r="G704">
        <v>190000</v>
      </c>
      <c r="H704" t="s">
        <v>353</v>
      </c>
      <c r="I704" t="s">
        <v>355</v>
      </c>
      <c r="K704" t="s">
        <v>13</v>
      </c>
      <c r="P704" t="s">
        <v>358</v>
      </c>
    </row>
    <row r="705" spans="3:16" x14ac:dyDescent="0.25">
      <c r="C705" t="s">
        <v>277</v>
      </c>
      <c r="D705" t="s">
        <v>278</v>
      </c>
      <c r="F705" s="2">
        <v>1961</v>
      </c>
      <c r="G705">
        <v>190000</v>
      </c>
      <c r="H705" t="s">
        <v>353</v>
      </c>
      <c r="I705" t="s">
        <v>355</v>
      </c>
      <c r="K705" t="s">
        <v>13</v>
      </c>
      <c r="P705" t="s">
        <v>358</v>
      </c>
    </row>
    <row r="706" spans="3:16" x14ac:dyDescent="0.25">
      <c r="C706" t="s">
        <v>277</v>
      </c>
      <c r="D706" t="s">
        <v>278</v>
      </c>
      <c r="F706" s="2">
        <v>1962</v>
      </c>
      <c r="G706">
        <v>180000</v>
      </c>
      <c r="H706" t="s">
        <v>353</v>
      </c>
      <c r="I706" t="s">
        <v>355</v>
      </c>
      <c r="K706" t="s">
        <v>13</v>
      </c>
      <c r="P706" t="s">
        <v>358</v>
      </c>
    </row>
    <row r="707" spans="3:16" x14ac:dyDescent="0.25">
      <c r="C707" t="s">
        <v>277</v>
      </c>
      <c r="D707" t="s">
        <v>278</v>
      </c>
      <c r="F707" s="2">
        <v>1963</v>
      </c>
      <c r="G707">
        <v>200000</v>
      </c>
      <c r="H707" t="s">
        <v>353</v>
      </c>
      <c r="I707" t="s">
        <v>355</v>
      </c>
      <c r="K707" t="s">
        <v>13</v>
      </c>
      <c r="P707" t="s">
        <v>358</v>
      </c>
    </row>
    <row r="708" spans="3:16" x14ac:dyDescent="0.25">
      <c r="C708" t="s">
        <v>277</v>
      </c>
      <c r="D708" t="s">
        <v>278</v>
      </c>
      <c r="F708" s="2">
        <v>1964</v>
      </c>
      <c r="G708">
        <v>170000</v>
      </c>
      <c r="H708" t="s">
        <v>353</v>
      </c>
      <c r="I708" t="s">
        <v>355</v>
      </c>
      <c r="K708" t="s">
        <v>13</v>
      </c>
      <c r="P708" t="s">
        <v>358</v>
      </c>
    </row>
    <row r="709" spans="3:16" x14ac:dyDescent="0.25">
      <c r="C709" t="s">
        <v>277</v>
      </c>
      <c r="D709" t="s">
        <v>278</v>
      </c>
      <c r="F709" s="2">
        <v>1965</v>
      </c>
      <c r="G709">
        <v>240000</v>
      </c>
      <c r="H709" t="s">
        <v>353</v>
      </c>
      <c r="I709" t="s">
        <v>355</v>
      </c>
      <c r="K709" t="s">
        <v>13</v>
      </c>
      <c r="P709" t="s">
        <v>358</v>
      </c>
    </row>
    <row r="710" spans="3:16" x14ac:dyDescent="0.25">
      <c r="C710" t="s">
        <v>277</v>
      </c>
      <c r="D710" t="s">
        <v>278</v>
      </c>
      <c r="F710" s="2">
        <v>1966</v>
      </c>
      <c r="G710">
        <v>190000</v>
      </c>
      <c r="H710" t="s">
        <v>353</v>
      </c>
      <c r="I710" t="s">
        <v>355</v>
      </c>
      <c r="K710" t="s">
        <v>13</v>
      </c>
      <c r="P710" t="s">
        <v>358</v>
      </c>
    </row>
    <row r="711" spans="3:16" x14ac:dyDescent="0.25">
      <c r="C711" t="s">
        <v>277</v>
      </c>
      <c r="D711" t="s">
        <v>278</v>
      </c>
      <c r="F711" s="2">
        <v>1967</v>
      </c>
      <c r="G711">
        <v>170000</v>
      </c>
      <c r="H711" t="s">
        <v>353</v>
      </c>
      <c r="I711" t="s">
        <v>355</v>
      </c>
      <c r="K711" t="s">
        <v>13</v>
      </c>
      <c r="P711" t="s">
        <v>358</v>
      </c>
    </row>
    <row r="712" spans="3:16" x14ac:dyDescent="0.25">
      <c r="C712" t="s">
        <v>277</v>
      </c>
      <c r="D712" t="s">
        <v>278</v>
      </c>
      <c r="F712" s="2">
        <v>1968</v>
      </c>
      <c r="G712">
        <v>160000</v>
      </c>
      <c r="H712" t="s">
        <v>353</v>
      </c>
      <c r="I712" t="s">
        <v>355</v>
      </c>
      <c r="K712" t="s">
        <v>13</v>
      </c>
      <c r="P712" t="s">
        <v>358</v>
      </c>
    </row>
    <row r="713" spans="3:16" x14ac:dyDescent="0.25">
      <c r="C713" t="s">
        <v>277</v>
      </c>
      <c r="D713" t="s">
        <v>278</v>
      </c>
      <c r="F713" s="2">
        <v>1969</v>
      </c>
      <c r="G713">
        <v>330000</v>
      </c>
      <c r="H713" t="s">
        <v>353</v>
      </c>
      <c r="I713" t="s">
        <v>355</v>
      </c>
      <c r="K713" t="s">
        <v>13</v>
      </c>
      <c r="P713" t="s">
        <v>358</v>
      </c>
    </row>
    <row r="714" spans="3:16" x14ac:dyDescent="0.25">
      <c r="C714" t="s">
        <v>277</v>
      </c>
      <c r="D714" t="s">
        <v>278</v>
      </c>
      <c r="F714" s="2">
        <v>1970</v>
      </c>
      <c r="G714">
        <v>300000</v>
      </c>
      <c r="H714" t="s">
        <v>353</v>
      </c>
      <c r="I714" t="s">
        <v>355</v>
      </c>
      <c r="K714" t="s">
        <v>13</v>
      </c>
      <c r="P714" t="s">
        <v>358</v>
      </c>
    </row>
    <row r="715" spans="3:16" x14ac:dyDescent="0.25">
      <c r="C715" t="s">
        <v>277</v>
      </c>
      <c r="D715" t="s">
        <v>278</v>
      </c>
      <c r="F715" s="2">
        <v>1971</v>
      </c>
      <c r="G715">
        <v>210000</v>
      </c>
      <c r="H715" t="s">
        <v>353</v>
      </c>
      <c r="I715" t="s">
        <v>355</v>
      </c>
      <c r="K715" t="s">
        <v>13</v>
      </c>
      <c r="P715" t="s">
        <v>358</v>
      </c>
    </row>
    <row r="716" spans="3:16" x14ac:dyDescent="0.25">
      <c r="C716" t="s">
        <v>277</v>
      </c>
      <c r="D716" t="s">
        <v>278</v>
      </c>
      <c r="F716" s="2">
        <v>1972</v>
      </c>
      <c r="G716">
        <v>290000</v>
      </c>
      <c r="H716" t="s">
        <v>353</v>
      </c>
      <c r="I716" t="s">
        <v>355</v>
      </c>
      <c r="K716" t="s">
        <v>13</v>
      </c>
      <c r="P716" t="s">
        <v>358</v>
      </c>
    </row>
    <row r="717" spans="3:16" x14ac:dyDescent="0.25">
      <c r="C717" t="s">
        <v>277</v>
      </c>
      <c r="D717" t="s">
        <v>278</v>
      </c>
      <c r="F717" s="2">
        <v>1973</v>
      </c>
      <c r="G717">
        <v>200000</v>
      </c>
      <c r="H717" t="s">
        <v>353</v>
      </c>
      <c r="I717" t="s">
        <v>355</v>
      </c>
      <c r="K717" t="s">
        <v>13</v>
      </c>
      <c r="P717" t="s">
        <v>358</v>
      </c>
    </row>
    <row r="718" spans="3:16" x14ac:dyDescent="0.25">
      <c r="C718" t="s">
        <v>277</v>
      </c>
      <c r="D718" t="s">
        <v>278</v>
      </c>
      <c r="F718" s="2">
        <v>1974</v>
      </c>
      <c r="G718">
        <v>190000</v>
      </c>
      <c r="H718" t="s">
        <v>353</v>
      </c>
      <c r="I718" t="s">
        <v>355</v>
      </c>
      <c r="K718" t="s">
        <v>13</v>
      </c>
      <c r="P718" t="s">
        <v>358</v>
      </c>
    </row>
    <row r="719" spans="3:16" x14ac:dyDescent="0.25">
      <c r="C719" t="s">
        <v>277</v>
      </c>
      <c r="D719" t="s">
        <v>278</v>
      </c>
      <c r="F719" s="2">
        <v>1975</v>
      </c>
      <c r="G719">
        <v>180000</v>
      </c>
      <c r="H719" t="s">
        <v>353</v>
      </c>
      <c r="I719" t="s">
        <v>355</v>
      </c>
      <c r="K719" t="s">
        <v>13</v>
      </c>
      <c r="P719" t="s">
        <v>358</v>
      </c>
    </row>
    <row r="720" spans="3:16" x14ac:dyDescent="0.25">
      <c r="C720" t="s">
        <v>198</v>
      </c>
      <c r="D720" t="s">
        <v>301</v>
      </c>
      <c r="F720" s="2">
        <v>1953</v>
      </c>
      <c r="G720">
        <v>1040000</v>
      </c>
      <c r="H720" t="s">
        <v>353</v>
      </c>
      <c r="I720" t="s">
        <v>355</v>
      </c>
      <c r="K720" t="s">
        <v>13</v>
      </c>
      <c r="P720" t="s">
        <v>358</v>
      </c>
    </row>
    <row r="721" spans="3:16" x14ac:dyDescent="0.25">
      <c r="C721" t="s">
        <v>198</v>
      </c>
      <c r="D721" t="s">
        <v>301</v>
      </c>
      <c r="F721" s="2">
        <v>1954</v>
      </c>
      <c r="G721">
        <v>730000</v>
      </c>
      <c r="H721" t="s">
        <v>353</v>
      </c>
      <c r="I721" t="s">
        <v>355</v>
      </c>
      <c r="K721" t="s">
        <v>13</v>
      </c>
      <c r="P721" t="s">
        <v>358</v>
      </c>
    </row>
    <row r="722" spans="3:16" x14ac:dyDescent="0.25">
      <c r="C722" t="s">
        <v>198</v>
      </c>
      <c r="D722" t="s">
        <v>301</v>
      </c>
      <c r="F722" s="2">
        <v>1955</v>
      </c>
      <c r="G722">
        <v>820000</v>
      </c>
      <c r="H722" t="s">
        <v>353</v>
      </c>
      <c r="I722" t="s">
        <v>355</v>
      </c>
      <c r="K722" t="s">
        <v>13</v>
      </c>
      <c r="P722" t="s">
        <v>358</v>
      </c>
    </row>
    <row r="723" spans="3:16" x14ac:dyDescent="0.25">
      <c r="C723" t="s">
        <v>198</v>
      </c>
      <c r="D723" t="s">
        <v>301</v>
      </c>
      <c r="F723" s="2">
        <v>1956</v>
      </c>
      <c r="G723">
        <v>880000</v>
      </c>
      <c r="H723" t="s">
        <v>353</v>
      </c>
      <c r="I723" t="s">
        <v>355</v>
      </c>
      <c r="K723" t="s">
        <v>13</v>
      </c>
      <c r="P723" t="s">
        <v>358</v>
      </c>
    </row>
    <row r="724" spans="3:16" x14ac:dyDescent="0.25">
      <c r="C724" t="s">
        <v>198</v>
      </c>
      <c r="D724" t="s">
        <v>301</v>
      </c>
      <c r="F724" s="2">
        <v>1957</v>
      </c>
      <c r="G724">
        <v>1250000</v>
      </c>
      <c r="H724" t="s">
        <v>353</v>
      </c>
      <c r="I724" t="s">
        <v>355</v>
      </c>
      <c r="K724" t="s">
        <v>13</v>
      </c>
      <c r="P724" t="s">
        <v>358</v>
      </c>
    </row>
    <row r="725" spans="3:16" x14ac:dyDescent="0.25">
      <c r="C725" t="s">
        <v>198</v>
      </c>
      <c r="D725" t="s">
        <v>301</v>
      </c>
      <c r="F725" s="2">
        <v>1958</v>
      </c>
      <c r="G725">
        <v>1050000</v>
      </c>
      <c r="H725" t="s">
        <v>353</v>
      </c>
      <c r="I725" t="s">
        <v>355</v>
      </c>
      <c r="K725" t="s">
        <v>13</v>
      </c>
      <c r="P725" t="s">
        <v>358</v>
      </c>
    </row>
    <row r="726" spans="3:16" x14ac:dyDescent="0.25">
      <c r="C726" t="s">
        <v>198</v>
      </c>
      <c r="D726" t="s">
        <v>301</v>
      </c>
      <c r="F726" s="2">
        <v>1959</v>
      </c>
      <c r="G726">
        <v>970000</v>
      </c>
      <c r="H726" t="s">
        <v>353</v>
      </c>
      <c r="I726" t="s">
        <v>355</v>
      </c>
      <c r="K726" t="s">
        <v>13</v>
      </c>
      <c r="P726" t="s">
        <v>358</v>
      </c>
    </row>
    <row r="727" spans="3:16" x14ac:dyDescent="0.25">
      <c r="C727" t="s">
        <v>198</v>
      </c>
      <c r="D727" t="s">
        <v>301</v>
      </c>
      <c r="F727" s="2">
        <v>1960</v>
      </c>
      <c r="G727">
        <v>850000</v>
      </c>
      <c r="H727" t="s">
        <v>353</v>
      </c>
      <c r="I727" t="s">
        <v>355</v>
      </c>
      <c r="K727" t="s">
        <v>13</v>
      </c>
      <c r="P727" t="s">
        <v>358</v>
      </c>
    </row>
    <row r="728" spans="3:16" x14ac:dyDescent="0.25">
      <c r="C728" t="s">
        <v>198</v>
      </c>
      <c r="D728" t="s">
        <v>301</v>
      </c>
      <c r="F728" s="2">
        <v>1961</v>
      </c>
      <c r="G728">
        <v>870000</v>
      </c>
      <c r="H728" t="s">
        <v>353</v>
      </c>
      <c r="I728" t="s">
        <v>355</v>
      </c>
      <c r="K728" t="s">
        <v>13</v>
      </c>
      <c r="P728" t="s">
        <v>358</v>
      </c>
    </row>
    <row r="729" spans="3:16" x14ac:dyDescent="0.25">
      <c r="C729" t="s">
        <v>198</v>
      </c>
      <c r="D729" t="s">
        <v>301</v>
      </c>
      <c r="F729" s="2">
        <v>1962</v>
      </c>
      <c r="G729">
        <v>800000</v>
      </c>
      <c r="H729" t="s">
        <v>353</v>
      </c>
      <c r="I729" t="s">
        <v>355</v>
      </c>
      <c r="K729" t="s">
        <v>13</v>
      </c>
      <c r="P729" t="s">
        <v>358</v>
      </c>
    </row>
    <row r="730" spans="3:16" x14ac:dyDescent="0.25">
      <c r="C730" t="s">
        <v>198</v>
      </c>
      <c r="D730" t="s">
        <v>301</v>
      </c>
      <c r="F730" s="2">
        <v>1963</v>
      </c>
      <c r="G730">
        <v>890000</v>
      </c>
      <c r="H730" t="s">
        <v>353</v>
      </c>
      <c r="I730" t="s">
        <v>355</v>
      </c>
      <c r="K730" t="s">
        <v>13</v>
      </c>
      <c r="P730" t="s">
        <v>358</v>
      </c>
    </row>
    <row r="731" spans="3:16" x14ac:dyDescent="0.25">
      <c r="C731" t="s">
        <v>198</v>
      </c>
      <c r="D731" t="s">
        <v>301</v>
      </c>
      <c r="F731" s="2">
        <v>1964</v>
      </c>
      <c r="G731">
        <v>760000</v>
      </c>
      <c r="H731" t="s">
        <v>353</v>
      </c>
      <c r="I731" t="s">
        <v>355</v>
      </c>
      <c r="K731" t="s">
        <v>13</v>
      </c>
      <c r="P731" t="s">
        <v>358</v>
      </c>
    </row>
    <row r="732" spans="3:16" x14ac:dyDescent="0.25">
      <c r="C732" t="s">
        <v>198</v>
      </c>
      <c r="D732" t="s">
        <v>301</v>
      </c>
      <c r="F732" s="2">
        <v>1965</v>
      </c>
      <c r="G732">
        <v>1060000</v>
      </c>
      <c r="H732" t="s">
        <v>353</v>
      </c>
      <c r="I732" t="s">
        <v>355</v>
      </c>
      <c r="K732" t="s">
        <v>13</v>
      </c>
      <c r="P732" t="s">
        <v>358</v>
      </c>
    </row>
    <row r="733" spans="3:16" x14ac:dyDescent="0.25">
      <c r="C733" t="s">
        <v>198</v>
      </c>
      <c r="D733" t="s">
        <v>301</v>
      </c>
      <c r="F733" s="2">
        <v>1966</v>
      </c>
      <c r="G733">
        <v>840000</v>
      </c>
      <c r="H733" t="s">
        <v>353</v>
      </c>
      <c r="I733" t="s">
        <v>355</v>
      </c>
      <c r="K733" t="s">
        <v>13</v>
      </c>
      <c r="P733" t="s">
        <v>358</v>
      </c>
    </row>
    <row r="734" spans="3:16" x14ac:dyDescent="0.25">
      <c r="C734" t="s">
        <v>198</v>
      </c>
      <c r="D734" t="s">
        <v>301</v>
      </c>
      <c r="F734" s="2">
        <v>1967</v>
      </c>
      <c r="G734">
        <v>750000</v>
      </c>
      <c r="H734" t="s">
        <v>353</v>
      </c>
      <c r="I734" t="s">
        <v>355</v>
      </c>
      <c r="K734" t="s">
        <v>13</v>
      </c>
      <c r="P734" t="s">
        <v>358</v>
      </c>
    </row>
    <row r="735" spans="3:16" x14ac:dyDescent="0.25">
      <c r="C735" t="s">
        <v>198</v>
      </c>
      <c r="D735" t="s">
        <v>301</v>
      </c>
      <c r="F735" s="2">
        <v>1968</v>
      </c>
      <c r="G735">
        <v>740000</v>
      </c>
      <c r="H735" t="s">
        <v>353</v>
      </c>
      <c r="I735" t="s">
        <v>355</v>
      </c>
      <c r="K735" t="s">
        <v>13</v>
      </c>
      <c r="P735" t="s">
        <v>358</v>
      </c>
    </row>
    <row r="736" spans="3:16" x14ac:dyDescent="0.25">
      <c r="C736" t="s">
        <v>198</v>
      </c>
      <c r="D736" t="s">
        <v>301</v>
      </c>
      <c r="F736" s="2">
        <v>1969</v>
      </c>
      <c r="G736">
        <v>1000000</v>
      </c>
      <c r="H736" t="s">
        <v>353</v>
      </c>
      <c r="I736" t="s">
        <v>355</v>
      </c>
      <c r="K736" t="s">
        <v>13</v>
      </c>
      <c r="P736" t="s">
        <v>358</v>
      </c>
    </row>
    <row r="737" spans="1:16" x14ac:dyDescent="0.25">
      <c r="C737" t="s">
        <v>198</v>
      </c>
      <c r="D737" t="s">
        <v>301</v>
      </c>
      <c r="F737" s="2">
        <v>1970</v>
      </c>
      <c r="G737">
        <v>920000</v>
      </c>
      <c r="H737" t="s">
        <v>353</v>
      </c>
      <c r="I737" t="s">
        <v>355</v>
      </c>
      <c r="K737" t="s">
        <v>13</v>
      </c>
      <c r="P737" t="s">
        <v>358</v>
      </c>
    </row>
    <row r="738" spans="1:16" x14ac:dyDescent="0.25">
      <c r="C738" t="s">
        <v>198</v>
      </c>
      <c r="D738" t="s">
        <v>301</v>
      </c>
      <c r="F738" s="2">
        <v>1971</v>
      </c>
      <c r="G738">
        <v>930000</v>
      </c>
      <c r="H738" t="s">
        <v>353</v>
      </c>
      <c r="I738" t="s">
        <v>355</v>
      </c>
      <c r="K738" t="s">
        <v>13</v>
      </c>
      <c r="P738" t="s">
        <v>358</v>
      </c>
    </row>
    <row r="739" spans="1:16" x14ac:dyDescent="0.25">
      <c r="C739" t="s">
        <v>198</v>
      </c>
      <c r="D739" t="s">
        <v>301</v>
      </c>
      <c r="F739" s="2">
        <v>1972</v>
      </c>
      <c r="G739">
        <v>1320000</v>
      </c>
      <c r="H739" t="s">
        <v>353</v>
      </c>
      <c r="I739" t="s">
        <v>355</v>
      </c>
      <c r="K739" t="s">
        <v>13</v>
      </c>
      <c r="P739" t="s">
        <v>358</v>
      </c>
    </row>
    <row r="740" spans="1:16" x14ac:dyDescent="0.25">
      <c r="C740" t="s">
        <v>198</v>
      </c>
      <c r="D740" t="s">
        <v>301</v>
      </c>
      <c r="F740" s="2">
        <v>1973</v>
      </c>
      <c r="G740">
        <v>920000</v>
      </c>
      <c r="H740" t="s">
        <v>353</v>
      </c>
      <c r="I740" t="s">
        <v>355</v>
      </c>
      <c r="K740" t="s">
        <v>13</v>
      </c>
      <c r="P740" t="s">
        <v>358</v>
      </c>
    </row>
    <row r="741" spans="1:16" x14ac:dyDescent="0.25">
      <c r="C741" t="s">
        <v>198</v>
      </c>
      <c r="D741" t="s">
        <v>301</v>
      </c>
      <c r="F741" s="2">
        <v>1974</v>
      </c>
      <c r="G741">
        <v>830000</v>
      </c>
      <c r="H741" t="s">
        <v>353</v>
      </c>
      <c r="I741" t="s">
        <v>355</v>
      </c>
      <c r="K741" t="s">
        <v>13</v>
      </c>
      <c r="P741" t="s">
        <v>358</v>
      </c>
    </row>
    <row r="742" spans="1:16" x14ac:dyDescent="0.25">
      <c r="C742" t="s">
        <v>198</v>
      </c>
      <c r="D742" t="s">
        <v>301</v>
      </c>
      <c r="F742" s="2">
        <v>1975</v>
      </c>
      <c r="G742">
        <v>820000</v>
      </c>
      <c r="H742" t="s">
        <v>353</v>
      </c>
      <c r="I742" t="s">
        <v>355</v>
      </c>
      <c r="K742" t="s">
        <v>13</v>
      </c>
      <c r="P742" t="s">
        <v>358</v>
      </c>
    </row>
    <row r="743" spans="1:16" x14ac:dyDescent="0.25">
      <c r="C743" t="s">
        <v>198</v>
      </c>
      <c r="D743" t="s">
        <v>301</v>
      </c>
      <c r="F743" s="2">
        <v>1976</v>
      </c>
      <c r="G743">
        <v>1110000</v>
      </c>
      <c r="H743" t="s">
        <v>353</v>
      </c>
      <c r="I743" t="s">
        <v>355</v>
      </c>
      <c r="K743" t="s">
        <v>13</v>
      </c>
      <c r="P743" t="s">
        <v>358</v>
      </c>
    </row>
    <row r="744" spans="1:16" x14ac:dyDescent="0.25">
      <c r="C744" t="s">
        <v>198</v>
      </c>
      <c r="D744" t="s">
        <v>301</v>
      </c>
      <c r="F744" s="2">
        <v>1977</v>
      </c>
      <c r="G744">
        <v>990000</v>
      </c>
      <c r="H744" t="s">
        <v>353</v>
      </c>
      <c r="I744" t="s">
        <v>355</v>
      </c>
      <c r="K744" t="s">
        <v>13</v>
      </c>
      <c r="P744" t="s">
        <v>358</v>
      </c>
    </row>
    <row r="745" spans="1:16" x14ac:dyDescent="0.25">
      <c r="C745" t="s">
        <v>198</v>
      </c>
      <c r="D745" t="s">
        <v>301</v>
      </c>
      <c r="F745" s="2">
        <v>1978</v>
      </c>
      <c r="G745">
        <v>850000</v>
      </c>
      <c r="H745" t="s">
        <v>353</v>
      </c>
      <c r="I745" t="s">
        <v>355</v>
      </c>
      <c r="K745" t="s">
        <v>13</v>
      </c>
      <c r="P745" t="s">
        <v>358</v>
      </c>
    </row>
    <row r="746" spans="1:16" x14ac:dyDescent="0.25">
      <c r="C746" t="s">
        <v>23</v>
      </c>
      <c r="E746" t="s">
        <v>213</v>
      </c>
      <c r="F746" s="2">
        <v>1991</v>
      </c>
      <c r="I746" t="s">
        <v>359</v>
      </c>
      <c r="J746" t="s">
        <v>95</v>
      </c>
      <c r="K746" t="s">
        <v>26</v>
      </c>
      <c r="L746">
        <v>85.5</v>
      </c>
      <c r="P746" t="s">
        <v>360</v>
      </c>
    </row>
    <row r="747" spans="1:16" x14ac:dyDescent="0.25">
      <c r="A747" t="s">
        <v>201</v>
      </c>
      <c r="B747" t="s">
        <v>378</v>
      </c>
      <c r="C747" t="s">
        <v>199</v>
      </c>
      <c r="I747" t="s">
        <v>204</v>
      </c>
      <c r="K747" t="s">
        <v>26</v>
      </c>
      <c r="N747" s="1">
        <v>33.799999999999997</v>
      </c>
      <c r="O747" t="s">
        <v>387</v>
      </c>
    </row>
    <row r="748" spans="1:16" x14ac:dyDescent="0.25">
      <c r="A748" t="s">
        <v>361</v>
      </c>
      <c r="B748" s="10" t="s">
        <v>372</v>
      </c>
      <c r="C748" t="s">
        <v>197</v>
      </c>
      <c r="I748" t="s">
        <v>204</v>
      </c>
      <c r="K748" t="s">
        <v>26</v>
      </c>
      <c r="N748" s="1" t="s">
        <v>362</v>
      </c>
      <c r="P748" t="s">
        <v>363</v>
      </c>
    </row>
    <row r="749" spans="1:16" x14ac:dyDescent="0.25">
      <c r="A749" t="s">
        <v>361</v>
      </c>
      <c r="B749" s="10" t="s">
        <v>372</v>
      </c>
      <c r="C749" t="s">
        <v>198</v>
      </c>
      <c r="I749" t="s">
        <v>204</v>
      </c>
      <c r="K749" t="s">
        <v>26</v>
      </c>
      <c r="N749" s="1">
        <v>22.9</v>
      </c>
      <c r="O749" t="s">
        <v>387</v>
      </c>
    </row>
    <row r="750" spans="1:16" x14ac:dyDescent="0.25">
      <c r="A750" t="s">
        <v>361</v>
      </c>
      <c r="B750" s="10" t="s">
        <v>372</v>
      </c>
      <c r="C750" t="s">
        <v>199</v>
      </c>
      <c r="I750" t="s">
        <v>204</v>
      </c>
      <c r="K750" t="s">
        <v>26</v>
      </c>
      <c r="N750" s="1">
        <v>24</v>
      </c>
      <c r="O750" t="s">
        <v>387</v>
      </c>
    </row>
    <row r="751" spans="1:16" x14ac:dyDescent="0.25">
      <c r="A751" t="s">
        <v>361</v>
      </c>
      <c r="B751" s="10" t="s">
        <v>372</v>
      </c>
      <c r="C751" t="s">
        <v>200</v>
      </c>
      <c r="I751" t="s">
        <v>204</v>
      </c>
      <c r="K751" t="s">
        <v>26</v>
      </c>
      <c r="N751" s="1">
        <v>24</v>
      </c>
      <c r="O751" t="s">
        <v>387</v>
      </c>
    </row>
    <row r="752" spans="1:16" x14ac:dyDescent="0.25">
      <c r="A752" t="s">
        <v>170</v>
      </c>
      <c r="B752" t="s">
        <v>377</v>
      </c>
      <c r="C752" t="s">
        <v>195</v>
      </c>
      <c r="I752" t="s">
        <v>204</v>
      </c>
      <c r="K752" t="s">
        <v>26</v>
      </c>
      <c r="N752" s="1">
        <v>30.9</v>
      </c>
      <c r="O752" t="s">
        <v>387</v>
      </c>
    </row>
    <row r="753" spans="1:16" x14ac:dyDescent="0.25">
      <c r="A753" t="s">
        <v>86</v>
      </c>
      <c r="C753" t="s">
        <v>173</v>
      </c>
      <c r="E753" t="s">
        <v>364</v>
      </c>
      <c r="F753" s="2">
        <v>1981</v>
      </c>
      <c r="I753" t="s">
        <v>368</v>
      </c>
      <c r="K753" t="s">
        <v>26</v>
      </c>
      <c r="N753" s="1">
        <v>7.16</v>
      </c>
      <c r="O753" t="s">
        <v>164</v>
      </c>
      <c r="P753" t="s">
        <v>369</v>
      </c>
    </row>
    <row r="754" spans="1:16" x14ac:dyDescent="0.25">
      <c r="A754" t="s">
        <v>86</v>
      </c>
      <c r="C754" t="s">
        <v>173</v>
      </c>
      <c r="E754" t="s">
        <v>365</v>
      </c>
      <c r="F754" s="2">
        <v>1981</v>
      </c>
      <c r="I754" t="s">
        <v>368</v>
      </c>
      <c r="K754" t="s">
        <v>26</v>
      </c>
      <c r="N754" s="1">
        <v>46.75</v>
      </c>
      <c r="O754" t="s">
        <v>164</v>
      </c>
      <c r="P754" t="s">
        <v>369</v>
      </c>
    </row>
    <row r="755" spans="1:16" x14ac:dyDescent="0.25">
      <c r="A755" t="s">
        <v>86</v>
      </c>
      <c r="C755" t="s">
        <v>173</v>
      </c>
      <c r="E755" t="s">
        <v>366</v>
      </c>
      <c r="F755" s="2">
        <v>1981</v>
      </c>
      <c r="I755" t="s">
        <v>368</v>
      </c>
      <c r="K755" t="s">
        <v>26</v>
      </c>
      <c r="N755" s="1">
        <v>14.66</v>
      </c>
      <c r="O755" t="s">
        <v>164</v>
      </c>
      <c r="P755" t="s">
        <v>369</v>
      </c>
    </row>
    <row r="756" spans="1:16" x14ac:dyDescent="0.25">
      <c r="A756" t="s">
        <v>86</v>
      </c>
      <c r="C756" t="s">
        <v>173</v>
      </c>
      <c r="E756" t="s">
        <v>367</v>
      </c>
      <c r="F756" s="2">
        <v>1981</v>
      </c>
      <c r="I756" t="s">
        <v>368</v>
      </c>
      <c r="K756" t="s">
        <v>26</v>
      </c>
      <c r="N756" s="1">
        <v>14.21</v>
      </c>
      <c r="O756" t="s">
        <v>164</v>
      </c>
      <c r="P756" t="s">
        <v>369</v>
      </c>
    </row>
    <row r="757" spans="1:16" x14ac:dyDescent="0.25">
      <c r="A757" t="s">
        <v>201</v>
      </c>
      <c r="B757" t="s">
        <v>378</v>
      </c>
      <c r="C757" t="s">
        <v>173</v>
      </c>
      <c r="E757" t="s">
        <v>364</v>
      </c>
      <c r="F757" s="2">
        <v>1981</v>
      </c>
      <c r="I757" t="s">
        <v>368</v>
      </c>
      <c r="K757" t="s">
        <v>26</v>
      </c>
      <c r="N757" s="1">
        <v>16.53</v>
      </c>
      <c r="O757" t="s">
        <v>164</v>
      </c>
      <c r="P757" t="s">
        <v>369</v>
      </c>
    </row>
    <row r="758" spans="1:16" x14ac:dyDescent="0.25">
      <c r="A758" t="s">
        <v>201</v>
      </c>
      <c r="B758" t="s">
        <v>378</v>
      </c>
      <c r="C758" t="s">
        <v>173</v>
      </c>
      <c r="E758" t="s">
        <v>365</v>
      </c>
      <c r="F758" s="2">
        <v>1981</v>
      </c>
      <c r="I758" t="s">
        <v>368</v>
      </c>
      <c r="K758" t="s">
        <v>26</v>
      </c>
      <c r="N758" s="1">
        <v>3.15</v>
      </c>
      <c r="O758" t="s">
        <v>164</v>
      </c>
      <c r="P758" t="s">
        <v>369</v>
      </c>
    </row>
    <row r="759" spans="1:16" x14ac:dyDescent="0.25">
      <c r="A759" t="s">
        <v>201</v>
      </c>
      <c r="B759" t="s">
        <v>378</v>
      </c>
      <c r="C759" t="s">
        <v>173</v>
      </c>
      <c r="E759" t="s">
        <v>366</v>
      </c>
      <c r="F759" s="2">
        <v>1981</v>
      </c>
      <c r="I759" t="s">
        <v>368</v>
      </c>
      <c r="K759" t="s">
        <v>26</v>
      </c>
      <c r="N759" s="1">
        <v>21.12</v>
      </c>
      <c r="O759" t="s">
        <v>164</v>
      </c>
      <c r="P759" t="s">
        <v>369</v>
      </c>
    </row>
    <row r="760" spans="1:16" x14ac:dyDescent="0.25">
      <c r="A760" t="s">
        <v>201</v>
      </c>
      <c r="B760" t="s">
        <v>378</v>
      </c>
      <c r="C760" t="s">
        <v>173</v>
      </c>
      <c r="E760" t="s">
        <v>367</v>
      </c>
      <c r="F760" s="2">
        <v>1981</v>
      </c>
      <c r="I760" t="s">
        <v>368</v>
      </c>
      <c r="K760" t="s">
        <v>26</v>
      </c>
      <c r="N760" s="1">
        <v>9.5299999999999994</v>
      </c>
      <c r="O760" t="s">
        <v>164</v>
      </c>
      <c r="P760" t="s">
        <v>369</v>
      </c>
    </row>
    <row r="761" spans="1:16" x14ac:dyDescent="0.25">
      <c r="A761" t="s">
        <v>86</v>
      </c>
      <c r="C761" t="s">
        <v>277</v>
      </c>
      <c r="E761" t="s">
        <v>364</v>
      </c>
      <c r="F761" s="2">
        <v>1981</v>
      </c>
      <c r="I761" t="s">
        <v>370</v>
      </c>
      <c r="K761" t="s">
        <v>26</v>
      </c>
      <c r="N761" s="1">
        <v>12.2</v>
      </c>
      <c r="O761" t="s">
        <v>164</v>
      </c>
      <c r="P761" t="s">
        <v>371</v>
      </c>
    </row>
    <row r="762" spans="1:16" x14ac:dyDescent="0.25">
      <c r="A762" t="s">
        <v>86</v>
      </c>
      <c r="C762" t="s">
        <v>277</v>
      </c>
      <c r="E762" t="s">
        <v>365</v>
      </c>
      <c r="F762" s="2">
        <v>1981</v>
      </c>
      <c r="I762" t="s">
        <v>370</v>
      </c>
      <c r="K762" t="s">
        <v>26</v>
      </c>
      <c r="N762" s="1">
        <v>48.63</v>
      </c>
      <c r="O762" t="s">
        <v>164</v>
      </c>
      <c r="P762" t="s">
        <v>371</v>
      </c>
    </row>
    <row r="763" spans="1:16" x14ac:dyDescent="0.25">
      <c r="A763" t="s">
        <v>86</v>
      </c>
      <c r="C763" t="s">
        <v>277</v>
      </c>
      <c r="E763" t="s">
        <v>366</v>
      </c>
      <c r="F763" s="2">
        <v>1981</v>
      </c>
      <c r="I763" t="s">
        <v>370</v>
      </c>
      <c r="K763" t="s">
        <v>26</v>
      </c>
      <c r="N763" s="1">
        <v>13.8</v>
      </c>
      <c r="O763" t="s">
        <v>164</v>
      </c>
      <c r="P763" t="s">
        <v>371</v>
      </c>
    </row>
    <row r="764" spans="1:16" x14ac:dyDescent="0.25">
      <c r="A764" t="s">
        <v>86</v>
      </c>
      <c r="C764" t="s">
        <v>277</v>
      </c>
      <c r="E764" t="s">
        <v>367</v>
      </c>
      <c r="F764" s="2">
        <v>1981</v>
      </c>
      <c r="I764" t="s">
        <v>370</v>
      </c>
      <c r="K764" t="s">
        <v>26</v>
      </c>
      <c r="N764" s="1">
        <v>1.3</v>
      </c>
      <c r="O764" t="s">
        <v>164</v>
      </c>
      <c r="P764" t="s">
        <v>371</v>
      </c>
    </row>
    <row r="765" spans="1:16" x14ac:dyDescent="0.25">
      <c r="A765" t="s">
        <v>196</v>
      </c>
      <c r="B765" s="10" t="s">
        <v>372</v>
      </c>
      <c r="C765" t="s">
        <v>197</v>
      </c>
      <c r="E765" t="s">
        <v>373</v>
      </c>
      <c r="F765" s="2">
        <v>1981</v>
      </c>
      <c r="I765" t="s">
        <v>375</v>
      </c>
      <c r="K765" t="s">
        <v>26</v>
      </c>
      <c r="N765" s="1">
        <v>47.9</v>
      </c>
      <c r="O765" t="s">
        <v>164</v>
      </c>
      <c r="P765" t="s">
        <v>376</v>
      </c>
    </row>
    <row r="766" spans="1:16" x14ac:dyDescent="0.25">
      <c r="A766" t="s">
        <v>196</v>
      </c>
      <c r="B766" s="10" t="s">
        <v>372</v>
      </c>
      <c r="C766" t="s">
        <v>197</v>
      </c>
      <c r="E766" t="s">
        <v>374</v>
      </c>
      <c r="F766" s="2">
        <v>1981</v>
      </c>
      <c r="I766" t="s">
        <v>375</v>
      </c>
      <c r="K766" t="s">
        <v>26</v>
      </c>
      <c r="N766" s="1">
        <v>21.31</v>
      </c>
      <c r="O766" t="s">
        <v>164</v>
      </c>
      <c r="P766" t="s">
        <v>376</v>
      </c>
    </row>
    <row r="767" spans="1:16" x14ac:dyDescent="0.25">
      <c r="A767" t="s">
        <v>201</v>
      </c>
      <c r="C767" t="s">
        <v>195</v>
      </c>
      <c r="F767" s="2" t="s">
        <v>379</v>
      </c>
      <c r="I767" t="s">
        <v>380</v>
      </c>
      <c r="J767" t="s">
        <v>381</v>
      </c>
      <c r="K767" t="s">
        <v>382</v>
      </c>
      <c r="L767" t="s">
        <v>383</v>
      </c>
    </row>
    <row r="768" spans="1:16" x14ac:dyDescent="0.25">
      <c r="A768" t="s">
        <v>86</v>
      </c>
      <c r="C768" t="s">
        <v>173</v>
      </c>
      <c r="F768" s="2">
        <v>1998</v>
      </c>
      <c r="I768" t="s">
        <v>388</v>
      </c>
      <c r="J768" t="s">
        <v>382</v>
      </c>
      <c r="K768" t="s">
        <v>382</v>
      </c>
      <c r="N768" s="1">
        <v>25.2</v>
      </c>
      <c r="O768" t="s">
        <v>387</v>
      </c>
    </row>
    <row r="769" spans="1:16" x14ac:dyDescent="0.25">
      <c r="A769" t="s">
        <v>180</v>
      </c>
      <c r="C769" t="s">
        <v>384</v>
      </c>
      <c r="F769" s="2">
        <v>1998</v>
      </c>
      <c r="I769" t="s">
        <v>388</v>
      </c>
      <c r="J769" t="s">
        <v>382</v>
      </c>
      <c r="K769" t="s">
        <v>382</v>
      </c>
      <c r="N769" s="1">
        <v>23</v>
      </c>
      <c r="O769" t="s">
        <v>387</v>
      </c>
    </row>
    <row r="770" spans="1:16" x14ac:dyDescent="0.25">
      <c r="A770" t="s">
        <v>86</v>
      </c>
      <c r="C770" t="s">
        <v>385</v>
      </c>
      <c r="F770" s="2">
        <v>1998</v>
      </c>
      <c r="I770" t="s">
        <v>388</v>
      </c>
      <c r="J770" t="s">
        <v>382</v>
      </c>
      <c r="K770" t="s">
        <v>382</v>
      </c>
      <c r="N770" s="1">
        <v>29.7</v>
      </c>
      <c r="O770" t="s">
        <v>387</v>
      </c>
    </row>
    <row r="771" spans="1:16" x14ac:dyDescent="0.25">
      <c r="A771" t="s">
        <v>201</v>
      </c>
      <c r="C771" t="s">
        <v>386</v>
      </c>
      <c r="F771" s="2">
        <v>1998</v>
      </c>
      <c r="I771" t="s">
        <v>388</v>
      </c>
      <c r="J771" t="s">
        <v>382</v>
      </c>
      <c r="K771" t="s">
        <v>382</v>
      </c>
      <c r="N771" s="1">
        <v>19.5</v>
      </c>
      <c r="O771" t="s">
        <v>387</v>
      </c>
    </row>
    <row r="772" spans="1:16" x14ac:dyDescent="0.25">
      <c r="A772" t="s">
        <v>169</v>
      </c>
      <c r="C772" t="s">
        <v>185</v>
      </c>
      <c r="F772" s="2" t="s">
        <v>392</v>
      </c>
      <c r="I772" t="s">
        <v>391</v>
      </c>
      <c r="J772" t="s">
        <v>389</v>
      </c>
      <c r="K772" t="s">
        <v>19</v>
      </c>
      <c r="N772" s="1">
        <v>100</v>
      </c>
      <c r="O772" t="s">
        <v>390</v>
      </c>
    </row>
    <row r="773" spans="1:16" x14ac:dyDescent="0.25">
      <c r="A773" t="s">
        <v>86</v>
      </c>
      <c r="C773" t="s">
        <v>185</v>
      </c>
      <c r="F773" s="2">
        <v>1999</v>
      </c>
      <c r="I773" t="s">
        <v>391</v>
      </c>
      <c r="J773" t="s">
        <v>26</v>
      </c>
      <c r="K773" t="s">
        <v>26</v>
      </c>
      <c r="N773" s="1">
        <v>86.7</v>
      </c>
      <c r="O773" t="s">
        <v>390</v>
      </c>
    </row>
    <row r="774" spans="1:16" x14ac:dyDescent="0.25">
      <c r="A774" t="s">
        <v>86</v>
      </c>
      <c r="C774" t="s">
        <v>393</v>
      </c>
      <c r="F774" s="2">
        <v>1991</v>
      </c>
      <c r="I774" t="s">
        <v>396</v>
      </c>
      <c r="J774" t="s">
        <v>26</v>
      </c>
      <c r="K774" t="s">
        <v>26</v>
      </c>
      <c r="N774" s="1">
        <v>34.619999999999997</v>
      </c>
      <c r="O774" t="s">
        <v>164</v>
      </c>
      <c r="P774" t="s">
        <v>395</v>
      </c>
    </row>
    <row r="775" spans="1:16" x14ac:dyDescent="0.25">
      <c r="A775" t="s">
        <v>14</v>
      </c>
      <c r="C775" t="s">
        <v>220</v>
      </c>
      <c r="F775" s="2">
        <v>1997</v>
      </c>
      <c r="I775" t="s">
        <v>397</v>
      </c>
      <c r="J775" t="s">
        <v>13</v>
      </c>
      <c r="K775" t="s">
        <v>13</v>
      </c>
      <c r="N775" s="1">
        <v>53.96</v>
      </c>
      <c r="P775" s="20" t="s">
        <v>398</v>
      </c>
    </row>
    <row r="776" spans="1:16" x14ac:dyDescent="0.25">
      <c r="A776" t="s">
        <v>14</v>
      </c>
      <c r="C776" t="s">
        <v>220</v>
      </c>
      <c r="F776" s="2">
        <v>1998</v>
      </c>
      <c r="I776" t="s">
        <v>397</v>
      </c>
      <c r="J776" t="s">
        <v>13</v>
      </c>
      <c r="K776" t="s">
        <v>13</v>
      </c>
      <c r="N776" s="1">
        <v>54.53</v>
      </c>
      <c r="P776" s="20" t="s">
        <v>398</v>
      </c>
    </row>
    <row r="777" spans="1:16" x14ac:dyDescent="0.25">
      <c r="A777" t="s">
        <v>14</v>
      </c>
      <c r="C777" t="s">
        <v>220</v>
      </c>
      <c r="F777" s="2">
        <v>1999</v>
      </c>
      <c r="I777" t="s">
        <v>397</v>
      </c>
      <c r="J777" t="s">
        <v>13</v>
      </c>
      <c r="K777" t="s">
        <v>13</v>
      </c>
      <c r="N777" s="1">
        <v>80.900000000000006</v>
      </c>
      <c r="P777" s="20" t="s">
        <v>398</v>
      </c>
    </row>
    <row r="778" spans="1:16" x14ac:dyDescent="0.25">
      <c r="A778" t="s">
        <v>14</v>
      </c>
      <c r="C778" t="s">
        <v>399</v>
      </c>
      <c r="F778" s="2">
        <v>1995</v>
      </c>
      <c r="I778" t="s">
        <v>400</v>
      </c>
      <c r="J778" t="s">
        <v>13</v>
      </c>
      <c r="K778" t="s">
        <v>13</v>
      </c>
      <c r="N778" s="1">
        <v>78.78</v>
      </c>
      <c r="P778" s="20" t="s">
        <v>398</v>
      </c>
    </row>
    <row r="779" spans="1:16" x14ac:dyDescent="0.25">
      <c r="A779" t="s">
        <v>14</v>
      </c>
      <c r="C779" t="s">
        <v>399</v>
      </c>
      <c r="F779" s="2">
        <v>1996</v>
      </c>
      <c r="I779" t="s">
        <v>400</v>
      </c>
      <c r="J779" t="s">
        <v>13</v>
      </c>
      <c r="K779" t="s">
        <v>13</v>
      </c>
      <c r="N779" s="1">
        <v>82.33</v>
      </c>
      <c r="P779" s="20" t="s">
        <v>398</v>
      </c>
    </row>
    <row r="780" spans="1:16" x14ac:dyDescent="0.25">
      <c r="A780" t="s">
        <v>14</v>
      </c>
      <c r="C780" t="s">
        <v>399</v>
      </c>
      <c r="F780" s="2">
        <v>1997</v>
      </c>
      <c r="I780" t="s">
        <v>400</v>
      </c>
      <c r="J780" t="s">
        <v>13</v>
      </c>
      <c r="K780" t="s">
        <v>13</v>
      </c>
      <c r="N780" s="1">
        <v>84.64</v>
      </c>
      <c r="P780" s="20" t="s">
        <v>398</v>
      </c>
    </row>
    <row r="781" spans="1:16" x14ac:dyDescent="0.25">
      <c r="A781" t="s">
        <v>14</v>
      </c>
      <c r="C781" t="s">
        <v>399</v>
      </c>
      <c r="F781" s="2">
        <v>1998</v>
      </c>
      <c r="I781" t="s">
        <v>400</v>
      </c>
      <c r="J781" t="s">
        <v>13</v>
      </c>
      <c r="K781" t="s">
        <v>13</v>
      </c>
      <c r="N781" s="1">
        <v>58.37</v>
      </c>
      <c r="P781" s="20" t="s">
        <v>398</v>
      </c>
    </row>
    <row r="782" spans="1:16" x14ac:dyDescent="0.25">
      <c r="A782" t="s">
        <v>14</v>
      </c>
      <c r="C782" t="s">
        <v>399</v>
      </c>
      <c r="F782" s="2">
        <v>1999</v>
      </c>
      <c r="I782" t="s">
        <v>400</v>
      </c>
      <c r="J782" t="s">
        <v>13</v>
      </c>
      <c r="K782" t="s">
        <v>13</v>
      </c>
      <c r="N782" s="1">
        <v>92.85</v>
      </c>
      <c r="P782" s="20" t="s">
        <v>398</v>
      </c>
    </row>
  </sheetData>
  <autoFilter ref="A1:P74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9"/>
  <sheetViews>
    <sheetView topLeftCell="A629" workbookViewId="0">
      <selection activeCell="D659" sqref="D659"/>
    </sheetView>
  </sheetViews>
  <sheetFormatPr defaultRowHeight="15" x14ac:dyDescent="0.25"/>
  <cols>
    <col min="1" max="1" width="17" customWidth="1"/>
  </cols>
  <sheetData>
    <row r="1" spans="1:12" x14ac:dyDescent="0.25">
      <c r="A1" t="s">
        <v>38</v>
      </c>
    </row>
    <row r="2" spans="1:12" x14ac:dyDescent="0.25">
      <c r="A2" t="s">
        <v>35</v>
      </c>
    </row>
    <row r="3" spans="1:12" x14ac:dyDescent="0.25">
      <c r="A3" t="s">
        <v>30</v>
      </c>
      <c r="I3" t="s">
        <v>37</v>
      </c>
    </row>
    <row r="4" spans="1:12" x14ac:dyDescent="0.25">
      <c r="A4" t="s">
        <v>29</v>
      </c>
      <c r="B4" t="s">
        <v>31</v>
      </c>
      <c r="C4" t="s">
        <v>32</v>
      </c>
      <c r="I4" t="s">
        <v>29</v>
      </c>
      <c r="J4" t="s">
        <v>31</v>
      </c>
      <c r="K4" t="s">
        <v>32</v>
      </c>
    </row>
    <row r="5" spans="1:12" x14ac:dyDescent="0.25">
      <c r="A5">
        <v>1</v>
      </c>
      <c r="B5">
        <v>90.036079999999998</v>
      </c>
      <c r="C5">
        <f>B5-B6</f>
        <v>13.138739999999999</v>
      </c>
      <c r="D5" t="s">
        <v>33</v>
      </c>
      <c r="I5">
        <v>1</v>
      </c>
      <c r="J5">
        <v>97.799385000000001</v>
      </c>
      <c r="K5">
        <f>J5-J6</f>
        <v>91.241259499999998</v>
      </c>
      <c r="L5" t="s">
        <v>33</v>
      </c>
    </row>
    <row r="6" spans="1:12" x14ac:dyDescent="0.25">
      <c r="A6">
        <v>1</v>
      </c>
      <c r="B6">
        <v>76.89734</v>
      </c>
      <c r="C6">
        <f>B6-B7</f>
        <v>7.5425999999999931</v>
      </c>
      <c r="D6" t="s">
        <v>34</v>
      </c>
      <c r="I6">
        <v>1</v>
      </c>
      <c r="J6">
        <v>6.5581255000000001</v>
      </c>
      <c r="K6">
        <f>J6-J7</f>
        <v>2.4334768999999996</v>
      </c>
      <c r="L6" t="s">
        <v>34</v>
      </c>
    </row>
    <row r="7" spans="1:12" x14ac:dyDescent="0.25">
      <c r="A7">
        <v>1</v>
      </c>
      <c r="B7">
        <v>69.354740000000007</v>
      </c>
      <c r="I7">
        <v>1</v>
      </c>
      <c r="J7">
        <v>4.1246486000000004</v>
      </c>
    </row>
    <row r="8" spans="1:12" x14ac:dyDescent="0.25">
      <c r="A8">
        <v>2</v>
      </c>
      <c r="B8">
        <v>98.816900000000004</v>
      </c>
      <c r="C8">
        <f>B8-B9</f>
        <v>1.9464800000000082</v>
      </c>
      <c r="D8" t="s">
        <v>33</v>
      </c>
      <c r="I8">
        <v>2</v>
      </c>
      <c r="J8">
        <v>91.207220000000007</v>
      </c>
      <c r="K8">
        <f>J8-J9</f>
        <v>78.345496000000011</v>
      </c>
      <c r="L8" t="s">
        <v>33</v>
      </c>
    </row>
    <row r="9" spans="1:12" x14ac:dyDescent="0.25">
      <c r="A9">
        <v>2</v>
      </c>
      <c r="B9">
        <v>96.870419999999996</v>
      </c>
      <c r="C9">
        <f>B9-B10</f>
        <v>10.218249999999998</v>
      </c>
      <c r="D9" t="s">
        <v>34</v>
      </c>
      <c r="I9">
        <v>2</v>
      </c>
      <c r="J9">
        <v>12.861724000000001</v>
      </c>
      <c r="K9">
        <f>J9-J10</f>
        <v>5.3531850000000007</v>
      </c>
      <c r="L9" t="s">
        <v>34</v>
      </c>
    </row>
    <row r="10" spans="1:12" x14ac:dyDescent="0.25">
      <c r="A10">
        <v>2</v>
      </c>
      <c r="B10">
        <v>86.652169999999998</v>
      </c>
      <c r="I10">
        <v>2</v>
      </c>
      <c r="J10">
        <v>7.5085389999999999</v>
      </c>
    </row>
    <row r="11" spans="1:12" x14ac:dyDescent="0.25">
      <c r="A11">
        <v>3</v>
      </c>
      <c r="B11">
        <v>81.076570000000004</v>
      </c>
      <c r="C11">
        <f>B11-B12</f>
        <v>7.2985400000000027</v>
      </c>
      <c r="D11" t="s">
        <v>33</v>
      </c>
      <c r="I11">
        <v>3</v>
      </c>
      <c r="J11">
        <v>94.834040000000002</v>
      </c>
      <c r="K11">
        <f>J11-J12</f>
        <v>85.401465000000002</v>
      </c>
      <c r="L11" t="s">
        <v>33</v>
      </c>
    </row>
    <row r="12" spans="1:12" x14ac:dyDescent="0.25">
      <c r="A12">
        <v>3</v>
      </c>
      <c r="B12">
        <v>73.778030000000001</v>
      </c>
      <c r="C12">
        <f>B12-B13</f>
        <v>5.8390600000000035</v>
      </c>
      <c r="D12" t="s">
        <v>34</v>
      </c>
      <c r="I12">
        <v>3</v>
      </c>
      <c r="J12">
        <v>9.4325749999999999</v>
      </c>
      <c r="K12">
        <f>J12-J13</f>
        <v>4.6224834999999995</v>
      </c>
      <c r="L12" t="s">
        <v>34</v>
      </c>
    </row>
    <row r="13" spans="1:12" x14ac:dyDescent="0.25">
      <c r="A13">
        <v>3</v>
      </c>
      <c r="B13">
        <v>67.938969999999998</v>
      </c>
      <c r="I13">
        <v>3</v>
      </c>
      <c r="J13">
        <v>4.8100915000000004</v>
      </c>
    </row>
    <row r="14" spans="1:12" x14ac:dyDescent="0.25">
      <c r="A14">
        <v>4</v>
      </c>
      <c r="B14">
        <v>83.776169999999993</v>
      </c>
      <c r="C14">
        <f>B14-B15</f>
        <v>4.3791999999999973</v>
      </c>
      <c r="D14" t="s">
        <v>33</v>
      </c>
      <c r="I14">
        <v>4</v>
      </c>
      <c r="J14">
        <v>96.758070000000004</v>
      </c>
      <c r="K14">
        <f>J14-J15</f>
        <v>88.564087999999998</v>
      </c>
      <c r="L14" t="s">
        <v>33</v>
      </c>
    </row>
    <row r="15" spans="1:12" x14ac:dyDescent="0.25">
      <c r="A15">
        <v>4</v>
      </c>
      <c r="B15">
        <v>79.396969999999996</v>
      </c>
      <c r="C15">
        <f>B15-B16</f>
        <v>11.19225999999999</v>
      </c>
      <c r="D15" t="s">
        <v>34</v>
      </c>
      <c r="I15">
        <v>4</v>
      </c>
      <c r="J15">
        <v>8.1939820000000001</v>
      </c>
      <c r="K15">
        <f>J15</f>
        <v>8.1939820000000001</v>
      </c>
      <c r="L15" t="s">
        <v>34</v>
      </c>
    </row>
    <row r="16" spans="1:12" x14ac:dyDescent="0.25">
      <c r="A16">
        <v>4</v>
      </c>
      <c r="B16">
        <v>68.204710000000006</v>
      </c>
      <c r="I16">
        <v>4</v>
      </c>
      <c r="J16">
        <v>0</v>
      </c>
    </row>
    <row r="17" spans="1:12" x14ac:dyDescent="0.25">
      <c r="A17">
        <v>5</v>
      </c>
      <c r="B17">
        <v>95.477860000000007</v>
      </c>
      <c r="C17">
        <f>B17-B18</f>
        <v>9.4898500000000041</v>
      </c>
      <c r="D17" t="s">
        <v>33</v>
      </c>
      <c r="I17">
        <v>5</v>
      </c>
      <c r="J17">
        <v>94.058850000000007</v>
      </c>
      <c r="K17">
        <f>J17-J18</f>
        <v>61.313866000000004</v>
      </c>
      <c r="L17" t="s">
        <v>33</v>
      </c>
    </row>
    <row r="18" spans="1:12" x14ac:dyDescent="0.25">
      <c r="A18">
        <v>5</v>
      </c>
      <c r="B18">
        <v>85.988010000000003</v>
      </c>
      <c r="C18">
        <f>B18-B19</f>
        <v>23.843994000000002</v>
      </c>
      <c r="D18" t="s">
        <v>34</v>
      </c>
      <c r="I18">
        <v>5</v>
      </c>
      <c r="J18">
        <v>32.744984000000002</v>
      </c>
      <c r="K18">
        <f>J18-J19</f>
        <v>7.7851170000000032</v>
      </c>
      <c r="L18" t="s">
        <v>34</v>
      </c>
    </row>
    <row r="19" spans="1:12" x14ac:dyDescent="0.25">
      <c r="A19">
        <v>5</v>
      </c>
      <c r="B19">
        <v>62.144016000000001</v>
      </c>
      <c r="I19">
        <v>5</v>
      </c>
      <c r="J19">
        <v>24.959866999999999</v>
      </c>
    </row>
    <row r="20" spans="1:12" x14ac:dyDescent="0.25">
      <c r="A20">
        <v>6</v>
      </c>
      <c r="B20">
        <v>78.468590000000006</v>
      </c>
      <c r="C20">
        <f>B20-B21</f>
        <v>2.6767900000000111</v>
      </c>
      <c r="D20" t="s">
        <v>33</v>
      </c>
      <c r="I20">
        <v>6</v>
      </c>
      <c r="J20">
        <v>96.712813999999995</v>
      </c>
      <c r="K20">
        <f>J20-J21</f>
        <v>83.941604999999996</v>
      </c>
      <c r="L20" t="s">
        <v>33</v>
      </c>
    </row>
    <row r="21" spans="1:12" x14ac:dyDescent="0.25">
      <c r="A21">
        <v>6</v>
      </c>
      <c r="B21">
        <v>75.791799999999995</v>
      </c>
      <c r="C21">
        <f>B21-B22</f>
        <v>25.304229999999997</v>
      </c>
      <c r="D21" t="s">
        <v>34</v>
      </c>
      <c r="I21">
        <v>6</v>
      </c>
      <c r="J21">
        <v>12.771209000000001</v>
      </c>
      <c r="K21">
        <f>J21-J22</f>
        <v>8.0291980000000009</v>
      </c>
      <c r="L21" t="s">
        <v>34</v>
      </c>
    </row>
    <row r="22" spans="1:12" x14ac:dyDescent="0.25">
      <c r="A22">
        <v>6</v>
      </c>
      <c r="B22">
        <v>50.487569999999998</v>
      </c>
      <c r="I22">
        <v>6</v>
      </c>
      <c r="J22">
        <v>4.7420109999999998</v>
      </c>
    </row>
    <row r="23" spans="1:12" x14ac:dyDescent="0.25">
      <c r="A23">
        <v>7</v>
      </c>
      <c r="B23">
        <v>97.955055000000002</v>
      </c>
      <c r="C23">
        <f>B23-B24</f>
        <v>16.058454999999995</v>
      </c>
      <c r="D23" t="s">
        <v>33</v>
      </c>
      <c r="I23">
        <v>7</v>
      </c>
      <c r="J23">
        <v>38.782837000000001</v>
      </c>
      <c r="K23">
        <f>J23-J24</f>
        <v>21.897812000000002</v>
      </c>
      <c r="L23" t="s">
        <v>33</v>
      </c>
    </row>
    <row r="24" spans="1:12" x14ac:dyDescent="0.25">
      <c r="A24">
        <v>7</v>
      </c>
      <c r="B24">
        <v>81.896600000000007</v>
      </c>
      <c r="C24">
        <f>B24-B25</f>
        <v>19.951413000000009</v>
      </c>
      <c r="D24" t="s">
        <v>34</v>
      </c>
      <c r="I24">
        <v>7</v>
      </c>
      <c r="J24">
        <v>16.885024999999999</v>
      </c>
      <c r="K24">
        <f>J24-J25</f>
        <v>3.1630159999999989</v>
      </c>
      <c r="L24" t="s">
        <v>34</v>
      </c>
    </row>
    <row r="25" spans="1:12" x14ac:dyDescent="0.25">
      <c r="A25">
        <v>7</v>
      </c>
      <c r="B25">
        <v>61.945186999999997</v>
      </c>
      <c r="I25">
        <v>7</v>
      </c>
      <c r="J25">
        <v>13.722009</v>
      </c>
    </row>
    <row r="26" spans="1:12" x14ac:dyDescent="0.25">
      <c r="A26">
        <v>8</v>
      </c>
      <c r="B26">
        <v>78.998170000000002</v>
      </c>
      <c r="C26">
        <f>B26-B27</f>
        <v>10.461945999999998</v>
      </c>
      <c r="D26" t="s">
        <v>33</v>
      </c>
      <c r="I26">
        <v>8</v>
      </c>
      <c r="J26">
        <v>98.614419999999996</v>
      </c>
      <c r="K26">
        <f>J26-J27</f>
        <v>77.371881999999999</v>
      </c>
      <c r="L26" t="s">
        <v>33</v>
      </c>
    </row>
    <row r="27" spans="1:12" x14ac:dyDescent="0.25">
      <c r="A27">
        <v>8</v>
      </c>
      <c r="B27">
        <v>68.536224000000004</v>
      </c>
      <c r="C27">
        <f>B27-B28</f>
        <v>7.5422280000000015</v>
      </c>
      <c r="D27" t="s">
        <v>34</v>
      </c>
      <c r="I27">
        <v>8</v>
      </c>
      <c r="J27">
        <v>21.242538</v>
      </c>
      <c r="K27">
        <f>J27</f>
        <v>21.242538</v>
      </c>
      <c r="L27" t="s">
        <v>34</v>
      </c>
    </row>
    <row r="28" spans="1:12" x14ac:dyDescent="0.25">
      <c r="A28">
        <v>8</v>
      </c>
      <c r="B28">
        <v>60.993996000000003</v>
      </c>
      <c r="I28">
        <v>8</v>
      </c>
      <c r="J28">
        <v>0</v>
      </c>
    </row>
    <row r="29" spans="1:12" x14ac:dyDescent="0.25">
      <c r="A29">
        <v>9</v>
      </c>
      <c r="B29">
        <v>98.97278</v>
      </c>
      <c r="C29">
        <f>B29-B30</f>
        <v>32.604296000000005</v>
      </c>
      <c r="D29" t="s">
        <v>33</v>
      </c>
      <c r="I29">
        <v>9</v>
      </c>
      <c r="J29">
        <v>70.611440000000002</v>
      </c>
      <c r="K29">
        <f>J29-J30</f>
        <v>20.438340000000004</v>
      </c>
      <c r="L29" t="s">
        <v>33</v>
      </c>
    </row>
    <row r="30" spans="1:12" x14ac:dyDescent="0.25">
      <c r="A30">
        <v>9</v>
      </c>
      <c r="B30">
        <v>66.368483999999995</v>
      </c>
      <c r="C30">
        <f>B30-B31</f>
        <v>11.921803999999995</v>
      </c>
      <c r="D30" t="s">
        <v>34</v>
      </c>
      <c r="I30">
        <v>9</v>
      </c>
      <c r="J30">
        <v>50.173099999999998</v>
      </c>
      <c r="K30">
        <f>J30-J31</f>
        <v>45.012163999999999</v>
      </c>
      <c r="L30" t="s">
        <v>34</v>
      </c>
    </row>
    <row r="31" spans="1:12" x14ac:dyDescent="0.25">
      <c r="A31">
        <v>9</v>
      </c>
      <c r="B31">
        <v>54.446680000000001</v>
      </c>
      <c r="I31">
        <v>9</v>
      </c>
      <c r="J31">
        <v>5.1609360000000004</v>
      </c>
    </row>
    <row r="32" spans="1:12" x14ac:dyDescent="0.25">
      <c r="A32">
        <v>10</v>
      </c>
      <c r="B32">
        <v>98.99521</v>
      </c>
      <c r="C32">
        <f>B32-B33</f>
        <v>5.3535860000000071</v>
      </c>
      <c r="D32" t="s">
        <v>33</v>
      </c>
      <c r="I32">
        <v>10</v>
      </c>
      <c r="J32">
        <v>93.459670000000003</v>
      </c>
      <c r="K32">
        <f>J32-J33</f>
        <v>28.953770000000006</v>
      </c>
      <c r="L32" t="s">
        <v>33</v>
      </c>
    </row>
    <row r="33" spans="1:12" x14ac:dyDescent="0.25">
      <c r="A33">
        <v>10</v>
      </c>
      <c r="B33">
        <v>93.641623999999993</v>
      </c>
      <c r="C33">
        <f>B33-B34</f>
        <v>6.8122939999999943</v>
      </c>
      <c r="D33" t="s">
        <v>34</v>
      </c>
      <c r="I33">
        <v>10</v>
      </c>
      <c r="J33">
        <v>64.505899999999997</v>
      </c>
      <c r="K33">
        <f>J33-J34</f>
        <v>53.284287999999997</v>
      </c>
      <c r="L33" t="s">
        <v>34</v>
      </c>
    </row>
    <row r="34" spans="1:12" x14ac:dyDescent="0.25">
      <c r="A34">
        <v>10</v>
      </c>
      <c r="B34">
        <v>86.829329999999999</v>
      </c>
      <c r="I34">
        <v>10</v>
      </c>
      <c r="J34">
        <v>11.221612</v>
      </c>
    </row>
    <row r="35" spans="1:12" x14ac:dyDescent="0.25">
      <c r="A35">
        <v>11</v>
      </c>
      <c r="B35">
        <v>98.043260000000004</v>
      </c>
      <c r="C35">
        <f>B35-B36</f>
        <v>54.743978000000006</v>
      </c>
      <c r="D35" t="s">
        <v>33</v>
      </c>
      <c r="I35">
        <v>11</v>
      </c>
      <c r="J35">
        <v>99.763270000000006</v>
      </c>
      <c r="K35">
        <f>J35-J36</f>
        <v>26.521460000000005</v>
      </c>
      <c r="L35" t="s">
        <v>33</v>
      </c>
    </row>
    <row r="36" spans="1:12" x14ac:dyDescent="0.25">
      <c r="A36">
        <v>11</v>
      </c>
      <c r="B36">
        <v>43.299281999999998</v>
      </c>
      <c r="C36">
        <f>B36-B37</f>
        <v>8.0299869999999984</v>
      </c>
      <c r="D36" t="s">
        <v>34</v>
      </c>
      <c r="I36">
        <v>11</v>
      </c>
      <c r="J36">
        <v>73.241810000000001</v>
      </c>
      <c r="K36">
        <f>J36-J37</f>
        <v>46.471243000000001</v>
      </c>
      <c r="L36" t="s">
        <v>34</v>
      </c>
    </row>
    <row r="37" spans="1:12" x14ac:dyDescent="0.25">
      <c r="A37">
        <v>11</v>
      </c>
      <c r="B37">
        <v>35.269295</v>
      </c>
      <c r="I37">
        <v>11</v>
      </c>
      <c r="J37">
        <v>26.770567</v>
      </c>
    </row>
    <row r="41" spans="1:12" x14ac:dyDescent="0.25">
      <c r="A41" t="s">
        <v>41</v>
      </c>
    </row>
    <row r="42" spans="1:12" x14ac:dyDescent="0.25">
      <c r="A42" t="s">
        <v>0</v>
      </c>
      <c r="B42" t="s">
        <v>42</v>
      </c>
      <c r="D42" t="s">
        <v>0</v>
      </c>
      <c r="E42" t="s">
        <v>43</v>
      </c>
    </row>
    <row r="43" spans="1:12" x14ac:dyDescent="0.25">
      <c r="A43">
        <v>1983</v>
      </c>
      <c r="B43">
        <v>16.393442</v>
      </c>
    </row>
    <row r="44" spans="1:12" x14ac:dyDescent="0.25">
      <c r="A44">
        <v>1984</v>
      </c>
      <c r="B44">
        <v>40.301563000000002</v>
      </c>
    </row>
    <row r="45" spans="1:12" x14ac:dyDescent="0.25">
      <c r="A45">
        <v>1985</v>
      </c>
      <c r="B45">
        <v>113.39001</v>
      </c>
    </row>
    <row r="46" spans="1:12" x14ac:dyDescent="0.25">
      <c r="A46">
        <v>1986</v>
      </c>
      <c r="B46">
        <v>227.46207000000001</v>
      </c>
    </row>
    <row r="47" spans="1:12" x14ac:dyDescent="0.25">
      <c r="A47">
        <v>1987</v>
      </c>
      <c r="B47">
        <v>489.07510000000002</v>
      </c>
    </row>
    <row r="48" spans="1:12" x14ac:dyDescent="0.25">
      <c r="A48">
        <v>1988</v>
      </c>
      <c r="B48">
        <v>865.44226000000003</v>
      </c>
      <c r="D48">
        <v>1988</v>
      </c>
      <c r="E48">
        <v>3156.7510000000002</v>
      </c>
    </row>
    <row r="49" spans="1:14" x14ac:dyDescent="0.25">
      <c r="A49">
        <v>1989</v>
      </c>
      <c r="B49">
        <v>840.18219999999997</v>
      </c>
      <c r="D49">
        <v>1989</v>
      </c>
      <c r="E49">
        <v>3042.9232999999999</v>
      </c>
    </row>
    <row r="50" spans="1:14" x14ac:dyDescent="0.25">
      <c r="A50">
        <v>1990</v>
      </c>
      <c r="B50">
        <v>1290.3076000000001</v>
      </c>
      <c r="D50">
        <v>1990</v>
      </c>
      <c r="E50">
        <v>4407.6597000000002</v>
      </c>
    </row>
    <row r="51" spans="1:14" x14ac:dyDescent="0.25">
      <c r="A51">
        <v>1991</v>
      </c>
      <c r="B51">
        <v>1887.9862000000001</v>
      </c>
      <c r="D51">
        <v>1991</v>
      </c>
      <c r="E51">
        <v>4649.415</v>
      </c>
    </row>
    <row r="52" spans="1:14" x14ac:dyDescent="0.25">
      <c r="A52">
        <v>1992</v>
      </c>
      <c r="B52">
        <v>2043.0541000000001</v>
      </c>
      <c r="D52">
        <v>1992</v>
      </c>
      <c r="E52">
        <v>5920.5977000000003</v>
      </c>
    </row>
    <row r="53" spans="1:14" x14ac:dyDescent="0.25">
      <c r="A53">
        <v>1993</v>
      </c>
      <c r="B53">
        <v>2181.7163</v>
      </c>
      <c r="D53">
        <v>1993</v>
      </c>
      <c r="E53">
        <v>7266.6176999999998</v>
      </c>
    </row>
    <row r="54" spans="1:14" x14ac:dyDescent="0.25">
      <c r="A54">
        <v>1994</v>
      </c>
      <c r="B54">
        <v>2820.3784000000001</v>
      </c>
      <c r="D54">
        <v>1994</v>
      </c>
      <c r="E54">
        <v>7190.1949999999997</v>
      </c>
    </row>
    <row r="55" spans="1:14" x14ac:dyDescent="0.25">
      <c r="A55">
        <v>1995</v>
      </c>
      <c r="B55">
        <v>2295.1064000000001</v>
      </c>
      <c r="D55">
        <v>1995</v>
      </c>
      <c r="E55">
        <v>5803.5995999999996</v>
      </c>
    </row>
    <row r="56" spans="1:14" x14ac:dyDescent="0.25">
      <c r="A56">
        <v>1996</v>
      </c>
      <c r="B56">
        <v>3122.2932000000001</v>
      </c>
    </row>
    <row r="58" spans="1:14" x14ac:dyDescent="0.25">
      <c r="A58" t="s">
        <v>54</v>
      </c>
    </row>
    <row r="59" spans="1:14" x14ac:dyDescent="0.25">
      <c r="A59" t="s">
        <v>0</v>
      </c>
      <c r="B59" t="s">
        <v>55</v>
      </c>
      <c r="F59" t="s">
        <v>0</v>
      </c>
      <c r="G59" t="s">
        <v>56</v>
      </c>
      <c r="K59" t="s">
        <v>0</v>
      </c>
      <c r="L59" t="s">
        <v>57</v>
      </c>
    </row>
    <row r="60" spans="1:14" x14ac:dyDescent="0.25">
      <c r="A60">
        <v>1983</v>
      </c>
      <c r="B60">
        <v>27.838764000000001</v>
      </c>
      <c r="C60">
        <f>B60</f>
        <v>27.838764000000001</v>
      </c>
      <c r="D60" t="s">
        <v>49</v>
      </c>
      <c r="F60">
        <v>1983</v>
      </c>
      <c r="G60">
        <v>94.569580000000002</v>
      </c>
      <c r="H60" t="s">
        <v>49</v>
      </c>
      <c r="K60">
        <v>1983</v>
      </c>
      <c r="L60">
        <v>78.008315999999994</v>
      </c>
      <c r="N60" t="s">
        <v>49</v>
      </c>
    </row>
    <row r="61" spans="1:14" x14ac:dyDescent="0.25">
      <c r="A61">
        <v>1983</v>
      </c>
      <c r="B61">
        <v>29.661684000000001</v>
      </c>
      <c r="C61">
        <f>B61-B60</f>
        <v>1.8229199999999999</v>
      </c>
      <c r="D61" t="s">
        <v>50</v>
      </c>
      <c r="F61">
        <v>1984</v>
      </c>
      <c r="G61">
        <v>98.67022</v>
      </c>
      <c r="H61" t="s">
        <v>49</v>
      </c>
      <c r="K61">
        <v>1984</v>
      </c>
      <c r="L61">
        <v>75.265113999999997</v>
      </c>
      <c r="N61" t="s">
        <v>49</v>
      </c>
    </row>
    <row r="62" spans="1:14" x14ac:dyDescent="0.25">
      <c r="A62">
        <v>1984</v>
      </c>
      <c r="B62">
        <v>34.684593</v>
      </c>
      <c r="C62">
        <f>B62</f>
        <v>34.684593</v>
      </c>
      <c r="D62" t="s">
        <v>49</v>
      </c>
      <c r="F62">
        <v>1985</v>
      </c>
      <c r="G62">
        <v>90.754549999999995</v>
      </c>
      <c r="H62" t="s">
        <v>49</v>
      </c>
      <c r="K62">
        <v>1985</v>
      </c>
      <c r="L62">
        <v>78.087350000000001</v>
      </c>
      <c r="N62" t="s">
        <v>49</v>
      </c>
    </row>
    <row r="63" spans="1:14" x14ac:dyDescent="0.25">
      <c r="A63">
        <v>1984</v>
      </c>
      <c r="B63">
        <v>41.611899999999999</v>
      </c>
      <c r="C63">
        <f>B63-B62</f>
        <v>6.927306999999999</v>
      </c>
      <c r="D63" t="s">
        <v>50</v>
      </c>
      <c r="F63">
        <v>1986</v>
      </c>
      <c r="G63">
        <v>99.927160000000001</v>
      </c>
      <c r="H63" t="s">
        <v>49</v>
      </c>
      <c r="K63">
        <v>1986</v>
      </c>
      <c r="L63">
        <v>92.902019999999993</v>
      </c>
      <c r="N63" t="s">
        <v>49</v>
      </c>
    </row>
    <row r="64" spans="1:14" x14ac:dyDescent="0.25">
      <c r="A64">
        <v>1985</v>
      </c>
      <c r="B64">
        <v>17.432379999999998</v>
      </c>
      <c r="C64">
        <f>B64</f>
        <v>17.432379999999998</v>
      </c>
      <c r="D64" t="s">
        <v>49</v>
      </c>
      <c r="F64">
        <v>1987</v>
      </c>
      <c r="G64">
        <v>86.126540000000006</v>
      </c>
      <c r="H64" t="s">
        <v>49</v>
      </c>
      <c r="K64">
        <v>1987</v>
      </c>
      <c r="L64">
        <v>93.21463</v>
      </c>
      <c r="N64" t="s">
        <v>49</v>
      </c>
    </row>
    <row r="65" spans="1:14" x14ac:dyDescent="0.25">
      <c r="A65">
        <v>1985</v>
      </c>
      <c r="B65">
        <v>32.081609999999998</v>
      </c>
      <c r="C65">
        <f>B65-B64</f>
        <v>14.649229999999999</v>
      </c>
      <c r="D65" t="s">
        <v>50</v>
      </c>
      <c r="F65">
        <v>1988</v>
      </c>
      <c r="G65">
        <v>91.428764000000001</v>
      </c>
      <c r="H65" t="s">
        <v>49</v>
      </c>
      <c r="K65">
        <v>1988</v>
      </c>
      <c r="L65">
        <v>92.582015999999996</v>
      </c>
      <c r="N65" t="s">
        <v>49</v>
      </c>
    </row>
    <row r="66" spans="1:14" x14ac:dyDescent="0.25">
      <c r="A66">
        <v>1986</v>
      </c>
      <c r="B66">
        <v>17.608848999999999</v>
      </c>
      <c r="C66">
        <f>B66</f>
        <v>17.608848999999999</v>
      </c>
      <c r="D66" t="s">
        <v>49</v>
      </c>
      <c r="F66">
        <v>1989</v>
      </c>
      <c r="G66">
        <v>63.186751999999998</v>
      </c>
      <c r="H66" t="s">
        <v>49</v>
      </c>
      <c r="K66">
        <v>1989</v>
      </c>
      <c r="L66">
        <v>77.811089999999993</v>
      </c>
      <c r="N66" t="s">
        <v>49</v>
      </c>
    </row>
    <row r="67" spans="1:14" x14ac:dyDescent="0.25">
      <c r="A67">
        <v>1986</v>
      </c>
      <c r="B67">
        <v>32.357582000000001</v>
      </c>
      <c r="C67">
        <f>B67-B66</f>
        <v>14.748733000000001</v>
      </c>
      <c r="D67" t="s">
        <v>50</v>
      </c>
      <c r="F67">
        <v>1990</v>
      </c>
      <c r="G67">
        <v>18.032135</v>
      </c>
      <c r="H67" t="s">
        <v>49</v>
      </c>
      <c r="K67">
        <v>1990</v>
      </c>
      <c r="L67">
        <v>67.475493999999998</v>
      </c>
      <c r="N67" t="s">
        <v>49</v>
      </c>
    </row>
    <row r="68" spans="1:14" x14ac:dyDescent="0.25">
      <c r="A68">
        <v>1987</v>
      </c>
      <c r="B68">
        <v>30.738862999999998</v>
      </c>
      <c r="C68">
        <f>B68</f>
        <v>30.738862999999998</v>
      </c>
      <c r="D68" t="s">
        <v>49</v>
      </c>
      <c r="F68">
        <v>1983</v>
      </c>
      <c r="G68">
        <v>0</v>
      </c>
      <c r="H68">
        <v>0</v>
      </c>
      <c r="I68" t="s">
        <v>58</v>
      </c>
      <c r="K68">
        <v>1983</v>
      </c>
      <c r="L68">
        <v>0</v>
      </c>
      <c r="M68">
        <v>0</v>
      </c>
      <c r="N68" t="s">
        <v>50</v>
      </c>
    </row>
    <row r="69" spans="1:14" x14ac:dyDescent="0.25">
      <c r="A69">
        <v>1987</v>
      </c>
      <c r="B69">
        <v>67.625084000000001</v>
      </c>
      <c r="C69">
        <f>B69-B68</f>
        <v>36.886221000000006</v>
      </c>
      <c r="D69" t="s">
        <v>50</v>
      </c>
      <c r="F69">
        <v>1984</v>
      </c>
      <c r="G69">
        <v>0</v>
      </c>
      <c r="H69">
        <v>0</v>
      </c>
      <c r="I69" t="s">
        <v>58</v>
      </c>
      <c r="K69">
        <v>1984</v>
      </c>
      <c r="L69">
        <v>0</v>
      </c>
      <c r="M69">
        <v>0</v>
      </c>
      <c r="N69" t="s">
        <v>50</v>
      </c>
    </row>
    <row r="70" spans="1:14" x14ac:dyDescent="0.25">
      <c r="A70">
        <v>1988</v>
      </c>
      <c r="B70">
        <v>21.886365999999999</v>
      </c>
      <c r="C70">
        <f>B70</f>
        <v>21.886365999999999</v>
      </c>
      <c r="D70" t="s">
        <v>49</v>
      </c>
      <c r="F70">
        <v>1985</v>
      </c>
      <c r="G70">
        <v>0</v>
      </c>
      <c r="H70">
        <v>0</v>
      </c>
      <c r="I70" t="s">
        <v>58</v>
      </c>
      <c r="K70">
        <v>1985</v>
      </c>
      <c r="L70">
        <v>0</v>
      </c>
      <c r="M70">
        <v>0</v>
      </c>
      <c r="N70" t="s">
        <v>50</v>
      </c>
    </row>
    <row r="71" spans="1:14" x14ac:dyDescent="0.25">
      <c r="A71">
        <v>1988</v>
      </c>
      <c r="B71">
        <v>64.389380000000003</v>
      </c>
      <c r="C71">
        <f>B71-B70</f>
        <v>42.503014000000007</v>
      </c>
      <c r="D71" t="s">
        <v>50</v>
      </c>
      <c r="F71">
        <v>1986</v>
      </c>
      <c r="G71">
        <v>0</v>
      </c>
      <c r="H71">
        <v>0</v>
      </c>
      <c r="I71" t="s">
        <v>58</v>
      </c>
      <c r="K71">
        <v>1986</v>
      </c>
      <c r="L71">
        <v>0</v>
      </c>
      <c r="M71">
        <v>0</v>
      </c>
      <c r="N71" t="s">
        <v>50</v>
      </c>
    </row>
    <row r="72" spans="1:14" x14ac:dyDescent="0.25">
      <c r="A72">
        <v>1989</v>
      </c>
      <c r="B72">
        <v>11.238682000000001</v>
      </c>
      <c r="C72">
        <f>B72</f>
        <v>11.238682000000001</v>
      </c>
      <c r="D72" t="s">
        <v>49</v>
      </c>
      <c r="F72">
        <v>1987</v>
      </c>
      <c r="G72">
        <v>96.846305999999998</v>
      </c>
      <c r="H72">
        <f>G72-G73</f>
        <v>11.150666000000001</v>
      </c>
      <c r="I72" t="s">
        <v>58</v>
      </c>
      <c r="K72">
        <v>1987</v>
      </c>
      <c r="L72">
        <v>92.927430000000001</v>
      </c>
      <c r="N72" t="s">
        <v>50</v>
      </c>
    </row>
    <row r="73" spans="1:14" x14ac:dyDescent="0.25">
      <c r="A73">
        <v>1989</v>
      </c>
      <c r="B73">
        <v>57.146934999999999</v>
      </c>
      <c r="C73">
        <f>B73-B72</f>
        <v>45.908253000000002</v>
      </c>
      <c r="D73" t="s">
        <v>50</v>
      </c>
      <c r="F73">
        <v>1987</v>
      </c>
      <c r="G73">
        <v>85.695639999999997</v>
      </c>
      <c r="K73">
        <v>1987</v>
      </c>
      <c r="L73">
        <v>94.796683999999999</v>
      </c>
      <c r="M73">
        <f>L73-L72</f>
        <v>1.869253999999998</v>
      </c>
      <c r="N73" t="s">
        <v>50</v>
      </c>
    </row>
    <row r="74" spans="1:14" x14ac:dyDescent="0.25">
      <c r="A74">
        <v>1990</v>
      </c>
      <c r="B74">
        <v>5.7359457000000003</v>
      </c>
      <c r="C74">
        <f>B74</f>
        <v>5.7359457000000003</v>
      </c>
      <c r="D74" t="s">
        <v>49</v>
      </c>
      <c r="F74">
        <v>1988</v>
      </c>
      <c r="G74">
        <v>96.637960000000007</v>
      </c>
      <c r="H74">
        <f>G74-G75</f>
        <v>5.3618000000000023</v>
      </c>
      <c r="I74" t="s">
        <v>58</v>
      </c>
      <c r="K74">
        <v>1988</v>
      </c>
      <c r="L74">
        <v>92.560844000000003</v>
      </c>
      <c r="N74" t="s">
        <v>50</v>
      </c>
    </row>
    <row r="75" spans="1:14" x14ac:dyDescent="0.25">
      <c r="A75">
        <v>1990</v>
      </c>
      <c r="B75">
        <v>67.445496000000006</v>
      </c>
      <c r="C75">
        <f>B75-B74</f>
        <v>61.709550300000004</v>
      </c>
      <c r="D75" t="s">
        <v>50</v>
      </c>
      <c r="F75">
        <v>1988</v>
      </c>
      <c r="G75">
        <v>91.276160000000004</v>
      </c>
      <c r="K75">
        <v>1988</v>
      </c>
      <c r="L75">
        <v>94.958629999999999</v>
      </c>
      <c r="M75">
        <f>L75-L74</f>
        <v>2.3977859999999964</v>
      </c>
      <c r="N75" t="s">
        <v>50</v>
      </c>
    </row>
    <row r="76" spans="1:14" x14ac:dyDescent="0.25">
      <c r="F76">
        <v>1989</v>
      </c>
      <c r="G76">
        <v>86.937209999999993</v>
      </c>
      <c r="H76">
        <f>G76-G77</f>
        <v>24.055659999999996</v>
      </c>
      <c r="I76" t="s">
        <v>58</v>
      </c>
      <c r="K76">
        <v>1989</v>
      </c>
      <c r="L76">
        <v>78.770409999999998</v>
      </c>
    </row>
    <row r="77" spans="1:14" x14ac:dyDescent="0.25">
      <c r="F77">
        <v>1989</v>
      </c>
      <c r="G77">
        <v>62.881549999999997</v>
      </c>
      <c r="K77">
        <v>1989</v>
      </c>
      <c r="L77">
        <v>82.099299999999999</v>
      </c>
      <c r="M77">
        <f>L77-L76</f>
        <v>3.3288900000000012</v>
      </c>
    </row>
    <row r="78" spans="1:14" x14ac:dyDescent="0.25">
      <c r="F78">
        <v>1990</v>
      </c>
      <c r="G78">
        <v>75.437139999999999</v>
      </c>
      <c r="H78">
        <f>G78-G79</f>
        <v>57.553763000000004</v>
      </c>
      <c r="I78" t="s">
        <v>58</v>
      </c>
      <c r="K78">
        <v>1990</v>
      </c>
      <c r="L78">
        <v>67.342476000000005</v>
      </c>
    </row>
    <row r="79" spans="1:14" x14ac:dyDescent="0.25">
      <c r="F79">
        <v>1990</v>
      </c>
      <c r="G79">
        <v>17.883376999999999</v>
      </c>
      <c r="K79">
        <v>1990</v>
      </c>
      <c r="L79">
        <v>86.90616</v>
      </c>
      <c r="M79">
        <f>L79-L78</f>
        <v>19.563683999999995</v>
      </c>
    </row>
    <row r="81" spans="1:11" x14ac:dyDescent="0.25">
      <c r="A81" t="s">
        <v>59</v>
      </c>
    </row>
    <row r="82" spans="1:11" x14ac:dyDescent="0.25">
      <c r="A82" t="s">
        <v>60</v>
      </c>
      <c r="D82" t="s">
        <v>61</v>
      </c>
      <c r="G82" t="s">
        <v>62</v>
      </c>
      <c r="J82" t="s">
        <v>63</v>
      </c>
    </row>
    <row r="83" spans="1:11" x14ac:dyDescent="0.25">
      <c r="A83" t="s">
        <v>0</v>
      </c>
      <c r="B83" t="s">
        <v>1</v>
      </c>
      <c r="D83" t="s">
        <v>0</v>
      </c>
      <c r="E83" t="s">
        <v>1</v>
      </c>
      <c r="G83" t="s">
        <v>0</v>
      </c>
      <c r="H83" t="s">
        <v>1</v>
      </c>
      <c r="J83" t="s">
        <v>0</v>
      </c>
      <c r="K83" t="s">
        <v>1</v>
      </c>
    </row>
    <row r="84" spans="1:11" x14ac:dyDescent="0.25">
      <c r="A84">
        <v>1956</v>
      </c>
      <c r="B84">
        <v>42391.97</v>
      </c>
      <c r="D84">
        <v>1956</v>
      </c>
      <c r="E84">
        <v>93569.4</v>
      </c>
      <c r="G84">
        <v>1956</v>
      </c>
      <c r="H84">
        <v>7251.9565000000002</v>
      </c>
      <c r="J84" s="3">
        <v>1956</v>
      </c>
      <c r="K84" s="3">
        <v>143111.76999999999</v>
      </c>
    </row>
    <row r="85" spans="1:11" x14ac:dyDescent="0.25">
      <c r="A85">
        <v>1967</v>
      </c>
      <c r="B85">
        <v>22357.434000000001</v>
      </c>
      <c r="D85">
        <v>1979</v>
      </c>
      <c r="E85">
        <v>41972.425999999999</v>
      </c>
      <c r="G85">
        <v>1979</v>
      </c>
      <c r="H85">
        <v>15915.544</v>
      </c>
      <c r="J85" s="3">
        <v>1978</v>
      </c>
      <c r="K85" s="3">
        <v>70953.88</v>
      </c>
    </row>
    <row r="86" spans="1:11" x14ac:dyDescent="0.25">
      <c r="A86">
        <v>1969</v>
      </c>
      <c r="B86">
        <v>13694.380999999999</v>
      </c>
      <c r="D86">
        <v>1985</v>
      </c>
      <c r="E86">
        <v>20136.127</v>
      </c>
      <c r="G86">
        <v>1992</v>
      </c>
      <c r="H86">
        <v>23170.87</v>
      </c>
      <c r="J86" s="3">
        <v>1992</v>
      </c>
      <c r="K86" s="3">
        <v>46391.285000000003</v>
      </c>
    </row>
    <row r="87" spans="1:11" x14ac:dyDescent="0.25">
      <c r="A87">
        <v>1978</v>
      </c>
      <c r="B87">
        <v>12472.870999999999</v>
      </c>
      <c r="D87">
        <v>1986</v>
      </c>
      <c r="E87">
        <v>24414.567999999999</v>
      </c>
      <c r="G87">
        <v>1998</v>
      </c>
      <c r="H87">
        <v>18811.63</v>
      </c>
      <c r="J87" s="3">
        <v>1993</v>
      </c>
      <c r="K87" s="3">
        <v>48644.52</v>
      </c>
    </row>
    <row r="88" spans="1:11" x14ac:dyDescent="0.25">
      <c r="A88">
        <v>1980</v>
      </c>
      <c r="B88">
        <v>10376.814</v>
      </c>
      <c r="D88">
        <v>1987</v>
      </c>
      <c r="E88">
        <v>23693.041000000001</v>
      </c>
      <c r="G88">
        <v>1999</v>
      </c>
      <c r="H88">
        <v>20685.217000000001</v>
      </c>
      <c r="J88" s="3">
        <v>1994</v>
      </c>
      <c r="K88" s="3">
        <v>48182.855000000003</v>
      </c>
    </row>
    <row r="89" spans="1:11" x14ac:dyDescent="0.25">
      <c r="A89">
        <v>1985</v>
      </c>
      <c r="B89">
        <v>5585.3022000000001</v>
      </c>
      <c r="D89">
        <v>1988</v>
      </c>
      <c r="E89">
        <v>22970.995999999999</v>
      </c>
      <c r="G89">
        <v>2000</v>
      </c>
      <c r="H89">
        <v>23458.695</v>
      </c>
      <c r="J89" s="3">
        <v>1995</v>
      </c>
      <c r="K89" s="3">
        <v>45911.26</v>
      </c>
    </row>
    <row r="90" spans="1:11" x14ac:dyDescent="0.25">
      <c r="A90">
        <v>1986</v>
      </c>
      <c r="B90">
        <v>3343.2356</v>
      </c>
      <c r="D90">
        <v>1989</v>
      </c>
      <c r="E90">
        <v>21535.705000000002</v>
      </c>
      <c r="G90">
        <v>2001</v>
      </c>
      <c r="J90" s="3">
        <v>1996</v>
      </c>
      <c r="K90" s="3">
        <v>44997.112999999998</v>
      </c>
    </row>
    <row r="91" spans="1:11" x14ac:dyDescent="0.25">
      <c r="A91">
        <v>1987</v>
      </c>
      <c r="B91">
        <v>5429.7744000000002</v>
      </c>
      <c r="D91">
        <v>1990</v>
      </c>
      <c r="E91">
        <v>19742.238000000001</v>
      </c>
      <c r="G91">
        <v>2002</v>
      </c>
      <c r="H91">
        <v>10705.652</v>
      </c>
      <c r="J91" s="3">
        <v>1997</v>
      </c>
      <c r="K91" s="3">
        <v>44987.934000000001</v>
      </c>
    </row>
    <row r="92" spans="1:11" x14ac:dyDescent="0.25">
      <c r="A92">
        <v>1988</v>
      </c>
      <c r="B92">
        <v>6620.7847000000002</v>
      </c>
      <c r="D92">
        <v>1991</v>
      </c>
      <c r="E92">
        <v>19735.509999999998</v>
      </c>
      <c r="G92">
        <v>2003</v>
      </c>
      <c r="H92">
        <v>14229.130999999999</v>
      </c>
      <c r="J92" s="3">
        <v>1998</v>
      </c>
      <c r="K92" s="3">
        <v>49956.061999999998</v>
      </c>
    </row>
    <row r="93" spans="1:11" x14ac:dyDescent="0.25">
      <c r="A93">
        <v>1989</v>
      </c>
      <c r="B93">
        <v>7513.2849999999999</v>
      </c>
      <c r="D93">
        <v>1992</v>
      </c>
      <c r="E93">
        <v>14371.154</v>
      </c>
      <c r="G93">
        <v>2004</v>
      </c>
      <c r="H93">
        <v>8377.6080000000002</v>
      </c>
      <c r="J93" s="3">
        <v>1999</v>
      </c>
      <c r="K93" s="3">
        <v>54018.57</v>
      </c>
    </row>
    <row r="94" spans="1:11" x14ac:dyDescent="0.25">
      <c r="A94">
        <v>1990</v>
      </c>
      <c r="B94">
        <v>7510.2569999999996</v>
      </c>
      <c r="D94">
        <v>1993</v>
      </c>
      <c r="E94">
        <v>20078.155999999999</v>
      </c>
      <c r="G94">
        <v>2005</v>
      </c>
      <c r="H94">
        <v>11750.978999999999</v>
      </c>
      <c r="J94" s="3">
        <v>2000</v>
      </c>
      <c r="K94" s="3">
        <v>64417.15</v>
      </c>
    </row>
    <row r="95" spans="1:11" x14ac:dyDescent="0.25">
      <c r="A95">
        <v>1991</v>
      </c>
      <c r="B95">
        <v>7059.4639999999999</v>
      </c>
      <c r="D95">
        <v>1994</v>
      </c>
      <c r="E95">
        <v>18641.830000000002</v>
      </c>
      <c r="J95" s="3">
        <v>2001</v>
      </c>
      <c r="K95" s="3">
        <v>61240.59</v>
      </c>
    </row>
    <row r="96" spans="1:11" x14ac:dyDescent="0.25">
      <c r="A96">
        <v>1992</v>
      </c>
      <c r="B96">
        <v>7653.2389999999996</v>
      </c>
      <c r="D96">
        <v>1995</v>
      </c>
      <c r="E96">
        <v>18634.583999999999</v>
      </c>
      <c r="J96" s="3">
        <v>2002</v>
      </c>
      <c r="K96" s="3">
        <v>49919.34</v>
      </c>
    </row>
    <row r="97" spans="1:11" x14ac:dyDescent="0.25">
      <c r="A97">
        <v>1993</v>
      </c>
      <c r="B97">
        <v>7948.7196999999996</v>
      </c>
      <c r="D97">
        <v>1996</v>
      </c>
      <c r="E97">
        <v>17556.434000000001</v>
      </c>
      <c r="J97" s="3">
        <v>2003</v>
      </c>
      <c r="K97" s="3">
        <v>58507.332000000002</v>
      </c>
    </row>
    <row r="98" spans="1:11" x14ac:dyDescent="0.25">
      <c r="A98">
        <v>1994</v>
      </c>
      <c r="B98">
        <v>6154.85</v>
      </c>
      <c r="D98">
        <v>1997</v>
      </c>
      <c r="E98">
        <v>18977.232</v>
      </c>
    </row>
    <row r="99" spans="1:11" x14ac:dyDescent="0.25">
      <c r="A99">
        <v>1995</v>
      </c>
      <c r="B99">
        <v>7345.2114000000001</v>
      </c>
      <c r="D99">
        <v>1998</v>
      </c>
      <c r="E99">
        <v>25041.375</v>
      </c>
    </row>
    <row r="100" spans="1:11" x14ac:dyDescent="0.25">
      <c r="A100">
        <v>1996</v>
      </c>
      <c r="B100">
        <v>6596.3413</v>
      </c>
      <c r="D100">
        <v>1999</v>
      </c>
    </row>
    <row r="101" spans="1:11" x14ac:dyDescent="0.25">
      <c r="A101">
        <v>1997</v>
      </c>
      <c r="B101">
        <v>5995.8612999999996</v>
      </c>
      <c r="D101">
        <v>2000</v>
      </c>
      <c r="E101">
        <v>34313.055</v>
      </c>
    </row>
    <row r="102" spans="1:11" x14ac:dyDescent="0.25">
      <c r="A102">
        <v>1998</v>
      </c>
      <c r="B102">
        <v>5843.7943999999998</v>
      </c>
      <c r="D102">
        <v>2001</v>
      </c>
      <c r="E102">
        <v>35734.370000000003</v>
      </c>
    </row>
    <row r="103" spans="1:11" x14ac:dyDescent="0.25">
      <c r="A103">
        <v>1999</v>
      </c>
      <c r="B103">
        <v>6288.5303000000004</v>
      </c>
      <c r="D103">
        <v>2002</v>
      </c>
      <c r="E103">
        <v>32512.86</v>
      </c>
    </row>
    <row r="104" spans="1:11" x14ac:dyDescent="0.25">
      <c r="A104">
        <v>2000</v>
      </c>
      <c r="B104">
        <v>5539.0117</v>
      </c>
      <c r="D104">
        <v>2003</v>
      </c>
      <c r="E104">
        <v>39648.94</v>
      </c>
    </row>
    <row r="105" spans="1:11" x14ac:dyDescent="0.25">
      <c r="A105">
        <v>2001</v>
      </c>
      <c r="B105">
        <v>6132.7860000000001</v>
      </c>
      <c r="D105">
        <v>2004</v>
      </c>
    </row>
    <row r="106" spans="1:11" x14ac:dyDescent="0.25">
      <c r="A106">
        <v>2002</v>
      </c>
      <c r="B106">
        <v>7025.5029999999997</v>
      </c>
      <c r="D106">
        <v>2005</v>
      </c>
      <c r="E106">
        <v>22134.044999999998</v>
      </c>
    </row>
    <row r="107" spans="1:11" x14ac:dyDescent="0.25">
      <c r="A107">
        <v>2003</v>
      </c>
      <c r="B107">
        <v>6425.0230000000001</v>
      </c>
    </row>
    <row r="108" spans="1:11" x14ac:dyDescent="0.25">
      <c r="A108">
        <v>2004</v>
      </c>
      <c r="B108">
        <v>4630.9369999999999</v>
      </c>
    </row>
    <row r="111" spans="1:11" x14ac:dyDescent="0.25">
      <c r="A111" t="s">
        <v>64</v>
      </c>
      <c r="D111" t="s">
        <v>66</v>
      </c>
      <c r="G111" t="s">
        <v>65</v>
      </c>
      <c r="J111" t="s">
        <v>67</v>
      </c>
    </row>
    <row r="112" spans="1:11" x14ac:dyDescent="0.25">
      <c r="A112" t="s">
        <v>0</v>
      </c>
      <c r="B112" t="s">
        <v>1</v>
      </c>
      <c r="D112" t="s">
        <v>0</v>
      </c>
      <c r="E112" t="s">
        <v>1</v>
      </c>
      <c r="G112" t="s">
        <v>0</v>
      </c>
      <c r="H112" t="s">
        <v>1</v>
      </c>
      <c r="J112" t="s">
        <v>0</v>
      </c>
      <c r="K112" t="s">
        <v>1</v>
      </c>
    </row>
    <row r="113" spans="1:11" x14ac:dyDescent="0.25">
      <c r="A113">
        <v>1956</v>
      </c>
      <c r="B113">
        <v>204911.45</v>
      </c>
      <c r="D113">
        <v>1956</v>
      </c>
      <c r="E113">
        <v>31907.668000000001</v>
      </c>
      <c r="G113">
        <v>1956</v>
      </c>
      <c r="H113">
        <v>20003.75</v>
      </c>
      <c r="J113">
        <v>1956</v>
      </c>
      <c r="K113">
        <v>254853.06</v>
      </c>
    </row>
    <row r="114" spans="1:11" x14ac:dyDescent="0.25">
      <c r="A114">
        <v>1967</v>
      </c>
      <c r="B114">
        <v>188472.8</v>
      </c>
      <c r="D114">
        <v>1967</v>
      </c>
      <c r="E114">
        <v>34872.815999999999</v>
      </c>
      <c r="G114">
        <v>1959</v>
      </c>
      <c r="H114">
        <v>25446.361000000001</v>
      </c>
      <c r="J114">
        <v>1968</v>
      </c>
      <c r="K114">
        <v>251519.81</v>
      </c>
    </row>
    <row r="115" spans="1:11" x14ac:dyDescent="0.25">
      <c r="A115">
        <v>1978</v>
      </c>
      <c r="B115">
        <v>81834.240000000005</v>
      </c>
      <c r="D115">
        <v>1969</v>
      </c>
      <c r="E115">
        <v>31083.553</v>
      </c>
      <c r="G115">
        <v>1969</v>
      </c>
      <c r="H115">
        <v>30945.986000000001</v>
      </c>
      <c r="J115">
        <v>1978</v>
      </c>
      <c r="K115">
        <v>159647.4</v>
      </c>
    </row>
    <row r="116" spans="1:11" x14ac:dyDescent="0.25">
      <c r="A116">
        <v>1981</v>
      </c>
      <c r="B116">
        <v>71110.733999999997</v>
      </c>
      <c r="D116">
        <v>1977</v>
      </c>
      <c r="E116">
        <v>34979.870000000003</v>
      </c>
      <c r="G116">
        <v>1971</v>
      </c>
      <c r="H116">
        <v>29026.256000000001</v>
      </c>
      <c r="J116">
        <v>1983</v>
      </c>
      <c r="K116">
        <v>146464.73000000001</v>
      </c>
    </row>
    <row r="117" spans="1:11" x14ac:dyDescent="0.25">
      <c r="A117">
        <v>1982</v>
      </c>
      <c r="D117">
        <v>1979</v>
      </c>
      <c r="E117">
        <v>37856.425999999999</v>
      </c>
      <c r="G117">
        <v>1973</v>
      </c>
      <c r="H117">
        <v>36404.35</v>
      </c>
      <c r="J117">
        <v>1984</v>
      </c>
      <c r="K117">
        <v>129518.92</v>
      </c>
    </row>
    <row r="118" spans="1:11" x14ac:dyDescent="0.25">
      <c r="A118">
        <v>1983</v>
      </c>
      <c r="B118">
        <v>55464.355000000003</v>
      </c>
      <c r="D118">
        <v>1981</v>
      </c>
      <c r="E118">
        <v>39779.667999999998</v>
      </c>
      <c r="G118">
        <v>1976</v>
      </c>
      <c r="H118">
        <v>40299.324000000001</v>
      </c>
      <c r="J118">
        <v>1985</v>
      </c>
    </row>
    <row r="119" spans="1:11" x14ac:dyDescent="0.25">
      <c r="A119">
        <v>1984</v>
      </c>
      <c r="B119">
        <v>65291.08</v>
      </c>
      <c r="D119">
        <v>1982</v>
      </c>
      <c r="E119">
        <v>25981.059000000001</v>
      </c>
      <c r="G119">
        <v>1977</v>
      </c>
      <c r="H119">
        <v>44177.042999999998</v>
      </c>
      <c r="J119">
        <v>1986</v>
      </c>
      <c r="K119">
        <v>162294.75</v>
      </c>
    </row>
    <row r="120" spans="1:11" x14ac:dyDescent="0.25">
      <c r="A120">
        <v>1985</v>
      </c>
      <c r="B120">
        <v>50604.195</v>
      </c>
      <c r="D120">
        <v>1983</v>
      </c>
      <c r="E120">
        <v>38847.58</v>
      </c>
      <c r="G120">
        <v>1978</v>
      </c>
      <c r="H120">
        <v>36443.360000000001</v>
      </c>
      <c r="J120">
        <v>1987</v>
      </c>
      <c r="K120">
        <v>169590.8</v>
      </c>
    </row>
    <row r="121" spans="1:11" x14ac:dyDescent="0.25">
      <c r="A121">
        <v>1986</v>
      </c>
      <c r="D121">
        <v>1984</v>
      </c>
      <c r="E121">
        <v>37904.413999999997</v>
      </c>
      <c r="G121">
        <v>1979</v>
      </c>
      <c r="H121">
        <v>44966.991999999998</v>
      </c>
      <c r="J121">
        <v>1988</v>
      </c>
      <c r="K121">
        <v>181737.56</v>
      </c>
    </row>
    <row r="122" spans="1:11" x14ac:dyDescent="0.25">
      <c r="A122">
        <v>1987</v>
      </c>
      <c r="B122">
        <v>58489.133000000002</v>
      </c>
      <c r="D122">
        <v>1985</v>
      </c>
      <c r="E122">
        <v>50295.66</v>
      </c>
      <c r="G122">
        <v>1981</v>
      </c>
      <c r="H122">
        <v>48854.464999999997</v>
      </c>
      <c r="J122">
        <v>1991</v>
      </c>
      <c r="K122">
        <v>141811.32999999999</v>
      </c>
    </row>
    <row r="123" spans="1:11" x14ac:dyDescent="0.25">
      <c r="A123">
        <v>1988</v>
      </c>
      <c r="B123">
        <v>66353.17</v>
      </c>
      <c r="D123">
        <v>1986</v>
      </c>
      <c r="E123">
        <v>56020.163999999997</v>
      </c>
      <c r="G123">
        <v>1982</v>
      </c>
      <c r="J123">
        <v>1992</v>
      </c>
      <c r="K123">
        <v>143046.9</v>
      </c>
    </row>
    <row r="124" spans="1:11" x14ac:dyDescent="0.25">
      <c r="A124">
        <v>1989</v>
      </c>
      <c r="B124">
        <v>68332.95</v>
      </c>
      <c r="D124">
        <v>1987</v>
      </c>
      <c r="E124">
        <v>53648.413999999997</v>
      </c>
      <c r="G124">
        <v>1983</v>
      </c>
      <c r="H124">
        <v>44224.305</v>
      </c>
      <c r="J124">
        <v>1994</v>
      </c>
      <c r="K124">
        <v>158853.44</v>
      </c>
    </row>
    <row r="125" spans="1:11" x14ac:dyDescent="0.25">
      <c r="A125">
        <v>1992</v>
      </c>
      <c r="B125">
        <v>35060.417999999998</v>
      </c>
      <c r="D125">
        <v>1988</v>
      </c>
      <c r="E125">
        <v>65087.27</v>
      </c>
      <c r="G125">
        <v>1984</v>
      </c>
      <c r="H125">
        <v>45394.597999999998</v>
      </c>
      <c r="J125">
        <v>1997</v>
      </c>
      <c r="K125">
        <v>138323.03</v>
      </c>
    </row>
    <row r="126" spans="1:11" x14ac:dyDescent="0.25">
      <c r="A126">
        <v>1993</v>
      </c>
      <c r="B126">
        <v>39002.887000000002</v>
      </c>
      <c r="D126">
        <v>1989</v>
      </c>
      <c r="E126">
        <v>39381.913999999997</v>
      </c>
      <c r="G126">
        <v>1985</v>
      </c>
      <c r="H126">
        <v>50047.26</v>
      </c>
      <c r="J126">
        <v>2000</v>
      </c>
      <c r="K126">
        <v>159003.78</v>
      </c>
    </row>
    <row r="127" spans="1:11" x14ac:dyDescent="0.25">
      <c r="A127">
        <v>1994</v>
      </c>
      <c r="D127">
        <v>1990</v>
      </c>
      <c r="E127">
        <v>56535.12</v>
      </c>
      <c r="G127">
        <v>1986</v>
      </c>
      <c r="H127">
        <v>50054.766000000003</v>
      </c>
      <c r="J127">
        <v>2001</v>
      </c>
    </row>
    <row r="128" spans="1:11" x14ac:dyDescent="0.25">
      <c r="A128">
        <v>1995</v>
      </c>
      <c r="B128">
        <v>38064.296999999999</v>
      </c>
      <c r="D128">
        <v>1991</v>
      </c>
      <c r="E128">
        <v>54164.292999999998</v>
      </c>
      <c r="G128">
        <v>1987</v>
      </c>
      <c r="H128">
        <v>54708.175999999999</v>
      </c>
      <c r="J128">
        <v>2002</v>
      </c>
      <c r="K128">
        <v>133596.81</v>
      </c>
    </row>
    <row r="129" spans="1:11" x14ac:dyDescent="0.25">
      <c r="A129">
        <v>1996</v>
      </c>
      <c r="B129">
        <v>39063.688000000002</v>
      </c>
      <c r="D129">
        <v>1992</v>
      </c>
      <c r="E129">
        <v>44173.406000000003</v>
      </c>
      <c r="G129">
        <v>1988</v>
      </c>
      <c r="H129">
        <v>50456.862999999998</v>
      </c>
      <c r="J129">
        <v>2003</v>
      </c>
    </row>
    <row r="130" spans="1:11" x14ac:dyDescent="0.25">
      <c r="A130">
        <v>1997</v>
      </c>
      <c r="D130">
        <v>1993</v>
      </c>
      <c r="E130">
        <v>58469.438000000002</v>
      </c>
      <c r="G130">
        <v>1989</v>
      </c>
      <c r="H130">
        <v>52401.35</v>
      </c>
      <c r="J130">
        <v>2004</v>
      </c>
      <c r="K130">
        <v>143345.23000000001</v>
      </c>
    </row>
    <row r="131" spans="1:11" x14ac:dyDescent="0.25">
      <c r="A131">
        <v>1998</v>
      </c>
      <c r="B131">
        <v>23419.213</v>
      </c>
      <c r="D131">
        <v>1994</v>
      </c>
      <c r="E131">
        <v>60859.644999999997</v>
      </c>
      <c r="G131">
        <v>1990</v>
      </c>
      <c r="H131">
        <v>55118.53</v>
      </c>
    </row>
    <row r="132" spans="1:11" x14ac:dyDescent="0.25">
      <c r="A132">
        <v>2001</v>
      </c>
      <c r="B132">
        <v>20538.835999999999</v>
      </c>
      <c r="D132">
        <v>1995</v>
      </c>
      <c r="E132">
        <v>68010.89</v>
      </c>
      <c r="G132">
        <v>1991</v>
      </c>
      <c r="H132">
        <v>53965.491999999998</v>
      </c>
    </row>
    <row r="133" spans="1:11" x14ac:dyDescent="0.25">
      <c r="A133">
        <v>2002</v>
      </c>
      <c r="D133">
        <v>1996</v>
      </c>
      <c r="E133">
        <v>63259.082000000002</v>
      </c>
      <c r="G133">
        <v>1992</v>
      </c>
      <c r="H133">
        <v>62876.22</v>
      </c>
    </row>
    <row r="134" spans="1:11" x14ac:dyDescent="0.25">
      <c r="A134">
        <v>2003</v>
      </c>
      <c r="B134">
        <v>18617.951000000001</v>
      </c>
      <c r="D134">
        <v>1997</v>
      </c>
      <c r="E134">
        <v>62316.84</v>
      </c>
      <c r="G134">
        <v>1993</v>
      </c>
      <c r="H134">
        <v>62883.722999999998</v>
      </c>
    </row>
    <row r="135" spans="1:11" x14ac:dyDescent="0.25">
      <c r="A135">
        <v>2004</v>
      </c>
      <c r="B135">
        <v>17658.458999999999</v>
      </c>
      <c r="D135">
        <v>1999</v>
      </c>
      <c r="E135">
        <v>61384.754000000001</v>
      </c>
      <c r="G135">
        <v>1994</v>
      </c>
      <c r="H135">
        <v>63279.07</v>
      </c>
    </row>
    <row r="136" spans="1:11" x14ac:dyDescent="0.25">
      <c r="A136">
        <v>2005</v>
      </c>
      <c r="B136">
        <v>16698.967000000001</v>
      </c>
      <c r="D136">
        <v>2000</v>
      </c>
      <c r="E136">
        <v>59965.394999999997</v>
      </c>
      <c r="G136">
        <v>1995</v>
      </c>
    </row>
    <row r="137" spans="1:11" x14ac:dyDescent="0.25">
      <c r="D137">
        <v>2002</v>
      </c>
      <c r="E137">
        <v>42841.72</v>
      </c>
      <c r="G137">
        <v>1996</v>
      </c>
      <c r="H137">
        <v>60972.241999999998</v>
      </c>
    </row>
    <row r="138" spans="1:11" x14ac:dyDescent="0.25">
      <c r="G138">
        <v>1997</v>
      </c>
      <c r="H138">
        <v>53625.656000000003</v>
      </c>
    </row>
    <row r="139" spans="1:11" x14ac:dyDescent="0.25">
      <c r="G139">
        <v>2000</v>
      </c>
      <c r="H139">
        <v>83068.266000000003</v>
      </c>
    </row>
    <row r="140" spans="1:11" x14ac:dyDescent="0.25">
      <c r="G140">
        <v>2001</v>
      </c>
      <c r="H140">
        <v>73398.350000000006</v>
      </c>
    </row>
    <row r="141" spans="1:11" x14ac:dyDescent="0.25">
      <c r="G141">
        <v>2002</v>
      </c>
      <c r="H141">
        <v>75342.085999999996</v>
      </c>
    </row>
    <row r="142" spans="1:11" x14ac:dyDescent="0.25">
      <c r="G142">
        <v>2003</v>
      </c>
      <c r="H142">
        <v>83091.520000000004</v>
      </c>
    </row>
    <row r="143" spans="1:11" x14ac:dyDescent="0.25">
      <c r="G143">
        <v>2004</v>
      </c>
      <c r="H143">
        <v>93163.54</v>
      </c>
    </row>
    <row r="146" spans="1:8" x14ac:dyDescent="0.25">
      <c r="A146" t="s">
        <v>68</v>
      </c>
      <c r="D146" t="s">
        <v>69</v>
      </c>
      <c r="G146" t="s">
        <v>70</v>
      </c>
    </row>
    <row r="147" spans="1:8" x14ac:dyDescent="0.25">
      <c r="A147" t="s">
        <v>0</v>
      </c>
      <c r="B147" t="s">
        <v>1</v>
      </c>
      <c r="D147" t="s">
        <v>0</v>
      </c>
      <c r="E147" t="s">
        <v>1</v>
      </c>
      <c r="G147" t="s">
        <v>0</v>
      </c>
      <c r="H147" t="s">
        <v>1</v>
      </c>
    </row>
    <row r="148" spans="1:8" x14ac:dyDescent="0.25">
      <c r="A148">
        <v>1956</v>
      </c>
      <c r="B148">
        <v>15241.86</v>
      </c>
      <c r="D148">
        <v>1956</v>
      </c>
      <c r="E148">
        <v>96551.54</v>
      </c>
      <c r="G148">
        <v>1956</v>
      </c>
      <c r="H148">
        <v>111343</v>
      </c>
    </row>
    <row r="149" spans="1:8" x14ac:dyDescent="0.25">
      <c r="A149">
        <v>1978</v>
      </c>
      <c r="B149">
        <v>146822.26999999999</v>
      </c>
      <c r="D149">
        <v>1984</v>
      </c>
      <c r="E149">
        <v>62546.836000000003</v>
      </c>
      <c r="G149">
        <v>1977</v>
      </c>
      <c r="H149">
        <v>247877.66</v>
      </c>
    </row>
    <row r="150" spans="1:8" x14ac:dyDescent="0.25">
      <c r="A150">
        <v>1985</v>
      </c>
      <c r="B150">
        <v>115180.9</v>
      </c>
      <c r="D150">
        <v>1985</v>
      </c>
      <c r="E150">
        <v>83271.5</v>
      </c>
      <c r="G150">
        <v>1984</v>
      </c>
      <c r="H150">
        <v>176046.95</v>
      </c>
    </row>
    <row r="151" spans="1:8" x14ac:dyDescent="0.25">
      <c r="A151">
        <v>1988</v>
      </c>
      <c r="B151">
        <v>88419.73</v>
      </c>
      <c r="D151">
        <v>1986</v>
      </c>
      <c r="E151">
        <v>84710.45</v>
      </c>
      <c r="G151">
        <v>1991</v>
      </c>
      <c r="H151">
        <v>161104.4</v>
      </c>
    </row>
    <row r="152" spans="1:8" x14ac:dyDescent="0.25">
      <c r="A152">
        <v>1992</v>
      </c>
      <c r="B152">
        <v>88504.44</v>
      </c>
      <c r="D152">
        <v>1987</v>
      </c>
      <c r="E152">
        <v>96862.31</v>
      </c>
      <c r="G152">
        <v>2003</v>
      </c>
      <c r="H152">
        <v>100950.06</v>
      </c>
    </row>
    <row r="153" spans="1:8" x14ac:dyDescent="0.25">
      <c r="A153">
        <v>1995</v>
      </c>
      <c r="B153">
        <v>65716.73</v>
      </c>
      <c r="D153">
        <v>1989</v>
      </c>
      <c r="E153">
        <v>62238.832000000002</v>
      </c>
      <c r="G153">
        <v>2004</v>
      </c>
      <c r="H153">
        <v>93861.22</v>
      </c>
    </row>
    <row r="154" spans="1:8" x14ac:dyDescent="0.25">
      <c r="A154">
        <v>1996</v>
      </c>
      <c r="B154">
        <v>61762.516000000003</v>
      </c>
      <c r="D154">
        <v>1990</v>
      </c>
      <c r="E154">
        <v>91891.38</v>
      </c>
    </row>
    <row r="155" spans="1:8" x14ac:dyDescent="0.25">
      <c r="A155">
        <v>1997</v>
      </c>
      <c r="B155">
        <v>61781.77</v>
      </c>
      <c r="D155">
        <v>1991</v>
      </c>
      <c r="E155">
        <v>74401.070000000007</v>
      </c>
    </row>
    <row r="156" spans="1:8" x14ac:dyDescent="0.25">
      <c r="A156">
        <v>1998</v>
      </c>
      <c r="B156">
        <v>77700.63</v>
      </c>
      <c r="D156">
        <v>1992</v>
      </c>
      <c r="E156">
        <v>36910.76</v>
      </c>
    </row>
    <row r="157" spans="1:8" x14ac:dyDescent="0.25">
      <c r="A157">
        <v>2004</v>
      </c>
      <c r="B157">
        <v>54976.45</v>
      </c>
      <c r="D157">
        <v>1993</v>
      </c>
      <c r="E157">
        <v>28349.021000000001</v>
      </c>
    </row>
    <row r="158" spans="1:8" x14ac:dyDescent="0.25">
      <c r="A158">
        <v>2005</v>
      </c>
      <c r="B158">
        <v>59964.45</v>
      </c>
      <c r="D158">
        <v>1994</v>
      </c>
      <c r="E158">
        <v>36572.995999999999</v>
      </c>
    </row>
    <row r="159" spans="1:8" x14ac:dyDescent="0.25">
      <c r="D159">
        <v>1995</v>
      </c>
      <c r="E159">
        <v>28725.544999999998</v>
      </c>
    </row>
    <row r="160" spans="1:8" x14ac:dyDescent="0.25">
      <c r="D160">
        <v>1996</v>
      </c>
      <c r="E160">
        <v>26949.52</v>
      </c>
    </row>
    <row r="161" spans="1:11" x14ac:dyDescent="0.25">
      <c r="D161">
        <v>1997</v>
      </c>
      <c r="E161">
        <v>24102.065999999999</v>
      </c>
    </row>
    <row r="162" spans="1:11" x14ac:dyDescent="0.25">
      <c r="D162">
        <v>1998</v>
      </c>
      <c r="E162">
        <v>34826.733999999997</v>
      </c>
    </row>
    <row r="163" spans="1:11" x14ac:dyDescent="0.25">
      <c r="D163">
        <v>1999</v>
      </c>
      <c r="E163">
        <v>27693.567999999999</v>
      </c>
    </row>
    <row r="164" spans="1:11" x14ac:dyDescent="0.25">
      <c r="D164">
        <v>2000</v>
      </c>
      <c r="E164">
        <v>41631.83</v>
      </c>
    </row>
    <row r="165" spans="1:11" x14ac:dyDescent="0.25">
      <c r="D165">
        <v>2001</v>
      </c>
      <c r="E165">
        <v>17355.805</v>
      </c>
    </row>
    <row r="166" spans="1:11" x14ac:dyDescent="0.25">
      <c r="D166">
        <v>2002</v>
      </c>
      <c r="E166">
        <v>29150.518</v>
      </c>
    </row>
    <row r="167" spans="1:11" x14ac:dyDescent="0.25">
      <c r="D167">
        <v>2003</v>
      </c>
      <c r="E167">
        <v>47375.184000000001</v>
      </c>
    </row>
    <row r="168" spans="1:11" x14ac:dyDescent="0.25">
      <c r="D168">
        <v>2004</v>
      </c>
      <c r="E168">
        <v>38099.160000000003</v>
      </c>
    </row>
    <row r="169" spans="1:11" x14ac:dyDescent="0.25">
      <c r="D169">
        <v>2005</v>
      </c>
      <c r="E169">
        <v>34893.870000000003</v>
      </c>
    </row>
    <row r="172" spans="1:11" x14ac:dyDescent="0.25">
      <c r="A172" t="s">
        <v>71</v>
      </c>
      <c r="G172" t="s">
        <v>75</v>
      </c>
      <c r="J172" t="s">
        <v>75</v>
      </c>
    </row>
    <row r="173" spans="1:11" x14ac:dyDescent="0.25">
      <c r="A173" t="s">
        <v>72</v>
      </c>
      <c r="G173" t="s">
        <v>74</v>
      </c>
      <c r="J173" t="s">
        <v>76</v>
      </c>
    </row>
    <row r="174" spans="1:11" x14ac:dyDescent="0.25">
      <c r="A174" t="s">
        <v>0</v>
      </c>
      <c r="B174" t="s">
        <v>1</v>
      </c>
      <c r="G174" t="s">
        <v>0</v>
      </c>
      <c r="H174" t="s">
        <v>73</v>
      </c>
      <c r="J174" t="s">
        <v>0</v>
      </c>
      <c r="K174" t="s">
        <v>73</v>
      </c>
    </row>
    <row r="175" spans="1:11" x14ac:dyDescent="0.25">
      <c r="A175" s="2">
        <v>1986.9022</v>
      </c>
      <c r="B175">
        <v>3276.9953999999998</v>
      </c>
      <c r="G175" s="2">
        <v>1985.9073000000001</v>
      </c>
      <c r="H175">
        <v>44.031709999999997</v>
      </c>
      <c r="J175" s="2">
        <v>1985.9015999999999</v>
      </c>
      <c r="K175">
        <v>27.223896</v>
      </c>
    </row>
    <row r="176" spans="1:11" x14ac:dyDescent="0.25">
      <c r="A176" s="2">
        <v>1987.9539</v>
      </c>
      <c r="B176">
        <v>4416.2754000000004</v>
      </c>
      <c r="G176" s="2">
        <v>1986.9441999999999</v>
      </c>
      <c r="H176">
        <v>36.007987999999997</v>
      </c>
      <c r="J176" s="2">
        <v>1986.9011</v>
      </c>
      <c r="K176">
        <v>15.096306</v>
      </c>
    </row>
    <row r="177" spans="1:11" x14ac:dyDescent="0.25">
      <c r="A177" s="2">
        <v>1988.932</v>
      </c>
      <c r="B177">
        <v>2813.7714999999998</v>
      </c>
      <c r="G177" s="2">
        <v>1987.9183</v>
      </c>
      <c r="H177">
        <v>53.978490000000001</v>
      </c>
      <c r="J177" s="2">
        <v>1987.9418000000001</v>
      </c>
      <c r="K177">
        <v>18.017208</v>
      </c>
    </row>
    <row r="178" spans="1:11" x14ac:dyDescent="0.25">
      <c r="A178" s="2">
        <v>1989.9348</v>
      </c>
      <c r="B178">
        <v>1812.2065</v>
      </c>
      <c r="G178" s="2">
        <v>1988.9247</v>
      </c>
      <c r="H178">
        <v>61.199435999999999</v>
      </c>
      <c r="J178" s="2">
        <v>1988.9204</v>
      </c>
      <c r="K178">
        <v>49.082172</v>
      </c>
    </row>
    <row r="179" spans="1:11" x14ac:dyDescent="0.25">
      <c r="A179" s="2">
        <v>1990.9375</v>
      </c>
      <c r="B179">
        <v>1449.1393</v>
      </c>
      <c r="G179" s="2">
        <v>1989.9197999999999</v>
      </c>
      <c r="H179">
        <v>36.368262999999999</v>
      </c>
      <c r="J179" s="2">
        <v>1989.9558999999999</v>
      </c>
      <c r="K179">
        <v>36.954211999999998</v>
      </c>
    </row>
    <row r="180" spans="1:11" x14ac:dyDescent="0.25">
      <c r="A180" s="2">
        <v>1991.8668</v>
      </c>
      <c r="B180">
        <v>4654.1469999999999</v>
      </c>
      <c r="G180" s="2">
        <v>1990.9222</v>
      </c>
      <c r="H180">
        <v>32.253703999999999</v>
      </c>
      <c r="J180" s="2">
        <v>1990.9244000000001</v>
      </c>
      <c r="K180">
        <v>38.898654999999998</v>
      </c>
    </row>
    <row r="181" spans="1:11" x14ac:dyDescent="0.25">
      <c r="A181" s="2">
        <v>1992.8695</v>
      </c>
      <c r="B181">
        <v>3439.7494999999999</v>
      </c>
      <c r="G181" s="2">
        <v>1991.8964000000001</v>
      </c>
      <c r="H181">
        <v>50.419643000000001</v>
      </c>
      <c r="J181" s="2">
        <v>1991.9668999999999</v>
      </c>
      <c r="K181">
        <v>47.096428000000003</v>
      </c>
    </row>
    <row r="182" spans="1:11" x14ac:dyDescent="0.25">
      <c r="A182" s="2">
        <v>1993.9701</v>
      </c>
      <c r="B182">
        <v>4178.4040000000005</v>
      </c>
      <c r="G182" s="2">
        <v>1992.9384</v>
      </c>
      <c r="H182">
        <v>57.053897999999997</v>
      </c>
      <c r="J182" s="2">
        <v>1992.9703</v>
      </c>
      <c r="K182">
        <v>46.108905999999998</v>
      </c>
    </row>
    <row r="183" spans="1:11" x14ac:dyDescent="0.25">
      <c r="A183" s="2">
        <v>1994.9728</v>
      </c>
      <c r="B183">
        <v>4629.1080000000002</v>
      </c>
      <c r="G183" s="2">
        <v>1993.9064000000001</v>
      </c>
      <c r="H183">
        <v>57.239384000000001</v>
      </c>
      <c r="J183" s="2">
        <v>1993.9753000000001</v>
      </c>
      <c r="K183">
        <v>49.616497000000003</v>
      </c>
    </row>
    <row r="184" spans="1:11" x14ac:dyDescent="0.25">
      <c r="A184" s="2">
        <v>1996.0244</v>
      </c>
      <c r="B184">
        <v>4729.2646000000004</v>
      </c>
      <c r="G184" s="2">
        <v>1994.9463000000001</v>
      </c>
      <c r="H184">
        <v>58.205886999999997</v>
      </c>
      <c r="J184" s="2">
        <v>1994.942</v>
      </c>
      <c r="K184">
        <v>45.893185000000003</v>
      </c>
    </row>
    <row r="185" spans="1:11" x14ac:dyDescent="0.25">
      <c r="A185" s="2">
        <v>1996.9783</v>
      </c>
      <c r="B185">
        <v>2325.5084999999999</v>
      </c>
      <c r="G185" s="2">
        <v>1995.9852000000001</v>
      </c>
      <c r="H185">
        <v>56.240794999999999</v>
      </c>
      <c r="J185" s="2">
        <v>1995.9501</v>
      </c>
      <c r="K185">
        <v>58.195563999999997</v>
      </c>
    </row>
    <row r="186" spans="1:11" x14ac:dyDescent="0.25">
      <c r="A186" s="2">
        <v>1997.981</v>
      </c>
      <c r="B186">
        <v>3089.2020000000002</v>
      </c>
      <c r="G186" s="2">
        <v>1996.9148</v>
      </c>
      <c r="H186">
        <v>49.195377000000001</v>
      </c>
      <c r="J186" s="2">
        <v>1996.9484</v>
      </c>
      <c r="K186">
        <v>42.354618000000002</v>
      </c>
    </row>
    <row r="187" spans="1:11" x14ac:dyDescent="0.25">
      <c r="A187" s="2">
        <v>1999.0326</v>
      </c>
      <c r="B187">
        <v>4428.7950000000001</v>
      </c>
      <c r="G187" s="2">
        <v>1997.9545000000001</v>
      </c>
      <c r="H187">
        <v>49.184685000000002</v>
      </c>
      <c r="J187" s="2">
        <v>1997.9884999999999</v>
      </c>
      <c r="K187">
        <v>43.907443999999998</v>
      </c>
    </row>
    <row r="188" spans="1:11" x14ac:dyDescent="0.25">
      <c r="A188" s="2">
        <v>2000.0109</v>
      </c>
      <c r="B188">
        <v>5655.7120000000004</v>
      </c>
      <c r="G188" s="2">
        <v>1998.9534000000001</v>
      </c>
      <c r="H188">
        <v>35.102699999999999</v>
      </c>
      <c r="J188" s="2">
        <v>1998.9922999999999</v>
      </c>
      <c r="K188">
        <v>43.897117999999999</v>
      </c>
    </row>
    <row r="189" spans="1:11" x14ac:dyDescent="0.25">
      <c r="A189" s="2">
        <v>2001.0135</v>
      </c>
      <c r="B189">
        <v>5142.41</v>
      </c>
      <c r="G189" s="2">
        <v>1999.9543000000001</v>
      </c>
      <c r="H189">
        <v>27.079343999999999</v>
      </c>
      <c r="J189" s="2">
        <v>1999.9579000000001</v>
      </c>
      <c r="K189">
        <v>37.24221</v>
      </c>
    </row>
    <row r="190" spans="1:11" x14ac:dyDescent="0.25">
      <c r="A190" s="2">
        <v>2002.0652</v>
      </c>
      <c r="B190">
        <v>6870.1094000000003</v>
      </c>
      <c r="G190" s="2">
        <v>2000.9218000000001</v>
      </c>
      <c r="H190">
        <v>25.701309999999999</v>
      </c>
      <c r="J190" s="2">
        <v>2000.9657</v>
      </c>
      <c r="K190">
        <v>48.762830000000001</v>
      </c>
    </row>
    <row r="191" spans="1:11" x14ac:dyDescent="0.25">
      <c r="A191" s="2">
        <v>2003.068</v>
      </c>
      <c r="B191">
        <v>6281.69</v>
      </c>
      <c r="G191" s="2">
        <v>2001.9670000000001</v>
      </c>
      <c r="H191">
        <v>41.912112999999998</v>
      </c>
      <c r="J191" s="2">
        <v>2002.0579</v>
      </c>
      <c r="K191">
        <v>97.220825000000005</v>
      </c>
    </row>
    <row r="192" spans="1:11" x14ac:dyDescent="0.25">
      <c r="A192" s="2">
        <v>2004.0217</v>
      </c>
      <c r="B192">
        <v>7395.9309999999996</v>
      </c>
      <c r="G192" s="2">
        <v>2002.9625000000001</v>
      </c>
      <c r="H192">
        <v>18.058140000000002</v>
      </c>
      <c r="J192" s="2">
        <v>2003.0205000000001</v>
      </c>
      <c r="K192">
        <v>81.966570000000004</v>
      </c>
    </row>
    <row r="193" spans="1:11" x14ac:dyDescent="0.25">
      <c r="A193" s="2">
        <v>2005.049</v>
      </c>
      <c r="B193">
        <v>7608.7637000000004</v>
      </c>
      <c r="G193" s="2">
        <v>2003.9617000000001</v>
      </c>
      <c r="H193">
        <v>4.5624732999999997</v>
      </c>
      <c r="J193" s="2">
        <v>2003.9870000000001</v>
      </c>
      <c r="K193">
        <v>77.852379999999997</v>
      </c>
    </row>
    <row r="194" spans="1:11" x14ac:dyDescent="0.25">
      <c r="A194" s="2">
        <v>2006.125</v>
      </c>
      <c r="B194">
        <v>10137.715</v>
      </c>
      <c r="G194" s="2">
        <v>2004.9663</v>
      </c>
      <c r="H194">
        <v>6.8974247000000002</v>
      </c>
      <c r="J194" s="2">
        <v>2005.0673999999999</v>
      </c>
      <c r="K194">
        <v>92.108410000000006</v>
      </c>
    </row>
    <row r="197" spans="1:11" x14ac:dyDescent="0.25">
      <c r="A197" t="s">
        <v>114</v>
      </c>
    </row>
    <row r="198" spans="1:11" x14ac:dyDescent="0.25">
      <c r="A198" t="s">
        <v>115</v>
      </c>
    </row>
    <row r="199" spans="1:11" x14ac:dyDescent="0.25">
      <c r="A199" t="s">
        <v>0</v>
      </c>
      <c r="B199" t="s">
        <v>116</v>
      </c>
    </row>
    <row r="200" spans="1:11" x14ac:dyDescent="0.25">
      <c r="A200" s="2">
        <v>1987.8948</v>
      </c>
      <c r="B200">
        <v>0.97894734000000005</v>
      </c>
    </row>
    <row r="201" spans="1:11" x14ac:dyDescent="0.25">
      <c r="A201" s="2">
        <v>1989.1228000000001</v>
      </c>
      <c r="B201">
        <v>1.1178948</v>
      </c>
    </row>
    <row r="202" spans="1:11" x14ac:dyDescent="0.25">
      <c r="A202" s="2">
        <v>1990</v>
      </c>
      <c r="B202">
        <v>1.03</v>
      </c>
    </row>
    <row r="203" spans="1:11" x14ac:dyDescent="0.25">
      <c r="A203" s="2">
        <v>1991.0963999999999</v>
      </c>
      <c r="B203">
        <v>0.87789476</v>
      </c>
    </row>
    <row r="204" spans="1:11" x14ac:dyDescent="0.25">
      <c r="A204" s="2">
        <v>1992.1052</v>
      </c>
      <c r="B204">
        <v>1.0831579</v>
      </c>
    </row>
    <row r="205" spans="1:11" x14ac:dyDescent="0.25">
      <c r="A205" s="2">
        <v>1993.2018</v>
      </c>
      <c r="B205">
        <v>1.0736842</v>
      </c>
    </row>
    <row r="206" spans="1:11" x14ac:dyDescent="0.25">
      <c r="A206" s="2">
        <v>1993.9036000000001</v>
      </c>
      <c r="B206">
        <v>0.99473685000000001</v>
      </c>
    </row>
    <row r="207" spans="1:11" x14ac:dyDescent="0.25">
      <c r="A207" s="2">
        <v>1995</v>
      </c>
      <c r="B207">
        <v>1.2347368000000001</v>
      </c>
    </row>
    <row r="208" spans="1:11" x14ac:dyDescent="0.25">
      <c r="A208" s="2">
        <v>1996.1841999999999</v>
      </c>
      <c r="B208">
        <v>1.1273685</v>
      </c>
    </row>
    <row r="209" spans="1:2" x14ac:dyDescent="0.25">
      <c r="A209" s="2">
        <v>1997</v>
      </c>
      <c r="B209">
        <v>1.1273685</v>
      </c>
    </row>
    <row r="210" spans="1:2" x14ac:dyDescent="0.25">
      <c r="A210" s="2">
        <v>1998.114</v>
      </c>
      <c r="B210">
        <v>1.1652632000000001</v>
      </c>
    </row>
    <row r="211" spans="1:2" x14ac:dyDescent="0.25">
      <c r="A211" s="2">
        <v>1999.0350000000001</v>
      </c>
      <c r="B211">
        <v>1.1305263000000001</v>
      </c>
    </row>
    <row r="212" spans="1:2" x14ac:dyDescent="0.25">
      <c r="A212" s="2">
        <v>2000.0437999999999</v>
      </c>
      <c r="B212">
        <v>0.46421054</v>
      </c>
    </row>
    <row r="213" spans="1:2" x14ac:dyDescent="0.25">
      <c r="A213" s="2">
        <v>2001.0963999999999</v>
      </c>
      <c r="B213">
        <v>1.2378948000000001</v>
      </c>
    </row>
    <row r="214" spans="1:2" x14ac:dyDescent="0.25">
      <c r="A214" s="2">
        <v>2001.9297999999999</v>
      </c>
      <c r="B214">
        <v>1.0989473999999999</v>
      </c>
    </row>
    <row r="215" spans="1:2" x14ac:dyDescent="0.25">
      <c r="A215" s="2">
        <v>2003.0702000000001</v>
      </c>
      <c r="B215">
        <v>1.231579</v>
      </c>
    </row>
    <row r="216" spans="1:2" x14ac:dyDescent="0.25">
      <c r="A216" s="2">
        <v>2004.0350000000001</v>
      </c>
      <c r="B216">
        <v>0.99157894000000002</v>
      </c>
    </row>
    <row r="217" spans="1:2" x14ac:dyDescent="0.25">
      <c r="A217" s="2">
        <v>2005.1315999999999</v>
      </c>
      <c r="B217">
        <v>1.0642104999999999</v>
      </c>
    </row>
    <row r="218" spans="1:2" x14ac:dyDescent="0.25">
      <c r="A218" s="2">
        <v>2006.0526</v>
      </c>
      <c r="B218">
        <v>0.90315789999999996</v>
      </c>
    </row>
    <row r="219" spans="1:2" x14ac:dyDescent="0.25">
      <c r="A219" s="2">
        <v>2006.886</v>
      </c>
      <c r="B219">
        <v>1.0989473999999999</v>
      </c>
    </row>
    <row r="220" spans="1:2" x14ac:dyDescent="0.25">
      <c r="A220" s="2">
        <v>2008.0264</v>
      </c>
      <c r="B220">
        <v>1.1399999999999999</v>
      </c>
    </row>
    <row r="221" spans="1:2" x14ac:dyDescent="0.25">
      <c r="A221" s="2">
        <v>2009.1666</v>
      </c>
      <c r="B221">
        <v>0.95052630000000005</v>
      </c>
    </row>
    <row r="224" spans="1:2" x14ac:dyDescent="0.25">
      <c r="A224" t="s">
        <v>136</v>
      </c>
    </row>
    <row r="225" spans="1:6" x14ac:dyDescent="0.25">
      <c r="A225" t="s">
        <v>137</v>
      </c>
    </row>
    <row r="226" spans="1:6" x14ac:dyDescent="0.25">
      <c r="A226" t="s">
        <v>0</v>
      </c>
      <c r="B226" t="s">
        <v>131</v>
      </c>
      <c r="C226" t="s">
        <v>132</v>
      </c>
      <c r="D226" t="s">
        <v>138</v>
      </c>
      <c r="E226" t="s">
        <v>133</v>
      </c>
    </row>
    <row r="227" spans="1:6" x14ac:dyDescent="0.25">
      <c r="A227">
        <v>1976</v>
      </c>
      <c r="B227">
        <v>493</v>
      </c>
      <c r="C227">
        <v>439</v>
      </c>
      <c r="D227">
        <v>1033</v>
      </c>
      <c r="E227">
        <v>161</v>
      </c>
      <c r="F227">
        <f>SUM(B227:E227)</f>
        <v>2126</v>
      </c>
    </row>
    <row r="228" spans="1:6" x14ac:dyDescent="0.25">
      <c r="A228">
        <v>1977</v>
      </c>
      <c r="B228">
        <v>486</v>
      </c>
      <c r="C228">
        <v>421</v>
      </c>
      <c r="D228">
        <v>976</v>
      </c>
      <c r="F228">
        <f t="shared" ref="F228:F239" si="0">SUM(B228:E228)</f>
        <v>1883</v>
      </c>
    </row>
    <row r="229" spans="1:6" x14ac:dyDescent="0.25">
      <c r="A229">
        <v>1978</v>
      </c>
      <c r="B229">
        <v>470</v>
      </c>
      <c r="C229">
        <v>406</v>
      </c>
      <c r="D229">
        <v>900</v>
      </c>
      <c r="E229">
        <v>138</v>
      </c>
      <c r="F229">
        <f t="shared" si="0"/>
        <v>1914</v>
      </c>
    </row>
    <row r="230" spans="1:6" x14ac:dyDescent="0.25">
      <c r="A230">
        <v>1979</v>
      </c>
      <c r="B230">
        <v>436</v>
      </c>
      <c r="C230">
        <v>392</v>
      </c>
      <c r="D230">
        <v>794</v>
      </c>
      <c r="E230">
        <v>124</v>
      </c>
      <c r="F230">
        <f t="shared" si="0"/>
        <v>1746</v>
      </c>
    </row>
    <row r="231" spans="1:6" x14ac:dyDescent="0.25">
      <c r="A231">
        <v>1980</v>
      </c>
      <c r="B231">
        <v>478</v>
      </c>
      <c r="C231">
        <v>373</v>
      </c>
      <c r="D231">
        <v>829</v>
      </c>
      <c r="E231">
        <v>160</v>
      </c>
      <c r="F231">
        <f t="shared" si="0"/>
        <v>1840</v>
      </c>
    </row>
    <row r="232" spans="1:6" x14ac:dyDescent="0.25">
      <c r="A232">
        <v>1981</v>
      </c>
      <c r="B232">
        <v>470</v>
      </c>
      <c r="C232">
        <v>301</v>
      </c>
      <c r="D232">
        <v>804</v>
      </c>
      <c r="E232">
        <v>129</v>
      </c>
      <c r="F232">
        <f t="shared" si="0"/>
        <v>1704</v>
      </c>
    </row>
    <row r="233" spans="1:6" x14ac:dyDescent="0.25">
      <c r="A233">
        <v>1982</v>
      </c>
      <c r="B233">
        <v>440</v>
      </c>
      <c r="C233">
        <v>279</v>
      </c>
      <c r="D233">
        <v>776</v>
      </c>
      <c r="E233">
        <v>118</v>
      </c>
      <c r="F233">
        <f t="shared" si="0"/>
        <v>1613</v>
      </c>
    </row>
    <row r="234" spans="1:6" x14ac:dyDescent="0.25">
      <c r="A234">
        <v>1983</v>
      </c>
      <c r="B234">
        <v>437</v>
      </c>
      <c r="C234">
        <v>254</v>
      </c>
      <c r="D234">
        <v>753</v>
      </c>
      <c r="E234">
        <v>104</v>
      </c>
      <c r="F234">
        <f t="shared" si="0"/>
        <v>1548</v>
      </c>
    </row>
    <row r="235" spans="1:6" x14ac:dyDescent="0.25">
      <c r="A235">
        <v>1984</v>
      </c>
      <c r="B235">
        <v>396</v>
      </c>
      <c r="C235">
        <v>193</v>
      </c>
      <c r="D235">
        <v>716</v>
      </c>
      <c r="E235">
        <v>79</v>
      </c>
      <c r="F235">
        <f t="shared" si="0"/>
        <v>1384</v>
      </c>
    </row>
    <row r="236" spans="1:6" x14ac:dyDescent="0.25">
      <c r="A236">
        <v>1985</v>
      </c>
      <c r="B236">
        <v>354</v>
      </c>
      <c r="C236">
        <v>145</v>
      </c>
      <c r="D236">
        <v>727</v>
      </c>
      <c r="E236">
        <v>44</v>
      </c>
      <c r="F236">
        <f t="shared" si="0"/>
        <v>1270</v>
      </c>
    </row>
    <row r="237" spans="1:6" x14ac:dyDescent="0.25">
      <c r="A237">
        <v>1986</v>
      </c>
      <c r="B237">
        <v>266</v>
      </c>
      <c r="C237">
        <v>128</v>
      </c>
      <c r="D237">
        <v>827</v>
      </c>
      <c r="E237">
        <v>48</v>
      </c>
      <c r="F237">
        <f t="shared" si="0"/>
        <v>1269</v>
      </c>
    </row>
    <row r="238" spans="1:6" x14ac:dyDescent="0.25">
      <c r="A238">
        <v>1987</v>
      </c>
      <c r="B238">
        <v>386</v>
      </c>
      <c r="C238">
        <v>205</v>
      </c>
      <c r="D238">
        <v>997</v>
      </c>
      <c r="E238">
        <v>44</v>
      </c>
      <c r="F238">
        <f t="shared" si="0"/>
        <v>1632</v>
      </c>
    </row>
    <row r="239" spans="1:6" x14ac:dyDescent="0.25">
      <c r="A239">
        <v>1988</v>
      </c>
      <c r="B239">
        <v>275</v>
      </c>
      <c r="C239">
        <v>197</v>
      </c>
      <c r="D239">
        <v>1031</v>
      </c>
      <c r="F239">
        <f t="shared" si="0"/>
        <v>1503</v>
      </c>
    </row>
    <row r="242" spans="1:6" x14ac:dyDescent="0.25">
      <c r="A242" t="s">
        <v>147</v>
      </c>
      <c r="F242" t="s">
        <v>155</v>
      </c>
    </row>
    <row r="243" spans="1:6" x14ac:dyDescent="0.25">
      <c r="A243" t="s">
        <v>148</v>
      </c>
      <c r="F243" t="s">
        <v>159</v>
      </c>
    </row>
    <row r="244" spans="1:6" x14ac:dyDescent="0.25">
      <c r="A244" t="s">
        <v>149</v>
      </c>
      <c r="B244" t="s">
        <v>150</v>
      </c>
    </row>
    <row r="245" spans="1:6" x14ac:dyDescent="0.25">
      <c r="A245" s="2">
        <v>1968.8860999999999</v>
      </c>
      <c r="B245">
        <v>3100.076</v>
      </c>
    </row>
    <row r="246" spans="1:6" x14ac:dyDescent="0.25">
      <c r="A246" s="2">
        <v>1970</v>
      </c>
    </row>
    <row r="247" spans="1:6" x14ac:dyDescent="0.25">
      <c r="A247" s="2">
        <v>1970.9142999999999</v>
      </c>
      <c r="B247">
        <v>3471.3542000000002</v>
      </c>
    </row>
    <row r="248" spans="1:6" x14ac:dyDescent="0.25">
      <c r="A248" s="2">
        <v>1972</v>
      </c>
    </row>
    <row r="249" spans="1:6" x14ac:dyDescent="0.25">
      <c r="A249" s="2">
        <v>1972.9450999999999</v>
      </c>
      <c r="B249">
        <v>3473.625</v>
      </c>
    </row>
    <row r="250" spans="1:6" x14ac:dyDescent="0.25">
      <c r="A250" s="2">
        <v>1973.9632999999999</v>
      </c>
      <c r="B250">
        <v>3068.8519999999999</v>
      </c>
    </row>
    <row r="251" spans="1:6" x14ac:dyDescent="0.25">
      <c r="A251" s="2">
        <v>1975.019</v>
      </c>
      <c r="B251">
        <v>3900.3062</v>
      </c>
    </row>
    <row r="252" spans="1:6" x14ac:dyDescent="0.25">
      <c r="A252" s="2">
        <v>1975.9456</v>
      </c>
      <c r="B252">
        <v>3403.1781999999998</v>
      </c>
    </row>
    <row r="253" spans="1:6" x14ac:dyDescent="0.25">
      <c r="A253" s="2">
        <v>1977</v>
      </c>
    </row>
    <row r="254" spans="1:6" x14ac:dyDescent="0.25">
      <c r="A254" s="2">
        <v>1978</v>
      </c>
    </row>
    <row r="255" spans="1:6" x14ac:dyDescent="0.25">
      <c r="A255" s="2">
        <v>1978.9807000000001</v>
      </c>
      <c r="B255">
        <v>4974.866</v>
      </c>
    </row>
    <row r="256" spans="1:6" x14ac:dyDescent="0.25">
      <c r="A256" s="2">
        <v>1980</v>
      </c>
    </row>
    <row r="257" spans="1:5" x14ac:dyDescent="0.25">
      <c r="A257" s="2">
        <v>1980.9110000000001</v>
      </c>
      <c r="B257">
        <v>6139.4070000000002</v>
      </c>
    </row>
    <row r="258" spans="1:5" x14ac:dyDescent="0.25">
      <c r="A258" s="2">
        <v>1982</v>
      </c>
    </row>
    <row r="259" spans="1:5" x14ac:dyDescent="0.25">
      <c r="A259" s="2">
        <v>1982.9517000000001</v>
      </c>
      <c r="B259">
        <v>4720.9994999999999</v>
      </c>
    </row>
    <row r="260" spans="1:5" x14ac:dyDescent="0.25">
      <c r="A260" s="2">
        <v>1983.9117000000001</v>
      </c>
      <c r="B260">
        <v>6032.0595999999996</v>
      </c>
    </row>
    <row r="261" spans="1:5" x14ac:dyDescent="0.25">
      <c r="A261" s="2">
        <v>1984.9308000000001</v>
      </c>
      <c r="B261">
        <v>5516.5844999999999</v>
      </c>
    </row>
    <row r="262" spans="1:5" x14ac:dyDescent="0.25">
      <c r="A262" s="2">
        <v>1985.9972</v>
      </c>
      <c r="B262">
        <v>4816.6570000000002</v>
      </c>
    </row>
    <row r="263" spans="1:5" x14ac:dyDescent="0.25">
      <c r="A263" s="2">
        <v>1986.9065000000001</v>
      </c>
      <c r="B263">
        <v>6791.88</v>
      </c>
    </row>
    <row r="264" spans="1:5" x14ac:dyDescent="0.25">
      <c r="A264" s="2">
        <v>1987.9158</v>
      </c>
      <c r="B264">
        <v>7660.1826000000001</v>
      </c>
    </row>
    <row r="265" spans="1:5" x14ac:dyDescent="0.25">
      <c r="A265" s="2">
        <v>1988.8856000000001</v>
      </c>
      <c r="B265">
        <v>7569.0146000000004</v>
      </c>
    </row>
    <row r="266" spans="1:5" x14ac:dyDescent="0.25">
      <c r="A266" s="2">
        <v>1989.8969</v>
      </c>
      <c r="B266">
        <v>8160.5619999999999</v>
      </c>
    </row>
    <row r="267" spans="1:5" x14ac:dyDescent="0.25">
      <c r="A267" s="2">
        <v>1990.8309999999999</v>
      </c>
      <c r="B267">
        <v>6574.8622999999998</v>
      </c>
    </row>
    <row r="268" spans="1:5" x14ac:dyDescent="0.25">
      <c r="A268" s="2">
        <v>1991.89</v>
      </c>
      <c r="B268">
        <v>6945.0565999999999</v>
      </c>
      <c r="E268" t="s">
        <v>151</v>
      </c>
    </row>
    <row r="269" spans="1:5" x14ac:dyDescent="0.25">
      <c r="A269" s="2">
        <v>1992.8588</v>
      </c>
      <c r="B269">
        <v>7019.942</v>
      </c>
    </row>
    <row r="270" spans="1:5" x14ac:dyDescent="0.25">
      <c r="A270" s="2">
        <v>1994.0352</v>
      </c>
      <c r="B270">
        <v>3792.4164999999998</v>
      </c>
    </row>
    <row r="271" spans="1:5" x14ac:dyDescent="0.25">
      <c r="A271" s="2">
        <v>1994.8852999999999</v>
      </c>
      <c r="B271">
        <v>7631.0749999999998</v>
      </c>
    </row>
    <row r="272" spans="1:5" x14ac:dyDescent="0.25">
      <c r="A272" s="2">
        <v>1995.8638000000001</v>
      </c>
      <c r="B272">
        <v>6303.732</v>
      </c>
    </row>
    <row r="273" spans="1:14" x14ac:dyDescent="0.25">
      <c r="A273" s="2">
        <v>1996.9235000000001</v>
      </c>
      <c r="B273">
        <v>6563.2240000000002</v>
      </c>
    </row>
    <row r="274" spans="1:14" x14ac:dyDescent="0.25">
      <c r="A274" s="2">
        <v>1998.0003999999999</v>
      </c>
      <c r="B274">
        <v>4368.8163999999997</v>
      </c>
    </row>
    <row r="275" spans="1:14" x14ac:dyDescent="0.25">
      <c r="A275" s="2">
        <v>1999.0166999999999</v>
      </c>
      <c r="B275">
        <v>4222.3490000000002</v>
      </c>
    </row>
    <row r="276" spans="1:14" x14ac:dyDescent="0.25">
      <c r="A276" s="2">
        <v>2000.029</v>
      </c>
      <c r="B276">
        <v>4666.2934999999998</v>
      </c>
    </row>
    <row r="277" spans="1:14" x14ac:dyDescent="0.25">
      <c r="A277" s="2">
        <v>2000.9590000000001</v>
      </c>
      <c r="B277">
        <v>3689.4555999999998</v>
      </c>
    </row>
    <row r="278" spans="1:14" x14ac:dyDescent="0.25">
      <c r="A278" s="2">
        <v>2002.0664999999999</v>
      </c>
      <c r="B278">
        <v>3709.1448</v>
      </c>
    </row>
    <row r="281" spans="1:14" x14ac:dyDescent="0.25">
      <c r="A281" t="s">
        <v>205</v>
      </c>
    </row>
    <row r="282" spans="1:14" x14ac:dyDescent="0.25">
      <c r="A282" t="s">
        <v>206</v>
      </c>
    </row>
    <row r="283" spans="1:14" x14ac:dyDescent="0.25">
      <c r="B283" t="s">
        <v>207</v>
      </c>
      <c r="C283" t="s">
        <v>208</v>
      </c>
      <c r="D283" t="s">
        <v>209</v>
      </c>
      <c r="E283" t="s">
        <v>210</v>
      </c>
      <c r="F283" t="s">
        <v>211</v>
      </c>
      <c r="G283" t="s">
        <v>212</v>
      </c>
      <c r="H283" t="s">
        <v>213</v>
      </c>
      <c r="I283" t="s">
        <v>214</v>
      </c>
      <c r="J283" t="s">
        <v>215</v>
      </c>
      <c r="K283" t="s">
        <v>216</v>
      </c>
      <c r="L283" t="s">
        <v>217</v>
      </c>
      <c r="M283" t="s">
        <v>218</v>
      </c>
      <c r="N283" t="s">
        <v>219</v>
      </c>
    </row>
    <row r="284" spans="1:14" x14ac:dyDescent="0.25">
      <c r="A284">
        <v>1953</v>
      </c>
      <c r="B284">
        <v>14.53</v>
      </c>
      <c r="C284">
        <v>13.58</v>
      </c>
      <c r="D284">
        <v>10.76</v>
      </c>
      <c r="E284">
        <v>9.5399999999999991</v>
      </c>
      <c r="F284">
        <v>8.99</v>
      </c>
      <c r="G284">
        <v>14.24</v>
      </c>
      <c r="H284">
        <v>11.75</v>
      </c>
      <c r="I284">
        <v>12.18</v>
      </c>
      <c r="J284">
        <v>16.11</v>
      </c>
      <c r="K284">
        <v>19.170000000000002</v>
      </c>
      <c r="L284">
        <v>17.809999999999999</v>
      </c>
      <c r="M284">
        <v>17.2</v>
      </c>
      <c r="N284">
        <f>AVERAGE(B284:M284)*1000000</f>
        <v>13821666.666666666</v>
      </c>
    </row>
    <row r="285" spans="1:14" x14ac:dyDescent="0.25">
      <c r="A285">
        <v>1954</v>
      </c>
      <c r="B285">
        <v>14.98</v>
      </c>
      <c r="C285">
        <v>14.87</v>
      </c>
      <c r="D285">
        <v>14.22</v>
      </c>
      <c r="E285">
        <v>20.22</v>
      </c>
      <c r="F285">
        <v>26.35</v>
      </c>
      <c r="G285">
        <v>30.12</v>
      </c>
      <c r="H285">
        <v>26.39</v>
      </c>
      <c r="I285">
        <v>26.81</v>
      </c>
      <c r="J285">
        <v>26.31</v>
      </c>
      <c r="K285">
        <v>20.12</v>
      </c>
      <c r="L285">
        <v>22.39</v>
      </c>
      <c r="M285">
        <v>12.52</v>
      </c>
      <c r="N285">
        <f t="shared" ref="N285:N313" si="1">AVERAGE(B285:M285)*1000000</f>
        <v>21275000</v>
      </c>
    </row>
    <row r="286" spans="1:14" x14ac:dyDescent="0.25">
      <c r="A286">
        <v>1955</v>
      </c>
      <c r="B286">
        <v>13.76</v>
      </c>
      <c r="C286">
        <v>16.22</v>
      </c>
      <c r="D286">
        <v>12.41</v>
      </c>
      <c r="E286">
        <v>16.7</v>
      </c>
      <c r="F286">
        <v>22.7</v>
      </c>
      <c r="G286">
        <v>28.23</v>
      </c>
      <c r="H286">
        <v>28.35</v>
      </c>
      <c r="I286">
        <v>33.5</v>
      </c>
      <c r="J286">
        <v>29.5</v>
      </c>
      <c r="K286">
        <v>18.55</v>
      </c>
      <c r="L286">
        <v>16.16</v>
      </c>
      <c r="M286">
        <v>13.6</v>
      </c>
      <c r="N286">
        <f t="shared" si="1"/>
        <v>20806666.666666668</v>
      </c>
    </row>
    <row r="287" spans="1:14" x14ac:dyDescent="0.25">
      <c r="A287">
        <v>1956</v>
      </c>
      <c r="B287">
        <v>11.32</v>
      </c>
      <c r="C287">
        <v>10.73</v>
      </c>
      <c r="D287">
        <v>15.86</v>
      </c>
      <c r="E287">
        <v>21.35</v>
      </c>
      <c r="F287">
        <v>20.260000000000002</v>
      </c>
      <c r="G287">
        <v>24.38</v>
      </c>
      <c r="H287">
        <v>25.37</v>
      </c>
      <c r="I287">
        <v>23.09</v>
      </c>
      <c r="J287">
        <v>20.7</v>
      </c>
      <c r="K287">
        <v>18.260000000000002</v>
      </c>
      <c r="L287">
        <v>12.42</v>
      </c>
      <c r="M287">
        <v>9.6300000000000008</v>
      </c>
      <c r="N287">
        <f t="shared" si="1"/>
        <v>17780833.333333328</v>
      </c>
    </row>
    <row r="288" spans="1:14" x14ac:dyDescent="0.25">
      <c r="A288">
        <v>1957</v>
      </c>
      <c r="B288">
        <v>14.17</v>
      </c>
      <c r="C288">
        <v>13.21</v>
      </c>
      <c r="D288">
        <v>8.8000000000000007</v>
      </c>
      <c r="E288">
        <v>6.47</v>
      </c>
      <c r="F288">
        <v>5.97</v>
      </c>
      <c r="G288">
        <v>7.93</v>
      </c>
      <c r="H288">
        <v>4.75</v>
      </c>
      <c r="I288">
        <v>3.17</v>
      </c>
      <c r="J288">
        <v>9.09</v>
      </c>
      <c r="K288">
        <v>14.5</v>
      </c>
      <c r="L288">
        <v>13.06</v>
      </c>
      <c r="M288">
        <v>8.4600000000000009</v>
      </c>
      <c r="N288">
        <f t="shared" si="1"/>
        <v>9131666.6666666679</v>
      </c>
    </row>
    <row r="289" spans="1:14" x14ac:dyDescent="0.25">
      <c r="A289">
        <v>1958</v>
      </c>
      <c r="B289">
        <v>3.07</v>
      </c>
      <c r="C289">
        <v>3.3</v>
      </c>
      <c r="D289">
        <v>5.76</v>
      </c>
      <c r="E289">
        <v>6.46</v>
      </c>
      <c r="F289">
        <v>9.19</v>
      </c>
      <c r="G289">
        <v>6.31</v>
      </c>
      <c r="H289">
        <v>0.89</v>
      </c>
      <c r="I289">
        <v>10.07</v>
      </c>
      <c r="J289">
        <v>10.77</v>
      </c>
      <c r="K289">
        <v>9.5500000000000007</v>
      </c>
      <c r="L289">
        <v>5.74</v>
      </c>
      <c r="M289">
        <v>4.88</v>
      </c>
      <c r="N289">
        <f t="shared" si="1"/>
        <v>6332500</v>
      </c>
    </row>
    <row r="290" spans="1:14" x14ac:dyDescent="0.25">
      <c r="A290">
        <v>1959</v>
      </c>
      <c r="B290">
        <v>5.0599999999999996</v>
      </c>
      <c r="C290">
        <v>5.75</v>
      </c>
      <c r="D290">
        <v>11.23</v>
      </c>
      <c r="E290">
        <v>14.72</v>
      </c>
      <c r="F290">
        <v>14.6</v>
      </c>
      <c r="G290">
        <v>18.059999999999999</v>
      </c>
      <c r="H290">
        <v>16.98</v>
      </c>
      <c r="I290">
        <v>12.5</v>
      </c>
      <c r="J290">
        <v>12.11</v>
      </c>
      <c r="K290">
        <v>7.48</v>
      </c>
      <c r="L290">
        <v>7.88</v>
      </c>
      <c r="M290">
        <v>8.31</v>
      </c>
      <c r="N290">
        <f t="shared" si="1"/>
        <v>11223333.333333334</v>
      </c>
    </row>
    <row r="291" spans="1:14" x14ac:dyDescent="0.25">
      <c r="A291">
        <v>1960</v>
      </c>
      <c r="B291">
        <v>9.91</v>
      </c>
      <c r="C291">
        <v>7.95</v>
      </c>
      <c r="D291">
        <v>13.44</v>
      </c>
      <c r="E291">
        <v>11.01</v>
      </c>
      <c r="F291">
        <v>10.87</v>
      </c>
      <c r="G291">
        <v>13.47</v>
      </c>
      <c r="H291">
        <v>13.04</v>
      </c>
      <c r="I291">
        <v>9.74</v>
      </c>
      <c r="J291">
        <v>10.94</v>
      </c>
      <c r="K291">
        <v>10.23</v>
      </c>
      <c r="L291">
        <v>10.85</v>
      </c>
      <c r="M291">
        <v>10.08</v>
      </c>
      <c r="N291">
        <f t="shared" si="1"/>
        <v>10960833.333333334</v>
      </c>
    </row>
    <row r="292" spans="1:14" x14ac:dyDescent="0.25">
      <c r="A292">
        <v>1961</v>
      </c>
      <c r="B292">
        <v>7.92</v>
      </c>
      <c r="C292">
        <v>10.63</v>
      </c>
      <c r="D292">
        <v>11.16</v>
      </c>
      <c r="E292">
        <v>8.85</v>
      </c>
      <c r="F292">
        <v>13.05</v>
      </c>
      <c r="G292">
        <v>14.71</v>
      </c>
      <c r="H292">
        <v>18.920000000000002</v>
      </c>
      <c r="I292">
        <v>23.34</v>
      </c>
      <c r="J292">
        <v>16.55</v>
      </c>
      <c r="K292">
        <v>12.38</v>
      </c>
      <c r="L292">
        <v>13.39</v>
      </c>
      <c r="M292">
        <v>11.18</v>
      </c>
      <c r="N292">
        <f t="shared" si="1"/>
        <v>13506666.666666666</v>
      </c>
    </row>
    <row r="293" spans="1:14" x14ac:dyDescent="0.25">
      <c r="A293">
        <v>1962</v>
      </c>
      <c r="B293">
        <v>9.41</v>
      </c>
      <c r="C293">
        <v>9.83</v>
      </c>
      <c r="D293">
        <v>9.98</v>
      </c>
      <c r="E293">
        <v>11.29</v>
      </c>
      <c r="F293">
        <v>14.38</v>
      </c>
      <c r="G293">
        <v>22.81</v>
      </c>
      <c r="H293">
        <v>20.21</v>
      </c>
      <c r="I293">
        <v>16.670000000000002</v>
      </c>
      <c r="J293">
        <v>14.07</v>
      </c>
      <c r="K293">
        <v>10.33</v>
      </c>
      <c r="L293">
        <v>9.85</v>
      </c>
      <c r="M293">
        <v>7.69</v>
      </c>
      <c r="N293">
        <f t="shared" si="1"/>
        <v>13043333.333333334</v>
      </c>
    </row>
    <row r="294" spans="1:14" x14ac:dyDescent="0.25">
      <c r="A294">
        <v>1963</v>
      </c>
      <c r="B294">
        <v>9.3800000000000008</v>
      </c>
      <c r="C294">
        <v>12.04</v>
      </c>
      <c r="D294">
        <v>11.74</v>
      </c>
      <c r="E294">
        <v>12.94</v>
      </c>
      <c r="F294">
        <v>20.56</v>
      </c>
      <c r="G294">
        <v>9.24</v>
      </c>
      <c r="H294">
        <v>8.51</v>
      </c>
      <c r="I294">
        <v>8.76</v>
      </c>
      <c r="J294">
        <v>7.39</v>
      </c>
      <c r="K294">
        <v>10.94</v>
      </c>
      <c r="L294">
        <v>10.32</v>
      </c>
      <c r="M294">
        <v>8.3800000000000008</v>
      </c>
      <c r="N294">
        <f t="shared" si="1"/>
        <v>10850000</v>
      </c>
    </row>
    <row r="295" spans="1:14" x14ac:dyDescent="0.25">
      <c r="A295">
        <v>1964</v>
      </c>
      <c r="B295">
        <v>10.11</v>
      </c>
      <c r="C295">
        <v>8.19</v>
      </c>
      <c r="D295">
        <v>13.76</v>
      </c>
      <c r="E295">
        <v>10.08</v>
      </c>
      <c r="F295">
        <v>26.01</v>
      </c>
      <c r="G295">
        <v>18.66</v>
      </c>
      <c r="H295">
        <v>14.18</v>
      </c>
      <c r="I295">
        <v>12.33</v>
      </c>
      <c r="J295">
        <v>13.88</v>
      </c>
      <c r="K295">
        <v>14.21</v>
      </c>
      <c r="L295">
        <v>9.6</v>
      </c>
      <c r="M295">
        <v>8.24</v>
      </c>
      <c r="N295">
        <f t="shared" si="1"/>
        <v>13270833.33333333</v>
      </c>
    </row>
    <row r="296" spans="1:14" x14ac:dyDescent="0.25">
      <c r="A296">
        <v>1965</v>
      </c>
      <c r="B296">
        <v>8.65</v>
      </c>
      <c r="C296">
        <v>6.58</v>
      </c>
      <c r="D296">
        <v>9.1199999999999992</v>
      </c>
      <c r="E296">
        <v>6.36</v>
      </c>
      <c r="F296">
        <v>2.5499999999999998</v>
      </c>
      <c r="G296">
        <v>4.0999999999999996</v>
      </c>
      <c r="H296">
        <v>2.78</v>
      </c>
      <c r="I296">
        <v>0.87</v>
      </c>
      <c r="J296">
        <v>0.38</v>
      </c>
      <c r="K296">
        <v>1.1499999999999999</v>
      </c>
      <c r="L296">
        <v>2.2000000000000002</v>
      </c>
      <c r="M296">
        <v>1.56</v>
      </c>
      <c r="N296">
        <f t="shared" si="1"/>
        <v>3858333.333333334</v>
      </c>
    </row>
    <row r="297" spans="1:14" x14ac:dyDescent="0.25">
      <c r="A297">
        <v>1966</v>
      </c>
      <c r="B297">
        <v>2.36</v>
      </c>
      <c r="C297">
        <v>2.13</v>
      </c>
      <c r="D297">
        <v>1.61</v>
      </c>
      <c r="E297">
        <v>2.57</v>
      </c>
      <c r="F297">
        <v>1.43</v>
      </c>
      <c r="G297">
        <v>2.14</v>
      </c>
      <c r="H297">
        <v>2.21</v>
      </c>
      <c r="I297">
        <v>3.91</v>
      </c>
      <c r="J297">
        <v>3.62</v>
      </c>
      <c r="K297">
        <v>2.15</v>
      </c>
      <c r="L297">
        <v>1.57</v>
      </c>
      <c r="M297">
        <v>1.58</v>
      </c>
      <c r="N297">
        <f t="shared" si="1"/>
        <v>2273333.3333333335</v>
      </c>
    </row>
    <row r="298" spans="1:14" x14ac:dyDescent="0.25">
      <c r="A298">
        <v>1967</v>
      </c>
      <c r="B298">
        <v>1.83</v>
      </c>
      <c r="C298">
        <v>1.43</v>
      </c>
      <c r="D298">
        <v>2.0499999999999998</v>
      </c>
      <c r="E298">
        <v>2.02</v>
      </c>
      <c r="F298">
        <v>4.4000000000000004</v>
      </c>
      <c r="G298">
        <v>3.25</v>
      </c>
      <c r="H298">
        <v>2.5299999999999998</v>
      </c>
      <c r="I298">
        <v>4.55</v>
      </c>
      <c r="J298">
        <v>5.23</v>
      </c>
      <c r="K298">
        <v>2.68</v>
      </c>
      <c r="L298">
        <v>1.94</v>
      </c>
      <c r="M298">
        <v>1.88</v>
      </c>
      <c r="N298">
        <f t="shared" si="1"/>
        <v>2815833.333333334</v>
      </c>
    </row>
    <row r="299" spans="1:14" x14ac:dyDescent="0.25">
      <c r="A299">
        <v>1968</v>
      </c>
      <c r="B299">
        <v>2.52</v>
      </c>
      <c r="C299">
        <v>2.68</v>
      </c>
      <c r="D299">
        <v>2.2000000000000002</v>
      </c>
      <c r="E299">
        <v>2.88</v>
      </c>
      <c r="F299">
        <v>3.55</v>
      </c>
      <c r="G299">
        <v>4.04</v>
      </c>
      <c r="H299">
        <v>3.6</v>
      </c>
      <c r="I299">
        <v>4.16</v>
      </c>
      <c r="J299">
        <v>3.24</v>
      </c>
      <c r="K299">
        <v>2.38</v>
      </c>
      <c r="L299">
        <v>2.3199999999999998</v>
      </c>
      <c r="M299">
        <v>2.23</v>
      </c>
      <c r="N299">
        <f t="shared" si="1"/>
        <v>2983333.333333333</v>
      </c>
    </row>
    <row r="300" spans="1:14" x14ac:dyDescent="0.25">
      <c r="A300">
        <v>1969</v>
      </c>
      <c r="B300">
        <v>2.06</v>
      </c>
      <c r="C300">
        <v>1.99</v>
      </c>
      <c r="D300">
        <v>1.62</v>
      </c>
      <c r="E300">
        <v>1.82</v>
      </c>
      <c r="F300">
        <v>1.47</v>
      </c>
      <c r="G300">
        <v>0.8</v>
      </c>
      <c r="H300">
        <v>1.1499999999999999</v>
      </c>
      <c r="I300">
        <v>2.06</v>
      </c>
      <c r="J300">
        <v>3.51</v>
      </c>
      <c r="K300">
        <v>2.39</v>
      </c>
      <c r="L300">
        <v>2.46</v>
      </c>
      <c r="M300">
        <v>1.55</v>
      </c>
      <c r="N300">
        <f t="shared" si="1"/>
        <v>1906666.6666666672</v>
      </c>
    </row>
    <row r="301" spans="1:14" x14ac:dyDescent="0.25">
      <c r="A301">
        <v>1970</v>
      </c>
      <c r="B301">
        <v>1.35</v>
      </c>
      <c r="C301">
        <v>1.6</v>
      </c>
      <c r="D301">
        <v>1.87</v>
      </c>
      <c r="E301">
        <v>1.84</v>
      </c>
      <c r="F301">
        <v>2</v>
      </c>
      <c r="G301">
        <v>3.04</v>
      </c>
      <c r="H301">
        <v>3.52</v>
      </c>
      <c r="I301">
        <v>3.08</v>
      </c>
      <c r="J301">
        <v>2.23</v>
      </c>
      <c r="K301">
        <v>1.82</v>
      </c>
      <c r="L301">
        <v>1.27</v>
      </c>
      <c r="M301">
        <v>1.41</v>
      </c>
      <c r="N301">
        <f t="shared" si="1"/>
        <v>2085833.333333333</v>
      </c>
    </row>
    <row r="302" spans="1:14" x14ac:dyDescent="0.25">
      <c r="A302">
        <v>1971</v>
      </c>
      <c r="B302">
        <v>1.9</v>
      </c>
      <c r="C302">
        <v>1.84</v>
      </c>
      <c r="D302">
        <v>1.89</v>
      </c>
      <c r="E302">
        <v>3.23</v>
      </c>
      <c r="F302">
        <v>3.17</v>
      </c>
      <c r="G302">
        <v>4.68</v>
      </c>
      <c r="H302">
        <v>4.29</v>
      </c>
      <c r="I302">
        <v>3.86</v>
      </c>
      <c r="J302">
        <v>2.7</v>
      </c>
      <c r="K302">
        <v>3.63</v>
      </c>
      <c r="L302">
        <v>2.62</v>
      </c>
      <c r="M302">
        <v>2.38</v>
      </c>
      <c r="N302">
        <f t="shared" si="1"/>
        <v>3015833.333333333</v>
      </c>
    </row>
    <row r="303" spans="1:14" x14ac:dyDescent="0.25">
      <c r="A303">
        <v>1972</v>
      </c>
      <c r="B303">
        <v>2.37</v>
      </c>
      <c r="C303">
        <v>3.13</v>
      </c>
      <c r="D303">
        <v>3.08</v>
      </c>
      <c r="E303">
        <v>0.65</v>
      </c>
      <c r="F303">
        <v>0.5</v>
      </c>
      <c r="G303">
        <v>0.28999999999999998</v>
      </c>
      <c r="H303">
        <v>0.14000000000000001</v>
      </c>
      <c r="I303">
        <v>0.08</v>
      </c>
      <c r="J303">
        <v>0.09</v>
      </c>
      <c r="K303">
        <v>0.99</v>
      </c>
      <c r="L303">
        <v>1.26</v>
      </c>
      <c r="M303">
        <v>0.43</v>
      </c>
      <c r="N303">
        <f t="shared" si="1"/>
        <v>1084166.6666666667</v>
      </c>
    </row>
    <row r="304" spans="1:14" x14ac:dyDescent="0.25">
      <c r="A304">
        <v>1973</v>
      </c>
      <c r="B304">
        <v>0.76</v>
      </c>
      <c r="C304">
        <v>1.24</v>
      </c>
      <c r="D304">
        <v>0.62</v>
      </c>
      <c r="E304">
        <v>0.7</v>
      </c>
      <c r="F304">
        <v>0.94</v>
      </c>
      <c r="G304">
        <v>1.08</v>
      </c>
      <c r="H304">
        <v>0.95</v>
      </c>
      <c r="I304">
        <v>0.54</v>
      </c>
      <c r="J304">
        <v>0.52</v>
      </c>
      <c r="K304">
        <v>0.26</v>
      </c>
      <c r="L304">
        <v>0.39</v>
      </c>
      <c r="M304">
        <v>0.44</v>
      </c>
      <c r="N304">
        <f t="shared" si="1"/>
        <v>703333.33333333326</v>
      </c>
    </row>
    <row r="305" spans="1:14" x14ac:dyDescent="0.25">
      <c r="A305">
        <v>1974</v>
      </c>
      <c r="B305">
        <v>0.41</v>
      </c>
      <c r="C305">
        <v>0.66</v>
      </c>
      <c r="D305">
        <v>0.74</v>
      </c>
      <c r="E305">
        <v>0.54</v>
      </c>
      <c r="F305">
        <v>0.7</v>
      </c>
      <c r="G305">
        <v>1.06</v>
      </c>
      <c r="H305">
        <v>1.32</v>
      </c>
      <c r="I305">
        <v>1.43</v>
      </c>
      <c r="J305">
        <v>0.56000000000000005</v>
      </c>
      <c r="K305">
        <v>0.53</v>
      </c>
      <c r="L305">
        <v>0.5</v>
      </c>
      <c r="M305">
        <v>0.62</v>
      </c>
      <c r="N305">
        <f t="shared" si="1"/>
        <v>755833.33333333326</v>
      </c>
    </row>
    <row r="306" spans="1:14" x14ac:dyDescent="0.25">
      <c r="A306">
        <v>1975</v>
      </c>
      <c r="B306">
        <v>0.43</v>
      </c>
      <c r="C306">
        <v>0.62</v>
      </c>
      <c r="D306">
        <v>0.85</v>
      </c>
      <c r="E306">
        <v>0.9</v>
      </c>
      <c r="F306">
        <v>1.19</v>
      </c>
      <c r="G306">
        <v>1.08</v>
      </c>
      <c r="H306">
        <v>1.63</v>
      </c>
      <c r="I306">
        <v>1.29</v>
      </c>
      <c r="J306">
        <v>1.21</v>
      </c>
      <c r="K306">
        <v>1.31</v>
      </c>
      <c r="L306">
        <v>1.04</v>
      </c>
      <c r="M306">
        <v>0.85</v>
      </c>
      <c r="N306">
        <f t="shared" si="1"/>
        <v>1033333.3333333335</v>
      </c>
    </row>
    <row r="307" spans="1:14" x14ac:dyDescent="0.25">
      <c r="A307">
        <v>1976</v>
      </c>
      <c r="B307">
        <v>0.5</v>
      </c>
      <c r="C307">
        <v>0.55000000000000004</v>
      </c>
      <c r="D307">
        <v>1.23</v>
      </c>
      <c r="E307">
        <v>1.08</v>
      </c>
      <c r="F307">
        <v>0.94</v>
      </c>
      <c r="G307">
        <v>0.9</v>
      </c>
      <c r="H307">
        <v>0.83</v>
      </c>
      <c r="I307">
        <v>0.98</v>
      </c>
      <c r="J307">
        <v>1.1399999999999999</v>
      </c>
      <c r="K307">
        <v>0.82</v>
      </c>
      <c r="L307">
        <v>0.66</v>
      </c>
      <c r="M307">
        <v>1.02</v>
      </c>
      <c r="N307">
        <f t="shared" si="1"/>
        <v>887500.00000000023</v>
      </c>
    </row>
    <row r="308" spans="1:14" x14ac:dyDescent="0.25">
      <c r="A308">
        <v>1977</v>
      </c>
      <c r="B308">
        <v>1.06</v>
      </c>
      <c r="C308">
        <v>1.06</v>
      </c>
      <c r="D308">
        <v>0.7</v>
      </c>
      <c r="E308">
        <v>0.99</v>
      </c>
      <c r="F308">
        <v>1.04</v>
      </c>
      <c r="G308">
        <v>1.35</v>
      </c>
      <c r="H308">
        <v>1.38</v>
      </c>
      <c r="I308">
        <v>1.51</v>
      </c>
      <c r="J308">
        <v>1.1399999999999999</v>
      </c>
      <c r="K308">
        <v>1.08</v>
      </c>
      <c r="L308">
        <v>1.22</v>
      </c>
      <c r="M308">
        <v>1.08</v>
      </c>
      <c r="N308">
        <f t="shared" si="1"/>
        <v>1134166.666666667</v>
      </c>
    </row>
    <row r="309" spans="1:14" x14ac:dyDescent="0.25">
      <c r="A309">
        <v>1978</v>
      </c>
      <c r="B309">
        <v>0.81</v>
      </c>
      <c r="C309">
        <v>0.73</v>
      </c>
      <c r="D309">
        <v>0.98</v>
      </c>
      <c r="E309">
        <v>1.36</v>
      </c>
      <c r="F309">
        <v>1.18</v>
      </c>
      <c r="G309">
        <v>1.69</v>
      </c>
      <c r="H309">
        <v>1.03</v>
      </c>
      <c r="I309">
        <v>1.51</v>
      </c>
      <c r="J309">
        <v>1.01</v>
      </c>
      <c r="K309">
        <v>1.04</v>
      </c>
      <c r="L309">
        <v>1.04</v>
      </c>
      <c r="M309">
        <v>0.93</v>
      </c>
      <c r="N309">
        <f t="shared" si="1"/>
        <v>1109166.6666666667</v>
      </c>
    </row>
    <row r="310" spans="1:14" x14ac:dyDescent="0.25">
      <c r="A310">
        <v>1979</v>
      </c>
      <c r="B310">
        <v>1.17</v>
      </c>
      <c r="C310">
        <v>2.1800000000000002</v>
      </c>
      <c r="D310">
        <v>1.56</v>
      </c>
      <c r="E310">
        <v>2.63</v>
      </c>
      <c r="F310">
        <v>2.4300000000000002</v>
      </c>
      <c r="G310">
        <v>1.99</v>
      </c>
      <c r="H310">
        <v>2.11</v>
      </c>
      <c r="I310">
        <v>1.61</v>
      </c>
      <c r="J310">
        <v>1.51</v>
      </c>
      <c r="K310">
        <v>1.39</v>
      </c>
      <c r="L310">
        <v>1.2</v>
      </c>
      <c r="M310">
        <v>1.41</v>
      </c>
      <c r="N310">
        <f t="shared" si="1"/>
        <v>1765833.3333333333</v>
      </c>
    </row>
    <row r="311" spans="1:14" x14ac:dyDescent="0.25">
      <c r="A311">
        <v>1980</v>
      </c>
      <c r="B311">
        <v>1.33</v>
      </c>
      <c r="C311">
        <v>1.25</v>
      </c>
      <c r="D311">
        <v>1.61</v>
      </c>
      <c r="E311">
        <v>2.14</v>
      </c>
      <c r="F311">
        <v>2.2000000000000002</v>
      </c>
      <c r="G311">
        <v>2.35</v>
      </c>
      <c r="H311">
        <v>2.52</v>
      </c>
      <c r="I311">
        <v>2.4</v>
      </c>
      <c r="J311">
        <v>2.2400000000000002</v>
      </c>
      <c r="K311">
        <v>2.15</v>
      </c>
      <c r="L311">
        <v>2.0499999999999998</v>
      </c>
      <c r="M311">
        <v>2.76</v>
      </c>
      <c r="N311">
        <f t="shared" si="1"/>
        <v>2083333.3333333335</v>
      </c>
    </row>
    <row r="312" spans="1:14" x14ac:dyDescent="0.25">
      <c r="A312">
        <v>1981</v>
      </c>
      <c r="B312">
        <v>2.4900000000000002</v>
      </c>
      <c r="C312">
        <v>2.73</v>
      </c>
      <c r="D312">
        <v>2.38</v>
      </c>
      <c r="E312">
        <v>2.06</v>
      </c>
      <c r="F312">
        <v>3.93</v>
      </c>
      <c r="G312">
        <v>3.11</v>
      </c>
      <c r="H312">
        <v>3.03</v>
      </c>
      <c r="I312">
        <v>2.72</v>
      </c>
      <c r="J312">
        <v>2.34</v>
      </c>
      <c r="K312">
        <v>2.65</v>
      </c>
      <c r="L312">
        <v>2.9</v>
      </c>
      <c r="M312">
        <v>2.98</v>
      </c>
      <c r="N312">
        <f t="shared" si="1"/>
        <v>2776666.666666666</v>
      </c>
    </row>
    <row r="313" spans="1:14" x14ac:dyDescent="0.25">
      <c r="A313">
        <v>1982</v>
      </c>
      <c r="B313">
        <v>2.2200000000000002</v>
      </c>
      <c r="C313">
        <v>2.36</v>
      </c>
      <c r="D313">
        <v>2.15</v>
      </c>
      <c r="E313">
        <v>3.25</v>
      </c>
      <c r="F313">
        <v>2.4700000000000002</v>
      </c>
      <c r="G313">
        <v>5.25</v>
      </c>
      <c r="H313">
        <v>4.68</v>
      </c>
      <c r="I313">
        <v>4.4800000000000004</v>
      </c>
      <c r="J313">
        <v>3.59</v>
      </c>
      <c r="K313">
        <v>4.08</v>
      </c>
      <c r="L313">
        <v>1.76</v>
      </c>
      <c r="M313">
        <v>1.34</v>
      </c>
      <c r="N313">
        <f t="shared" si="1"/>
        <v>3135833.3333333335</v>
      </c>
    </row>
    <row r="315" spans="1:14" x14ac:dyDescent="0.25">
      <c r="A315" t="s">
        <v>230</v>
      </c>
    </row>
    <row r="316" spans="1:14" x14ac:dyDescent="0.25">
      <c r="A316" t="s">
        <v>231</v>
      </c>
    </row>
    <row r="317" spans="1:14" x14ac:dyDescent="0.25">
      <c r="B317" t="s">
        <v>207</v>
      </c>
      <c r="C317" t="s">
        <v>208</v>
      </c>
      <c r="D317" t="s">
        <v>209</v>
      </c>
      <c r="E317" t="s">
        <v>210</v>
      </c>
      <c r="F317" t="s">
        <v>211</v>
      </c>
      <c r="G317" t="s">
        <v>212</v>
      </c>
      <c r="H317" t="s">
        <v>213</v>
      </c>
      <c r="I317" t="s">
        <v>214</v>
      </c>
      <c r="J317" t="s">
        <v>215</v>
      </c>
      <c r="K317" t="s">
        <v>216</v>
      </c>
      <c r="L317" t="s">
        <v>217</v>
      </c>
      <c r="M317" t="s">
        <v>218</v>
      </c>
      <c r="N317" t="s">
        <v>219</v>
      </c>
    </row>
    <row r="318" spans="1:14" x14ac:dyDescent="0.25">
      <c r="A318">
        <v>1953</v>
      </c>
      <c r="B318">
        <v>3.06</v>
      </c>
      <c r="C318">
        <v>2.68</v>
      </c>
      <c r="D318">
        <v>2.36</v>
      </c>
      <c r="E318">
        <v>2.04</v>
      </c>
      <c r="F318">
        <v>1.35</v>
      </c>
      <c r="G318">
        <v>1.42</v>
      </c>
      <c r="H318">
        <v>1.28</v>
      </c>
      <c r="I318">
        <v>0.94</v>
      </c>
      <c r="J318">
        <v>1.5</v>
      </c>
      <c r="K318">
        <v>2.2999999999999998</v>
      </c>
      <c r="L318">
        <v>2.13</v>
      </c>
      <c r="M318">
        <v>2.84</v>
      </c>
      <c r="N318">
        <f>AVERAGE(B318:M318)*1000000</f>
        <v>1991666.6666666665</v>
      </c>
    </row>
    <row r="319" spans="1:14" x14ac:dyDescent="0.25">
      <c r="A319">
        <v>1954</v>
      </c>
      <c r="B319">
        <v>2.5099999999999998</v>
      </c>
      <c r="C319">
        <v>2.2400000000000002</v>
      </c>
      <c r="D319">
        <v>2.09</v>
      </c>
      <c r="E319">
        <v>2.0699999999999998</v>
      </c>
      <c r="F319">
        <v>2.11</v>
      </c>
      <c r="G319">
        <v>2.12</v>
      </c>
      <c r="H319">
        <v>2.79</v>
      </c>
      <c r="I319">
        <v>2.3199999999999998</v>
      </c>
      <c r="J319">
        <v>2.31</v>
      </c>
      <c r="K319">
        <v>2.61</v>
      </c>
      <c r="L319">
        <v>2.83</v>
      </c>
      <c r="M319">
        <v>2.79</v>
      </c>
      <c r="N319">
        <f t="shared" ref="N319:N347" si="2">AVERAGE(B319:M319)*1000000</f>
        <v>2399166.6666666665</v>
      </c>
    </row>
    <row r="320" spans="1:14" x14ac:dyDescent="0.25">
      <c r="A320">
        <v>1955</v>
      </c>
      <c r="B320">
        <v>3.21</v>
      </c>
      <c r="C320">
        <v>2.61</v>
      </c>
      <c r="D320">
        <v>2.86</v>
      </c>
      <c r="E320">
        <v>3.21</v>
      </c>
      <c r="F320">
        <v>2.78</v>
      </c>
      <c r="G320">
        <v>2.6</v>
      </c>
      <c r="H320">
        <v>2.4</v>
      </c>
      <c r="I320">
        <v>2.54</v>
      </c>
      <c r="J320">
        <v>2.34</v>
      </c>
      <c r="K320">
        <v>3.09</v>
      </c>
      <c r="L320">
        <v>2.38</v>
      </c>
      <c r="M320">
        <v>2.52</v>
      </c>
      <c r="N320">
        <f t="shared" si="2"/>
        <v>2711666.6666666665</v>
      </c>
    </row>
    <row r="321" spans="1:14" x14ac:dyDescent="0.25">
      <c r="A321">
        <v>1956</v>
      </c>
      <c r="B321">
        <v>3.2</v>
      </c>
      <c r="C321">
        <v>3.16</v>
      </c>
      <c r="D321">
        <v>2.4300000000000002</v>
      </c>
      <c r="E321">
        <v>2.92</v>
      </c>
      <c r="F321">
        <v>2.44</v>
      </c>
      <c r="G321">
        <v>1.73</v>
      </c>
      <c r="H321">
        <v>2.23</v>
      </c>
      <c r="I321">
        <v>2.69</v>
      </c>
      <c r="J321">
        <v>1.93</v>
      </c>
      <c r="K321">
        <v>2.48</v>
      </c>
      <c r="L321">
        <v>3.27</v>
      </c>
      <c r="M321">
        <v>4.22</v>
      </c>
      <c r="N321">
        <f t="shared" si="2"/>
        <v>2725000</v>
      </c>
    </row>
    <row r="322" spans="1:14" x14ac:dyDescent="0.25">
      <c r="A322">
        <v>1957</v>
      </c>
      <c r="B322">
        <v>3.2</v>
      </c>
      <c r="C322">
        <v>2.3199999999999998</v>
      </c>
      <c r="D322">
        <v>2.5499999999999998</v>
      </c>
      <c r="E322">
        <v>1.35</v>
      </c>
      <c r="F322">
        <v>0.82</v>
      </c>
      <c r="G322">
        <v>0.25</v>
      </c>
      <c r="H322">
        <v>0.16</v>
      </c>
      <c r="I322">
        <v>0.25</v>
      </c>
      <c r="J322">
        <v>0.7</v>
      </c>
      <c r="K322">
        <v>1.52</v>
      </c>
      <c r="L322">
        <v>1.74</v>
      </c>
      <c r="M322">
        <v>0.98</v>
      </c>
      <c r="N322">
        <f t="shared" si="2"/>
        <v>1320000</v>
      </c>
    </row>
    <row r="323" spans="1:14" x14ac:dyDescent="0.25">
      <c r="A323">
        <v>1958</v>
      </c>
      <c r="B323">
        <v>0.89</v>
      </c>
      <c r="C323">
        <v>0.73</v>
      </c>
      <c r="D323">
        <v>0.8</v>
      </c>
      <c r="E323">
        <v>1.02</v>
      </c>
      <c r="F323">
        <v>1.1499999999999999</v>
      </c>
      <c r="G323">
        <v>2.57</v>
      </c>
      <c r="H323">
        <v>1.17</v>
      </c>
      <c r="I323">
        <v>0.5</v>
      </c>
      <c r="J323">
        <v>1.08</v>
      </c>
      <c r="K323">
        <v>1.1100000000000001</v>
      </c>
      <c r="L323">
        <v>1.69</v>
      </c>
      <c r="M323">
        <v>1.41</v>
      </c>
      <c r="N323">
        <f t="shared" si="2"/>
        <v>1176666.6666666665</v>
      </c>
    </row>
    <row r="324" spans="1:14" x14ac:dyDescent="0.25">
      <c r="A324">
        <v>1959</v>
      </c>
      <c r="B324">
        <v>1.48</v>
      </c>
      <c r="C324">
        <v>1.41</v>
      </c>
      <c r="D324">
        <v>1.9</v>
      </c>
      <c r="E324">
        <v>1.82</v>
      </c>
      <c r="F324">
        <v>1.27</v>
      </c>
      <c r="G324">
        <v>1.32</v>
      </c>
      <c r="H324">
        <v>1.1599999999999999</v>
      </c>
      <c r="I324">
        <v>1.18</v>
      </c>
      <c r="J324">
        <v>1.36</v>
      </c>
      <c r="K324">
        <v>1.29</v>
      </c>
      <c r="L324">
        <v>1.74</v>
      </c>
      <c r="M324">
        <v>1.53</v>
      </c>
      <c r="N324">
        <f t="shared" si="2"/>
        <v>1454999.9999999998</v>
      </c>
    </row>
    <row r="325" spans="1:14" x14ac:dyDescent="0.25">
      <c r="A325">
        <v>1960</v>
      </c>
      <c r="B325">
        <v>1.71</v>
      </c>
      <c r="C325">
        <v>1.79</v>
      </c>
      <c r="D325">
        <v>1.21</v>
      </c>
      <c r="E325">
        <v>1.32</v>
      </c>
      <c r="F325">
        <v>1.59</v>
      </c>
      <c r="G325">
        <v>1.28</v>
      </c>
      <c r="H325">
        <v>1.68</v>
      </c>
      <c r="I325">
        <v>1.49</v>
      </c>
      <c r="J325">
        <v>2.56</v>
      </c>
      <c r="K325">
        <v>2.46</v>
      </c>
      <c r="L325">
        <v>2.66</v>
      </c>
      <c r="M325">
        <v>1.9</v>
      </c>
      <c r="N325">
        <f t="shared" si="2"/>
        <v>1804166.6666666665</v>
      </c>
    </row>
    <row r="326" spans="1:14" x14ac:dyDescent="0.25">
      <c r="A326">
        <v>1961</v>
      </c>
      <c r="B326">
        <v>2.02</v>
      </c>
      <c r="C326">
        <v>1.94</v>
      </c>
      <c r="D326">
        <v>1.73</v>
      </c>
      <c r="E326">
        <v>1.34</v>
      </c>
      <c r="F326">
        <v>1.63</v>
      </c>
      <c r="G326">
        <v>1.62</v>
      </c>
      <c r="H326">
        <v>1.95</v>
      </c>
      <c r="I326">
        <v>1.41</v>
      </c>
      <c r="J326">
        <v>1.72</v>
      </c>
      <c r="K326">
        <v>1.8</v>
      </c>
      <c r="L326">
        <v>2.08</v>
      </c>
      <c r="M326">
        <v>2.3199999999999998</v>
      </c>
      <c r="N326">
        <f t="shared" si="2"/>
        <v>1796666.6666666667</v>
      </c>
    </row>
    <row r="327" spans="1:14" x14ac:dyDescent="0.25">
      <c r="A327">
        <v>1962</v>
      </c>
      <c r="B327">
        <v>2.1800000000000002</v>
      </c>
      <c r="C327">
        <v>2.2799999999999998</v>
      </c>
      <c r="D327">
        <v>2.2799999999999998</v>
      </c>
      <c r="E327">
        <v>1.58</v>
      </c>
      <c r="F327">
        <v>1.46</v>
      </c>
      <c r="G327">
        <v>1.89</v>
      </c>
      <c r="H327">
        <v>1.71</v>
      </c>
      <c r="I327">
        <v>1.37</v>
      </c>
      <c r="J327">
        <v>1.42</v>
      </c>
      <c r="K327">
        <v>2.16</v>
      </c>
      <c r="L327">
        <v>3.21</v>
      </c>
      <c r="M327">
        <v>2.38</v>
      </c>
      <c r="N327">
        <f t="shared" si="2"/>
        <v>1993333.3333333335</v>
      </c>
    </row>
    <row r="328" spans="1:14" x14ac:dyDescent="0.25">
      <c r="A328">
        <v>1963</v>
      </c>
      <c r="B328">
        <v>2.69</v>
      </c>
      <c r="C328">
        <v>2.5299999999999998</v>
      </c>
      <c r="D328">
        <v>1.75</v>
      </c>
      <c r="E328">
        <v>1.49</v>
      </c>
      <c r="F328">
        <v>1.55</v>
      </c>
      <c r="G328">
        <v>1.58</v>
      </c>
      <c r="H328">
        <v>1.28</v>
      </c>
      <c r="I328">
        <v>1.37</v>
      </c>
      <c r="J328">
        <v>1.35</v>
      </c>
      <c r="K328">
        <v>0.97</v>
      </c>
      <c r="L328">
        <v>1.71</v>
      </c>
      <c r="M328">
        <v>2.1</v>
      </c>
      <c r="N328">
        <f t="shared" si="2"/>
        <v>1697500</v>
      </c>
    </row>
    <row r="329" spans="1:14" x14ac:dyDescent="0.25">
      <c r="A329">
        <v>1964</v>
      </c>
      <c r="B329">
        <v>1.48</v>
      </c>
      <c r="C329">
        <v>1.84</v>
      </c>
      <c r="D329">
        <v>2.19</v>
      </c>
      <c r="E329">
        <v>1.6</v>
      </c>
      <c r="F329">
        <v>1.72</v>
      </c>
      <c r="G329">
        <v>1.65</v>
      </c>
      <c r="H329">
        <v>1.65</v>
      </c>
      <c r="I329">
        <v>2.09</v>
      </c>
      <c r="J329">
        <v>1.1599999999999999</v>
      </c>
      <c r="K329">
        <v>2.25</v>
      </c>
      <c r="L329">
        <v>2.35</v>
      </c>
      <c r="M329">
        <v>2.62</v>
      </c>
      <c r="N329">
        <f t="shared" si="2"/>
        <v>1883333.3333333337</v>
      </c>
    </row>
    <row r="330" spans="1:14" x14ac:dyDescent="0.25">
      <c r="A330">
        <v>1965</v>
      </c>
      <c r="B330">
        <v>2.36</v>
      </c>
      <c r="C330">
        <v>3.21</v>
      </c>
      <c r="D330">
        <v>2.62</v>
      </c>
      <c r="E330">
        <v>1.74</v>
      </c>
      <c r="F330">
        <v>0.45</v>
      </c>
      <c r="G330">
        <v>0.44</v>
      </c>
      <c r="H330">
        <v>0.39</v>
      </c>
      <c r="I330">
        <v>0.28000000000000003</v>
      </c>
      <c r="J330">
        <v>0.19</v>
      </c>
      <c r="K330">
        <v>0.51</v>
      </c>
      <c r="L330">
        <v>0.8</v>
      </c>
      <c r="M330">
        <v>0.77</v>
      </c>
      <c r="N330">
        <f t="shared" si="2"/>
        <v>1146666.6666666667</v>
      </c>
    </row>
    <row r="331" spans="1:14" x14ac:dyDescent="0.25">
      <c r="A331">
        <v>1966</v>
      </c>
      <c r="B331">
        <v>1.57</v>
      </c>
      <c r="C331">
        <v>0.95</v>
      </c>
      <c r="D331">
        <v>0.78</v>
      </c>
      <c r="E331">
        <v>1.2</v>
      </c>
      <c r="F331">
        <v>1.45</v>
      </c>
      <c r="G331">
        <v>1.62</v>
      </c>
      <c r="H331">
        <v>1.23</v>
      </c>
      <c r="I331">
        <v>1</v>
      </c>
      <c r="J331">
        <v>1.1599999999999999</v>
      </c>
      <c r="K331">
        <v>0.96</v>
      </c>
      <c r="L331">
        <v>0.69</v>
      </c>
      <c r="M331">
        <v>1.04</v>
      </c>
      <c r="N331">
        <f t="shared" si="2"/>
        <v>1137500.0000000002</v>
      </c>
    </row>
    <row r="332" spans="1:14" x14ac:dyDescent="0.25">
      <c r="A332">
        <v>1967</v>
      </c>
      <c r="B332">
        <v>1.1100000000000001</v>
      </c>
      <c r="C332">
        <v>1.2</v>
      </c>
      <c r="D332">
        <v>1.1000000000000001</v>
      </c>
      <c r="E332">
        <v>0.84</v>
      </c>
      <c r="F332">
        <v>1.07</v>
      </c>
      <c r="G332">
        <v>0.67</v>
      </c>
      <c r="H332">
        <v>0.88</v>
      </c>
      <c r="I332">
        <v>1.41</v>
      </c>
      <c r="J332">
        <v>1.55</v>
      </c>
      <c r="K332">
        <v>0.95</v>
      </c>
      <c r="L332">
        <v>0.68</v>
      </c>
      <c r="M332">
        <v>0.99</v>
      </c>
      <c r="N332">
        <f t="shared" si="2"/>
        <v>1037499.9999999999</v>
      </c>
    </row>
    <row r="333" spans="1:14" x14ac:dyDescent="0.25">
      <c r="A333">
        <v>1968</v>
      </c>
      <c r="B333">
        <v>1.64</v>
      </c>
      <c r="C333">
        <v>1.53</v>
      </c>
      <c r="D333">
        <v>1.1399999999999999</v>
      </c>
      <c r="E333">
        <v>0.74</v>
      </c>
      <c r="F333">
        <v>0.82</v>
      </c>
      <c r="G333">
        <v>0.71</v>
      </c>
      <c r="H333">
        <v>0.96</v>
      </c>
      <c r="I333">
        <v>1.02</v>
      </c>
      <c r="J333">
        <v>1.32</v>
      </c>
      <c r="K333">
        <v>1.2</v>
      </c>
      <c r="L333">
        <v>1.3</v>
      </c>
      <c r="M333">
        <v>1.51</v>
      </c>
      <c r="N333">
        <f t="shared" si="2"/>
        <v>1157500</v>
      </c>
    </row>
    <row r="334" spans="1:14" x14ac:dyDescent="0.25">
      <c r="A334">
        <v>1969</v>
      </c>
      <c r="B334">
        <v>1.64</v>
      </c>
      <c r="C334">
        <v>1.93</v>
      </c>
      <c r="D334">
        <v>1.63</v>
      </c>
      <c r="E334">
        <v>1.84</v>
      </c>
      <c r="F334">
        <v>1.34</v>
      </c>
      <c r="G334">
        <v>1.42</v>
      </c>
      <c r="H334">
        <v>1</v>
      </c>
      <c r="I334">
        <v>1.33</v>
      </c>
      <c r="J334">
        <v>0.98</v>
      </c>
      <c r="K334">
        <v>0.77</v>
      </c>
      <c r="L334">
        <v>0.97</v>
      </c>
      <c r="M334">
        <v>0.73</v>
      </c>
      <c r="N334">
        <f t="shared" si="2"/>
        <v>1298333.3333333333</v>
      </c>
    </row>
    <row r="335" spans="1:14" x14ac:dyDescent="0.25">
      <c r="A335">
        <v>1970</v>
      </c>
      <c r="B335">
        <v>1.26</v>
      </c>
      <c r="C335">
        <v>1.36</v>
      </c>
      <c r="D335">
        <v>1.48</v>
      </c>
      <c r="E335">
        <v>1.39</v>
      </c>
      <c r="F335">
        <v>1</v>
      </c>
      <c r="G335">
        <v>1.51</v>
      </c>
      <c r="H335">
        <v>1.43</v>
      </c>
      <c r="I335">
        <v>1.31</v>
      </c>
      <c r="J335">
        <v>1.1299999999999999</v>
      </c>
      <c r="K335">
        <v>1.2</v>
      </c>
      <c r="L335">
        <v>1.31</v>
      </c>
      <c r="M335">
        <v>1.18</v>
      </c>
      <c r="N335">
        <f t="shared" si="2"/>
        <v>1296666.6666666667</v>
      </c>
    </row>
    <row r="336" spans="1:14" x14ac:dyDescent="0.25">
      <c r="A336">
        <v>1971</v>
      </c>
      <c r="B336">
        <v>1.3</v>
      </c>
      <c r="C336">
        <v>2.17</v>
      </c>
      <c r="D336">
        <v>1.3</v>
      </c>
      <c r="E336">
        <v>1.39</v>
      </c>
      <c r="F336">
        <v>1.32</v>
      </c>
      <c r="G336">
        <v>1.7</v>
      </c>
      <c r="H336">
        <v>1.81</v>
      </c>
      <c r="I336">
        <v>1.24</v>
      </c>
      <c r="J336">
        <v>1.42</v>
      </c>
      <c r="K336">
        <v>1.48</v>
      </c>
      <c r="L336">
        <v>1.37</v>
      </c>
      <c r="M336">
        <v>1.47</v>
      </c>
      <c r="N336">
        <f t="shared" si="2"/>
        <v>1497499.9999999998</v>
      </c>
    </row>
    <row r="337" spans="1:14" x14ac:dyDescent="0.25">
      <c r="A337">
        <v>1972</v>
      </c>
      <c r="B337">
        <v>1.79</v>
      </c>
      <c r="C337">
        <v>2.11</v>
      </c>
      <c r="D337">
        <v>1.41</v>
      </c>
      <c r="E337">
        <v>0.33</v>
      </c>
      <c r="F337">
        <v>0.33</v>
      </c>
      <c r="G337">
        <v>0.28999999999999998</v>
      </c>
      <c r="H337">
        <v>0.3</v>
      </c>
      <c r="I337">
        <v>0.43</v>
      </c>
      <c r="J337">
        <v>0.42</v>
      </c>
      <c r="K337">
        <v>0.48</v>
      </c>
      <c r="L337">
        <v>0.4</v>
      </c>
      <c r="M337">
        <v>0.86</v>
      </c>
      <c r="N337">
        <f t="shared" si="2"/>
        <v>762499.99999999988</v>
      </c>
    </row>
    <row r="338" spans="1:14" x14ac:dyDescent="0.25">
      <c r="A338">
        <v>1973</v>
      </c>
      <c r="B338">
        <v>0.81</v>
      </c>
      <c r="C338">
        <v>1.17</v>
      </c>
      <c r="D338">
        <v>1.22</v>
      </c>
      <c r="E338">
        <v>0.83</v>
      </c>
      <c r="F338">
        <v>0.82</v>
      </c>
      <c r="G338">
        <v>0.83</v>
      </c>
      <c r="H338">
        <v>0.71</v>
      </c>
      <c r="I338">
        <v>0.63</v>
      </c>
      <c r="J338">
        <v>0.74</v>
      </c>
      <c r="K338">
        <v>0.86</v>
      </c>
      <c r="L338">
        <v>1.06</v>
      </c>
      <c r="M338">
        <v>1.17</v>
      </c>
      <c r="N338">
        <f t="shared" si="2"/>
        <v>904166.66666666674</v>
      </c>
    </row>
    <row r="339" spans="1:14" x14ac:dyDescent="0.25">
      <c r="A339">
        <v>1974</v>
      </c>
      <c r="B339">
        <v>1.1299999999999999</v>
      </c>
      <c r="C339">
        <v>1.32</v>
      </c>
      <c r="D339">
        <v>1.58</v>
      </c>
      <c r="E339">
        <v>1.18</v>
      </c>
      <c r="F339">
        <v>1.56</v>
      </c>
      <c r="G339">
        <v>1.04</v>
      </c>
      <c r="H339">
        <v>1.1399999999999999</v>
      </c>
      <c r="I339">
        <v>1.49</v>
      </c>
      <c r="J339">
        <v>1.46</v>
      </c>
      <c r="K339">
        <v>1.43</v>
      </c>
      <c r="L339">
        <v>1.33</v>
      </c>
      <c r="M339">
        <v>1.23</v>
      </c>
      <c r="N339">
        <f t="shared" si="2"/>
        <v>1324166.6666666665</v>
      </c>
    </row>
    <row r="340" spans="1:14" x14ac:dyDescent="0.25">
      <c r="A340">
        <v>1975</v>
      </c>
      <c r="B340">
        <v>1.19</v>
      </c>
      <c r="C340">
        <v>1.64</v>
      </c>
      <c r="D340">
        <v>1.51</v>
      </c>
      <c r="E340">
        <v>1.82</v>
      </c>
      <c r="F340">
        <v>1.4</v>
      </c>
      <c r="G340">
        <v>1.0900000000000001</v>
      </c>
      <c r="H340">
        <v>1.67</v>
      </c>
      <c r="I340">
        <v>0.95</v>
      </c>
      <c r="J340">
        <v>0.97</v>
      </c>
      <c r="K340">
        <v>1.31</v>
      </c>
      <c r="L340">
        <v>1.42</v>
      </c>
      <c r="M340">
        <v>1.28</v>
      </c>
      <c r="N340">
        <f t="shared" si="2"/>
        <v>1354166.6666666667</v>
      </c>
    </row>
    <row r="341" spans="1:14" x14ac:dyDescent="0.25">
      <c r="A341">
        <v>1976</v>
      </c>
      <c r="B341">
        <v>1.76</v>
      </c>
      <c r="C341">
        <v>1.95</v>
      </c>
      <c r="D341">
        <v>1.8</v>
      </c>
      <c r="E341">
        <v>1.43</v>
      </c>
      <c r="F341">
        <v>0.88</v>
      </c>
      <c r="G341">
        <v>0.78</v>
      </c>
      <c r="H341">
        <v>1.1200000000000001</v>
      </c>
      <c r="I341">
        <v>0.97</v>
      </c>
      <c r="J341">
        <v>1.21</v>
      </c>
      <c r="K341">
        <v>1.33</v>
      </c>
      <c r="L341">
        <v>1.58</v>
      </c>
      <c r="M341">
        <v>1.25</v>
      </c>
      <c r="N341">
        <f t="shared" si="2"/>
        <v>1338333.3333333333</v>
      </c>
    </row>
    <row r="342" spans="1:14" x14ac:dyDescent="0.25">
      <c r="A342">
        <v>1977</v>
      </c>
      <c r="B342">
        <v>1.64</v>
      </c>
      <c r="C342">
        <v>1.81</v>
      </c>
      <c r="D342">
        <v>1.82</v>
      </c>
      <c r="E342">
        <v>1.74</v>
      </c>
      <c r="F342">
        <v>2.08</v>
      </c>
      <c r="G342">
        <v>1.32</v>
      </c>
      <c r="H342">
        <v>1.24</v>
      </c>
      <c r="I342">
        <v>0.9</v>
      </c>
      <c r="J342">
        <v>0.84</v>
      </c>
      <c r="K342">
        <v>1.01</v>
      </c>
      <c r="L342">
        <v>1.63</v>
      </c>
      <c r="M342">
        <v>2.37</v>
      </c>
      <c r="N342">
        <f t="shared" si="2"/>
        <v>1533333.3333333335</v>
      </c>
    </row>
    <row r="343" spans="1:14" x14ac:dyDescent="0.25">
      <c r="A343">
        <v>1978</v>
      </c>
      <c r="B343">
        <v>1.81</v>
      </c>
      <c r="C343">
        <v>1.82</v>
      </c>
      <c r="D343">
        <v>2.17</v>
      </c>
      <c r="E343">
        <v>2.66</v>
      </c>
      <c r="F343">
        <v>2.21</v>
      </c>
      <c r="G343">
        <v>2.99</v>
      </c>
      <c r="H343">
        <v>2.25</v>
      </c>
      <c r="I343">
        <v>2.0499999999999998</v>
      </c>
      <c r="J343">
        <v>2.44</v>
      </c>
      <c r="K343">
        <v>2.5</v>
      </c>
      <c r="L343">
        <v>2.59</v>
      </c>
      <c r="M343">
        <v>2.42</v>
      </c>
      <c r="N343">
        <f t="shared" si="2"/>
        <v>2325833.3333333335</v>
      </c>
    </row>
    <row r="344" spans="1:14" x14ac:dyDescent="0.25">
      <c r="A344">
        <v>1979</v>
      </c>
      <c r="B344">
        <v>1.69</v>
      </c>
      <c r="C344">
        <v>2.11</v>
      </c>
      <c r="D344">
        <v>2.2200000000000002</v>
      </c>
      <c r="E344">
        <v>1.75</v>
      </c>
      <c r="F344">
        <v>1.41</v>
      </c>
      <c r="G344">
        <v>1.55</v>
      </c>
      <c r="H344">
        <v>1.94</v>
      </c>
      <c r="I344">
        <v>1.56</v>
      </c>
      <c r="J344">
        <v>1.8</v>
      </c>
      <c r="K344">
        <v>1.83</v>
      </c>
      <c r="L344">
        <v>1.89</v>
      </c>
      <c r="M344">
        <v>1.86</v>
      </c>
      <c r="N344">
        <f t="shared" si="2"/>
        <v>1800833.3333333333</v>
      </c>
    </row>
    <row r="345" spans="1:14" x14ac:dyDescent="0.25">
      <c r="A345">
        <v>1980</v>
      </c>
      <c r="B345">
        <v>1.59</v>
      </c>
      <c r="C345">
        <v>1.53</v>
      </c>
      <c r="D345">
        <v>1.87</v>
      </c>
      <c r="E345">
        <v>1.67</v>
      </c>
      <c r="F345">
        <v>1.72</v>
      </c>
      <c r="G345">
        <v>1.27</v>
      </c>
      <c r="H345">
        <v>1.68</v>
      </c>
      <c r="I345">
        <v>1.64</v>
      </c>
      <c r="J345">
        <v>1.72</v>
      </c>
      <c r="K345">
        <v>1.79</v>
      </c>
      <c r="L345">
        <v>1.82</v>
      </c>
      <c r="M345">
        <v>2.1800000000000002</v>
      </c>
      <c r="N345">
        <f t="shared" si="2"/>
        <v>1706666.6666666667</v>
      </c>
    </row>
    <row r="346" spans="1:14" x14ac:dyDescent="0.25">
      <c r="A346">
        <v>1981</v>
      </c>
      <c r="B346">
        <v>1.74</v>
      </c>
      <c r="C346">
        <v>1.69</v>
      </c>
      <c r="D346">
        <v>1.94</v>
      </c>
      <c r="E346">
        <v>1.83</v>
      </c>
      <c r="F346">
        <v>2.6</v>
      </c>
      <c r="G346">
        <v>2.04</v>
      </c>
      <c r="H346">
        <v>1.92</v>
      </c>
      <c r="I346">
        <v>2.19</v>
      </c>
      <c r="J346">
        <v>1.92</v>
      </c>
      <c r="K346">
        <v>1.76</v>
      </c>
      <c r="L346">
        <v>1.96</v>
      </c>
      <c r="M346">
        <v>1.92</v>
      </c>
      <c r="N346">
        <f t="shared" si="2"/>
        <v>1959166.6666666665</v>
      </c>
    </row>
    <row r="347" spans="1:14" x14ac:dyDescent="0.25">
      <c r="A347">
        <v>1982</v>
      </c>
      <c r="B347">
        <v>1.78</v>
      </c>
      <c r="C347">
        <v>1.6</v>
      </c>
      <c r="D347">
        <v>2.6</v>
      </c>
      <c r="E347">
        <v>1.97</v>
      </c>
      <c r="F347">
        <v>1.84</v>
      </c>
      <c r="G347">
        <v>2.4300000000000002</v>
      </c>
      <c r="H347">
        <v>2.78</v>
      </c>
      <c r="I347">
        <v>1.86</v>
      </c>
      <c r="J347">
        <v>1.73</v>
      </c>
      <c r="K347">
        <v>1.19</v>
      </c>
      <c r="L347">
        <v>0.93</v>
      </c>
      <c r="M347">
        <v>1.19</v>
      </c>
      <c r="N347">
        <f t="shared" si="2"/>
        <v>1825000.0000000002</v>
      </c>
    </row>
    <row r="350" spans="1:14" x14ac:dyDescent="0.25">
      <c r="A350" t="s">
        <v>235</v>
      </c>
    </row>
    <row r="351" spans="1:14" x14ac:dyDescent="0.25">
      <c r="A351" t="s">
        <v>236</v>
      </c>
    </row>
    <row r="352" spans="1:14" x14ac:dyDescent="0.25">
      <c r="B352" t="s">
        <v>207</v>
      </c>
      <c r="C352" t="s">
        <v>208</v>
      </c>
      <c r="D352" t="s">
        <v>209</v>
      </c>
      <c r="E352" t="s">
        <v>210</v>
      </c>
      <c r="F352" t="s">
        <v>211</v>
      </c>
      <c r="G352" t="s">
        <v>212</v>
      </c>
      <c r="H352" t="s">
        <v>213</v>
      </c>
      <c r="I352" t="s">
        <v>214</v>
      </c>
      <c r="J352" t="s">
        <v>215</v>
      </c>
      <c r="K352" t="s">
        <v>216</v>
      </c>
      <c r="L352" t="s">
        <v>217</v>
      </c>
      <c r="M352" t="s">
        <v>218</v>
      </c>
      <c r="N352" t="s">
        <v>219</v>
      </c>
    </row>
    <row r="353" spans="1:14" x14ac:dyDescent="0.25">
      <c r="A353">
        <v>1953</v>
      </c>
      <c r="B353">
        <v>0.42</v>
      </c>
      <c r="C353">
        <v>0.66</v>
      </c>
      <c r="D353">
        <v>0.64</v>
      </c>
      <c r="E353">
        <v>0.18</v>
      </c>
      <c r="F353">
        <v>0.14000000000000001</v>
      </c>
      <c r="G353">
        <v>0.11</v>
      </c>
      <c r="H353">
        <v>0.1</v>
      </c>
      <c r="I353">
        <v>0.08</v>
      </c>
      <c r="J353">
        <v>0.08</v>
      </c>
      <c r="K353">
        <v>0.41</v>
      </c>
      <c r="L353">
        <v>0.76</v>
      </c>
      <c r="M353">
        <v>0.69</v>
      </c>
      <c r="N353">
        <v>1991666.6666666665</v>
      </c>
    </row>
    <row r="354" spans="1:14" x14ac:dyDescent="0.25">
      <c r="A354">
        <v>1954</v>
      </c>
      <c r="B354">
        <v>0.59</v>
      </c>
      <c r="C354">
        <v>0.72</v>
      </c>
      <c r="D354">
        <v>0.67</v>
      </c>
      <c r="E354">
        <v>0.45</v>
      </c>
      <c r="F354">
        <v>0.45</v>
      </c>
      <c r="G354">
        <v>0.36</v>
      </c>
      <c r="H354">
        <v>0.28999999999999998</v>
      </c>
      <c r="I354">
        <v>0.31</v>
      </c>
      <c r="J354">
        <v>0.21</v>
      </c>
      <c r="K354">
        <v>0.31</v>
      </c>
      <c r="L354">
        <v>0.41</v>
      </c>
      <c r="M354">
        <v>0.52</v>
      </c>
      <c r="N354">
        <v>2399166.6666666665</v>
      </c>
    </row>
    <row r="355" spans="1:14" x14ac:dyDescent="0.25">
      <c r="A355">
        <v>1955</v>
      </c>
      <c r="B355">
        <v>0.52</v>
      </c>
      <c r="C355">
        <v>0.66</v>
      </c>
      <c r="D355">
        <v>1.3</v>
      </c>
      <c r="E355">
        <v>0.68</v>
      </c>
      <c r="F355">
        <v>0.18</v>
      </c>
      <c r="G355">
        <v>0.08</v>
      </c>
      <c r="H355">
        <v>0.1</v>
      </c>
      <c r="I355">
        <v>0.13</v>
      </c>
      <c r="J355">
        <v>0.38</v>
      </c>
      <c r="K355">
        <v>0.4</v>
      </c>
      <c r="L355">
        <v>0.75</v>
      </c>
      <c r="M355">
        <v>0.64</v>
      </c>
      <c r="N355">
        <v>2711666.6666666665</v>
      </c>
    </row>
    <row r="356" spans="1:14" x14ac:dyDescent="0.25">
      <c r="A356">
        <v>1956</v>
      </c>
      <c r="B356">
        <v>0.77</v>
      </c>
      <c r="C356">
        <v>1.1000000000000001</v>
      </c>
      <c r="D356">
        <v>0.7</v>
      </c>
      <c r="E356">
        <v>0.27</v>
      </c>
      <c r="F356">
        <v>0.55000000000000004</v>
      </c>
      <c r="G356">
        <v>0.36</v>
      </c>
      <c r="H356">
        <v>0.12</v>
      </c>
      <c r="I356">
        <v>0.11</v>
      </c>
      <c r="J356">
        <v>7.0000000000000007E-2</v>
      </c>
      <c r="K356">
        <v>0.13</v>
      </c>
      <c r="L356">
        <v>0.31</v>
      </c>
      <c r="M356">
        <v>0.35</v>
      </c>
      <c r="N356">
        <v>2725000</v>
      </c>
    </row>
    <row r="357" spans="1:14" x14ac:dyDescent="0.25">
      <c r="A357">
        <v>1957</v>
      </c>
      <c r="B357">
        <v>0.32</v>
      </c>
      <c r="C357">
        <v>0.28000000000000003</v>
      </c>
      <c r="D357">
        <v>0.15</v>
      </c>
      <c r="E357">
        <v>0.02</v>
      </c>
      <c r="F357">
        <v>0.06</v>
      </c>
      <c r="G357">
        <v>0.08</v>
      </c>
      <c r="H357">
        <v>0.04</v>
      </c>
      <c r="I357">
        <v>0.02</v>
      </c>
      <c r="J357">
        <v>0.15</v>
      </c>
      <c r="K357">
        <v>0.16</v>
      </c>
      <c r="L357">
        <v>0.18</v>
      </c>
      <c r="M357">
        <v>0.22</v>
      </c>
      <c r="N357">
        <v>1320000</v>
      </c>
    </row>
    <row r="358" spans="1:14" x14ac:dyDescent="0.25">
      <c r="A358">
        <v>1958</v>
      </c>
      <c r="B358">
        <v>0.13</v>
      </c>
      <c r="C358">
        <v>0.12</v>
      </c>
      <c r="D358">
        <v>0.09</v>
      </c>
      <c r="E358">
        <v>0.24</v>
      </c>
      <c r="F358">
        <v>0.28000000000000003</v>
      </c>
      <c r="G358">
        <v>0.24</v>
      </c>
      <c r="H358">
        <v>0.16</v>
      </c>
      <c r="I358">
        <v>0.19</v>
      </c>
      <c r="J358">
        <v>0.39</v>
      </c>
      <c r="K358">
        <v>0.24</v>
      </c>
      <c r="L358">
        <v>0.2</v>
      </c>
      <c r="M358">
        <v>0.19</v>
      </c>
      <c r="N358">
        <v>1176666.6666666665</v>
      </c>
    </row>
    <row r="359" spans="1:14" x14ac:dyDescent="0.25">
      <c r="A359">
        <v>1959</v>
      </c>
      <c r="B359">
        <v>0.28000000000000003</v>
      </c>
      <c r="C359">
        <v>0.63</v>
      </c>
      <c r="D359">
        <v>0.33</v>
      </c>
      <c r="E359">
        <v>0.85</v>
      </c>
      <c r="F359">
        <v>0.75</v>
      </c>
      <c r="G359">
        <v>0.41</v>
      </c>
      <c r="H359">
        <v>0.13</v>
      </c>
      <c r="I359">
        <v>0.4</v>
      </c>
      <c r="J359">
        <v>0.35</v>
      </c>
      <c r="K359">
        <v>0.28999999999999998</v>
      </c>
      <c r="L359">
        <v>0.22</v>
      </c>
      <c r="M359">
        <v>0.49</v>
      </c>
      <c r="N359">
        <v>1454999.9999999998</v>
      </c>
    </row>
    <row r="360" spans="1:14" x14ac:dyDescent="0.25">
      <c r="A360">
        <v>1960</v>
      </c>
      <c r="B360">
        <v>0.41</v>
      </c>
      <c r="C360">
        <v>0.26</v>
      </c>
      <c r="D360">
        <v>0.13</v>
      </c>
      <c r="E360">
        <v>0.33</v>
      </c>
      <c r="F360">
        <v>0.34</v>
      </c>
      <c r="G360">
        <v>0.35</v>
      </c>
      <c r="H360">
        <v>0.55000000000000004</v>
      </c>
      <c r="I360">
        <v>0.53</v>
      </c>
      <c r="J360">
        <v>0.44</v>
      </c>
      <c r="K360">
        <v>0.4</v>
      </c>
      <c r="L360">
        <v>0.33</v>
      </c>
      <c r="M360">
        <v>0.22</v>
      </c>
      <c r="N360">
        <v>1804166.6666666665</v>
      </c>
    </row>
    <row r="361" spans="1:14" x14ac:dyDescent="0.25">
      <c r="A361">
        <v>1961</v>
      </c>
      <c r="B361">
        <v>0.23</v>
      </c>
      <c r="C361">
        <v>0.24</v>
      </c>
      <c r="D361">
        <v>0.21</v>
      </c>
      <c r="E361">
        <v>0.2</v>
      </c>
      <c r="F361">
        <v>0.48</v>
      </c>
      <c r="G361">
        <v>0.41</v>
      </c>
      <c r="H361">
        <v>0.11</v>
      </c>
      <c r="I361">
        <v>0.12</v>
      </c>
      <c r="J361">
        <v>0.28999999999999998</v>
      </c>
      <c r="K361">
        <v>0.45</v>
      </c>
      <c r="L361">
        <v>0.32</v>
      </c>
      <c r="M361">
        <v>0.34</v>
      </c>
      <c r="N361">
        <v>1796666.6666666667</v>
      </c>
    </row>
    <row r="362" spans="1:14" x14ac:dyDescent="0.25">
      <c r="A362">
        <v>1962</v>
      </c>
      <c r="B362">
        <v>0.45</v>
      </c>
      <c r="C362">
        <v>0.34</v>
      </c>
      <c r="D362">
        <v>0.23</v>
      </c>
      <c r="E362">
        <v>0.15</v>
      </c>
      <c r="F362">
        <v>0.19</v>
      </c>
      <c r="G362">
        <v>0.1</v>
      </c>
      <c r="H362">
        <v>0.1</v>
      </c>
      <c r="I362">
        <v>0.11</v>
      </c>
      <c r="J362">
        <v>0.22</v>
      </c>
      <c r="K362">
        <v>0.34</v>
      </c>
      <c r="L362">
        <v>0.42</v>
      </c>
      <c r="M362">
        <v>0.31</v>
      </c>
      <c r="N362">
        <v>1993333.3333333335</v>
      </c>
    </row>
    <row r="363" spans="1:14" x14ac:dyDescent="0.25">
      <c r="A363">
        <v>1963</v>
      </c>
      <c r="B363">
        <v>0.3</v>
      </c>
      <c r="C363">
        <v>0.46</v>
      </c>
      <c r="D363">
        <v>0.59</v>
      </c>
      <c r="E363">
        <v>0.77</v>
      </c>
      <c r="F363">
        <v>0.47</v>
      </c>
      <c r="G363">
        <v>0.19</v>
      </c>
      <c r="H363">
        <v>0.15</v>
      </c>
      <c r="I363">
        <v>0.11</v>
      </c>
      <c r="J363">
        <v>0.06</v>
      </c>
      <c r="K363">
        <v>0.06</v>
      </c>
      <c r="L363">
        <v>0.06</v>
      </c>
      <c r="M363">
        <v>0.14000000000000001</v>
      </c>
      <c r="N363">
        <v>1697500</v>
      </c>
    </row>
    <row r="364" spans="1:14" x14ac:dyDescent="0.25">
      <c r="A364">
        <v>1964</v>
      </c>
      <c r="B364">
        <v>0.15</v>
      </c>
      <c r="C364">
        <v>0.27</v>
      </c>
      <c r="D364">
        <v>0.38</v>
      </c>
      <c r="E364">
        <v>0.12</v>
      </c>
      <c r="F364">
        <v>0.27</v>
      </c>
      <c r="G364">
        <v>0.02</v>
      </c>
      <c r="H364">
        <v>0.14000000000000001</v>
      </c>
      <c r="I364">
        <v>0.1</v>
      </c>
      <c r="J364">
        <v>0.14000000000000001</v>
      </c>
      <c r="K364">
        <v>0.11</v>
      </c>
      <c r="L364">
        <v>0.33</v>
      </c>
      <c r="M364">
        <v>0.61</v>
      </c>
      <c r="N364">
        <v>1883333.3333333337</v>
      </c>
    </row>
    <row r="365" spans="1:14" x14ac:dyDescent="0.25">
      <c r="A365">
        <v>1965</v>
      </c>
      <c r="B365">
        <v>0.81</v>
      </c>
      <c r="C365">
        <v>0.45</v>
      </c>
      <c r="D365">
        <v>0.54</v>
      </c>
      <c r="E365">
        <v>0.6</v>
      </c>
      <c r="F365">
        <v>0.47</v>
      </c>
      <c r="G365">
        <v>0.18</v>
      </c>
      <c r="H365">
        <v>0.08</v>
      </c>
      <c r="I365">
        <v>0.05</v>
      </c>
      <c r="J365">
        <v>0.04</v>
      </c>
      <c r="K365">
        <v>0.08</v>
      </c>
      <c r="L365">
        <v>0.15</v>
      </c>
      <c r="M365">
        <v>0.14000000000000001</v>
      </c>
      <c r="N365">
        <v>1146666.6666666667</v>
      </c>
    </row>
    <row r="366" spans="1:14" x14ac:dyDescent="0.25">
      <c r="A366">
        <v>1966</v>
      </c>
      <c r="B366">
        <v>0.24</v>
      </c>
      <c r="C366">
        <v>0.08</v>
      </c>
      <c r="D366">
        <v>0.14000000000000001</v>
      </c>
      <c r="E366">
        <v>0.15</v>
      </c>
      <c r="F366">
        <v>0.23</v>
      </c>
      <c r="G366">
        <v>0.18</v>
      </c>
      <c r="H366">
        <v>0.15</v>
      </c>
      <c r="I366">
        <v>0.15</v>
      </c>
      <c r="J366">
        <v>0.23</v>
      </c>
      <c r="K366">
        <v>0.33</v>
      </c>
      <c r="L366">
        <v>0.22</v>
      </c>
      <c r="M366">
        <v>0.39</v>
      </c>
      <c r="N366">
        <v>1137500.0000000002</v>
      </c>
    </row>
    <row r="367" spans="1:14" x14ac:dyDescent="0.25">
      <c r="A367">
        <v>1967</v>
      </c>
      <c r="B367">
        <v>0.52</v>
      </c>
      <c r="C367">
        <v>0.4</v>
      </c>
      <c r="D367">
        <v>0.38</v>
      </c>
      <c r="E367">
        <v>0.35</v>
      </c>
      <c r="F367">
        <v>0.6</v>
      </c>
      <c r="G367">
        <v>0.12</v>
      </c>
      <c r="H367">
        <v>0.13</v>
      </c>
      <c r="I367">
        <v>0.32</v>
      </c>
      <c r="J367">
        <v>0.76</v>
      </c>
      <c r="K367">
        <v>0.2</v>
      </c>
      <c r="L367">
        <v>0.13</v>
      </c>
      <c r="M367">
        <v>0.17</v>
      </c>
      <c r="N367">
        <v>1037499.9999999999</v>
      </c>
    </row>
    <row r="368" spans="1:14" x14ac:dyDescent="0.25">
      <c r="A368">
        <v>1968</v>
      </c>
      <c r="B368">
        <v>0.47</v>
      </c>
      <c r="C368">
        <v>0.37</v>
      </c>
      <c r="D368">
        <v>0.43</v>
      </c>
      <c r="E368">
        <v>0.23</v>
      </c>
      <c r="F368">
        <v>0.27</v>
      </c>
      <c r="G368">
        <v>0.16</v>
      </c>
      <c r="H368">
        <v>0.2</v>
      </c>
      <c r="I368">
        <v>0.3</v>
      </c>
      <c r="J368">
        <v>0.32</v>
      </c>
      <c r="K368">
        <v>0.26</v>
      </c>
      <c r="L368">
        <v>0.25</v>
      </c>
      <c r="M368">
        <v>0.31</v>
      </c>
      <c r="N368">
        <v>1157500</v>
      </c>
    </row>
    <row r="369" spans="1:14" x14ac:dyDescent="0.25">
      <c r="A369">
        <v>1969</v>
      </c>
      <c r="B369">
        <v>0.24</v>
      </c>
      <c r="C369">
        <v>0.2</v>
      </c>
      <c r="D369">
        <v>0.22</v>
      </c>
      <c r="E369">
        <v>0.18</v>
      </c>
      <c r="F369">
        <v>7.0000000000000007E-2</v>
      </c>
      <c r="G369">
        <v>0.1</v>
      </c>
      <c r="H369">
        <v>0.09</v>
      </c>
      <c r="I369">
        <v>0.15</v>
      </c>
      <c r="J369">
        <v>0.12</v>
      </c>
      <c r="K369">
        <v>0.12</v>
      </c>
      <c r="L369">
        <v>0.17</v>
      </c>
      <c r="M369">
        <v>0.14000000000000001</v>
      </c>
      <c r="N369">
        <v>1298333.3333333333</v>
      </c>
    </row>
    <row r="370" spans="1:14" x14ac:dyDescent="0.25">
      <c r="A370">
        <v>1970</v>
      </c>
      <c r="B370">
        <v>0.18</v>
      </c>
      <c r="C370">
        <v>0.18</v>
      </c>
      <c r="D370">
        <v>0.21</v>
      </c>
      <c r="E370">
        <v>0.25</v>
      </c>
      <c r="F370">
        <v>0.23</v>
      </c>
      <c r="G370">
        <v>0.25</v>
      </c>
      <c r="H370">
        <v>0.22</v>
      </c>
      <c r="I370">
        <v>0.16</v>
      </c>
      <c r="J370">
        <v>0.23</v>
      </c>
      <c r="K370">
        <v>0.33</v>
      </c>
      <c r="L370">
        <v>0.12</v>
      </c>
      <c r="M370">
        <v>0.09</v>
      </c>
      <c r="N370">
        <v>1296666.6666666667</v>
      </c>
    </row>
    <row r="371" spans="1:14" x14ac:dyDescent="0.25">
      <c r="A371">
        <v>1971</v>
      </c>
      <c r="B371">
        <v>0.12</v>
      </c>
      <c r="C371">
        <v>0.13</v>
      </c>
      <c r="D371">
        <v>0.09</v>
      </c>
      <c r="E371">
        <v>0.23</v>
      </c>
      <c r="F371">
        <v>0.16</v>
      </c>
      <c r="G371">
        <v>0.31</v>
      </c>
      <c r="H371">
        <v>0.18</v>
      </c>
      <c r="I371">
        <v>0.24</v>
      </c>
      <c r="J371">
        <v>0.1</v>
      </c>
      <c r="K371">
        <v>0.2</v>
      </c>
      <c r="L371">
        <v>0.22</v>
      </c>
      <c r="M371">
        <v>0.19</v>
      </c>
      <c r="N371">
        <v>1497499.9999999998</v>
      </c>
    </row>
    <row r="372" spans="1:14" x14ac:dyDescent="0.25">
      <c r="A372">
        <v>1972</v>
      </c>
      <c r="B372">
        <v>0.24</v>
      </c>
      <c r="C372">
        <v>0.23</v>
      </c>
      <c r="D372">
        <v>0.32</v>
      </c>
      <c r="E372">
        <v>0.16</v>
      </c>
      <c r="F372">
        <v>0.23</v>
      </c>
      <c r="G372">
        <v>0.12</v>
      </c>
      <c r="H372">
        <v>0.12</v>
      </c>
      <c r="I372">
        <v>0.15</v>
      </c>
      <c r="J372">
        <v>0.14000000000000001</v>
      </c>
      <c r="K372">
        <v>0.16</v>
      </c>
      <c r="L372">
        <v>0.12</v>
      </c>
      <c r="M372">
        <v>0.19</v>
      </c>
      <c r="N372">
        <v>762499.99999999988</v>
      </c>
    </row>
    <row r="373" spans="1:14" x14ac:dyDescent="0.25">
      <c r="A373">
        <v>1973</v>
      </c>
      <c r="B373">
        <v>0.15</v>
      </c>
      <c r="C373">
        <v>0.32</v>
      </c>
      <c r="D373">
        <v>0.18</v>
      </c>
      <c r="E373">
        <v>0.38</v>
      </c>
      <c r="F373">
        <v>0.11</v>
      </c>
      <c r="G373">
        <v>0.12</v>
      </c>
      <c r="H373">
        <v>0.18</v>
      </c>
      <c r="I373">
        <v>0.1</v>
      </c>
      <c r="J373">
        <v>0.12</v>
      </c>
      <c r="K373">
        <v>0.19</v>
      </c>
      <c r="L373">
        <v>0.27</v>
      </c>
      <c r="M373">
        <v>0.21</v>
      </c>
      <c r="N373">
        <v>904166.66666666674</v>
      </c>
    </row>
    <row r="374" spans="1:14" x14ac:dyDescent="0.25">
      <c r="A374">
        <v>1974</v>
      </c>
      <c r="B374">
        <v>0.26</v>
      </c>
      <c r="C374">
        <v>0.28999999999999998</v>
      </c>
      <c r="D374">
        <v>0.36</v>
      </c>
      <c r="E374">
        <v>0.13</v>
      </c>
      <c r="F374">
        <v>0.19</v>
      </c>
      <c r="G374">
        <v>0.05</v>
      </c>
      <c r="H374">
        <v>0.06</v>
      </c>
      <c r="I374">
        <v>0.06</v>
      </c>
      <c r="J374">
        <v>0.24</v>
      </c>
      <c r="K374">
        <v>0.37</v>
      </c>
      <c r="L374">
        <v>0.27</v>
      </c>
      <c r="M374">
        <v>0.09</v>
      </c>
      <c r="N374">
        <v>1324166.6666666665</v>
      </c>
    </row>
    <row r="375" spans="1:14" x14ac:dyDescent="0.25">
      <c r="A375">
        <v>1975</v>
      </c>
      <c r="B375">
        <v>0.1</v>
      </c>
      <c r="C375">
        <v>0.21</v>
      </c>
      <c r="D375">
        <v>0.15</v>
      </c>
      <c r="E375">
        <v>0.13</v>
      </c>
      <c r="F375">
        <v>0.1</v>
      </c>
      <c r="G375">
        <v>0.03</v>
      </c>
      <c r="H375">
        <v>0.06</v>
      </c>
      <c r="I375">
        <v>0.04</v>
      </c>
      <c r="J375">
        <v>0.08</v>
      </c>
      <c r="K375">
        <v>0.06</v>
      </c>
      <c r="L375">
        <v>0.05</v>
      </c>
      <c r="M375">
        <v>7.0000000000000007E-2</v>
      </c>
      <c r="N375">
        <v>1354166.6666666667</v>
      </c>
    </row>
    <row r="376" spans="1:14" x14ac:dyDescent="0.25">
      <c r="A376">
        <v>1976</v>
      </c>
      <c r="B376">
        <v>0.06</v>
      </c>
      <c r="C376">
        <v>0.12</v>
      </c>
      <c r="D376">
        <v>0.16</v>
      </c>
      <c r="E376">
        <v>0.25</v>
      </c>
      <c r="F376">
        <v>0.1</v>
      </c>
      <c r="G376">
        <v>0.08</v>
      </c>
      <c r="H376">
        <v>0.04</v>
      </c>
      <c r="I376">
        <v>0.08</v>
      </c>
      <c r="J376">
        <v>0.09</v>
      </c>
      <c r="K376">
        <v>0.08</v>
      </c>
      <c r="L376">
        <v>0.11</v>
      </c>
      <c r="M376">
        <v>0.1</v>
      </c>
      <c r="N376">
        <v>1338333.3333333333</v>
      </c>
    </row>
    <row r="377" spans="1:14" x14ac:dyDescent="0.25">
      <c r="A377">
        <v>1977</v>
      </c>
      <c r="B377">
        <v>0.11</v>
      </c>
      <c r="C377">
        <v>0.2</v>
      </c>
      <c r="D377">
        <v>0.13</v>
      </c>
      <c r="E377">
        <v>0.11</v>
      </c>
      <c r="F377">
        <v>0.08</v>
      </c>
      <c r="G377">
        <v>0.03</v>
      </c>
      <c r="H377">
        <v>0.04</v>
      </c>
      <c r="I377">
        <v>0.12</v>
      </c>
      <c r="J377">
        <v>0.09</v>
      </c>
      <c r="K377">
        <v>0.11</v>
      </c>
      <c r="L377">
        <v>0.12</v>
      </c>
      <c r="M377">
        <v>0.27</v>
      </c>
      <c r="N377">
        <v>1533333.3333333335</v>
      </c>
    </row>
    <row r="378" spans="1:14" x14ac:dyDescent="0.25">
      <c r="A378">
        <v>1978</v>
      </c>
      <c r="B378">
        <v>0.23</v>
      </c>
      <c r="C378">
        <v>0.23</v>
      </c>
      <c r="D378">
        <v>0.51</v>
      </c>
      <c r="E378">
        <v>0.46</v>
      </c>
      <c r="F378">
        <v>0.35</v>
      </c>
      <c r="G378">
        <v>0.28000000000000003</v>
      </c>
      <c r="H378">
        <v>0.13</v>
      </c>
      <c r="I378">
        <v>0.18</v>
      </c>
      <c r="J378">
        <v>0.23</v>
      </c>
      <c r="K378">
        <v>0.12</v>
      </c>
      <c r="L378">
        <v>0.2</v>
      </c>
      <c r="M378">
        <v>0.19</v>
      </c>
      <c r="N378">
        <v>2325833.3333333335</v>
      </c>
    </row>
    <row r="379" spans="1:14" x14ac:dyDescent="0.25">
      <c r="A379">
        <v>1979</v>
      </c>
      <c r="B379">
        <v>0.28000000000000003</v>
      </c>
      <c r="C379">
        <v>0.34</v>
      </c>
      <c r="D379">
        <v>0.23</v>
      </c>
      <c r="E379">
        <v>0.19</v>
      </c>
      <c r="F379">
        <v>0.27</v>
      </c>
      <c r="G379">
        <v>0.23</v>
      </c>
      <c r="H379">
        <v>0.2</v>
      </c>
      <c r="I379">
        <v>0.25</v>
      </c>
      <c r="J379">
        <v>0.34</v>
      </c>
      <c r="K379">
        <v>0.38</v>
      </c>
      <c r="L379">
        <v>0.41</v>
      </c>
      <c r="M379">
        <v>0.23</v>
      </c>
      <c r="N379">
        <v>1800833.3333333333</v>
      </c>
    </row>
    <row r="380" spans="1:14" x14ac:dyDescent="0.25">
      <c r="A380">
        <v>1980</v>
      </c>
      <c r="B380">
        <v>0.15</v>
      </c>
      <c r="C380">
        <v>0.14000000000000001</v>
      </c>
      <c r="D380">
        <v>0.26</v>
      </c>
      <c r="E380">
        <v>0.17</v>
      </c>
      <c r="F380">
        <v>0.3</v>
      </c>
      <c r="G380">
        <v>0.17</v>
      </c>
      <c r="H380">
        <v>0.11</v>
      </c>
      <c r="I380">
        <v>0.08</v>
      </c>
      <c r="J380">
        <v>0.15</v>
      </c>
      <c r="K380">
        <v>0.16</v>
      </c>
      <c r="L380">
        <v>0.21</v>
      </c>
      <c r="M380">
        <v>0.27</v>
      </c>
      <c r="N380">
        <v>1706666.6666666667</v>
      </c>
    </row>
    <row r="381" spans="1:14" x14ac:dyDescent="0.25">
      <c r="A381">
        <v>1981</v>
      </c>
      <c r="B381">
        <v>0.16</v>
      </c>
      <c r="C381">
        <v>0.13</v>
      </c>
      <c r="D381">
        <v>0.11</v>
      </c>
      <c r="E381">
        <v>0.14000000000000001</v>
      </c>
      <c r="F381">
        <v>0.21</v>
      </c>
      <c r="G381">
        <v>0.22</v>
      </c>
      <c r="H381">
        <v>7.0000000000000007E-2</v>
      </c>
      <c r="I381">
        <v>7.0000000000000007E-2</v>
      </c>
      <c r="J381">
        <v>0.09</v>
      </c>
      <c r="K381">
        <v>0.18</v>
      </c>
      <c r="L381">
        <v>0.21</v>
      </c>
      <c r="M381">
        <v>0.14000000000000001</v>
      </c>
      <c r="N381">
        <v>1959166.6666666665</v>
      </c>
    </row>
    <row r="382" spans="1:14" x14ac:dyDescent="0.25">
      <c r="A382">
        <v>1982</v>
      </c>
      <c r="B382">
        <v>0.16</v>
      </c>
      <c r="C382">
        <v>0.18</v>
      </c>
      <c r="D382">
        <v>0.22</v>
      </c>
      <c r="E382">
        <v>0.16</v>
      </c>
      <c r="F382">
        <v>0.19</v>
      </c>
      <c r="G382">
        <v>0.23</v>
      </c>
      <c r="H382">
        <v>0.16</v>
      </c>
      <c r="I382">
        <v>0.16</v>
      </c>
      <c r="J382">
        <v>0.18</v>
      </c>
      <c r="K382">
        <v>0.1</v>
      </c>
      <c r="L382">
        <v>0.1</v>
      </c>
      <c r="M382">
        <v>0.13</v>
      </c>
      <c r="N382">
        <v>1825000.0000000002</v>
      </c>
    </row>
    <row r="384" spans="1:14" x14ac:dyDescent="0.25">
      <c r="A384" t="s">
        <v>239</v>
      </c>
    </row>
    <row r="385" spans="1:5" x14ac:dyDescent="0.25">
      <c r="A385" t="s">
        <v>242</v>
      </c>
    </row>
    <row r="386" spans="1:5" x14ac:dyDescent="0.25">
      <c r="A386" t="s">
        <v>238</v>
      </c>
      <c r="B386" t="s">
        <v>241</v>
      </c>
      <c r="C386" t="s">
        <v>240</v>
      </c>
    </row>
    <row r="387" spans="1:5" x14ac:dyDescent="0.25">
      <c r="A387">
        <v>5.6002692999999999</v>
      </c>
      <c r="B387">
        <v>55</v>
      </c>
      <c r="C387" s="1">
        <v>0.52247149999999998</v>
      </c>
      <c r="D387">
        <f>B387*C387</f>
        <v>28.735932499999997</v>
      </c>
    </row>
    <row r="388" spans="1:5" x14ac:dyDescent="0.25">
      <c r="A388">
        <v>7.4951720000000002</v>
      </c>
      <c r="B388">
        <v>75</v>
      </c>
      <c r="C388" s="1">
        <v>3.6431393999999999</v>
      </c>
      <c r="D388">
        <f t="shared" ref="D388:D396" si="3">B388*C388</f>
        <v>273.235455</v>
      </c>
    </row>
    <row r="389" spans="1:5" x14ac:dyDescent="0.25">
      <c r="A389">
        <v>8.5506639999999994</v>
      </c>
      <c r="B389">
        <v>85</v>
      </c>
      <c r="C389" s="1">
        <v>5.3037190000000001</v>
      </c>
      <c r="D389">
        <f t="shared" si="3"/>
        <v>450.81611500000002</v>
      </c>
    </row>
    <row r="390" spans="1:5" x14ac:dyDescent="0.25">
      <c r="A390">
        <v>9.5595189999999999</v>
      </c>
      <c r="B390">
        <v>95</v>
      </c>
      <c r="C390" s="1">
        <v>5.877618</v>
      </c>
      <c r="D390">
        <f t="shared" si="3"/>
        <v>558.37370999999996</v>
      </c>
    </row>
    <row r="391" spans="1:5" x14ac:dyDescent="0.25">
      <c r="A391">
        <v>10.487016000000001</v>
      </c>
      <c r="B391">
        <v>105</v>
      </c>
      <c r="C391" s="1">
        <v>7.3791957000000004</v>
      </c>
      <c r="D391">
        <f t="shared" si="3"/>
        <v>774.81554850000009</v>
      </c>
    </row>
    <row r="392" spans="1:5" x14ac:dyDescent="0.25">
      <c r="A392">
        <v>11.435777</v>
      </c>
      <c r="B392">
        <v>115</v>
      </c>
      <c r="C392" s="1">
        <v>17.020695</v>
      </c>
      <c r="D392">
        <f t="shared" si="3"/>
        <v>1957.379925</v>
      </c>
    </row>
    <row r="393" spans="1:5" x14ac:dyDescent="0.25">
      <c r="A393">
        <v>12.526811</v>
      </c>
      <c r="B393">
        <v>125</v>
      </c>
      <c r="C393" s="1">
        <v>28.139424999999999</v>
      </c>
      <c r="D393">
        <f t="shared" si="3"/>
        <v>3517.4281249999999</v>
      </c>
    </row>
    <row r="394" spans="1:5" x14ac:dyDescent="0.25">
      <c r="A394">
        <v>13.449583000000001</v>
      </c>
      <c r="B394">
        <v>135</v>
      </c>
      <c r="C394" s="1">
        <v>21.11401</v>
      </c>
      <c r="D394">
        <f t="shared" si="3"/>
        <v>2850.3913499999999</v>
      </c>
    </row>
    <row r="395" spans="1:5" x14ac:dyDescent="0.25">
      <c r="A395">
        <v>14.520689000000001</v>
      </c>
      <c r="B395">
        <v>145</v>
      </c>
      <c r="C395" s="1">
        <v>10.992521999999999</v>
      </c>
      <c r="D395">
        <f t="shared" si="3"/>
        <v>1593.9156899999998</v>
      </c>
    </row>
    <row r="396" spans="1:5" x14ac:dyDescent="0.25">
      <c r="A396">
        <v>15.478284</v>
      </c>
      <c r="B396">
        <v>155</v>
      </c>
      <c r="C396" s="1">
        <v>1.8752329000000001</v>
      </c>
      <c r="D396">
        <f t="shared" si="3"/>
        <v>290.66109950000003</v>
      </c>
    </row>
    <row r="397" spans="1:5" x14ac:dyDescent="0.25">
      <c r="C397" s="1"/>
      <c r="D397">
        <f>SUM(D387:D396)/100</f>
        <v>122.95752950499998</v>
      </c>
      <c r="E397" t="s">
        <v>244</v>
      </c>
    </row>
    <row r="400" spans="1:5" x14ac:dyDescent="0.25">
      <c r="A400" t="s">
        <v>247</v>
      </c>
    </row>
    <row r="401" spans="1:10" x14ac:dyDescent="0.25">
      <c r="A401" t="s">
        <v>248</v>
      </c>
    </row>
    <row r="402" spans="1:10" x14ac:dyDescent="0.25">
      <c r="A402" t="s">
        <v>238</v>
      </c>
      <c r="B402" t="s">
        <v>241</v>
      </c>
      <c r="C402" t="s">
        <v>240</v>
      </c>
    </row>
    <row r="403" spans="1:10" x14ac:dyDescent="0.25">
      <c r="A403">
        <v>7.5354029999999996</v>
      </c>
      <c r="B403">
        <v>75</v>
      </c>
      <c r="C403" s="1">
        <v>0.33334540000000001</v>
      </c>
      <c r="D403">
        <f>B403*C403</f>
        <v>25.000904999999999</v>
      </c>
    </row>
    <row r="404" spans="1:10" x14ac:dyDescent="0.25">
      <c r="A404">
        <v>8.5529989999999998</v>
      </c>
      <c r="B404">
        <v>85</v>
      </c>
      <c r="C404" s="1">
        <v>2.9694750000000001</v>
      </c>
      <c r="D404">
        <f t="shared" ref="D404:D412" si="4">B404*C404</f>
        <v>252.40537500000002</v>
      </c>
    </row>
    <row r="405" spans="1:10" x14ac:dyDescent="0.25">
      <c r="A405">
        <v>9.5218670000000003</v>
      </c>
      <c r="B405">
        <v>95</v>
      </c>
      <c r="C405" s="1">
        <v>9.6575919999999993</v>
      </c>
      <c r="D405">
        <f t="shared" si="4"/>
        <v>917.47123999999997</v>
      </c>
    </row>
    <row r="406" spans="1:10" x14ac:dyDescent="0.25">
      <c r="A406">
        <v>10.496988999999999</v>
      </c>
      <c r="B406">
        <v>105</v>
      </c>
      <c r="C406" s="1">
        <v>13.83175</v>
      </c>
      <c r="D406">
        <f t="shared" si="4"/>
        <v>1452.33375</v>
      </c>
    </row>
    <row r="407" spans="1:10" x14ac:dyDescent="0.25">
      <c r="A407">
        <v>11.448867999999999</v>
      </c>
      <c r="B407">
        <v>115</v>
      </c>
      <c r="C407" s="1">
        <v>11.814458</v>
      </c>
      <c r="D407">
        <f t="shared" si="4"/>
        <v>1358.6626699999999</v>
      </c>
    </row>
    <row r="408" spans="1:10" x14ac:dyDescent="0.25">
      <c r="A408">
        <v>12.5221</v>
      </c>
      <c r="B408">
        <v>125</v>
      </c>
      <c r="C408" s="1">
        <v>15.389174000000001</v>
      </c>
      <c r="D408">
        <f t="shared" si="4"/>
        <v>1923.6467500000001</v>
      </c>
    </row>
    <row r="409" spans="1:10" x14ac:dyDescent="0.25">
      <c r="A409">
        <v>13.530455</v>
      </c>
      <c r="B409">
        <v>135</v>
      </c>
      <c r="C409" s="1">
        <v>21.739958000000001</v>
      </c>
      <c r="D409">
        <f t="shared" si="4"/>
        <v>2934.8943300000001</v>
      </c>
    </row>
    <row r="410" spans="1:10" x14ac:dyDescent="0.25">
      <c r="A410">
        <v>14.468612</v>
      </c>
      <c r="B410">
        <v>145</v>
      </c>
      <c r="C410" s="1">
        <v>17.471177999999998</v>
      </c>
      <c r="D410">
        <f t="shared" si="4"/>
        <v>2533.3208099999997</v>
      </c>
    </row>
    <row r="411" spans="1:10" x14ac:dyDescent="0.25">
      <c r="A411">
        <v>15.487795</v>
      </c>
      <c r="B411">
        <v>155</v>
      </c>
      <c r="C411" s="1">
        <v>3.9350710000000002</v>
      </c>
      <c r="D411">
        <f t="shared" si="4"/>
        <v>609.93600500000002</v>
      </c>
    </row>
    <row r="412" spans="1:10" x14ac:dyDescent="0.25">
      <c r="A412">
        <v>16.461798000000002</v>
      </c>
      <c r="B412">
        <v>165</v>
      </c>
      <c r="C412" s="1">
        <v>0.79230714000000002</v>
      </c>
      <c r="D412">
        <f t="shared" si="4"/>
        <v>130.73067810000001</v>
      </c>
    </row>
    <row r="413" spans="1:10" x14ac:dyDescent="0.25">
      <c r="C413" s="1"/>
      <c r="D413">
        <f>SUM(D403:D412)/100</f>
        <v>121.384025131</v>
      </c>
      <c r="E413" t="s">
        <v>244</v>
      </c>
    </row>
    <row r="415" spans="1:10" x14ac:dyDescent="0.25">
      <c r="A415" t="s">
        <v>250</v>
      </c>
      <c r="J415" t="s">
        <v>258</v>
      </c>
    </row>
    <row r="416" spans="1:10" x14ac:dyDescent="0.25">
      <c r="A416" t="s">
        <v>252</v>
      </c>
      <c r="J416" t="s">
        <v>261</v>
      </c>
    </row>
    <row r="417" spans="1:12" x14ac:dyDescent="0.25">
      <c r="A417" t="s">
        <v>251</v>
      </c>
    </row>
    <row r="418" spans="1:12" x14ac:dyDescent="0.25">
      <c r="A418" t="s">
        <v>253</v>
      </c>
      <c r="B418" t="s">
        <v>254</v>
      </c>
      <c r="C418" t="s">
        <v>240</v>
      </c>
      <c r="J418" t="s">
        <v>0</v>
      </c>
      <c r="K418" t="s">
        <v>259</v>
      </c>
      <c r="L418" t="s">
        <v>260</v>
      </c>
    </row>
    <row r="419" spans="1:12" x14ac:dyDescent="0.25">
      <c r="A419">
        <v>11</v>
      </c>
      <c r="B419">
        <f>A419*10</f>
        <v>110</v>
      </c>
      <c r="C419">
        <v>51.415092000000001</v>
      </c>
      <c r="D419">
        <f>B419*C419</f>
        <v>5655.6601200000005</v>
      </c>
      <c r="J419">
        <v>1951</v>
      </c>
      <c r="K419">
        <v>63.7</v>
      </c>
      <c r="L419">
        <f>K419*1000</f>
        <v>63700</v>
      </c>
    </row>
    <row r="420" spans="1:12" x14ac:dyDescent="0.25">
      <c r="A420">
        <v>13</v>
      </c>
      <c r="B420">
        <f t="shared" ref="B420:B422" si="5">A420*10</f>
        <v>130</v>
      </c>
      <c r="C420">
        <v>7.7044024000000002</v>
      </c>
      <c r="D420">
        <f t="shared" ref="D420:D422" si="6">B420*C420</f>
        <v>1001.572312</v>
      </c>
      <c r="J420">
        <v>1952</v>
      </c>
      <c r="K420">
        <v>64.599999999999994</v>
      </c>
      <c r="L420">
        <f t="shared" ref="L420:L451" si="7">K420*1000</f>
        <v>64599.999999999993</v>
      </c>
    </row>
    <row r="421" spans="1:12" x14ac:dyDescent="0.25">
      <c r="A421">
        <v>15</v>
      </c>
      <c r="B421">
        <f t="shared" si="5"/>
        <v>150</v>
      </c>
      <c r="C421">
        <v>3.6163523</v>
      </c>
      <c r="D421">
        <f t="shared" si="6"/>
        <v>542.45284500000002</v>
      </c>
      <c r="F421" s="1"/>
      <c r="J421">
        <v>1953</v>
      </c>
      <c r="K421">
        <v>64.400000000000006</v>
      </c>
      <c r="L421">
        <f t="shared" si="7"/>
        <v>64400.000000000007</v>
      </c>
    </row>
    <row r="422" spans="1:12" x14ac:dyDescent="0.25">
      <c r="A422">
        <v>17</v>
      </c>
      <c r="B422">
        <f t="shared" si="5"/>
        <v>170</v>
      </c>
      <c r="C422">
        <v>35.849055999999997</v>
      </c>
      <c r="D422">
        <f t="shared" si="6"/>
        <v>6094.3395199999995</v>
      </c>
      <c r="F422" s="1"/>
      <c r="J422">
        <v>1954</v>
      </c>
      <c r="K422">
        <v>61.1</v>
      </c>
      <c r="L422">
        <f t="shared" si="7"/>
        <v>61100</v>
      </c>
    </row>
    <row r="423" spans="1:12" x14ac:dyDescent="0.25">
      <c r="C423">
        <f>SUM(C419:C422)</f>
        <v>98.584902700000001</v>
      </c>
      <c r="D423">
        <f>SUM(D419:D422)/100</f>
        <v>132.94024797</v>
      </c>
      <c r="E423" t="s">
        <v>244</v>
      </c>
      <c r="F423" s="1"/>
      <c r="J423">
        <v>1955</v>
      </c>
      <c r="K423">
        <v>52.2</v>
      </c>
      <c r="L423">
        <f t="shared" si="7"/>
        <v>52200</v>
      </c>
    </row>
    <row r="424" spans="1:12" x14ac:dyDescent="0.25">
      <c r="F424" s="1"/>
      <c r="J424">
        <v>1956</v>
      </c>
      <c r="K424">
        <v>51.2</v>
      </c>
      <c r="L424">
        <f t="shared" si="7"/>
        <v>51200</v>
      </c>
    </row>
    <row r="425" spans="1:12" x14ac:dyDescent="0.25">
      <c r="F425" s="1"/>
      <c r="J425">
        <v>1957</v>
      </c>
      <c r="K425">
        <v>55.6</v>
      </c>
      <c r="L425">
        <f t="shared" si="7"/>
        <v>55600</v>
      </c>
    </row>
    <row r="426" spans="1:12" x14ac:dyDescent="0.25">
      <c r="A426" t="s">
        <v>266</v>
      </c>
      <c r="F426" s="1"/>
      <c r="J426">
        <v>1958</v>
      </c>
      <c r="K426">
        <v>52.6</v>
      </c>
      <c r="L426">
        <f t="shared" si="7"/>
        <v>52600</v>
      </c>
    </row>
    <row r="427" spans="1:12" x14ac:dyDescent="0.25">
      <c r="A427" t="s">
        <v>267</v>
      </c>
      <c r="B427" t="s">
        <v>240</v>
      </c>
      <c r="F427" s="1"/>
      <c r="J427">
        <v>1959</v>
      </c>
      <c r="K427">
        <v>47.8</v>
      </c>
      <c r="L427">
        <f t="shared" si="7"/>
        <v>47800</v>
      </c>
    </row>
    <row r="428" spans="1:12" x14ac:dyDescent="0.25">
      <c r="A428" t="s">
        <v>268</v>
      </c>
      <c r="B428">
        <v>58.6</v>
      </c>
      <c r="F428" s="1"/>
      <c r="J428">
        <v>1960</v>
      </c>
      <c r="K428">
        <v>45.6</v>
      </c>
      <c r="L428">
        <f t="shared" si="7"/>
        <v>45600</v>
      </c>
    </row>
    <row r="429" spans="1:12" x14ac:dyDescent="0.25">
      <c r="A429" t="s">
        <v>269</v>
      </c>
      <c r="B429">
        <v>60.6</v>
      </c>
      <c r="C429" t="s">
        <v>270</v>
      </c>
      <c r="F429" s="1"/>
      <c r="J429">
        <v>1961</v>
      </c>
      <c r="K429">
        <v>46.2</v>
      </c>
      <c r="L429">
        <f t="shared" si="7"/>
        <v>46200</v>
      </c>
    </row>
    <row r="430" spans="1:12" x14ac:dyDescent="0.25">
      <c r="A430" t="s">
        <v>271</v>
      </c>
      <c r="B430">
        <v>76</v>
      </c>
      <c r="F430" s="1"/>
      <c r="J430">
        <v>1962</v>
      </c>
      <c r="K430">
        <v>50.3</v>
      </c>
      <c r="L430">
        <f t="shared" si="7"/>
        <v>50300</v>
      </c>
    </row>
    <row r="431" spans="1:12" x14ac:dyDescent="0.25">
      <c r="A431" t="s">
        <v>273</v>
      </c>
      <c r="B431" t="s">
        <v>272</v>
      </c>
      <c r="F431" s="1"/>
      <c r="J431">
        <v>1963</v>
      </c>
      <c r="K431">
        <v>45.8</v>
      </c>
      <c r="L431">
        <f t="shared" si="7"/>
        <v>45800</v>
      </c>
    </row>
    <row r="432" spans="1:12" x14ac:dyDescent="0.25">
      <c r="J432">
        <v>1964</v>
      </c>
      <c r="K432">
        <v>48.7</v>
      </c>
      <c r="L432">
        <f t="shared" si="7"/>
        <v>48700</v>
      </c>
    </row>
    <row r="433" spans="10:12" x14ac:dyDescent="0.25">
      <c r="J433">
        <v>1965</v>
      </c>
      <c r="K433">
        <v>44</v>
      </c>
      <c r="L433">
        <f t="shared" si="7"/>
        <v>44000</v>
      </c>
    </row>
    <row r="434" spans="10:12" x14ac:dyDescent="0.25">
      <c r="J434">
        <v>1966</v>
      </c>
      <c r="K434">
        <v>39.9</v>
      </c>
      <c r="L434">
        <f t="shared" si="7"/>
        <v>39900</v>
      </c>
    </row>
    <row r="435" spans="10:12" x14ac:dyDescent="0.25">
      <c r="J435">
        <v>1967</v>
      </c>
      <c r="K435">
        <v>28.7</v>
      </c>
      <c r="L435">
        <f t="shared" si="7"/>
        <v>28700</v>
      </c>
    </row>
    <row r="436" spans="10:12" x14ac:dyDescent="0.25">
      <c r="J436">
        <v>1968</v>
      </c>
      <c r="K436">
        <v>19.5</v>
      </c>
      <c r="L436">
        <f t="shared" si="7"/>
        <v>19500</v>
      </c>
    </row>
    <row r="437" spans="10:12" x14ac:dyDescent="0.25">
      <c r="J437">
        <v>1969</v>
      </c>
      <c r="K437">
        <v>16.899999999999999</v>
      </c>
      <c r="L437">
        <f t="shared" si="7"/>
        <v>16900</v>
      </c>
    </row>
    <row r="438" spans="10:12" x14ac:dyDescent="0.25">
      <c r="J438">
        <v>1970</v>
      </c>
      <c r="K438">
        <v>19.7</v>
      </c>
      <c r="L438">
        <f t="shared" si="7"/>
        <v>19700</v>
      </c>
    </row>
    <row r="439" spans="10:12" x14ac:dyDescent="0.25">
      <c r="J439">
        <v>1971</v>
      </c>
      <c r="K439">
        <v>21.1</v>
      </c>
      <c r="L439">
        <f t="shared" si="7"/>
        <v>21100</v>
      </c>
    </row>
    <row r="440" spans="10:12" x14ac:dyDescent="0.25">
      <c r="J440">
        <v>1972</v>
      </c>
      <c r="K440">
        <v>18.7</v>
      </c>
      <c r="L440">
        <f t="shared" si="7"/>
        <v>18700</v>
      </c>
    </row>
    <row r="441" spans="10:12" x14ac:dyDescent="0.25">
      <c r="J441">
        <v>1973</v>
      </c>
      <c r="K441">
        <v>10.7</v>
      </c>
      <c r="L441">
        <f t="shared" si="7"/>
        <v>10700</v>
      </c>
    </row>
    <row r="442" spans="10:12" x14ac:dyDescent="0.25">
      <c r="J442">
        <v>1974</v>
      </c>
      <c r="K442">
        <v>4.0999999999999996</v>
      </c>
      <c r="L442">
        <f t="shared" si="7"/>
        <v>4100</v>
      </c>
    </row>
    <row r="443" spans="10:12" x14ac:dyDescent="0.25">
      <c r="J443">
        <v>1975</v>
      </c>
      <c r="K443">
        <v>1.3</v>
      </c>
      <c r="L443">
        <f t="shared" si="7"/>
        <v>1300</v>
      </c>
    </row>
    <row r="444" spans="10:12" x14ac:dyDescent="0.25">
      <c r="J444">
        <v>1976</v>
      </c>
      <c r="K444">
        <v>1.2</v>
      </c>
      <c r="L444">
        <f t="shared" si="7"/>
        <v>1200</v>
      </c>
    </row>
    <row r="445" spans="10:12" x14ac:dyDescent="0.25">
      <c r="J445">
        <v>1977</v>
      </c>
      <c r="K445">
        <v>1.2</v>
      </c>
      <c r="L445">
        <f t="shared" si="7"/>
        <v>1200</v>
      </c>
    </row>
    <row r="446" spans="10:12" x14ac:dyDescent="0.25">
      <c r="J446">
        <v>1978</v>
      </c>
      <c r="K446">
        <v>1.3</v>
      </c>
      <c r="L446">
        <f t="shared" si="7"/>
        <v>1300</v>
      </c>
    </row>
    <row r="447" spans="10:12" x14ac:dyDescent="0.25">
      <c r="J447">
        <v>1979</v>
      </c>
      <c r="K447">
        <v>1.4</v>
      </c>
      <c r="L447">
        <f t="shared" si="7"/>
        <v>1400</v>
      </c>
    </row>
    <row r="448" spans="10:12" x14ac:dyDescent="0.25">
      <c r="J448">
        <v>1980</v>
      </c>
      <c r="K448">
        <v>1.7</v>
      </c>
      <c r="L448">
        <f t="shared" si="7"/>
        <v>1700</v>
      </c>
    </row>
    <row r="449" spans="1:15" x14ac:dyDescent="0.25">
      <c r="J449">
        <v>1981</v>
      </c>
      <c r="K449">
        <v>2.7</v>
      </c>
      <c r="L449">
        <f t="shared" si="7"/>
        <v>2700</v>
      </c>
    </row>
    <row r="450" spans="1:15" x14ac:dyDescent="0.25">
      <c r="J450">
        <v>1982</v>
      </c>
      <c r="K450">
        <v>3.5</v>
      </c>
      <c r="L450">
        <f t="shared" si="7"/>
        <v>3500</v>
      </c>
    </row>
    <row r="451" spans="1:15" x14ac:dyDescent="0.25">
      <c r="J451">
        <v>1983</v>
      </c>
      <c r="K451">
        <v>4.2</v>
      </c>
      <c r="L451">
        <f t="shared" si="7"/>
        <v>4200</v>
      </c>
    </row>
    <row r="453" spans="1:15" x14ac:dyDescent="0.25">
      <c r="A453" t="s">
        <v>294</v>
      </c>
      <c r="G453" t="s">
        <v>302</v>
      </c>
      <c r="M453" t="s">
        <v>302</v>
      </c>
    </row>
    <row r="454" spans="1:15" x14ac:dyDescent="0.25">
      <c r="A454" t="s">
        <v>288</v>
      </c>
      <c r="G454" t="s">
        <v>303</v>
      </c>
      <c r="M454" t="s">
        <v>304</v>
      </c>
    </row>
    <row r="455" spans="1:15" x14ac:dyDescent="0.25">
      <c r="A455" t="s">
        <v>293</v>
      </c>
      <c r="G455" t="s">
        <v>0</v>
      </c>
      <c r="H455" t="s">
        <v>305</v>
      </c>
      <c r="I455" t="s">
        <v>262</v>
      </c>
      <c r="M455" t="s">
        <v>0</v>
      </c>
      <c r="N455" t="s">
        <v>305</v>
      </c>
      <c r="O455" t="s">
        <v>262</v>
      </c>
    </row>
    <row r="456" spans="1:15" x14ac:dyDescent="0.25">
      <c r="A456" t="s">
        <v>286</v>
      </c>
      <c r="B456" t="s">
        <v>289</v>
      </c>
      <c r="C456" t="s">
        <v>240</v>
      </c>
      <c r="G456">
        <v>1977</v>
      </c>
      <c r="H456">
        <v>0.7</v>
      </c>
      <c r="I456">
        <f>H456*1000000</f>
        <v>700000</v>
      </c>
      <c r="M456">
        <v>1977</v>
      </c>
      <c r="N456">
        <v>1.5</v>
      </c>
      <c r="O456">
        <f>N456*1000000</f>
        <v>1500000</v>
      </c>
    </row>
    <row r="457" spans="1:15" x14ac:dyDescent="0.25">
      <c r="A457">
        <v>9</v>
      </c>
      <c r="B457">
        <f>A457*10</f>
        <v>90</v>
      </c>
      <c r="C457">
        <v>3.1205766000000001</v>
      </c>
      <c r="D457">
        <f>B457*C457</f>
        <v>280.85189400000002</v>
      </c>
      <c r="G457">
        <v>1978</v>
      </c>
      <c r="H457">
        <v>1.5</v>
      </c>
      <c r="I457">
        <f t="shared" ref="I457:I464" si="8">H457*1000000</f>
        <v>1500000</v>
      </c>
      <c r="M457">
        <v>1978</v>
      </c>
      <c r="N457">
        <v>4.2</v>
      </c>
      <c r="O457">
        <f t="shared" ref="O457:O464" si="9">N457*1000000</f>
        <v>4200000</v>
      </c>
    </row>
    <row r="458" spans="1:15" x14ac:dyDescent="0.25">
      <c r="A458">
        <v>9.5</v>
      </c>
      <c r="B458">
        <f t="shared" ref="B458:B477" si="10">A458*10</f>
        <v>95</v>
      </c>
      <c r="C458">
        <v>27.500813000000001</v>
      </c>
      <c r="D458">
        <f t="shared" ref="D458:D477" si="11">B458*C458</f>
        <v>2612.5772350000002</v>
      </c>
      <c r="G458">
        <v>1979</v>
      </c>
      <c r="H458">
        <v>1.2</v>
      </c>
      <c r="I458">
        <f t="shared" si="8"/>
        <v>1200000</v>
      </c>
      <c r="M458">
        <v>1979</v>
      </c>
      <c r="N458">
        <v>3.5</v>
      </c>
      <c r="O458">
        <f t="shared" si="9"/>
        <v>3500000</v>
      </c>
    </row>
    <row r="459" spans="1:15" x14ac:dyDescent="0.25">
      <c r="A459">
        <v>10</v>
      </c>
      <c r="B459">
        <f t="shared" si="10"/>
        <v>100</v>
      </c>
      <c r="C459">
        <v>16.175872999999999</v>
      </c>
      <c r="D459">
        <f t="shared" si="11"/>
        <v>1617.5872999999999</v>
      </c>
      <c r="G459">
        <v>1980</v>
      </c>
      <c r="H459">
        <v>1.4</v>
      </c>
      <c r="I459">
        <f t="shared" si="8"/>
        <v>1400000</v>
      </c>
      <c r="M459">
        <v>1980</v>
      </c>
      <c r="N459">
        <v>4.8</v>
      </c>
      <c r="O459">
        <f t="shared" si="9"/>
        <v>4800000</v>
      </c>
    </row>
    <row r="460" spans="1:15" x14ac:dyDescent="0.25">
      <c r="A460">
        <v>10.5</v>
      </c>
      <c r="B460">
        <f t="shared" si="10"/>
        <v>105</v>
      </c>
      <c r="C460">
        <v>10.129212000000001</v>
      </c>
      <c r="D460">
        <f t="shared" si="11"/>
        <v>1063.56726</v>
      </c>
      <c r="G460">
        <v>1981</v>
      </c>
      <c r="H460">
        <v>1.4</v>
      </c>
      <c r="I460">
        <f t="shared" si="8"/>
        <v>1400000</v>
      </c>
      <c r="M460">
        <v>1981</v>
      </c>
      <c r="N460">
        <v>4.7</v>
      </c>
      <c r="O460">
        <f t="shared" si="9"/>
        <v>4700000</v>
      </c>
    </row>
    <row r="461" spans="1:15" x14ac:dyDescent="0.25">
      <c r="A461">
        <v>11</v>
      </c>
      <c r="B461">
        <f t="shared" si="10"/>
        <v>110</v>
      </c>
      <c r="C461">
        <v>13.280207000000001</v>
      </c>
      <c r="D461">
        <f t="shared" si="11"/>
        <v>1460.82277</v>
      </c>
      <c r="G461">
        <v>1982</v>
      </c>
      <c r="M461">
        <v>1982</v>
      </c>
    </row>
    <row r="462" spans="1:15" x14ac:dyDescent="0.25">
      <c r="A462">
        <v>11.5</v>
      </c>
      <c r="B462">
        <f t="shared" si="10"/>
        <v>115</v>
      </c>
      <c r="C462">
        <v>7.1180190000000003</v>
      </c>
      <c r="D462">
        <f t="shared" si="11"/>
        <v>818.57218499999999</v>
      </c>
      <c r="G462">
        <v>1983</v>
      </c>
      <c r="H462">
        <v>1.8</v>
      </c>
      <c r="I462">
        <f t="shared" si="8"/>
        <v>1800000</v>
      </c>
      <c r="M462">
        <v>1983</v>
      </c>
      <c r="N462">
        <v>8.9</v>
      </c>
      <c r="O462">
        <f t="shared" si="9"/>
        <v>8900000</v>
      </c>
    </row>
    <row r="463" spans="1:15" x14ac:dyDescent="0.25">
      <c r="A463">
        <v>12</v>
      </c>
      <c r="B463">
        <f t="shared" si="10"/>
        <v>120</v>
      </c>
      <c r="C463">
        <v>8.1730459999999994</v>
      </c>
      <c r="D463">
        <f t="shared" si="11"/>
        <v>980.76551999999992</v>
      </c>
      <c r="G463">
        <v>1984</v>
      </c>
      <c r="H463">
        <v>0.8</v>
      </c>
      <c r="I463">
        <f t="shared" si="8"/>
        <v>800000</v>
      </c>
      <c r="M463">
        <v>1984</v>
      </c>
      <c r="N463">
        <v>5.2</v>
      </c>
      <c r="O463">
        <f t="shared" si="9"/>
        <v>5200000</v>
      </c>
    </row>
    <row r="464" spans="1:15" x14ac:dyDescent="0.25">
      <c r="A464">
        <v>12.5</v>
      </c>
      <c r="B464">
        <f t="shared" si="10"/>
        <v>125</v>
      </c>
      <c r="C464">
        <v>7.1333029999999997</v>
      </c>
      <c r="D464">
        <f t="shared" si="11"/>
        <v>891.66287499999999</v>
      </c>
      <c r="G464">
        <v>1985</v>
      </c>
      <c r="H464">
        <v>0.45</v>
      </c>
      <c r="I464">
        <f t="shared" si="8"/>
        <v>450000</v>
      </c>
      <c r="M464">
        <v>1985</v>
      </c>
      <c r="N464">
        <v>0.18</v>
      </c>
      <c r="O464">
        <f t="shared" si="9"/>
        <v>180000</v>
      </c>
    </row>
    <row r="465" spans="1:5" x14ac:dyDescent="0.25">
      <c r="A465">
        <v>13</v>
      </c>
      <c r="B465">
        <f t="shared" si="10"/>
        <v>130</v>
      </c>
      <c r="C465">
        <v>1.2415776999999999</v>
      </c>
      <c r="D465">
        <f t="shared" si="11"/>
        <v>161.40510099999997</v>
      </c>
    </row>
    <row r="466" spans="1:5" x14ac:dyDescent="0.25">
      <c r="A466">
        <v>13.5</v>
      </c>
      <c r="B466">
        <f t="shared" si="10"/>
        <v>135</v>
      </c>
      <c r="C466">
        <v>0</v>
      </c>
      <c r="D466">
        <f t="shared" si="11"/>
        <v>0</v>
      </c>
    </row>
    <row r="467" spans="1:5" x14ac:dyDescent="0.25">
      <c r="A467">
        <v>14</v>
      </c>
      <c r="B467">
        <f t="shared" si="10"/>
        <v>140</v>
      </c>
      <c r="C467">
        <v>1.1404354999999999</v>
      </c>
      <c r="D467">
        <f t="shared" si="11"/>
        <v>159.66096999999999</v>
      </c>
    </row>
    <row r="468" spans="1:5" x14ac:dyDescent="0.25">
      <c r="A468">
        <v>14.5</v>
      </c>
      <c r="B468">
        <f t="shared" si="10"/>
        <v>145</v>
      </c>
      <c r="C468">
        <v>1.1882345999999999</v>
      </c>
      <c r="D468">
        <f t="shared" si="11"/>
        <v>172.294017</v>
      </c>
    </row>
    <row r="469" spans="1:5" x14ac:dyDescent="0.25">
      <c r="A469">
        <v>15</v>
      </c>
      <c r="B469">
        <f t="shared" si="10"/>
        <v>150</v>
      </c>
      <c r="C469">
        <v>1.1178094999999999</v>
      </c>
      <c r="D469">
        <f t="shared" si="11"/>
        <v>167.671425</v>
      </c>
    </row>
    <row r="470" spans="1:5" x14ac:dyDescent="0.25">
      <c r="A470">
        <v>15.5</v>
      </c>
      <c r="B470">
        <f t="shared" si="10"/>
        <v>155</v>
      </c>
      <c r="C470">
        <v>0</v>
      </c>
      <c r="D470">
        <f t="shared" si="11"/>
        <v>0</v>
      </c>
    </row>
    <row r="471" spans="1:5" x14ac:dyDescent="0.25">
      <c r="A471">
        <v>16</v>
      </c>
      <c r="B471">
        <f t="shared" si="10"/>
        <v>160</v>
      </c>
      <c r="C471">
        <v>1.2483206</v>
      </c>
      <c r="D471">
        <f t="shared" si="11"/>
        <v>199.73129599999999</v>
      </c>
    </row>
    <row r="472" spans="1:5" x14ac:dyDescent="0.25">
      <c r="A472">
        <v>16.5</v>
      </c>
      <c r="B472">
        <f t="shared" si="10"/>
        <v>165</v>
      </c>
      <c r="C472">
        <v>0</v>
      </c>
      <c r="D472">
        <f t="shared" si="11"/>
        <v>0</v>
      </c>
    </row>
    <row r="473" spans="1:5" x14ac:dyDescent="0.25">
      <c r="A473">
        <v>17</v>
      </c>
      <c r="B473">
        <f t="shared" si="10"/>
        <v>170</v>
      </c>
      <c r="C473">
        <v>0.83670889999999998</v>
      </c>
      <c r="D473">
        <f t="shared" si="11"/>
        <v>142.24051299999999</v>
      </c>
    </row>
    <row r="474" spans="1:5" x14ac:dyDescent="0.25">
      <c r="A474">
        <v>17.5</v>
      </c>
      <c r="B474">
        <f t="shared" si="10"/>
        <v>175</v>
      </c>
      <c r="C474">
        <v>1.1561687</v>
      </c>
      <c r="D474">
        <f t="shared" si="11"/>
        <v>202.3295225</v>
      </c>
    </row>
    <row r="475" spans="1:5" x14ac:dyDescent="0.25">
      <c r="A475">
        <v>18</v>
      </c>
      <c r="B475">
        <f t="shared" si="10"/>
        <v>180</v>
      </c>
      <c r="C475">
        <v>0.77677273999999996</v>
      </c>
      <c r="D475">
        <f t="shared" si="11"/>
        <v>139.8190932</v>
      </c>
    </row>
    <row r="476" spans="1:5" x14ac:dyDescent="0.25">
      <c r="A476">
        <v>18.5</v>
      </c>
      <c r="B476">
        <f t="shared" si="10"/>
        <v>185</v>
      </c>
      <c r="C476">
        <v>1.2099614000000001</v>
      </c>
      <c r="D476">
        <f t="shared" si="11"/>
        <v>223.842859</v>
      </c>
    </row>
    <row r="477" spans="1:5" x14ac:dyDescent="0.25">
      <c r="A477">
        <v>19</v>
      </c>
      <c r="B477">
        <f t="shared" si="10"/>
        <v>190</v>
      </c>
      <c r="C477">
        <v>0</v>
      </c>
      <c r="D477">
        <f t="shared" si="11"/>
        <v>0</v>
      </c>
    </row>
    <row r="478" spans="1:5" x14ac:dyDescent="0.25">
      <c r="D478">
        <f>SUM(D457:D477)/100</f>
        <v>112.95401835700002</v>
      </c>
      <c r="E478" t="s">
        <v>287</v>
      </c>
    </row>
    <row r="481" spans="1:1" ht="15.75" x14ac:dyDescent="0.25">
      <c r="A481" s="13"/>
    </row>
    <row r="503" spans="1:14" x14ac:dyDescent="0.25">
      <c r="A503" t="s">
        <v>312</v>
      </c>
    </row>
    <row r="504" spans="1:14" x14ac:dyDescent="0.25">
      <c r="A504" t="s">
        <v>313</v>
      </c>
    </row>
    <row r="505" spans="1:14" x14ac:dyDescent="0.25">
      <c r="A505" t="s">
        <v>287</v>
      </c>
    </row>
    <row r="506" spans="1:14" x14ac:dyDescent="0.25">
      <c r="G506" s="14" t="s">
        <v>210</v>
      </c>
      <c r="H506" s="15">
        <f>D518</f>
        <v>66.2075098319403</v>
      </c>
      <c r="I506">
        <f>H512</f>
        <v>132.85294248003214</v>
      </c>
      <c r="J506" t="str">
        <f>G512</f>
        <v>Oct</v>
      </c>
    </row>
    <row r="507" spans="1:14" x14ac:dyDescent="0.25">
      <c r="A507" t="s">
        <v>311</v>
      </c>
      <c r="B507">
        <v>44.918197999999997</v>
      </c>
      <c r="C507">
        <v>0</v>
      </c>
      <c r="D507">
        <f>B507*C507</f>
        <v>0</v>
      </c>
      <c r="G507" s="16" t="s">
        <v>209</v>
      </c>
      <c r="H507" s="17">
        <f>D530</f>
        <v>31.907451906815702</v>
      </c>
      <c r="I507">
        <f>H511</f>
        <v>134.22422474769763</v>
      </c>
      <c r="J507" t="str">
        <f>G511</f>
        <v>Nov</v>
      </c>
      <c r="K507" t="s">
        <v>207</v>
      </c>
      <c r="L507">
        <v>6.6000475999999999</v>
      </c>
      <c r="M507">
        <v>0</v>
      </c>
      <c r="N507">
        <f>L507*M507</f>
        <v>0</v>
      </c>
    </row>
    <row r="508" spans="1:14" x14ac:dyDescent="0.25">
      <c r="A508" t="s">
        <v>311</v>
      </c>
      <c r="B508">
        <v>48.738930000000003</v>
      </c>
      <c r="C508">
        <v>7.9494480000000003</v>
      </c>
      <c r="D508">
        <f t="shared" ref="D508:D517" si="12">B508*C508</f>
        <v>387.44758961064002</v>
      </c>
      <c r="G508" s="16" t="s">
        <v>208</v>
      </c>
      <c r="H508" s="17">
        <f>D545</f>
        <v>53.85120106405094</v>
      </c>
      <c r="I508">
        <f>H510</f>
        <v>42.588462491880875</v>
      </c>
      <c r="J508" t="str">
        <f>G510</f>
        <v>Dec</v>
      </c>
      <c r="K508" t="s">
        <v>207</v>
      </c>
      <c r="L508">
        <v>11.145985</v>
      </c>
      <c r="M508">
        <v>3.5984080000000001</v>
      </c>
      <c r="N508">
        <f t="shared" ref="N508:N518" si="13">L508*M508</f>
        <v>40.107801591879998</v>
      </c>
    </row>
    <row r="509" spans="1:14" x14ac:dyDescent="0.25">
      <c r="A509" t="s">
        <v>311</v>
      </c>
      <c r="B509">
        <v>49.722392999999997</v>
      </c>
      <c r="C509">
        <v>11.718399</v>
      </c>
      <c r="D509">
        <f t="shared" si="12"/>
        <v>582.66684040880693</v>
      </c>
      <c r="G509" s="16" t="s">
        <v>207</v>
      </c>
      <c r="H509" s="17">
        <f>N519</f>
        <v>44.380401509037924</v>
      </c>
      <c r="I509">
        <f>H509</f>
        <v>44.380401509037924</v>
      </c>
      <c r="J509" t="str">
        <f>G509</f>
        <v>Jan</v>
      </c>
      <c r="K509" t="s">
        <v>207</v>
      </c>
      <c r="L509">
        <v>16.438986</v>
      </c>
      <c r="M509">
        <v>0</v>
      </c>
      <c r="N509">
        <f t="shared" si="13"/>
        <v>0</v>
      </c>
    </row>
    <row r="510" spans="1:14" x14ac:dyDescent="0.25">
      <c r="A510" t="s">
        <v>311</v>
      </c>
      <c r="B510">
        <v>55.55021</v>
      </c>
      <c r="C510">
        <v>16.541906000000001</v>
      </c>
      <c r="D510">
        <f t="shared" si="12"/>
        <v>918.90635210026005</v>
      </c>
      <c r="G510" s="16" t="s">
        <v>218</v>
      </c>
      <c r="H510" s="17">
        <f>N531</f>
        <v>42.588462491880875</v>
      </c>
      <c r="I510">
        <f>H508</f>
        <v>53.85120106405094</v>
      </c>
      <c r="J510" t="str">
        <f>G508</f>
        <v>Feb</v>
      </c>
      <c r="K510" t="s">
        <v>207</v>
      </c>
      <c r="L510">
        <v>29.243563000000002</v>
      </c>
      <c r="M510">
        <v>7.0847473000000001</v>
      </c>
      <c r="N510">
        <f t="shared" si="13"/>
        <v>207.18325400662991</v>
      </c>
    </row>
    <row r="511" spans="1:14" x14ac:dyDescent="0.25">
      <c r="A511" t="s">
        <v>311</v>
      </c>
      <c r="B511">
        <v>61.257289999999998</v>
      </c>
      <c r="C511">
        <v>15.781311000000001</v>
      </c>
      <c r="D511">
        <f t="shared" si="12"/>
        <v>966.72034450719002</v>
      </c>
      <c r="G511" s="16" t="s">
        <v>217</v>
      </c>
      <c r="H511" s="17">
        <f>N537</f>
        <v>134.22422474769763</v>
      </c>
      <c r="I511">
        <f>H507</f>
        <v>31.907451906815702</v>
      </c>
      <c r="J511" t="str">
        <f>G507</f>
        <v>Mar</v>
      </c>
      <c r="K511" t="s">
        <v>207</v>
      </c>
      <c r="L511">
        <v>34.762282999999996</v>
      </c>
      <c r="M511">
        <v>18.609518000000001</v>
      </c>
      <c r="N511">
        <f t="shared" si="13"/>
        <v>646.90933120959403</v>
      </c>
    </row>
    <row r="512" spans="1:14" x14ac:dyDescent="0.25">
      <c r="A512" t="s">
        <v>311</v>
      </c>
      <c r="B512">
        <v>66.686790000000002</v>
      </c>
      <c r="C512">
        <v>13.072009</v>
      </c>
      <c r="D512">
        <f t="shared" si="12"/>
        <v>871.73031906110998</v>
      </c>
      <c r="G512" s="18" t="s">
        <v>216</v>
      </c>
      <c r="H512" s="19">
        <f>H520</f>
        <v>132.85294248003214</v>
      </c>
      <c r="I512">
        <f>H506</f>
        <v>66.2075098319403</v>
      </c>
      <c r="J512" t="str">
        <f>G506</f>
        <v>Apr</v>
      </c>
      <c r="K512" t="s">
        <v>207</v>
      </c>
      <c r="L512">
        <v>39.902520000000003</v>
      </c>
      <c r="M512">
        <v>16.846449</v>
      </c>
      <c r="N512">
        <f t="shared" si="13"/>
        <v>672.21576815148001</v>
      </c>
    </row>
    <row r="513" spans="1:14" x14ac:dyDescent="0.25">
      <c r="A513" t="s">
        <v>311</v>
      </c>
      <c r="B513">
        <v>71.811263999999994</v>
      </c>
      <c r="C513">
        <v>15.426012</v>
      </c>
      <c r="D513">
        <f t="shared" si="12"/>
        <v>1107.761420199168</v>
      </c>
      <c r="K513" t="s">
        <v>207</v>
      </c>
      <c r="L513">
        <v>50.355580000000003</v>
      </c>
      <c r="M513">
        <v>5.2393974999999999</v>
      </c>
      <c r="N513">
        <f t="shared" si="13"/>
        <v>263.83289996305001</v>
      </c>
    </row>
    <row r="514" spans="1:14" x14ac:dyDescent="0.25">
      <c r="A514" t="s">
        <v>311</v>
      </c>
      <c r="B514">
        <v>76.964209999999994</v>
      </c>
      <c r="C514">
        <v>10.508298</v>
      </c>
      <c r="D514">
        <f t="shared" si="12"/>
        <v>808.76285401457994</v>
      </c>
      <c r="K514" t="s">
        <v>207</v>
      </c>
      <c r="L514">
        <v>55.745936999999998</v>
      </c>
      <c r="M514">
        <v>12.928437000000001</v>
      </c>
      <c r="N514">
        <f t="shared" si="13"/>
        <v>720.70783451046896</v>
      </c>
    </row>
    <row r="515" spans="1:14" x14ac:dyDescent="0.25">
      <c r="A515" t="s">
        <v>311</v>
      </c>
      <c r="B515">
        <v>80.379000000000005</v>
      </c>
      <c r="C515">
        <v>12.46719</v>
      </c>
      <c r="D515">
        <f t="shared" si="12"/>
        <v>1002.10026501</v>
      </c>
      <c r="F515">
        <v>111.97306</v>
      </c>
      <c r="G515">
        <v>0.83410543000000004</v>
      </c>
      <c r="H515">
        <f>F515*G515</f>
        <v>93.397337359715806</v>
      </c>
      <c r="K515" t="s">
        <v>207</v>
      </c>
      <c r="L515">
        <v>62.187877999999998</v>
      </c>
      <c r="M515">
        <v>6.2387379999999997</v>
      </c>
      <c r="N515">
        <f t="shared" si="13"/>
        <v>387.97387761796398</v>
      </c>
    </row>
    <row r="516" spans="1:14" x14ac:dyDescent="0.25">
      <c r="A516" t="s">
        <v>311</v>
      </c>
      <c r="B516">
        <v>82.231790000000004</v>
      </c>
      <c r="C516">
        <v>12.732912000000001</v>
      </c>
      <c r="D516">
        <f t="shared" si="12"/>
        <v>1047.0501456724801</v>
      </c>
      <c r="F516">
        <v>122.19743</v>
      </c>
      <c r="G516">
        <v>13.721045999999999</v>
      </c>
      <c r="H516">
        <f t="shared" ref="H516:H519" si="14">F516*G516</f>
        <v>1676.67655811178</v>
      </c>
      <c r="K516" t="s">
        <v>207</v>
      </c>
      <c r="L516">
        <v>66.173580000000001</v>
      </c>
      <c r="M516">
        <v>8.1700320000000008</v>
      </c>
      <c r="N516">
        <f t="shared" si="13"/>
        <v>540.64026615456009</v>
      </c>
    </row>
    <row r="517" spans="1:14" x14ac:dyDescent="0.25">
      <c r="A517" t="s">
        <v>311</v>
      </c>
      <c r="B517">
        <v>88.127219999999994</v>
      </c>
      <c r="C517">
        <v>0</v>
      </c>
      <c r="D517">
        <f t="shared" si="12"/>
        <v>0</v>
      </c>
      <c r="F517">
        <v>131.99691999999999</v>
      </c>
      <c r="G517">
        <v>29.480656</v>
      </c>
      <c r="H517">
        <f t="shared" si="14"/>
        <v>3891.3557915795195</v>
      </c>
      <c r="K517" t="s">
        <v>207</v>
      </c>
      <c r="L517">
        <v>78.608819999999994</v>
      </c>
      <c r="M517">
        <v>0.40505894999999997</v>
      </c>
      <c r="N517">
        <f t="shared" si="13"/>
        <v>31.841206089938996</v>
      </c>
    </row>
    <row r="518" spans="1:14" x14ac:dyDescent="0.25">
      <c r="A518" t="s">
        <v>314</v>
      </c>
      <c r="C518">
        <f>SUM(C507:C517)</f>
        <v>116.197485</v>
      </c>
      <c r="D518">
        <f>SUM(D507:D517)/C518</f>
        <v>66.2075098319403</v>
      </c>
      <c r="F518">
        <v>157.11779999999999</v>
      </c>
      <c r="G518">
        <v>6.7922872999999999</v>
      </c>
      <c r="H518">
        <f t="shared" si="14"/>
        <v>1067.18923754394</v>
      </c>
      <c r="K518" t="s">
        <v>207</v>
      </c>
      <c r="L518">
        <v>82.749319999999997</v>
      </c>
      <c r="M518">
        <v>0</v>
      </c>
      <c r="N518">
        <f t="shared" si="13"/>
        <v>0</v>
      </c>
    </row>
    <row r="519" spans="1:14" x14ac:dyDescent="0.25">
      <c r="A519" t="s">
        <v>315</v>
      </c>
      <c r="B519">
        <v>14.000540000000001</v>
      </c>
      <c r="C519">
        <v>0</v>
      </c>
      <c r="D519">
        <f>B519*C519</f>
        <v>0</v>
      </c>
      <c r="F519">
        <v>162.26053999999999</v>
      </c>
      <c r="G519">
        <v>0.81757855000000001</v>
      </c>
      <c r="H519">
        <f t="shared" si="14"/>
        <v>132.660737015417</v>
      </c>
      <c r="K519" t="s">
        <v>314</v>
      </c>
      <c r="M519">
        <f>SUM(M507:M518)</f>
        <v>79.120785749999996</v>
      </c>
      <c r="N519">
        <f>SUM(N507:N518)/M519</f>
        <v>44.380401509037924</v>
      </c>
    </row>
    <row r="520" spans="1:14" x14ac:dyDescent="0.25">
      <c r="A520" t="s">
        <v>315</v>
      </c>
      <c r="B520">
        <v>18.579777</v>
      </c>
      <c r="C520">
        <v>32.787334000000001</v>
      </c>
      <c r="D520">
        <f t="shared" ref="D520:D529" si="15">B520*C520</f>
        <v>609.18135414451797</v>
      </c>
      <c r="F520" t="s">
        <v>216</v>
      </c>
      <c r="G520">
        <f>SUM(G515:G519)</f>
        <v>51.645673279999997</v>
      </c>
      <c r="H520">
        <f>SUM(H515:H519)/G520</f>
        <v>132.85294248003214</v>
      </c>
      <c r="K520" t="s">
        <v>218</v>
      </c>
      <c r="L520">
        <v>7.7670345000000003</v>
      </c>
      <c r="M520">
        <v>0</v>
      </c>
      <c r="N520">
        <f>L520*M520</f>
        <v>0</v>
      </c>
    </row>
    <row r="521" spans="1:14" x14ac:dyDescent="0.25">
      <c r="A521" t="s">
        <v>315</v>
      </c>
      <c r="B521">
        <v>23.489713999999999</v>
      </c>
      <c r="C521">
        <v>17.089516</v>
      </c>
      <c r="D521">
        <f t="shared" si="15"/>
        <v>401.42784323842397</v>
      </c>
      <c r="K521" t="s">
        <v>218</v>
      </c>
      <c r="L521">
        <v>17.544460000000001</v>
      </c>
      <c r="M521">
        <v>15.770967000000001</v>
      </c>
      <c r="N521">
        <f t="shared" ref="N521:N530" si="16">L521*M521</f>
        <v>276.69309969282</v>
      </c>
    </row>
    <row r="522" spans="1:14" x14ac:dyDescent="0.25">
      <c r="A522" t="s">
        <v>315</v>
      </c>
      <c r="B522">
        <v>28.359487999999999</v>
      </c>
      <c r="C522">
        <v>11.650964</v>
      </c>
      <c r="D522">
        <f t="shared" si="15"/>
        <v>330.41537374643201</v>
      </c>
      <c r="K522" t="s">
        <v>218</v>
      </c>
      <c r="L522">
        <v>34.397266000000002</v>
      </c>
      <c r="M522">
        <v>9.2025279999999992</v>
      </c>
      <c r="N522">
        <f t="shared" si="16"/>
        <v>316.54180348844801</v>
      </c>
    </row>
    <row r="523" spans="1:14" x14ac:dyDescent="0.25">
      <c r="A523" t="s">
        <v>315</v>
      </c>
      <c r="B523">
        <v>34.348717000000001</v>
      </c>
      <c r="C523">
        <v>11.670408999999999</v>
      </c>
      <c r="D523">
        <f t="shared" si="15"/>
        <v>400.86357601525299</v>
      </c>
      <c r="K523" t="s">
        <v>218</v>
      </c>
      <c r="L523">
        <v>39.103090000000002</v>
      </c>
      <c r="M523">
        <v>9.2178059999999995</v>
      </c>
      <c r="N523">
        <f t="shared" si="16"/>
        <v>360.44469762054001</v>
      </c>
    </row>
    <row r="524" spans="1:14" x14ac:dyDescent="0.25">
      <c r="A524" t="s">
        <v>315</v>
      </c>
      <c r="B524">
        <v>39.473697999999999</v>
      </c>
      <c r="C524">
        <v>13.894766000000001</v>
      </c>
      <c r="D524">
        <f t="shared" si="15"/>
        <v>548.47779686466799</v>
      </c>
      <c r="K524" t="s">
        <v>218</v>
      </c>
      <c r="L524">
        <v>50.675606000000002</v>
      </c>
      <c r="M524">
        <v>3.6711497</v>
      </c>
      <c r="N524">
        <f t="shared" si="16"/>
        <v>186.03773576421821</v>
      </c>
    </row>
    <row r="525" spans="1:14" x14ac:dyDescent="0.25">
      <c r="A525" t="s">
        <v>315</v>
      </c>
      <c r="B525">
        <v>45.087490000000003</v>
      </c>
      <c r="C525">
        <v>0</v>
      </c>
      <c r="D525">
        <f t="shared" si="15"/>
        <v>0</v>
      </c>
      <c r="K525" t="s">
        <v>218</v>
      </c>
      <c r="L525">
        <v>55.089109999999998</v>
      </c>
      <c r="M525">
        <v>5.5035996000000003</v>
      </c>
      <c r="N525">
        <f t="shared" si="16"/>
        <v>303.18840376035598</v>
      </c>
    </row>
    <row r="526" spans="1:14" x14ac:dyDescent="0.25">
      <c r="A526" t="s">
        <v>315</v>
      </c>
      <c r="B526">
        <v>71.326520000000002</v>
      </c>
      <c r="C526">
        <v>0</v>
      </c>
      <c r="D526">
        <f t="shared" si="15"/>
        <v>0</v>
      </c>
      <c r="K526" t="s">
        <v>218</v>
      </c>
      <c r="L526">
        <v>58.796726</v>
      </c>
      <c r="M526">
        <v>5.5156369999999999</v>
      </c>
      <c r="N526">
        <f t="shared" si="16"/>
        <v>324.30139740446197</v>
      </c>
    </row>
    <row r="527" spans="1:14" x14ac:dyDescent="0.25">
      <c r="A527" t="s">
        <v>315</v>
      </c>
      <c r="B527">
        <v>82.862945999999994</v>
      </c>
      <c r="C527">
        <v>4.1658372999999997</v>
      </c>
      <c r="D527">
        <f t="shared" si="15"/>
        <v>345.19355123468574</v>
      </c>
      <c r="K527" t="s">
        <v>218</v>
      </c>
      <c r="L527">
        <v>63.505093000000002</v>
      </c>
      <c r="M527">
        <v>4.8815947</v>
      </c>
      <c r="N527">
        <f t="shared" si="16"/>
        <v>310.00612541180709</v>
      </c>
    </row>
    <row r="528" spans="1:14" x14ac:dyDescent="0.25">
      <c r="A528" t="s">
        <v>315</v>
      </c>
      <c r="B528">
        <v>90.561350000000004</v>
      </c>
      <c r="C528">
        <v>4.7102941999999999</v>
      </c>
      <c r="D528">
        <f t="shared" si="15"/>
        <v>426.57060164916999</v>
      </c>
      <c r="K528" t="s">
        <v>218</v>
      </c>
      <c r="L528">
        <v>65.933369999999996</v>
      </c>
      <c r="M528">
        <v>3.850552</v>
      </c>
      <c r="N528">
        <f t="shared" si="16"/>
        <v>253.87986972023998</v>
      </c>
    </row>
    <row r="529" spans="1:14" x14ac:dyDescent="0.25">
      <c r="A529" t="s">
        <v>315</v>
      </c>
      <c r="B529">
        <v>103.12851000000001</v>
      </c>
      <c r="C529">
        <v>0</v>
      </c>
      <c r="D529">
        <f t="shared" si="15"/>
        <v>0</v>
      </c>
      <c r="K529" t="s">
        <v>218</v>
      </c>
      <c r="L529">
        <v>73.205500000000001</v>
      </c>
      <c r="M529">
        <v>4.0040279999999999</v>
      </c>
      <c r="N529">
        <f t="shared" si="16"/>
        <v>293.11687175399999</v>
      </c>
    </row>
    <row r="530" spans="1:14" x14ac:dyDescent="0.25">
      <c r="A530" t="s">
        <v>314</v>
      </c>
      <c r="C530">
        <f>SUM(C519:C529)</f>
        <v>95.969120500000002</v>
      </c>
      <c r="D530">
        <f>SUM(D519:D529)/C530</f>
        <v>31.907451906815702</v>
      </c>
      <c r="K530" t="s">
        <v>218</v>
      </c>
      <c r="L530">
        <v>81.77628</v>
      </c>
      <c r="M530">
        <v>0</v>
      </c>
      <c r="N530">
        <f t="shared" si="16"/>
        <v>0</v>
      </c>
    </row>
    <row r="531" spans="1:14" x14ac:dyDescent="0.25">
      <c r="A531" t="s">
        <v>208</v>
      </c>
      <c r="B531">
        <v>11.420256</v>
      </c>
      <c r="C531">
        <v>0</v>
      </c>
      <c r="D531">
        <f>B531*C531</f>
        <v>0</v>
      </c>
      <c r="M531">
        <f>SUM(M520:M530)</f>
        <v>61.617861999999995</v>
      </c>
      <c r="N531">
        <f>SUM(N520:N530)/M531</f>
        <v>42.588462491880875</v>
      </c>
    </row>
    <row r="532" spans="1:14" x14ac:dyDescent="0.25">
      <c r="A532" t="s">
        <v>208</v>
      </c>
      <c r="B532">
        <v>16.680212000000001</v>
      </c>
      <c r="C532">
        <v>4.9266933999999996</v>
      </c>
      <c r="D532">
        <f t="shared" ref="D532:D544" si="17">B532*C532</f>
        <v>82.178290371000799</v>
      </c>
      <c r="K532" t="s">
        <v>217</v>
      </c>
      <c r="L532">
        <v>109.89581</v>
      </c>
      <c r="M532">
        <v>0</v>
      </c>
      <c r="N532">
        <f>L532*M532</f>
        <v>0</v>
      </c>
    </row>
    <row r="533" spans="1:14" x14ac:dyDescent="0.25">
      <c r="A533" t="s">
        <v>208</v>
      </c>
      <c r="B533">
        <v>22.970911000000001</v>
      </c>
      <c r="C533">
        <v>0</v>
      </c>
      <c r="D533">
        <f t="shared" si="17"/>
        <v>0</v>
      </c>
      <c r="K533" t="s">
        <v>217</v>
      </c>
      <c r="L533">
        <v>124.97284999999999</v>
      </c>
      <c r="M533">
        <v>10.623450999999999</v>
      </c>
      <c r="N533">
        <f t="shared" ref="N533:N536" si="18">L533*M533</f>
        <v>1327.6429483053498</v>
      </c>
    </row>
    <row r="534" spans="1:14" x14ac:dyDescent="0.25">
      <c r="A534" t="s">
        <v>208</v>
      </c>
      <c r="B534">
        <v>35.348193999999999</v>
      </c>
      <c r="C534">
        <v>8.1100709999999996</v>
      </c>
      <c r="D534">
        <f t="shared" si="17"/>
        <v>286.676363061774</v>
      </c>
      <c r="K534" t="s">
        <v>217</v>
      </c>
      <c r="L534">
        <v>131.18678</v>
      </c>
      <c r="M534">
        <v>25.154775999999998</v>
      </c>
      <c r="N534">
        <f t="shared" si="18"/>
        <v>3299.9740650612798</v>
      </c>
    </row>
    <row r="535" spans="1:14" x14ac:dyDescent="0.25">
      <c r="A535" t="s">
        <v>208</v>
      </c>
      <c r="B535">
        <v>45.272793</v>
      </c>
      <c r="C535">
        <v>22.266266000000002</v>
      </c>
      <c r="D535">
        <f t="shared" si="17"/>
        <v>1008.0560515009381</v>
      </c>
      <c r="K535" t="s">
        <v>217</v>
      </c>
      <c r="L535">
        <v>155.64267000000001</v>
      </c>
      <c r="M535">
        <v>8.1559500000000007</v>
      </c>
      <c r="N535">
        <f t="shared" si="18"/>
        <v>1269.4138343865002</v>
      </c>
    </row>
    <row r="536" spans="1:14" x14ac:dyDescent="0.25">
      <c r="A536" t="s">
        <v>208</v>
      </c>
      <c r="B536">
        <v>61.167560000000002</v>
      </c>
      <c r="C536">
        <v>6.0657310000000004</v>
      </c>
      <c r="D536">
        <f t="shared" si="17"/>
        <v>371.02596488636004</v>
      </c>
      <c r="K536" t="s">
        <v>217</v>
      </c>
      <c r="L536">
        <v>162.6601</v>
      </c>
      <c r="M536">
        <v>0</v>
      </c>
      <c r="N536">
        <f t="shared" si="18"/>
        <v>0</v>
      </c>
    </row>
    <row r="537" spans="1:14" x14ac:dyDescent="0.25">
      <c r="A537" t="s">
        <v>208</v>
      </c>
      <c r="B537">
        <v>71.582490000000007</v>
      </c>
      <c r="C537">
        <v>4.8482620000000001</v>
      </c>
      <c r="D537">
        <f t="shared" si="17"/>
        <v>347.05066613238006</v>
      </c>
      <c r="M537">
        <f>SUM(M532:M536)</f>
        <v>43.934177000000005</v>
      </c>
      <c r="N537">
        <f>SUM(N532:N536)/M537</f>
        <v>134.22422474769763</v>
      </c>
    </row>
    <row r="538" spans="1:14" x14ac:dyDescent="0.25">
      <c r="A538" t="s">
        <v>208</v>
      </c>
      <c r="B538">
        <v>76.449719999999999</v>
      </c>
      <c r="C538">
        <v>0</v>
      </c>
      <c r="D538">
        <f t="shared" si="17"/>
        <v>0</v>
      </c>
    </row>
    <row r="539" spans="1:14" x14ac:dyDescent="0.25">
      <c r="A539" t="s">
        <v>208</v>
      </c>
      <c r="B539">
        <v>93.417680000000004</v>
      </c>
      <c r="C539">
        <v>0</v>
      </c>
      <c r="D539">
        <f t="shared" si="17"/>
        <v>0</v>
      </c>
    </row>
    <row r="540" spans="1:14" x14ac:dyDescent="0.25">
      <c r="A540" t="s">
        <v>208</v>
      </c>
      <c r="B540">
        <v>98.39752</v>
      </c>
      <c r="C540">
        <v>3.4320409999999999</v>
      </c>
      <c r="D540">
        <f t="shared" si="17"/>
        <v>337.70432293831999</v>
      </c>
    </row>
    <row r="541" spans="1:14" x14ac:dyDescent="0.25">
      <c r="A541" t="s">
        <v>208</v>
      </c>
      <c r="B541">
        <v>103.82855000000001</v>
      </c>
      <c r="C541">
        <v>0</v>
      </c>
      <c r="D541">
        <f t="shared" si="17"/>
        <v>0</v>
      </c>
    </row>
    <row r="542" spans="1:14" x14ac:dyDescent="0.25">
      <c r="A542" t="s">
        <v>208</v>
      </c>
      <c r="B542">
        <v>109.39099</v>
      </c>
      <c r="C542">
        <v>0</v>
      </c>
      <c r="D542">
        <f t="shared" si="17"/>
        <v>0</v>
      </c>
    </row>
    <row r="543" spans="1:14" x14ac:dyDescent="0.25">
      <c r="A543" t="s">
        <v>208</v>
      </c>
      <c r="B543">
        <v>114.36677</v>
      </c>
      <c r="C543">
        <v>3.9819520000000002</v>
      </c>
      <c r="D543">
        <f t="shared" si="17"/>
        <v>455.40298853504004</v>
      </c>
    </row>
    <row r="544" spans="1:14" x14ac:dyDescent="0.25">
      <c r="A544" t="s">
        <v>208</v>
      </c>
      <c r="B544">
        <v>120.22660999999999</v>
      </c>
      <c r="C544">
        <v>0</v>
      </c>
      <c r="D544">
        <f t="shared" si="17"/>
        <v>0</v>
      </c>
    </row>
    <row r="545" spans="1:5" x14ac:dyDescent="0.25">
      <c r="A545" t="s">
        <v>314</v>
      </c>
      <c r="C545">
        <f>SUM(C531:C544)</f>
        <v>53.631016399999993</v>
      </c>
      <c r="D545">
        <f>SUM(D531:D544)/C545</f>
        <v>53.85120106405094</v>
      </c>
    </row>
    <row r="550" spans="1:5" x14ac:dyDescent="0.25">
      <c r="A550" s="2">
        <v>1976.0568000000001</v>
      </c>
      <c r="B550" s="1">
        <v>79.165059999999997</v>
      </c>
      <c r="D550" s="2">
        <v>1979.0429999999999</v>
      </c>
      <c r="E550" s="1">
        <v>28.070080000000001</v>
      </c>
    </row>
    <row r="551" spans="1:5" x14ac:dyDescent="0.25">
      <c r="A551" s="2">
        <v>1978.0382</v>
      </c>
      <c r="B551" s="1">
        <v>44.143227000000003</v>
      </c>
      <c r="D551" s="2">
        <v>1980.0248999999999</v>
      </c>
      <c r="E551" s="1">
        <v>13.416256000000001</v>
      </c>
    </row>
    <row r="552" spans="1:5" x14ac:dyDescent="0.25">
      <c r="A552" s="2">
        <v>1979.0046</v>
      </c>
      <c r="B552" s="1">
        <v>40.210194000000001</v>
      </c>
      <c r="D552" s="2">
        <v>1981.019</v>
      </c>
      <c r="E552" s="1">
        <v>2.1435382000000001</v>
      </c>
    </row>
    <row r="553" spans="1:5" x14ac:dyDescent="0.25">
      <c r="A553" s="2">
        <v>1980.0231000000001</v>
      </c>
      <c r="B553" s="1">
        <v>22.299927</v>
      </c>
      <c r="D553" s="2">
        <v>1982.0219</v>
      </c>
      <c r="E553" s="1">
        <v>7.1687419999999999</v>
      </c>
    </row>
    <row r="554" spans="1:5" x14ac:dyDescent="0.25">
      <c r="A554" s="2">
        <v>1981.0132000000001</v>
      </c>
      <c r="B554" s="1">
        <v>13.386957000000001</v>
      </c>
      <c r="D554" s="2">
        <v>1982.9872</v>
      </c>
      <c r="E554" s="1">
        <v>2.2920356000000002</v>
      </c>
    </row>
    <row r="555" spans="1:5" x14ac:dyDescent="0.25">
      <c r="A555" s="2">
        <v>1981.9876999999999</v>
      </c>
      <c r="B555" s="1">
        <v>2.222674</v>
      </c>
      <c r="D555" s="2">
        <v>1984.0133000000001</v>
      </c>
      <c r="E555" s="1">
        <v>4.1802672999999997</v>
      </c>
    </row>
    <row r="556" spans="1:5" x14ac:dyDescent="0.25">
      <c r="A556" s="2">
        <v>1983.0485000000001</v>
      </c>
      <c r="B556" s="1">
        <v>11.315431999999999</v>
      </c>
      <c r="D556" s="2">
        <v>1985.9655</v>
      </c>
      <c r="E556" s="1">
        <v>3.1203508000000002</v>
      </c>
    </row>
    <row r="557" spans="1:5" x14ac:dyDescent="0.25">
      <c r="A557" s="2">
        <v>1984.0045</v>
      </c>
      <c r="B557" s="1">
        <v>0.47094595</v>
      </c>
      <c r="D557" s="2">
        <v>1986.9994999999999</v>
      </c>
      <c r="E557" s="1">
        <v>11.045203000000001</v>
      </c>
    </row>
    <row r="558" spans="1:5" x14ac:dyDescent="0.25">
      <c r="A558" s="2">
        <v>1986.0541000000001</v>
      </c>
      <c r="B558" s="1">
        <v>34.399740000000001</v>
      </c>
    </row>
    <row r="559" spans="1:5" x14ac:dyDescent="0.25">
      <c r="A559" s="2">
        <v>1987.0487000000001</v>
      </c>
      <c r="B559" s="1">
        <v>5.2376829999999996</v>
      </c>
    </row>
    <row r="561" spans="1:3" x14ac:dyDescent="0.25">
      <c r="A561" t="s">
        <v>352</v>
      </c>
      <c r="B561" t="s">
        <v>0</v>
      </c>
      <c r="C561" t="s">
        <v>260</v>
      </c>
    </row>
    <row r="562" spans="1:3" x14ac:dyDescent="0.25">
      <c r="A562" s="1">
        <v>0.25</v>
      </c>
      <c r="B562" s="1">
        <v>1976</v>
      </c>
      <c r="C562">
        <f>A562*10^6</f>
        <v>250000</v>
      </c>
    </row>
    <row r="563" spans="1:3" x14ac:dyDescent="0.25">
      <c r="A563" s="1">
        <v>0.22</v>
      </c>
      <c r="B563" s="1">
        <v>1977</v>
      </c>
      <c r="C563">
        <f t="shared" ref="C563:C573" si="19">A563*10^6</f>
        <v>220000</v>
      </c>
    </row>
    <row r="564" spans="1:3" x14ac:dyDescent="0.25">
      <c r="A564" s="1">
        <v>0.19</v>
      </c>
      <c r="B564" s="1">
        <v>1978</v>
      </c>
      <c r="C564">
        <f t="shared" si="19"/>
        <v>190000</v>
      </c>
    </row>
    <row r="565" spans="1:3" x14ac:dyDescent="0.25">
      <c r="A565" s="1">
        <v>0.2</v>
      </c>
      <c r="B565" s="1">
        <v>1979</v>
      </c>
      <c r="C565">
        <f t="shared" si="19"/>
        <v>200000</v>
      </c>
    </row>
    <row r="566" spans="1:3" x14ac:dyDescent="0.25">
      <c r="A566" s="1">
        <v>0.2</v>
      </c>
      <c r="B566" s="1">
        <v>1980</v>
      </c>
      <c r="C566">
        <f t="shared" si="19"/>
        <v>200000</v>
      </c>
    </row>
    <row r="567" spans="1:3" x14ac:dyDescent="0.25">
      <c r="A567" s="1">
        <v>0.19</v>
      </c>
      <c r="B567" s="1">
        <v>1981</v>
      </c>
      <c r="C567">
        <f t="shared" si="19"/>
        <v>190000</v>
      </c>
    </row>
    <row r="568" spans="1:3" x14ac:dyDescent="0.25">
      <c r="A568" s="1">
        <v>0.22</v>
      </c>
      <c r="B568" s="1">
        <v>1982</v>
      </c>
      <c r="C568">
        <f t="shared" si="19"/>
        <v>220000</v>
      </c>
    </row>
    <row r="569" spans="1:3" x14ac:dyDescent="0.25">
      <c r="A569" s="1">
        <v>0.37</v>
      </c>
      <c r="B569" s="1">
        <v>1983</v>
      </c>
      <c r="C569">
        <f t="shared" si="19"/>
        <v>370000</v>
      </c>
    </row>
    <row r="570" spans="1:3" x14ac:dyDescent="0.25">
      <c r="A570" s="1">
        <v>0.17</v>
      </c>
      <c r="B570" s="1">
        <v>1984</v>
      </c>
      <c r="C570">
        <f t="shared" si="19"/>
        <v>170000</v>
      </c>
    </row>
    <row r="571" spans="1:3" x14ac:dyDescent="0.25">
      <c r="A571" s="1">
        <v>0.16</v>
      </c>
      <c r="B571" s="1">
        <v>1985</v>
      </c>
      <c r="C571">
        <f t="shared" si="19"/>
        <v>160000</v>
      </c>
    </row>
    <row r="572" spans="1:3" x14ac:dyDescent="0.25">
      <c r="A572" s="1">
        <v>0.18</v>
      </c>
      <c r="B572" s="1">
        <v>1986</v>
      </c>
      <c r="C572">
        <f t="shared" si="19"/>
        <v>180000</v>
      </c>
    </row>
    <row r="573" spans="1:3" x14ac:dyDescent="0.25">
      <c r="A573" s="1">
        <v>0.24</v>
      </c>
      <c r="B573" s="1">
        <v>1987</v>
      </c>
      <c r="C573">
        <f t="shared" si="19"/>
        <v>240000</v>
      </c>
    </row>
    <row r="575" spans="1:3" x14ac:dyDescent="0.25">
      <c r="A575" s="1">
        <v>0.9</v>
      </c>
      <c r="B575" s="1">
        <v>1979</v>
      </c>
      <c r="C575">
        <f>A575*10^6</f>
        <v>900000</v>
      </c>
    </row>
    <row r="576" spans="1:3" x14ac:dyDescent="0.25">
      <c r="A576" s="1">
        <v>0.89</v>
      </c>
      <c r="B576" s="1">
        <v>1980</v>
      </c>
      <c r="C576">
        <f t="shared" ref="C576:C583" si="20">A576*10^6</f>
        <v>890000</v>
      </c>
    </row>
    <row r="577" spans="1:3" x14ac:dyDescent="0.25">
      <c r="A577" s="1">
        <v>0.84</v>
      </c>
      <c r="B577" s="1">
        <v>1981</v>
      </c>
      <c r="C577">
        <f t="shared" si="20"/>
        <v>840000</v>
      </c>
    </row>
    <row r="578" spans="1:3" x14ac:dyDescent="0.25">
      <c r="A578" s="1">
        <v>1.01</v>
      </c>
      <c r="B578" s="1">
        <v>1982</v>
      </c>
      <c r="C578">
        <f t="shared" si="20"/>
        <v>1010000</v>
      </c>
    </row>
    <row r="579" spans="1:3" x14ac:dyDescent="0.25">
      <c r="A579" s="1">
        <v>1.68</v>
      </c>
      <c r="B579" s="1">
        <v>1983</v>
      </c>
      <c r="C579">
        <f t="shared" si="20"/>
        <v>1680000</v>
      </c>
    </row>
    <row r="580" spans="1:3" x14ac:dyDescent="0.25">
      <c r="A580" s="1">
        <v>0.77</v>
      </c>
      <c r="B580" s="1">
        <v>1984</v>
      </c>
      <c r="C580">
        <f t="shared" si="20"/>
        <v>770000</v>
      </c>
    </row>
    <row r="581" spans="1:3" x14ac:dyDescent="0.25">
      <c r="A581" s="1">
        <v>0.7</v>
      </c>
      <c r="B581" s="1">
        <v>1985</v>
      </c>
      <c r="C581">
        <f t="shared" si="20"/>
        <v>700000</v>
      </c>
    </row>
    <row r="582" spans="1:3" x14ac:dyDescent="0.25">
      <c r="A582" s="1">
        <v>0.81</v>
      </c>
      <c r="B582" s="1">
        <v>1986</v>
      </c>
      <c r="C582">
        <f t="shared" si="20"/>
        <v>810000</v>
      </c>
    </row>
    <row r="583" spans="1:3" x14ac:dyDescent="0.25">
      <c r="A583" s="1">
        <v>1.07</v>
      </c>
      <c r="B583" s="1">
        <v>1987</v>
      </c>
      <c r="C583">
        <f t="shared" si="20"/>
        <v>1070000</v>
      </c>
    </row>
    <row r="585" spans="1:3" x14ac:dyDescent="0.25">
      <c r="A585" s="2">
        <v>1953</v>
      </c>
      <c r="B585" s="1">
        <v>0.23</v>
      </c>
      <c r="C585">
        <f>B585*10^6</f>
        <v>230000</v>
      </c>
    </row>
    <row r="586" spans="1:3" x14ac:dyDescent="0.25">
      <c r="A586" s="2">
        <v>1954</v>
      </c>
      <c r="B586" s="1">
        <v>0.16</v>
      </c>
      <c r="C586">
        <f t="shared" ref="C586:C634" si="21">B586*10^6</f>
        <v>160000</v>
      </c>
    </row>
    <row r="587" spans="1:3" x14ac:dyDescent="0.25">
      <c r="A587" s="2">
        <v>1955</v>
      </c>
      <c r="B587" s="1">
        <v>0.18</v>
      </c>
      <c r="C587">
        <f t="shared" si="21"/>
        <v>180000</v>
      </c>
    </row>
    <row r="588" spans="1:3" x14ac:dyDescent="0.25">
      <c r="A588" s="2">
        <v>1956</v>
      </c>
      <c r="B588" s="1">
        <v>0.19</v>
      </c>
      <c r="C588">
        <f t="shared" si="21"/>
        <v>190000</v>
      </c>
    </row>
    <row r="589" spans="1:3" x14ac:dyDescent="0.25">
      <c r="A589" s="2">
        <v>1957</v>
      </c>
      <c r="B589" s="1">
        <v>0.28000000000000003</v>
      </c>
      <c r="C589">
        <f t="shared" si="21"/>
        <v>280000</v>
      </c>
    </row>
    <row r="590" spans="1:3" x14ac:dyDescent="0.25">
      <c r="A590" s="2">
        <v>1958</v>
      </c>
      <c r="B590" s="1">
        <v>0.23</v>
      </c>
      <c r="C590">
        <f t="shared" si="21"/>
        <v>230000</v>
      </c>
    </row>
    <row r="591" spans="1:3" x14ac:dyDescent="0.25">
      <c r="A591" s="2">
        <v>1959</v>
      </c>
      <c r="B591" s="1">
        <v>0.21</v>
      </c>
      <c r="C591">
        <f t="shared" si="21"/>
        <v>210000</v>
      </c>
    </row>
    <row r="592" spans="1:3" x14ac:dyDescent="0.25">
      <c r="A592" s="2">
        <v>1960</v>
      </c>
      <c r="B592" s="1">
        <v>0.19</v>
      </c>
      <c r="C592">
        <f t="shared" si="21"/>
        <v>190000</v>
      </c>
    </row>
    <row r="593" spans="1:3" x14ac:dyDescent="0.25">
      <c r="A593" s="2">
        <v>1961</v>
      </c>
      <c r="B593" s="1">
        <v>0.19</v>
      </c>
      <c r="C593">
        <f t="shared" si="21"/>
        <v>190000</v>
      </c>
    </row>
    <row r="594" spans="1:3" x14ac:dyDescent="0.25">
      <c r="A594" s="2">
        <v>1962</v>
      </c>
      <c r="B594" s="1">
        <v>0.18</v>
      </c>
      <c r="C594">
        <f t="shared" si="21"/>
        <v>180000</v>
      </c>
    </row>
    <row r="595" spans="1:3" x14ac:dyDescent="0.25">
      <c r="A595" s="2">
        <v>1963</v>
      </c>
      <c r="B595" s="1">
        <v>0.2</v>
      </c>
      <c r="C595">
        <f t="shared" si="21"/>
        <v>200000</v>
      </c>
    </row>
    <row r="596" spans="1:3" x14ac:dyDescent="0.25">
      <c r="A596" s="2">
        <v>1964</v>
      </c>
      <c r="B596" s="1">
        <v>0.17</v>
      </c>
      <c r="C596">
        <f t="shared" si="21"/>
        <v>170000</v>
      </c>
    </row>
    <row r="597" spans="1:3" x14ac:dyDescent="0.25">
      <c r="A597" s="2">
        <v>1965</v>
      </c>
      <c r="B597" s="1">
        <v>0.24</v>
      </c>
      <c r="C597">
        <f t="shared" si="21"/>
        <v>240000</v>
      </c>
    </row>
    <row r="598" spans="1:3" x14ac:dyDescent="0.25">
      <c r="A598" s="2">
        <v>1966</v>
      </c>
      <c r="B598" s="1">
        <v>0.19</v>
      </c>
      <c r="C598">
        <f t="shared" si="21"/>
        <v>190000</v>
      </c>
    </row>
    <row r="599" spans="1:3" x14ac:dyDescent="0.25">
      <c r="A599" s="2">
        <v>1967</v>
      </c>
      <c r="B599" s="1">
        <v>0.17</v>
      </c>
      <c r="C599">
        <f t="shared" si="21"/>
        <v>170000</v>
      </c>
    </row>
    <row r="600" spans="1:3" x14ac:dyDescent="0.25">
      <c r="A600" s="2">
        <v>1968</v>
      </c>
      <c r="B600" s="1">
        <v>0.16</v>
      </c>
      <c r="C600">
        <f t="shared" si="21"/>
        <v>160000</v>
      </c>
    </row>
    <row r="601" spans="1:3" x14ac:dyDescent="0.25">
      <c r="A601" s="2">
        <v>1969</v>
      </c>
      <c r="B601" s="1">
        <v>0.33</v>
      </c>
      <c r="C601">
        <f t="shared" si="21"/>
        <v>330000</v>
      </c>
    </row>
    <row r="602" spans="1:3" x14ac:dyDescent="0.25">
      <c r="A602" s="2">
        <v>1970</v>
      </c>
      <c r="B602" s="1">
        <v>0.3</v>
      </c>
      <c r="C602">
        <f t="shared" si="21"/>
        <v>300000</v>
      </c>
    </row>
    <row r="603" spans="1:3" x14ac:dyDescent="0.25">
      <c r="A603" s="2">
        <v>1971</v>
      </c>
      <c r="B603" s="1">
        <v>0.21</v>
      </c>
      <c r="C603">
        <f t="shared" si="21"/>
        <v>210000</v>
      </c>
    </row>
    <row r="604" spans="1:3" x14ac:dyDescent="0.25">
      <c r="A604" s="2">
        <v>1972</v>
      </c>
      <c r="B604" s="1">
        <v>0.28999999999999998</v>
      </c>
      <c r="C604">
        <f t="shared" si="21"/>
        <v>290000</v>
      </c>
    </row>
    <row r="605" spans="1:3" x14ac:dyDescent="0.25">
      <c r="A605" s="2">
        <v>1973</v>
      </c>
      <c r="B605" s="1">
        <v>0.2</v>
      </c>
      <c r="C605">
        <f t="shared" si="21"/>
        <v>200000</v>
      </c>
    </row>
    <row r="606" spans="1:3" x14ac:dyDescent="0.25">
      <c r="A606" s="2">
        <v>1974</v>
      </c>
      <c r="B606" s="1">
        <v>0.19</v>
      </c>
      <c r="C606">
        <f t="shared" si="21"/>
        <v>190000</v>
      </c>
    </row>
    <row r="607" spans="1:3" x14ac:dyDescent="0.25">
      <c r="A607" s="2">
        <v>1975</v>
      </c>
      <c r="B607" s="1">
        <v>0.18</v>
      </c>
      <c r="C607">
        <f t="shared" si="21"/>
        <v>180000</v>
      </c>
    </row>
    <row r="609" spans="1:3" x14ac:dyDescent="0.25">
      <c r="A609" s="2">
        <v>1953</v>
      </c>
      <c r="B609" s="1">
        <v>1.04</v>
      </c>
      <c r="C609">
        <f t="shared" si="21"/>
        <v>1040000</v>
      </c>
    </row>
    <row r="610" spans="1:3" x14ac:dyDescent="0.25">
      <c r="A610">
        <v>1954</v>
      </c>
      <c r="B610" s="1">
        <v>0.73</v>
      </c>
      <c r="C610">
        <f t="shared" si="21"/>
        <v>730000</v>
      </c>
    </row>
    <row r="611" spans="1:3" x14ac:dyDescent="0.25">
      <c r="A611">
        <v>1955</v>
      </c>
      <c r="B611" s="1">
        <v>0.82</v>
      </c>
      <c r="C611">
        <f t="shared" si="21"/>
        <v>820000</v>
      </c>
    </row>
    <row r="612" spans="1:3" x14ac:dyDescent="0.25">
      <c r="A612">
        <v>1956</v>
      </c>
      <c r="B612" s="1">
        <v>0.88</v>
      </c>
      <c r="C612">
        <f t="shared" si="21"/>
        <v>880000</v>
      </c>
    </row>
    <row r="613" spans="1:3" x14ac:dyDescent="0.25">
      <c r="A613">
        <v>1957</v>
      </c>
      <c r="B613" s="1">
        <v>1.25</v>
      </c>
      <c r="C613">
        <f t="shared" si="21"/>
        <v>1250000</v>
      </c>
    </row>
    <row r="614" spans="1:3" x14ac:dyDescent="0.25">
      <c r="A614">
        <v>1958</v>
      </c>
      <c r="B614" s="1">
        <v>1.05</v>
      </c>
      <c r="C614">
        <f t="shared" si="21"/>
        <v>1050000</v>
      </c>
    </row>
    <row r="615" spans="1:3" x14ac:dyDescent="0.25">
      <c r="A615">
        <v>1959</v>
      </c>
      <c r="B615" s="1">
        <v>0.97</v>
      </c>
      <c r="C615">
        <f t="shared" si="21"/>
        <v>970000</v>
      </c>
    </row>
    <row r="616" spans="1:3" x14ac:dyDescent="0.25">
      <c r="A616">
        <v>1960</v>
      </c>
      <c r="B616" s="1">
        <v>0.85</v>
      </c>
      <c r="C616">
        <f t="shared" si="21"/>
        <v>850000</v>
      </c>
    </row>
    <row r="617" spans="1:3" x14ac:dyDescent="0.25">
      <c r="A617">
        <v>1961</v>
      </c>
      <c r="B617" s="1">
        <v>0.87</v>
      </c>
      <c r="C617">
        <f t="shared" si="21"/>
        <v>870000</v>
      </c>
    </row>
    <row r="618" spans="1:3" x14ac:dyDescent="0.25">
      <c r="A618">
        <v>1962</v>
      </c>
      <c r="B618" s="1">
        <v>0.8</v>
      </c>
      <c r="C618">
        <f t="shared" si="21"/>
        <v>800000</v>
      </c>
    </row>
    <row r="619" spans="1:3" x14ac:dyDescent="0.25">
      <c r="A619">
        <v>1963</v>
      </c>
      <c r="B619" s="1">
        <v>0.89</v>
      </c>
      <c r="C619">
        <f t="shared" si="21"/>
        <v>890000</v>
      </c>
    </row>
    <row r="620" spans="1:3" x14ac:dyDescent="0.25">
      <c r="A620">
        <v>1964</v>
      </c>
      <c r="B620" s="1">
        <v>0.76</v>
      </c>
      <c r="C620">
        <f t="shared" si="21"/>
        <v>760000</v>
      </c>
    </row>
    <row r="621" spans="1:3" x14ac:dyDescent="0.25">
      <c r="A621">
        <v>1965</v>
      </c>
      <c r="B621" s="1">
        <v>1.06</v>
      </c>
      <c r="C621">
        <f t="shared" si="21"/>
        <v>1060000</v>
      </c>
    </row>
    <row r="622" spans="1:3" x14ac:dyDescent="0.25">
      <c r="A622">
        <v>1966</v>
      </c>
      <c r="B622" s="1">
        <v>0.84</v>
      </c>
      <c r="C622">
        <f t="shared" si="21"/>
        <v>840000</v>
      </c>
    </row>
    <row r="623" spans="1:3" x14ac:dyDescent="0.25">
      <c r="A623">
        <v>1967</v>
      </c>
      <c r="B623" s="1">
        <v>0.75</v>
      </c>
      <c r="C623">
        <f t="shared" si="21"/>
        <v>750000</v>
      </c>
    </row>
    <row r="624" spans="1:3" x14ac:dyDescent="0.25">
      <c r="A624">
        <v>1968</v>
      </c>
      <c r="B624" s="1">
        <v>0.74</v>
      </c>
      <c r="C624">
        <f t="shared" si="21"/>
        <v>740000</v>
      </c>
    </row>
    <row r="625" spans="1:3" x14ac:dyDescent="0.25">
      <c r="A625">
        <v>1969</v>
      </c>
      <c r="B625" s="1">
        <v>1</v>
      </c>
      <c r="C625">
        <f t="shared" si="21"/>
        <v>1000000</v>
      </c>
    </row>
    <row r="626" spans="1:3" x14ac:dyDescent="0.25">
      <c r="A626">
        <v>1970</v>
      </c>
      <c r="B626" s="1">
        <v>0.92</v>
      </c>
      <c r="C626">
        <f t="shared" si="21"/>
        <v>920000</v>
      </c>
    </row>
    <row r="627" spans="1:3" x14ac:dyDescent="0.25">
      <c r="A627">
        <v>1971</v>
      </c>
      <c r="B627" s="1">
        <v>0.93</v>
      </c>
      <c r="C627">
        <f t="shared" si="21"/>
        <v>930000</v>
      </c>
    </row>
    <row r="628" spans="1:3" x14ac:dyDescent="0.25">
      <c r="A628">
        <v>1972</v>
      </c>
      <c r="B628" s="1">
        <v>1.32</v>
      </c>
      <c r="C628">
        <f t="shared" si="21"/>
        <v>1320000</v>
      </c>
    </row>
    <row r="629" spans="1:3" x14ac:dyDescent="0.25">
      <c r="A629">
        <v>1973</v>
      </c>
      <c r="B629" s="1">
        <v>0.92</v>
      </c>
      <c r="C629">
        <f t="shared" si="21"/>
        <v>920000</v>
      </c>
    </row>
    <row r="630" spans="1:3" x14ac:dyDescent="0.25">
      <c r="A630">
        <v>1974</v>
      </c>
      <c r="B630" s="1">
        <v>0.83</v>
      </c>
      <c r="C630">
        <f t="shared" si="21"/>
        <v>830000</v>
      </c>
    </row>
    <row r="631" spans="1:3" x14ac:dyDescent="0.25">
      <c r="A631">
        <v>1975</v>
      </c>
      <c r="B631" s="1">
        <v>0.82</v>
      </c>
      <c r="C631">
        <f t="shared" si="21"/>
        <v>820000</v>
      </c>
    </row>
    <row r="632" spans="1:3" x14ac:dyDescent="0.25">
      <c r="A632" s="2">
        <v>1976</v>
      </c>
      <c r="B632" s="1">
        <v>1.1100000000000001</v>
      </c>
      <c r="C632">
        <f t="shared" si="21"/>
        <v>1110000</v>
      </c>
    </row>
    <row r="633" spans="1:3" x14ac:dyDescent="0.25">
      <c r="A633">
        <v>1977</v>
      </c>
      <c r="B633" s="1">
        <v>0.99</v>
      </c>
      <c r="C633">
        <f t="shared" si="21"/>
        <v>990000</v>
      </c>
    </row>
    <row r="634" spans="1:3" x14ac:dyDescent="0.25">
      <c r="A634">
        <v>1978</v>
      </c>
      <c r="B634" s="1">
        <v>0.85</v>
      </c>
      <c r="C634">
        <f t="shared" si="21"/>
        <v>850000</v>
      </c>
    </row>
    <row r="638" spans="1:3" x14ac:dyDescent="0.25">
      <c r="A638">
        <v>3</v>
      </c>
      <c r="B638">
        <v>0.36599752000000002</v>
      </c>
      <c r="C638">
        <f>B638*A638</f>
        <v>1.09799256</v>
      </c>
    </row>
    <row r="639" spans="1:3" x14ac:dyDescent="0.25">
      <c r="A639">
        <v>4</v>
      </c>
      <c r="B639">
        <v>3.5519129999999999</v>
      </c>
      <c r="C639">
        <f t="shared" ref="C639:C654" si="22">B639*A639</f>
        <v>14.207652</v>
      </c>
    </row>
    <row r="640" spans="1:3" x14ac:dyDescent="0.25">
      <c r="A640">
        <v>5</v>
      </c>
      <c r="B640">
        <v>1.592263</v>
      </c>
      <c r="C640">
        <f t="shared" si="22"/>
        <v>7.9613149999999999</v>
      </c>
    </row>
    <row r="641" spans="1:3" x14ac:dyDescent="0.25">
      <c r="A641">
        <v>6</v>
      </c>
      <c r="B641">
        <v>27.39123</v>
      </c>
      <c r="C641">
        <f t="shared" si="22"/>
        <v>164.34737999999999</v>
      </c>
    </row>
    <row r="642" spans="1:3" x14ac:dyDescent="0.25">
      <c r="A642">
        <v>7</v>
      </c>
      <c r="B642">
        <v>7.9630327000000003</v>
      </c>
      <c r="C642">
        <f t="shared" si="22"/>
        <v>55.741228900000003</v>
      </c>
    </row>
    <row r="643" spans="1:3" x14ac:dyDescent="0.25">
      <c r="A643">
        <v>8</v>
      </c>
      <c r="B643">
        <v>19.137761999999999</v>
      </c>
      <c r="C643">
        <f t="shared" si="22"/>
        <v>153.10209599999999</v>
      </c>
    </row>
    <row r="644" spans="1:3" x14ac:dyDescent="0.25">
      <c r="A644">
        <v>9</v>
      </c>
      <c r="B644">
        <v>5.8293714999999997</v>
      </c>
      <c r="C644">
        <f t="shared" si="22"/>
        <v>52.464343499999998</v>
      </c>
    </row>
    <row r="645" spans="1:3" x14ac:dyDescent="0.25">
      <c r="A645">
        <v>10</v>
      </c>
      <c r="B645">
        <v>8.2021219999999992</v>
      </c>
      <c r="C645">
        <f t="shared" si="22"/>
        <v>82.02122</v>
      </c>
    </row>
    <row r="646" spans="1:3" x14ac:dyDescent="0.25">
      <c r="A646">
        <v>11</v>
      </c>
      <c r="B646">
        <v>8.5982459999999996</v>
      </c>
      <c r="C646">
        <f t="shared" si="22"/>
        <v>94.580705999999992</v>
      </c>
    </row>
    <row r="647" spans="1:3" x14ac:dyDescent="0.25">
      <c r="A647">
        <v>12</v>
      </c>
      <c r="B647">
        <v>6.4746889999999997</v>
      </c>
      <c r="C647">
        <f t="shared" si="22"/>
        <v>77.696268000000003</v>
      </c>
    </row>
    <row r="648" spans="1:3" x14ac:dyDescent="0.25">
      <c r="A648">
        <v>13</v>
      </c>
      <c r="B648">
        <v>4.0001287000000003</v>
      </c>
      <c r="C648">
        <f t="shared" si="22"/>
        <v>52.001673100000005</v>
      </c>
    </row>
    <row r="649" spans="1:3" x14ac:dyDescent="0.25">
      <c r="A649">
        <v>14</v>
      </c>
      <c r="B649">
        <v>2.6352199999999999</v>
      </c>
      <c r="C649">
        <f t="shared" si="22"/>
        <v>36.893079999999998</v>
      </c>
    </row>
    <row r="650" spans="1:3" x14ac:dyDescent="0.25">
      <c r="A650">
        <v>15</v>
      </c>
      <c r="B650">
        <v>1.9758562</v>
      </c>
      <c r="C650">
        <f t="shared" si="22"/>
        <v>29.637843</v>
      </c>
    </row>
    <row r="651" spans="1:3" x14ac:dyDescent="0.25">
      <c r="A651">
        <v>16</v>
      </c>
      <c r="B651">
        <v>1.2609136000000001</v>
      </c>
      <c r="C651">
        <f t="shared" si="22"/>
        <v>20.174617600000001</v>
      </c>
    </row>
    <row r="652" spans="1:3" x14ac:dyDescent="0.25">
      <c r="A652">
        <v>17</v>
      </c>
      <c r="B652">
        <v>0.3585197</v>
      </c>
      <c r="C652">
        <f t="shared" si="22"/>
        <v>6.0948349000000004</v>
      </c>
    </row>
    <row r="653" spans="1:3" x14ac:dyDescent="0.25">
      <c r="A653">
        <v>18</v>
      </c>
      <c r="B653">
        <v>0</v>
      </c>
      <c r="C653">
        <f t="shared" si="22"/>
        <v>0</v>
      </c>
    </row>
    <row r="654" spans="1:3" x14ac:dyDescent="0.25">
      <c r="A654">
        <v>19</v>
      </c>
      <c r="B654">
        <v>0.39141209999999999</v>
      </c>
      <c r="C654">
        <f t="shared" si="22"/>
        <v>7.4368298999999993</v>
      </c>
    </row>
    <row r="655" spans="1:3" x14ac:dyDescent="0.25">
      <c r="B655">
        <f>SUM(B638:B654)</f>
        <v>99.728677019999992</v>
      </c>
      <c r="C655">
        <f>SUM(C638:C654)/100</f>
        <v>8.5545908046000019</v>
      </c>
    </row>
    <row r="658" spans="1:4" x14ac:dyDescent="0.25">
      <c r="A658" t="s">
        <v>394</v>
      </c>
      <c r="C658">
        <f>40.82+48.81+46.83+41.34+28.46+29.62+6.47</f>
        <v>242.35</v>
      </c>
      <c r="D658">
        <f>C658/7</f>
        <v>34.621428571428574</v>
      </c>
    </row>
    <row r="659" spans="1:4" x14ac:dyDescent="0.25">
      <c r="A659" t="s">
        <v>393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spp</vt:lpstr>
      <vt:lpstr>Data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Baker</dc:creator>
  <cp:lastModifiedBy>Nicole Baker</cp:lastModifiedBy>
  <dcterms:created xsi:type="dcterms:W3CDTF">2016-12-13T19:43:27Z</dcterms:created>
  <dcterms:modified xsi:type="dcterms:W3CDTF">2017-03-17T19:25:43Z</dcterms:modified>
</cp:coreProperties>
</file>